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30" windowWidth="1891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S98" i="1" l="1"/>
  <c r="R98" i="1"/>
  <c r="Q98" i="1"/>
  <c r="T98" i="1" s="1"/>
  <c r="O98" i="1"/>
  <c r="P98" i="1" s="1"/>
  <c r="N98" i="1"/>
  <c r="L98" i="1"/>
  <c r="M98" i="1" s="1"/>
  <c r="S97" i="1"/>
  <c r="R97" i="1"/>
  <c r="Q97" i="1"/>
  <c r="T97" i="1" s="1"/>
  <c r="O97" i="1"/>
  <c r="P97" i="1" s="1"/>
  <c r="N97" i="1"/>
  <c r="L97" i="1"/>
  <c r="M97" i="1" s="1"/>
  <c r="S96" i="1"/>
  <c r="R96" i="1"/>
  <c r="Q96" i="1"/>
  <c r="T96" i="1" s="1"/>
  <c r="O96" i="1"/>
  <c r="P96" i="1" s="1"/>
  <c r="N96" i="1"/>
  <c r="M96" i="1"/>
  <c r="L96" i="1"/>
  <c r="S93" i="1"/>
  <c r="R93" i="1"/>
  <c r="Q93" i="1"/>
  <c r="T93" i="1" s="1"/>
  <c r="O93" i="1"/>
  <c r="P93" i="1" s="1"/>
  <c r="N93" i="1"/>
  <c r="L93" i="1"/>
  <c r="M93" i="1" s="1"/>
  <c r="S92" i="1"/>
  <c r="R92" i="1"/>
  <c r="Q92" i="1"/>
  <c r="T92" i="1" s="1"/>
  <c r="O92" i="1"/>
  <c r="P92" i="1" s="1"/>
  <c r="N92" i="1"/>
  <c r="L92" i="1"/>
  <c r="M92" i="1" s="1"/>
  <c r="S91" i="1"/>
  <c r="R91" i="1"/>
  <c r="Q91" i="1"/>
  <c r="T91" i="1" s="1"/>
  <c r="P91" i="1"/>
  <c r="O91" i="1"/>
  <c r="N91" i="1"/>
  <c r="L91" i="1"/>
  <c r="M91" i="1" s="1"/>
  <c r="S90" i="1"/>
  <c r="R90" i="1"/>
  <c r="Q90" i="1"/>
  <c r="T90" i="1" s="1"/>
  <c r="O90" i="1"/>
  <c r="P90" i="1" s="1"/>
  <c r="N90" i="1"/>
  <c r="L90" i="1"/>
  <c r="M90" i="1" s="1"/>
  <c r="S89" i="1"/>
  <c r="R89" i="1"/>
  <c r="Q89" i="1"/>
  <c r="T89" i="1" s="1"/>
  <c r="O89" i="1"/>
  <c r="P89" i="1" s="1"/>
  <c r="N89" i="1"/>
  <c r="M89" i="1"/>
  <c r="L89" i="1"/>
  <c r="T88" i="1"/>
  <c r="S88" i="1"/>
  <c r="R88" i="1"/>
  <c r="Q88" i="1"/>
  <c r="O88" i="1"/>
  <c r="P88" i="1" s="1"/>
  <c r="N88" i="1"/>
  <c r="L88" i="1"/>
  <c r="M88" i="1" s="1"/>
  <c r="S86" i="1"/>
  <c r="R86" i="1"/>
  <c r="Q86" i="1"/>
  <c r="T86" i="1" s="1"/>
  <c r="O86" i="1"/>
  <c r="P86" i="1" s="1"/>
  <c r="N86" i="1"/>
  <c r="L86" i="1"/>
  <c r="M86" i="1" s="1"/>
  <c r="S84" i="1"/>
  <c r="R84" i="1"/>
  <c r="Q84" i="1"/>
  <c r="T84" i="1" s="1"/>
  <c r="P84" i="1"/>
  <c r="O84" i="1"/>
  <c r="N84" i="1"/>
  <c r="L84" i="1"/>
  <c r="M84" i="1" s="1"/>
  <c r="S83" i="1"/>
  <c r="R83" i="1"/>
  <c r="Q83" i="1"/>
  <c r="T83" i="1" s="1"/>
  <c r="O83" i="1"/>
  <c r="P83" i="1" s="1"/>
  <c r="N83" i="1"/>
  <c r="L83" i="1"/>
  <c r="M83" i="1" s="1"/>
  <c r="S82" i="1"/>
  <c r="R82" i="1"/>
  <c r="Q82" i="1"/>
  <c r="T82" i="1" s="1"/>
  <c r="O82" i="1"/>
  <c r="P82" i="1" s="1"/>
  <c r="N82" i="1"/>
  <c r="L82" i="1"/>
  <c r="M82" i="1" s="1"/>
  <c r="S81" i="1"/>
  <c r="R81" i="1"/>
  <c r="Q81" i="1"/>
  <c r="T81" i="1" s="1"/>
  <c r="O81" i="1"/>
  <c r="P81" i="1" s="1"/>
  <c r="N81" i="1"/>
  <c r="L81" i="1"/>
  <c r="M81" i="1" s="1"/>
  <c r="S80" i="1"/>
  <c r="R80" i="1"/>
  <c r="Q80" i="1"/>
  <c r="T80" i="1" s="1"/>
  <c r="P80" i="1"/>
  <c r="O80" i="1"/>
  <c r="N80" i="1"/>
  <c r="L80" i="1"/>
  <c r="M80" i="1" s="1"/>
  <c r="S79" i="1"/>
  <c r="R79" i="1"/>
  <c r="Q79" i="1"/>
  <c r="T79" i="1" s="1"/>
  <c r="O79" i="1"/>
  <c r="P79" i="1" s="1"/>
  <c r="N79" i="1"/>
  <c r="L79" i="1"/>
  <c r="M79" i="1" s="1"/>
  <c r="S78" i="1"/>
  <c r="R78" i="1"/>
  <c r="Q78" i="1"/>
  <c r="T78" i="1" s="1"/>
  <c r="O78" i="1"/>
  <c r="P78" i="1" s="1"/>
  <c r="N78" i="1"/>
  <c r="L78" i="1"/>
  <c r="M78" i="1" s="1"/>
  <c r="S76" i="1"/>
  <c r="R76" i="1"/>
  <c r="Q76" i="1"/>
  <c r="T76" i="1" s="1"/>
  <c r="O76" i="1"/>
  <c r="P76" i="1" s="1"/>
  <c r="N76" i="1"/>
  <c r="L76" i="1"/>
  <c r="M76" i="1" s="1"/>
  <c r="S75" i="1"/>
  <c r="R75" i="1"/>
  <c r="Q75" i="1"/>
  <c r="T75" i="1" s="1"/>
  <c r="O75" i="1"/>
  <c r="P75" i="1" s="1"/>
  <c r="N75" i="1"/>
  <c r="L75" i="1"/>
  <c r="M75" i="1" s="1"/>
  <c r="S74" i="1"/>
  <c r="R74" i="1"/>
  <c r="Q74" i="1"/>
  <c r="T74" i="1" s="1"/>
  <c r="O74" i="1"/>
  <c r="P74" i="1" s="1"/>
  <c r="N74" i="1"/>
  <c r="M74" i="1"/>
  <c r="L74" i="1"/>
  <c r="S73" i="1"/>
  <c r="R73" i="1"/>
  <c r="Q73" i="1"/>
  <c r="T73" i="1" s="1"/>
  <c r="O73" i="1"/>
  <c r="P73" i="1" s="1"/>
  <c r="N73" i="1"/>
  <c r="L73" i="1"/>
  <c r="M73" i="1" s="1"/>
  <c r="T85" i="1"/>
  <c r="S85" i="1"/>
  <c r="R85" i="1"/>
  <c r="Q85" i="1"/>
  <c r="O85" i="1"/>
  <c r="P85" i="1" s="1"/>
  <c r="N85" i="1"/>
  <c r="L85" i="1"/>
  <c r="M85" i="1" s="1"/>
  <c r="S94" i="1"/>
  <c r="R94" i="1"/>
  <c r="Q94" i="1"/>
  <c r="T94" i="1" s="1"/>
  <c r="P94" i="1"/>
  <c r="O94" i="1"/>
  <c r="N94" i="1"/>
  <c r="L94" i="1"/>
  <c r="M94" i="1" s="1"/>
  <c r="S95" i="1"/>
  <c r="R95" i="1"/>
  <c r="Q95" i="1"/>
  <c r="T95" i="1" s="1"/>
  <c r="O95" i="1"/>
  <c r="P95" i="1" s="1"/>
  <c r="N95" i="1"/>
  <c r="L95" i="1"/>
  <c r="M95" i="1" s="1"/>
  <c r="S77" i="1"/>
  <c r="R77" i="1"/>
  <c r="Q77" i="1"/>
  <c r="T77" i="1" s="1"/>
  <c r="O77" i="1"/>
  <c r="P77" i="1" s="1"/>
  <c r="N77" i="1"/>
  <c r="L77" i="1"/>
  <c r="M77" i="1" s="1"/>
  <c r="S72" i="1"/>
  <c r="R72" i="1"/>
  <c r="Q72" i="1"/>
  <c r="T72" i="1" s="1"/>
  <c r="O72" i="1"/>
  <c r="P72" i="1" s="1"/>
  <c r="N72" i="1"/>
  <c r="L72" i="1"/>
  <c r="M72" i="1" s="1"/>
  <c r="S71" i="1"/>
  <c r="R71" i="1"/>
  <c r="Q71" i="1"/>
  <c r="T71" i="1" s="1"/>
  <c r="O71" i="1"/>
  <c r="P71" i="1" s="1"/>
  <c r="N71" i="1"/>
  <c r="L71" i="1"/>
  <c r="M71" i="1" s="1"/>
  <c r="Q87" i="1"/>
  <c r="T87" i="1" s="1"/>
  <c r="R87" i="1"/>
  <c r="S87" i="1"/>
  <c r="O87" i="1"/>
  <c r="P87" i="1" s="1"/>
  <c r="N87" i="1"/>
  <c r="L87" i="1"/>
  <c r="M87" i="1" s="1"/>
  <c r="S70" i="1"/>
  <c r="R70" i="1"/>
  <c r="Q70" i="1"/>
  <c r="T70" i="1" s="1"/>
  <c r="O70" i="1"/>
  <c r="P70" i="1" s="1"/>
  <c r="N70" i="1"/>
  <c r="L70" i="1"/>
  <c r="M70" i="1" s="1"/>
  <c r="S69" i="1"/>
  <c r="R69" i="1"/>
  <c r="Q69" i="1"/>
  <c r="T69" i="1" s="1"/>
  <c r="O69" i="1"/>
  <c r="P69" i="1" s="1"/>
  <c r="N69" i="1"/>
  <c r="L69" i="1"/>
  <c r="M69" i="1" s="1"/>
  <c r="S68" i="1"/>
  <c r="R68" i="1"/>
  <c r="Q68" i="1"/>
  <c r="T68" i="1" s="1"/>
  <c r="P68" i="1"/>
  <c r="O68" i="1"/>
  <c r="N68" i="1"/>
  <c r="L68" i="1"/>
  <c r="M68" i="1" s="1"/>
  <c r="S67" i="1"/>
  <c r="R67" i="1"/>
  <c r="Q67" i="1"/>
  <c r="T67" i="1" s="1"/>
  <c r="O67" i="1"/>
  <c r="P67" i="1" s="1"/>
  <c r="N67" i="1"/>
  <c r="M67" i="1"/>
  <c r="L67" i="1"/>
  <c r="T66" i="1"/>
  <c r="S66" i="1"/>
  <c r="R66" i="1"/>
  <c r="Q66" i="1"/>
  <c r="O66" i="1"/>
  <c r="P66" i="1" s="1"/>
  <c r="N66" i="1"/>
  <c r="L66" i="1"/>
  <c r="M66" i="1" s="1"/>
  <c r="S65" i="1"/>
  <c r="R65" i="1"/>
  <c r="Q65" i="1"/>
  <c r="T65" i="1" s="1"/>
  <c r="O65" i="1"/>
  <c r="P65" i="1" s="1"/>
  <c r="N65" i="1"/>
  <c r="L65" i="1"/>
  <c r="M65" i="1" s="1"/>
  <c r="S64" i="1"/>
  <c r="R64" i="1"/>
  <c r="Q64" i="1"/>
  <c r="T64" i="1" s="1"/>
  <c r="P64" i="1"/>
  <c r="O64" i="1"/>
  <c r="N64" i="1"/>
  <c r="L64" i="1"/>
  <c r="M64" i="1" s="1"/>
  <c r="S63" i="1"/>
  <c r="R63" i="1"/>
  <c r="Q63" i="1"/>
  <c r="T63" i="1" s="1"/>
  <c r="O63" i="1"/>
  <c r="P63" i="1" s="1"/>
  <c r="N63" i="1"/>
  <c r="M63" i="1"/>
  <c r="L63" i="1"/>
  <c r="T62" i="1"/>
  <c r="S62" i="1"/>
  <c r="R62" i="1"/>
  <c r="Q62" i="1"/>
  <c r="O62" i="1"/>
  <c r="P62" i="1" s="1"/>
  <c r="N62" i="1"/>
  <c r="L62" i="1"/>
  <c r="M62" i="1" s="1"/>
  <c r="S61" i="1"/>
  <c r="R61" i="1"/>
  <c r="Q61" i="1"/>
  <c r="T61" i="1" s="1"/>
  <c r="O61" i="1"/>
  <c r="P61" i="1" s="1"/>
  <c r="N61" i="1"/>
  <c r="L61" i="1"/>
  <c r="M61" i="1" s="1"/>
  <c r="S60" i="1"/>
  <c r="R60" i="1"/>
  <c r="Q60" i="1"/>
  <c r="T60" i="1" s="1"/>
  <c r="P60" i="1"/>
  <c r="O60" i="1"/>
  <c r="N60" i="1"/>
  <c r="L60" i="1"/>
  <c r="M60" i="1" s="1"/>
  <c r="S59" i="1"/>
  <c r="R59" i="1"/>
  <c r="Q59" i="1"/>
  <c r="T59" i="1" s="1"/>
  <c r="O59" i="1"/>
  <c r="P59" i="1" s="1"/>
  <c r="N59" i="1"/>
  <c r="M59" i="1"/>
  <c r="L59" i="1"/>
  <c r="T58" i="1"/>
  <c r="S58" i="1"/>
  <c r="R58" i="1"/>
  <c r="Q58" i="1"/>
  <c r="O58" i="1"/>
  <c r="P58" i="1" s="1"/>
  <c r="N58" i="1"/>
  <c r="L58" i="1"/>
  <c r="M58" i="1" s="1"/>
  <c r="S57" i="1"/>
  <c r="R57" i="1"/>
  <c r="Q57" i="1"/>
  <c r="T57" i="1" s="1"/>
  <c r="O57" i="1"/>
  <c r="P57" i="1" s="1"/>
  <c r="N57" i="1"/>
  <c r="L57" i="1"/>
  <c r="M57" i="1" s="1"/>
  <c r="S56" i="1"/>
  <c r="R56" i="1"/>
  <c r="Q56" i="1"/>
  <c r="T56" i="1" s="1"/>
  <c r="P56" i="1"/>
  <c r="O56" i="1"/>
  <c r="N56" i="1"/>
  <c r="L56" i="1"/>
  <c r="M56" i="1" s="1"/>
  <c r="S55" i="1"/>
  <c r="R55" i="1"/>
  <c r="Q55" i="1"/>
  <c r="T55" i="1" s="1"/>
  <c r="O55" i="1"/>
  <c r="P55" i="1" s="1"/>
  <c r="N55" i="1"/>
  <c r="M55" i="1"/>
  <c r="L55" i="1"/>
  <c r="T54" i="1"/>
  <c r="S54" i="1"/>
  <c r="R54" i="1"/>
  <c r="Q54" i="1"/>
  <c r="O54" i="1"/>
  <c r="P54" i="1" s="1"/>
  <c r="N54" i="1"/>
  <c r="L54" i="1"/>
  <c r="M54" i="1" s="1"/>
  <c r="S53" i="1"/>
  <c r="R53" i="1"/>
  <c r="Q53" i="1"/>
  <c r="T53" i="1" s="1"/>
  <c r="O53" i="1"/>
  <c r="P53" i="1" s="1"/>
  <c r="N53" i="1"/>
  <c r="L53" i="1"/>
  <c r="M53" i="1" s="1"/>
  <c r="S52" i="1"/>
  <c r="R52" i="1"/>
  <c r="Q52" i="1"/>
  <c r="T52" i="1" s="1"/>
  <c r="P52" i="1"/>
  <c r="O52" i="1"/>
  <c r="N52" i="1"/>
  <c r="L52" i="1"/>
  <c r="M52" i="1" s="1"/>
  <c r="S51" i="1"/>
  <c r="R51" i="1"/>
  <c r="Q51" i="1"/>
  <c r="T51" i="1" s="1"/>
  <c r="O51" i="1"/>
  <c r="P51" i="1" s="1"/>
  <c r="N51" i="1"/>
  <c r="L51" i="1"/>
  <c r="M51" i="1" s="1"/>
  <c r="S50" i="1"/>
  <c r="R50" i="1"/>
  <c r="Q50" i="1"/>
  <c r="T50" i="1" s="1"/>
  <c r="O50" i="1"/>
  <c r="P50" i="1" s="1"/>
  <c r="N50" i="1"/>
  <c r="L50" i="1"/>
  <c r="M50" i="1" s="1"/>
  <c r="T49" i="1"/>
  <c r="S49" i="1"/>
  <c r="R49" i="1"/>
  <c r="Q49" i="1"/>
  <c r="O49" i="1"/>
  <c r="P49" i="1" s="1"/>
  <c r="N49" i="1"/>
  <c r="L49" i="1"/>
  <c r="M49" i="1" s="1"/>
  <c r="S48" i="1"/>
  <c r="R48" i="1"/>
  <c r="Q48" i="1"/>
  <c r="T48" i="1" s="1"/>
  <c r="P48" i="1"/>
  <c r="O48" i="1"/>
  <c r="N48" i="1"/>
  <c r="L48" i="1"/>
  <c r="M48" i="1" s="1"/>
  <c r="S47" i="1"/>
  <c r="R47" i="1"/>
  <c r="Q47" i="1"/>
  <c r="T47" i="1" s="1"/>
  <c r="O47" i="1"/>
  <c r="P47" i="1" s="1"/>
  <c r="N47" i="1"/>
  <c r="L47" i="1"/>
  <c r="M47" i="1" s="1"/>
  <c r="S46" i="1"/>
  <c r="R46" i="1"/>
  <c r="Q46" i="1"/>
  <c r="T46" i="1" s="1"/>
  <c r="O46" i="1"/>
  <c r="P46" i="1" s="1"/>
  <c r="N46" i="1"/>
  <c r="L46" i="1"/>
  <c r="M46" i="1" s="1"/>
  <c r="T45" i="1"/>
  <c r="S45" i="1"/>
  <c r="R45" i="1"/>
  <c r="Q45" i="1"/>
  <c r="O45" i="1"/>
  <c r="P45" i="1" s="1"/>
  <c r="N45" i="1"/>
  <c r="L45" i="1"/>
  <c r="M45" i="1" s="1"/>
  <c r="S44" i="1"/>
  <c r="R44" i="1"/>
  <c r="Q44" i="1"/>
  <c r="T44" i="1" s="1"/>
  <c r="O44" i="1"/>
  <c r="P44" i="1" s="1"/>
  <c r="N44" i="1"/>
  <c r="L44" i="1"/>
  <c r="M44" i="1" s="1"/>
  <c r="S43" i="1"/>
  <c r="R43" i="1"/>
  <c r="Q43" i="1"/>
  <c r="T43" i="1" s="1"/>
  <c r="O43" i="1"/>
  <c r="P43" i="1" s="1"/>
  <c r="N43" i="1"/>
  <c r="M43" i="1"/>
  <c r="L43" i="1"/>
  <c r="T42" i="1"/>
  <c r="S42" i="1"/>
  <c r="R42" i="1"/>
  <c r="Q42" i="1"/>
  <c r="O42" i="1"/>
  <c r="P42" i="1" s="1"/>
  <c r="N42" i="1"/>
  <c r="L42" i="1"/>
  <c r="M42" i="1" s="1"/>
  <c r="S41" i="1"/>
  <c r="R41" i="1"/>
  <c r="Q41" i="1"/>
  <c r="T41" i="1" s="1"/>
  <c r="O41" i="1"/>
  <c r="P41" i="1" s="1"/>
  <c r="N41" i="1"/>
  <c r="L41" i="1"/>
  <c r="M41" i="1" s="1"/>
  <c r="T40" i="1"/>
  <c r="S40" i="1"/>
  <c r="R40" i="1"/>
  <c r="Q40" i="1"/>
  <c r="P40" i="1"/>
  <c r="O40" i="1"/>
  <c r="N40" i="1"/>
  <c r="L40" i="1"/>
  <c r="M40" i="1" s="1"/>
  <c r="S39" i="1"/>
  <c r="R39" i="1"/>
  <c r="Q39" i="1"/>
  <c r="T39" i="1" s="1"/>
  <c r="O39" i="1"/>
  <c r="P39" i="1" s="1"/>
  <c r="N39" i="1"/>
  <c r="L39" i="1"/>
  <c r="M39" i="1" s="1"/>
  <c r="S38" i="1"/>
  <c r="R38" i="1"/>
  <c r="Q38" i="1"/>
  <c r="T38" i="1" s="1"/>
  <c r="O38" i="1"/>
  <c r="P38" i="1" s="1"/>
  <c r="N38" i="1"/>
  <c r="L38" i="1"/>
  <c r="M38" i="1" s="1"/>
  <c r="T37" i="1"/>
  <c r="S37" i="1"/>
  <c r="R37" i="1"/>
  <c r="Q37" i="1"/>
  <c r="O37" i="1"/>
  <c r="P37" i="1" s="1"/>
  <c r="N37" i="1"/>
  <c r="L37" i="1"/>
  <c r="M37" i="1" s="1"/>
  <c r="S36" i="1"/>
  <c r="R36" i="1"/>
  <c r="Q36" i="1"/>
  <c r="T36" i="1" s="1"/>
  <c r="O36" i="1"/>
  <c r="P36" i="1" s="1"/>
  <c r="N36" i="1"/>
  <c r="L36" i="1"/>
  <c r="M36" i="1" s="1"/>
  <c r="S35" i="1"/>
  <c r="R35" i="1"/>
  <c r="Q35" i="1"/>
  <c r="T35" i="1" s="1"/>
  <c r="O35" i="1"/>
  <c r="P35" i="1" s="1"/>
  <c r="N35" i="1"/>
  <c r="M35" i="1"/>
  <c r="L35" i="1"/>
  <c r="T34" i="1"/>
  <c r="S34" i="1"/>
  <c r="R34" i="1"/>
  <c r="Q34" i="1"/>
  <c r="O34" i="1"/>
  <c r="P34" i="1" s="1"/>
  <c r="N34" i="1"/>
  <c r="L34" i="1"/>
  <c r="M34" i="1" s="1"/>
  <c r="S33" i="1"/>
  <c r="R33" i="1"/>
  <c r="Q33" i="1"/>
  <c r="T33" i="1" s="1"/>
  <c r="O33" i="1"/>
  <c r="P33" i="1" s="1"/>
  <c r="N33" i="1"/>
  <c r="L33" i="1"/>
  <c r="M33" i="1" s="1"/>
  <c r="T32" i="1"/>
  <c r="S32" i="1"/>
  <c r="R32" i="1"/>
  <c r="Q32" i="1"/>
  <c r="P32" i="1"/>
  <c r="O32" i="1"/>
  <c r="N32" i="1"/>
  <c r="L32" i="1"/>
  <c r="M32" i="1" s="1"/>
  <c r="S31" i="1"/>
  <c r="R31" i="1"/>
  <c r="Q31" i="1"/>
  <c r="T31" i="1" s="1"/>
  <c r="O31" i="1"/>
  <c r="P31" i="1" s="1"/>
  <c r="N31" i="1"/>
  <c r="L31" i="1"/>
  <c r="M31" i="1" s="1"/>
  <c r="S30" i="1"/>
  <c r="R30" i="1"/>
  <c r="Q30" i="1"/>
  <c r="T30" i="1" s="1"/>
  <c r="O30" i="1"/>
  <c r="P30" i="1" s="1"/>
  <c r="N30" i="1"/>
  <c r="L30" i="1"/>
  <c r="M30" i="1" s="1"/>
  <c r="T29" i="1"/>
  <c r="S29" i="1"/>
  <c r="R29" i="1"/>
  <c r="Q29" i="1"/>
  <c r="O29" i="1"/>
  <c r="P29" i="1" s="1"/>
  <c r="N29" i="1"/>
  <c r="L29" i="1"/>
  <c r="M29" i="1" s="1"/>
  <c r="S28" i="1"/>
  <c r="R28" i="1"/>
  <c r="Q28" i="1"/>
  <c r="T28" i="1" s="1"/>
  <c r="O28" i="1"/>
  <c r="P28" i="1" s="1"/>
  <c r="N28" i="1"/>
  <c r="L28" i="1"/>
  <c r="M28" i="1" s="1"/>
  <c r="S27" i="1"/>
  <c r="R27" i="1"/>
  <c r="Q27" i="1"/>
  <c r="T27" i="1" s="1"/>
  <c r="O27" i="1"/>
  <c r="P27" i="1" s="1"/>
  <c r="N27" i="1"/>
  <c r="M27" i="1"/>
  <c r="L27" i="1"/>
  <c r="S26" i="1"/>
  <c r="R26" i="1"/>
  <c r="Q26" i="1"/>
  <c r="T26" i="1" s="1"/>
  <c r="O26" i="1"/>
  <c r="P26" i="1" s="1"/>
  <c r="N26" i="1"/>
  <c r="L26" i="1"/>
  <c r="M26" i="1" s="1"/>
  <c r="T25" i="1"/>
  <c r="S25" i="1"/>
  <c r="R25" i="1"/>
  <c r="Q25" i="1"/>
  <c r="O25" i="1"/>
  <c r="P25" i="1" s="1"/>
  <c r="N25" i="1"/>
  <c r="L25" i="1"/>
  <c r="M25" i="1" s="1"/>
  <c r="S24" i="1"/>
  <c r="R24" i="1"/>
  <c r="Q24" i="1"/>
  <c r="T24" i="1" s="1"/>
  <c r="P24" i="1"/>
  <c r="O24" i="1"/>
  <c r="N24" i="1"/>
  <c r="L24" i="1"/>
  <c r="M24" i="1" s="1"/>
  <c r="S23" i="1"/>
  <c r="R23" i="1"/>
  <c r="Q23" i="1"/>
  <c r="T23" i="1" s="1"/>
  <c r="O23" i="1"/>
  <c r="P23" i="1" s="1"/>
  <c r="N23" i="1"/>
  <c r="M23" i="1"/>
  <c r="L23" i="1"/>
  <c r="S22" i="1"/>
  <c r="R22" i="1"/>
  <c r="Q22" i="1"/>
  <c r="T22" i="1" s="1"/>
  <c r="O22" i="1"/>
  <c r="P22" i="1" s="1"/>
  <c r="N22" i="1"/>
  <c r="L22" i="1"/>
  <c r="M22" i="1" s="1"/>
  <c r="T21" i="1"/>
  <c r="S21" i="1"/>
  <c r="R21" i="1"/>
  <c r="Q21" i="1"/>
  <c r="P21" i="1"/>
  <c r="O21" i="1"/>
  <c r="N21" i="1"/>
  <c r="L21" i="1"/>
  <c r="M21" i="1" s="1"/>
  <c r="S20" i="1"/>
  <c r="R20" i="1"/>
  <c r="Q20" i="1"/>
  <c r="T20" i="1" s="1"/>
  <c r="O20" i="1"/>
  <c r="P20" i="1" s="1"/>
  <c r="N20" i="1"/>
  <c r="M20" i="1"/>
  <c r="L20" i="1"/>
  <c r="S19" i="1"/>
  <c r="R19" i="1"/>
  <c r="Q19" i="1"/>
  <c r="T19" i="1" s="1"/>
  <c r="O19" i="1"/>
  <c r="P19" i="1" s="1"/>
  <c r="N19" i="1"/>
  <c r="L19" i="1"/>
  <c r="M19" i="1" s="1"/>
  <c r="S18" i="1"/>
  <c r="R18" i="1"/>
  <c r="Q18" i="1"/>
  <c r="T18" i="1" s="1"/>
  <c r="O18" i="1"/>
  <c r="P18" i="1" s="1"/>
  <c r="N18" i="1"/>
  <c r="L18" i="1"/>
  <c r="M18" i="1" s="1"/>
  <c r="S17" i="1"/>
  <c r="R17" i="1"/>
  <c r="Q17" i="1"/>
  <c r="T17" i="1" s="1"/>
  <c r="O17" i="1"/>
  <c r="P17" i="1" s="1"/>
  <c r="N17" i="1"/>
  <c r="L17" i="1"/>
  <c r="M17" i="1" s="1"/>
  <c r="S16" i="1"/>
  <c r="R16" i="1"/>
  <c r="Q16" i="1"/>
  <c r="T16" i="1" s="1"/>
  <c r="P16" i="1"/>
  <c r="O16" i="1"/>
  <c r="N16" i="1"/>
  <c r="L16" i="1"/>
  <c r="M16" i="1" s="1"/>
  <c r="S15" i="1"/>
  <c r="R15" i="1"/>
  <c r="Q15" i="1"/>
  <c r="T15" i="1" s="1"/>
  <c r="O15" i="1"/>
  <c r="P15" i="1" s="1"/>
  <c r="N15" i="1"/>
  <c r="M15" i="1"/>
  <c r="L15" i="1"/>
  <c r="S14" i="1"/>
  <c r="R14" i="1"/>
  <c r="Q14" i="1"/>
  <c r="T14" i="1" s="1"/>
  <c r="O14" i="1"/>
  <c r="P14" i="1" s="1"/>
  <c r="N14" i="1"/>
  <c r="L14" i="1"/>
  <c r="M14" i="1" s="1"/>
  <c r="T13" i="1"/>
  <c r="S13" i="1"/>
  <c r="R13" i="1"/>
  <c r="Q13" i="1"/>
  <c r="P13" i="1"/>
  <c r="O13" i="1"/>
  <c r="N13" i="1"/>
  <c r="L13" i="1"/>
  <c r="M13" i="1" s="1"/>
  <c r="S12" i="1"/>
  <c r="R12" i="1"/>
  <c r="Q12" i="1"/>
  <c r="T12" i="1" s="1"/>
  <c r="O12" i="1"/>
  <c r="P12" i="1" s="1"/>
  <c r="N12" i="1"/>
  <c r="M12" i="1"/>
  <c r="L12" i="1"/>
  <c r="S11" i="1"/>
  <c r="R11" i="1"/>
  <c r="Q11" i="1"/>
  <c r="T11" i="1" s="1"/>
  <c r="O11" i="1"/>
  <c r="P11" i="1" s="1"/>
  <c r="N11" i="1"/>
  <c r="L11" i="1"/>
  <c r="M11" i="1" s="1"/>
  <c r="S10" i="1"/>
  <c r="R10" i="1"/>
  <c r="Q10" i="1"/>
  <c r="T10" i="1" s="1"/>
  <c r="O10" i="1"/>
  <c r="P10" i="1" s="1"/>
  <c r="N10" i="1"/>
  <c r="L10" i="1"/>
  <c r="M10" i="1" s="1"/>
  <c r="S9" i="1"/>
  <c r="R9" i="1"/>
  <c r="Q9" i="1"/>
  <c r="T9" i="1" s="1"/>
  <c r="O9" i="1"/>
  <c r="P9" i="1" s="1"/>
  <c r="N9" i="1"/>
  <c r="L9" i="1"/>
  <c r="M9" i="1" s="1"/>
  <c r="S8" i="1"/>
  <c r="R8" i="1"/>
  <c r="Q8" i="1"/>
  <c r="T8" i="1" s="1"/>
  <c r="P8" i="1"/>
  <c r="O8" i="1"/>
  <c r="N8" i="1"/>
  <c r="L8" i="1"/>
  <c r="M8" i="1" s="1"/>
  <c r="S7" i="1"/>
  <c r="R7" i="1"/>
  <c r="Q7" i="1"/>
  <c r="T7" i="1" s="1"/>
  <c r="O7" i="1"/>
  <c r="P7" i="1" s="1"/>
  <c r="N7" i="1"/>
  <c r="M7" i="1"/>
  <c r="L7" i="1"/>
  <c r="S6" i="1"/>
  <c r="R6" i="1"/>
  <c r="Q6" i="1"/>
  <c r="T6" i="1" s="1"/>
  <c r="O6" i="1"/>
  <c r="P6" i="1" s="1"/>
  <c r="N6" i="1"/>
  <c r="L6" i="1"/>
  <c r="M6" i="1" s="1"/>
  <c r="T5" i="1"/>
  <c r="S5" i="1"/>
  <c r="R5" i="1"/>
  <c r="Q5" i="1"/>
  <c r="P5" i="1"/>
  <c r="O5" i="1"/>
  <c r="N5" i="1"/>
  <c r="L5" i="1"/>
  <c r="M5" i="1" s="1"/>
  <c r="S4" i="1"/>
  <c r="R4" i="1"/>
  <c r="Q4" i="1"/>
  <c r="T4" i="1" s="1"/>
  <c r="O4" i="1"/>
  <c r="P4" i="1" s="1"/>
  <c r="N4" i="1"/>
  <c r="M4" i="1"/>
  <c r="L4" i="1"/>
  <c r="S3" i="1"/>
  <c r="R3" i="1"/>
  <c r="Q3" i="1"/>
  <c r="T3" i="1" s="1"/>
  <c r="O3" i="1"/>
  <c r="P3" i="1" s="1"/>
  <c r="N3" i="1"/>
  <c r="L3" i="1"/>
  <c r="M3" i="1" s="1"/>
  <c r="S2" i="1"/>
  <c r="R2" i="1"/>
  <c r="Q2" i="1"/>
  <c r="T2" i="1" s="1"/>
  <c r="O2" i="1"/>
  <c r="P2" i="1" s="1"/>
  <c r="N2" i="1"/>
  <c r="L2" i="1"/>
  <c r="M2" i="1" s="1"/>
</calcChain>
</file>

<file path=xl/sharedStrings.xml><?xml version="1.0" encoding="utf-8"?>
<sst xmlns="http://schemas.openxmlformats.org/spreadsheetml/2006/main" count="492" uniqueCount="237">
  <si>
    <t>F</t>
  </si>
  <si>
    <t>MIRDC</t>
  </si>
  <si>
    <t>ABUTAL</t>
  </si>
  <si>
    <t>MERCEDITA</t>
  </si>
  <si>
    <t>ABELLAR</t>
  </si>
  <si>
    <t>SHAREL SHYATEZA</t>
  </si>
  <si>
    <t>ABULENCIA</t>
  </si>
  <si>
    <t>GEOFFREY</t>
  </si>
  <si>
    <t>AGONOY</t>
  </si>
  <si>
    <t>JAQUELIN</t>
  </si>
  <si>
    <t>ALONZO</t>
  </si>
  <si>
    <t>ANTHONY</t>
  </si>
  <si>
    <t>ALVAREZ</t>
  </si>
  <si>
    <t>MARY LOUISE</t>
  </si>
  <si>
    <t>AMARO</t>
  </si>
  <si>
    <t>NICOLE GIAN</t>
  </si>
  <si>
    <t>BALDON</t>
  </si>
  <si>
    <t>CORNELIO</t>
  </si>
  <si>
    <t>BALOTA</t>
  </si>
  <si>
    <t>DEBORAH</t>
  </si>
  <si>
    <t>BARDIANO</t>
  </si>
  <si>
    <t>MINDA</t>
  </si>
  <si>
    <t>BAUTISTA</t>
  </si>
  <si>
    <t>EUNICE</t>
  </si>
  <si>
    <t>LEOPOLDO</t>
  </si>
  <si>
    <t>BAYOT</t>
  </si>
  <si>
    <t>REYNALDO</t>
  </si>
  <si>
    <t>BEDIS</t>
  </si>
  <si>
    <t>SHEENA</t>
  </si>
  <si>
    <t>BOADO</t>
  </si>
  <si>
    <t>TRINMAR</t>
  </si>
  <si>
    <t>BOLIDO</t>
  </si>
  <si>
    <t xml:space="preserve"> CATHERINE</t>
  </si>
  <si>
    <t>BORLADO</t>
  </si>
  <si>
    <t>DOLLY MARIE</t>
  </si>
  <si>
    <t>CABRAL</t>
  </si>
  <si>
    <t>MARIA ALICIA</t>
  </si>
  <si>
    <t>CAPARROS</t>
  </si>
  <si>
    <t>CORAZON</t>
  </si>
  <si>
    <t>CASAS</t>
  </si>
  <si>
    <t>ABIGAIL</t>
  </si>
  <si>
    <t>CASILA</t>
  </si>
  <si>
    <t>ERIC</t>
  </si>
  <si>
    <t>CASTRO</t>
  </si>
  <si>
    <t>REA</t>
  </si>
  <si>
    <t>COLIBAO</t>
  </si>
  <si>
    <t>NESTOR JR</t>
  </si>
  <si>
    <t>CORIA</t>
  </si>
  <si>
    <t>ARBY</t>
  </si>
  <si>
    <t>DOLOT</t>
  </si>
  <si>
    <t>MAX JULIUS</t>
  </si>
  <si>
    <t>DUPAGAN</t>
  </si>
  <si>
    <t>ALMA</t>
  </si>
  <si>
    <t>ELIGUE</t>
  </si>
  <si>
    <t>JOEL</t>
  </si>
  <si>
    <t>ENERLAN</t>
  </si>
  <si>
    <t xml:space="preserve"> GALICANO</t>
  </si>
  <si>
    <t>ERISPE</t>
  </si>
  <si>
    <t>ERVIE</t>
  </si>
  <si>
    <t>FAJARDA</t>
  </si>
  <si>
    <t>MARIA LUISA</t>
  </si>
  <si>
    <t>FRIAS</t>
  </si>
  <si>
    <t>MA ALLANA LOURDES</t>
  </si>
  <si>
    <t>GABUYA</t>
  </si>
  <si>
    <t>RESTITUTO</t>
  </si>
  <si>
    <t>GAMO</t>
  </si>
  <si>
    <t>FLORALE</t>
  </si>
  <si>
    <t>GARCIA</t>
  </si>
  <si>
    <t>NORMA</t>
  </si>
  <si>
    <t xml:space="preserve">GONZALES </t>
  </si>
  <si>
    <t>MARLITO</t>
  </si>
  <si>
    <t>GURIMBAO</t>
  </si>
  <si>
    <t>MA ELENA</t>
  </si>
  <si>
    <t>JABSON</t>
  </si>
  <si>
    <t>REBECCA</t>
  </si>
  <si>
    <t>MABANGLO</t>
  </si>
  <si>
    <t>ROWENA</t>
  </si>
  <si>
    <t>MACANIP</t>
  </si>
  <si>
    <t>VIRGILIO JR</t>
  </si>
  <si>
    <t>MALILA</t>
  </si>
  <si>
    <t>CATHERINE</t>
  </si>
  <si>
    <t>MERCADO</t>
  </si>
  <si>
    <t>MA. RODESSA</t>
  </si>
  <si>
    <t>MILLO</t>
  </si>
  <si>
    <t>MA. GIRLIE</t>
  </si>
  <si>
    <t>MORENO</t>
  </si>
  <si>
    <t>ROUEL</t>
  </si>
  <si>
    <t>MURCILLA</t>
  </si>
  <si>
    <t>HAZEL</t>
  </si>
  <si>
    <t>NARVAEZ</t>
  </si>
  <si>
    <t>NOGUERA</t>
  </si>
  <si>
    <t>FELIX</t>
  </si>
  <si>
    <t>OLIVA</t>
  </si>
  <si>
    <t>ALBERTO</t>
  </si>
  <si>
    <t>PATRIARCA</t>
  </si>
  <si>
    <t>DIOSITO</t>
  </si>
  <si>
    <t>PORLUCAS</t>
  </si>
  <si>
    <t>LAILA</t>
  </si>
  <si>
    <t>QUIBOT</t>
  </si>
  <si>
    <t>OSRIC PRIMO BERNO</t>
  </si>
  <si>
    <t>RASCO</t>
  </si>
  <si>
    <t>CARLO</t>
  </si>
  <si>
    <t>REYES</t>
  </si>
  <si>
    <t>JOHNNY</t>
  </si>
  <si>
    <t>MARIE ANN</t>
  </si>
  <si>
    <t>RIVERA</t>
  </si>
  <si>
    <t xml:space="preserve"> MAYBELYN</t>
  </si>
  <si>
    <t>ROGELIO</t>
  </si>
  <si>
    <t>JAYSON</t>
  </si>
  <si>
    <t>RUBIS</t>
  </si>
  <si>
    <t>LIGAYA</t>
  </si>
  <si>
    <t>SANCON</t>
  </si>
  <si>
    <t>ROSARIO</t>
  </si>
  <si>
    <t>SANTOS</t>
  </si>
  <si>
    <t>LIEZL</t>
  </si>
  <si>
    <t>TRINICRIS</t>
  </si>
  <si>
    <t>SERAS</t>
  </si>
  <si>
    <t>JUNESELLE</t>
  </si>
  <si>
    <t>SIBAL</t>
  </si>
  <si>
    <t>DIDDIER</t>
  </si>
  <si>
    <t>SINAG</t>
  </si>
  <si>
    <t>CLAUDINE</t>
  </si>
  <si>
    <t>SOLAR</t>
  </si>
  <si>
    <t>MARY EMMAN ROSE</t>
  </si>
  <si>
    <t xml:space="preserve">TICSON-MOTAS </t>
  </si>
  <si>
    <t>AUREA</t>
  </si>
  <si>
    <t>TOLENTINO</t>
  </si>
  <si>
    <t>TRACY ANN</t>
  </si>
  <si>
    <t>TUVILLO</t>
  </si>
  <si>
    <t>ARNEL</t>
  </si>
  <si>
    <t>TUYAY</t>
  </si>
  <si>
    <t>REGINA</t>
  </si>
  <si>
    <t>VELUZ</t>
  </si>
  <si>
    <t>TRIXIE HAZEL</t>
  </si>
  <si>
    <t>VILLOSO</t>
  </si>
  <si>
    <t>MARVIC THERESE</t>
  </si>
  <si>
    <t>mgabutal@mirdc.dost.gov.ph</t>
  </si>
  <si>
    <t xml:space="preserve"> sharel_abellar@yahoo.com</t>
  </si>
  <si>
    <t xml:space="preserve">geoffrey.abulencia@gmail.com </t>
  </si>
  <si>
    <t xml:space="preserve"> jaquelinagonoy@ymail.com</t>
  </si>
  <si>
    <t xml:space="preserve"> agfalonzo@mirdc.dost.gov.ph</t>
  </si>
  <si>
    <t xml:space="preserve"> yrmaesioul@gmail.com</t>
  </si>
  <si>
    <t xml:space="preserve"> amaro14nicole@gmail.com</t>
  </si>
  <si>
    <t>nurse.dj.2011@gmail.com</t>
  </si>
  <si>
    <t>bardianomb@yahoo.com.ph</t>
  </si>
  <si>
    <t xml:space="preserve"> eunice.bautista@mirdc.dost.gov.ph</t>
  </si>
  <si>
    <t xml:space="preserve"> reybats30@yahoo.com</t>
  </si>
  <si>
    <t>sheenasegarra@gmail.com</t>
  </si>
  <si>
    <t>timi.boado@gmail.com</t>
  </si>
  <si>
    <t>catzie_enero@yahoo.com</t>
  </si>
  <si>
    <t xml:space="preserve">heider_dolly@yahoo.com </t>
  </si>
  <si>
    <t>aliz_cabral@yahoo.com</t>
  </si>
  <si>
    <t>corasmc@yahoo.com</t>
  </si>
  <si>
    <t xml:space="preserve"> abigailcasas07@yahoo.com</t>
  </si>
  <si>
    <t>eric.casila@gmail.com</t>
  </si>
  <si>
    <t>reacastro15@gmail.com</t>
  </si>
  <si>
    <t>coria.arby@gmail.com</t>
  </si>
  <si>
    <t>acdupagan@mirdc.dost.gov.ph</t>
  </si>
  <si>
    <t xml:space="preserve"> joel_eligue@yahoo.com</t>
  </si>
  <si>
    <t xml:space="preserve">yob_gme@yahoo.com </t>
  </si>
  <si>
    <t xml:space="preserve"> epborac@yahoo.com</t>
  </si>
  <si>
    <t>mfajarda3742@gmail.com</t>
  </si>
  <si>
    <t>marla77valleji@yahoo.com</t>
  </si>
  <si>
    <t>rrgabuya@mirdc.dost.gov.ph</t>
  </si>
  <si>
    <t>fggamo@mirdc.dost.gov.ph</t>
  </si>
  <si>
    <t xml:space="preserve">norma.garcia@mirdc.dost.gov.ph </t>
  </si>
  <si>
    <t xml:space="preserve"> gmarlito@yahoo.com</t>
  </si>
  <si>
    <t xml:space="preserve"> elengurimbao@yahoo.com</t>
  </si>
  <si>
    <t xml:space="preserve"> RJabson@gmail.com</t>
  </si>
  <si>
    <t>rowenamabanglo13@gmail.com</t>
  </si>
  <si>
    <t>vymacanip@gmail.com</t>
  </si>
  <si>
    <t xml:space="preserve"> katrynna73@hotmail.com</t>
  </si>
  <si>
    <t>mrgamercado@gmail.com</t>
  </si>
  <si>
    <t xml:space="preserve"> mgmillo@yahoo.com</t>
  </si>
  <si>
    <t>morenorouel@yahoo.com</t>
  </si>
  <si>
    <t>htmurcilla@gmail.com</t>
  </si>
  <si>
    <t xml:space="preserve"> joelnarvaez05@yahoo.com</t>
  </si>
  <si>
    <t>albertomoliva@yahoo.com</t>
  </si>
  <si>
    <t xml:space="preserve"> patriarcachito@yahoo.com</t>
  </si>
  <si>
    <t xml:space="preserve"> laila_revilla@yahoo.com</t>
  </si>
  <si>
    <t>osricprimobern@yahoo.com</t>
  </si>
  <si>
    <t xml:space="preserve"> nna909@yahoo.com</t>
  </si>
  <si>
    <t>maybelynrivera21@gmail.com</t>
  </si>
  <si>
    <t>rogeliojayson@gmail.com</t>
  </si>
  <si>
    <t>sancon1016@yahoo.com</t>
  </si>
  <si>
    <t xml:space="preserve">liezljaloconsantos@gmail.com </t>
  </si>
  <si>
    <t xml:space="preserve">santostrinicris@gmail.com </t>
  </si>
  <si>
    <t>sjuneselle@gmail.com</t>
  </si>
  <si>
    <t xml:space="preserve"> dbsibal@mirdc.dost.gov.ph</t>
  </si>
  <si>
    <t>sinagclaudine@gmail.com</t>
  </si>
  <si>
    <t xml:space="preserve"> solar.emem@gmail.com</t>
  </si>
  <si>
    <t>aureamotas@yahoo.com</t>
  </si>
  <si>
    <t>tracyanntolentino@gmail.com</t>
  </si>
  <si>
    <t>tuyayregina@gmail.com</t>
  </si>
  <si>
    <t>tcveluz@mirdc.dost.gov.ph</t>
  </si>
  <si>
    <t>marvictherese@gmail.com</t>
  </si>
  <si>
    <t>M</t>
  </si>
  <si>
    <t>LORETO</t>
  </si>
  <si>
    <t>REYNALDO, JR</t>
  </si>
  <si>
    <t>AGUSTIN</t>
  </si>
  <si>
    <t>RONALD</t>
  </si>
  <si>
    <t>ALAMON</t>
  </si>
  <si>
    <t>RONIE</t>
  </si>
  <si>
    <t>BANAL</t>
  </si>
  <si>
    <t>EMERITO</t>
  </si>
  <si>
    <t>RODRIGUEZ</t>
  </si>
  <si>
    <t>NATALIO</t>
  </si>
  <si>
    <t>PASCO</t>
  </si>
  <si>
    <t>DE OCAMPO</t>
  </si>
  <si>
    <t>RAYMOND</t>
  </si>
  <si>
    <t>rlagustin@yahoo.com</t>
  </si>
  <si>
    <t>roniealamon@gmail.com</t>
  </si>
  <si>
    <t>emerbanal@gmail.com</t>
  </si>
  <si>
    <t xml:space="preserve">M </t>
  </si>
  <si>
    <t>5/22/0986</t>
  </si>
  <si>
    <t>10/101965</t>
  </si>
  <si>
    <t>lastname</t>
  </si>
  <si>
    <t>firstname</t>
  </si>
  <si>
    <t>middlename</t>
  </si>
  <si>
    <t>email</t>
  </si>
  <si>
    <t>gender</t>
  </si>
  <si>
    <t>birthdate</t>
  </si>
  <si>
    <t>institution</t>
  </si>
  <si>
    <t>weight</t>
  </si>
  <si>
    <t>height</t>
  </si>
  <si>
    <t>body_fat</t>
  </si>
  <si>
    <t>pa</t>
  </si>
  <si>
    <t>feet</t>
  </si>
  <si>
    <t>inches</t>
  </si>
  <si>
    <t>pounds</t>
  </si>
  <si>
    <t>bmi</t>
  </si>
  <si>
    <t>classification</t>
  </si>
  <si>
    <t>dbw</t>
  </si>
  <si>
    <t>ll_dbw</t>
  </si>
  <si>
    <t>ul_dbw</t>
  </si>
  <si>
    <t>energy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</si>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</sst>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D6E3BC"/>
      </patternFill>
    </fill>
    <fill>
      <patternFill patternType="solid">
        <fgColor theme="5" tint="0.59999389629810485"/>
        <bgColor rgb="FF92D050"/>
      </patternFill>
    </fill>
    <fill>
      <patternFill patternType="solid">
        <fgColor theme="5" tint="0.59999389629810485"/>
        <bgColor rgb="FFD6E3B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5" fillId="2" borderId="1" xfId="1" applyFont="1" applyFill="1" applyBorder="1" applyAlignment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2" fillId="2" borderId="1" xfId="0" applyFont="1" applyFill="1" applyBorder="1"/>
    <xf numFmtId="16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3" borderId="0" xfId="1" applyFill="1" applyBorder="1" applyAlignment="1"/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0" fillId="6" borderId="0" xfId="0" applyFont="1" applyFill="1" applyBorder="1"/>
    <xf numFmtId="1" fontId="0" fillId="6" borderId="0" xfId="0" applyNumberFormat="1" applyFont="1" applyFill="1" applyBorder="1"/>
    <xf numFmtId="0" fontId="0" fillId="7" borderId="0" xfId="0" applyFont="1" applyFill="1" applyBorder="1"/>
    <xf numFmtId="0" fontId="7" fillId="7" borderId="0" xfId="0" applyFont="1" applyFill="1" applyBorder="1" applyAlignment="1">
      <alignment horizontal="center"/>
    </xf>
    <xf numFmtId="1" fontId="0" fillId="7" borderId="0" xfId="0" applyNumberFormat="1" applyFont="1" applyFill="1" applyBorder="1"/>
    <xf numFmtId="0" fontId="7" fillId="5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/>
    <xf numFmtId="0" fontId="4" fillId="3" borderId="0" xfId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164" fontId="0" fillId="7" borderId="0" xfId="0" applyNumberFormat="1" applyFont="1" applyFill="1" applyBorder="1"/>
    <xf numFmtId="0" fontId="0" fillId="3" borderId="0" xfId="0" applyFont="1" applyFill="1" applyBorder="1" applyAlignment="1"/>
    <xf numFmtId="0" fontId="2" fillId="3" borderId="0" xfId="0" applyFont="1" applyFill="1" applyBorder="1"/>
    <xf numFmtId="164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0" fillId="4" borderId="1" xfId="0" applyFont="1" applyFill="1" applyBorder="1"/>
    <xf numFmtId="164" fontId="0" fillId="4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9" borderId="1" xfId="0" applyFont="1" applyFill="1" applyBorder="1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/>
    <xf numFmtId="0" fontId="0" fillId="4" borderId="1" xfId="0" applyFont="1" applyFill="1" applyBorder="1" applyAlignment="1">
      <alignment horizontal="center"/>
    </xf>
    <xf numFmtId="1" fontId="0" fillId="4" borderId="1" xfId="0" applyNumberFormat="1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14" fontId="0" fillId="4" borderId="1" xfId="0" applyNumberFormat="1" applyFont="1" applyFill="1" applyBorder="1"/>
    <xf numFmtId="0" fontId="2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5" fillId="4" borderId="1" xfId="1" applyFont="1" applyFill="1" applyBorder="1" applyAlignment="1"/>
    <xf numFmtId="0" fontId="3" fillId="4" borderId="1" xfId="0" applyFont="1" applyFill="1" applyBorder="1" applyAlignment="1"/>
    <xf numFmtId="0" fontId="1" fillId="4" borderId="1" xfId="0" applyFont="1" applyFill="1" applyBorder="1"/>
    <xf numFmtId="0" fontId="3" fillId="4" borderId="1" xfId="0" applyFont="1" applyFill="1" applyBorder="1" applyAlignment="1">
      <alignment horizontal="center" wrapText="1"/>
    </xf>
    <xf numFmtId="14" fontId="2" fillId="4" borderId="1" xfId="0" applyNumberFormat="1" applyFont="1" applyFill="1" applyBorder="1" applyAlignment="1">
      <alignment horizontal="center" wrapText="1"/>
    </xf>
    <xf numFmtId="14" fontId="0" fillId="4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ria.arby@gmail.com" TargetMode="External"/><Relationship Id="rId18" Type="http://schemas.openxmlformats.org/officeDocument/2006/relationships/hyperlink" Target="mailto:rrgabuya@mirdc.dost.gov.ph" TargetMode="External"/><Relationship Id="rId26" Type="http://schemas.openxmlformats.org/officeDocument/2006/relationships/hyperlink" Target="mailto:maybelynrivera21@gmail.com" TargetMode="External"/><Relationship Id="rId39" Type="http://schemas.openxmlformats.org/officeDocument/2006/relationships/hyperlink" Target="mailto:rowenamabanglo13@gmail.com" TargetMode="External"/><Relationship Id="rId3" Type="http://schemas.openxmlformats.org/officeDocument/2006/relationships/hyperlink" Target="mailto:nurse.dj.2011@gmail.com" TargetMode="External"/><Relationship Id="rId21" Type="http://schemas.openxmlformats.org/officeDocument/2006/relationships/hyperlink" Target="mailto:vymacanip@gmail.com" TargetMode="External"/><Relationship Id="rId34" Type="http://schemas.openxmlformats.org/officeDocument/2006/relationships/hyperlink" Target="mailto:tracyanntolentino@gmail.com" TargetMode="External"/><Relationship Id="rId42" Type="http://schemas.openxmlformats.org/officeDocument/2006/relationships/hyperlink" Target="mailto:emerbanal@gmail.com" TargetMode="External"/><Relationship Id="rId47" Type="http://schemas.openxmlformats.org/officeDocument/2006/relationships/hyperlink" Target="mailto:fggamo@mirdc.dost.gov.ph" TargetMode="External"/><Relationship Id="rId50" Type="http://schemas.openxmlformats.org/officeDocument/2006/relationships/hyperlink" Target="mailto:rowenamabanglo13@gmail.com" TargetMode="External"/><Relationship Id="rId7" Type="http://schemas.openxmlformats.org/officeDocument/2006/relationships/hyperlink" Target="mailto:catzie_enero@yahoo.com" TargetMode="External"/><Relationship Id="rId12" Type="http://schemas.openxmlformats.org/officeDocument/2006/relationships/hyperlink" Target="mailto:reacastro15@gmail.com" TargetMode="External"/><Relationship Id="rId17" Type="http://schemas.openxmlformats.org/officeDocument/2006/relationships/hyperlink" Target="mailto:marla77valleji@yahoo.com" TargetMode="External"/><Relationship Id="rId25" Type="http://schemas.openxmlformats.org/officeDocument/2006/relationships/hyperlink" Target="mailto:osricprimobern@yahoo.com" TargetMode="External"/><Relationship Id="rId33" Type="http://schemas.openxmlformats.org/officeDocument/2006/relationships/hyperlink" Target="mailto:aureamotas@yahoo.com" TargetMode="External"/><Relationship Id="rId38" Type="http://schemas.openxmlformats.org/officeDocument/2006/relationships/hyperlink" Target="mailto:mrgamercado@gmail.com" TargetMode="External"/><Relationship Id="rId46" Type="http://schemas.openxmlformats.org/officeDocument/2006/relationships/hyperlink" Target="mailto:reacastro15@gmail.com" TargetMode="External"/><Relationship Id="rId2" Type="http://schemas.openxmlformats.org/officeDocument/2006/relationships/hyperlink" Target="mailto:geoffrey.abulencia@gmail.com" TargetMode="External"/><Relationship Id="rId16" Type="http://schemas.openxmlformats.org/officeDocument/2006/relationships/hyperlink" Target="mailto:mfajarda3742@gmail.com" TargetMode="External"/><Relationship Id="rId20" Type="http://schemas.openxmlformats.org/officeDocument/2006/relationships/hyperlink" Target="mailto:norma.garcia@mirdc.dost.gov.ph" TargetMode="External"/><Relationship Id="rId29" Type="http://schemas.openxmlformats.org/officeDocument/2006/relationships/hyperlink" Target="mailto:liezljaloconsantos@gmail.com" TargetMode="External"/><Relationship Id="rId41" Type="http://schemas.openxmlformats.org/officeDocument/2006/relationships/hyperlink" Target="mailto:roniealamon@gmail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mgabutal@mirdc.dost.gov.ph" TargetMode="External"/><Relationship Id="rId6" Type="http://schemas.openxmlformats.org/officeDocument/2006/relationships/hyperlink" Target="mailto:timi.boado@gmail.com" TargetMode="External"/><Relationship Id="rId11" Type="http://schemas.openxmlformats.org/officeDocument/2006/relationships/hyperlink" Target="mailto:eric.casila@gmail.com" TargetMode="External"/><Relationship Id="rId24" Type="http://schemas.openxmlformats.org/officeDocument/2006/relationships/hyperlink" Target="mailto:albertomoliva@yahoo.com" TargetMode="External"/><Relationship Id="rId32" Type="http://schemas.openxmlformats.org/officeDocument/2006/relationships/hyperlink" Target="mailto:sinagclaudine@gmail.com" TargetMode="External"/><Relationship Id="rId37" Type="http://schemas.openxmlformats.org/officeDocument/2006/relationships/hyperlink" Target="mailto:marvictherese@gmail.com" TargetMode="External"/><Relationship Id="rId40" Type="http://schemas.openxmlformats.org/officeDocument/2006/relationships/hyperlink" Target="mailto:rlagustin@yahoo.com" TargetMode="External"/><Relationship Id="rId45" Type="http://schemas.openxmlformats.org/officeDocument/2006/relationships/hyperlink" Target="mailto:eric.casila@gmail.com" TargetMode="External"/><Relationship Id="rId53" Type="http://schemas.openxmlformats.org/officeDocument/2006/relationships/hyperlink" Target="mailto:sinagclaudine@gmail.com" TargetMode="External"/><Relationship Id="rId5" Type="http://schemas.openxmlformats.org/officeDocument/2006/relationships/hyperlink" Target="mailto:sheenasegarra@gmail.com" TargetMode="External"/><Relationship Id="rId15" Type="http://schemas.openxmlformats.org/officeDocument/2006/relationships/hyperlink" Target="mailto:yob_gme@yahoo.com" TargetMode="External"/><Relationship Id="rId23" Type="http://schemas.openxmlformats.org/officeDocument/2006/relationships/hyperlink" Target="mailto:htmurcilla@gmail.com" TargetMode="External"/><Relationship Id="rId28" Type="http://schemas.openxmlformats.org/officeDocument/2006/relationships/hyperlink" Target="mailto:sancon1016@yahoo.com" TargetMode="External"/><Relationship Id="rId36" Type="http://schemas.openxmlformats.org/officeDocument/2006/relationships/hyperlink" Target="mailto:tcveluz@mirdc.dost.gov.ph" TargetMode="External"/><Relationship Id="rId49" Type="http://schemas.openxmlformats.org/officeDocument/2006/relationships/hyperlink" Target="mailto:mrgamercado@gmail.com" TargetMode="External"/><Relationship Id="rId10" Type="http://schemas.openxmlformats.org/officeDocument/2006/relationships/hyperlink" Target="mailto:corasmc@yahoo.com" TargetMode="External"/><Relationship Id="rId19" Type="http://schemas.openxmlformats.org/officeDocument/2006/relationships/hyperlink" Target="mailto:fggamo@mirdc.dost.gov.ph" TargetMode="External"/><Relationship Id="rId31" Type="http://schemas.openxmlformats.org/officeDocument/2006/relationships/hyperlink" Target="mailto:sjuneselle@gmail.com" TargetMode="External"/><Relationship Id="rId44" Type="http://schemas.openxmlformats.org/officeDocument/2006/relationships/hyperlink" Target="mailto:corasmc@yahoo.com" TargetMode="External"/><Relationship Id="rId52" Type="http://schemas.openxmlformats.org/officeDocument/2006/relationships/hyperlink" Target="mailto:liezljaloconsantos@gmail.com" TargetMode="External"/><Relationship Id="rId4" Type="http://schemas.openxmlformats.org/officeDocument/2006/relationships/hyperlink" Target="mailto:bardianomb@yahoo.com.ph" TargetMode="External"/><Relationship Id="rId9" Type="http://schemas.openxmlformats.org/officeDocument/2006/relationships/hyperlink" Target="mailto:aliz_cabral@yahoo.com" TargetMode="External"/><Relationship Id="rId14" Type="http://schemas.openxmlformats.org/officeDocument/2006/relationships/hyperlink" Target="mailto:acdupagan@mirdc.dost.gov.ph" TargetMode="External"/><Relationship Id="rId22" Type="http://schemas.openxmlformats.org/officeDocument/2006/relationships/hyperlink" Target="mailto:morenorouel@yahoo.com" TargetMode="External"/><Relationship Id="rId27" Type="http://schemas.openxmlformats.org/officeDocument/2006/relationships/hyperlink" Target="mailto:rogeliojayson@gmail.com" TargetMode="External"/><Relationship Id="rId30" Type="http://schemas.openxmlformats.org/officeDocument/2006/relationships/hyperlink" Target="mailto:santostrinicris@gmail.com" TargetMode="External"/><Relationship Id="rId35" Type="http://schemas.openxmlformats.org/officeDocument/2006/relationships/hyperlink" Target="mailto:tuyayregina@gmail.com" TargetMode="External"/><Relationship Id="rId43" Type="http://schemas.openxmlformats.org/officeDocument/2006/relationships/hyperlink" Target="mailto:aliz_cabral@yahoo.com" TargetMode="External"/><Relationship Id="rId48" Type="http://schemas.openxmlformats.org/officeDocument/2006/relationships/hyperlink" Target="mailto:vymacanip@gmail.com" TargetMode="External"/><Relationship Id="rId8" Type="http://schemas.openxmlformats.org/officeDocument/2006/relationships/hyperlink" Target="mailto:heider_dolly@yahoo.com" TargetMode="External"/><Relationship Id="rId51" Type="http://schemas.openxmlformats.org/officeDocument/2006/relationships/hyperlink" Target="mailto:albertomoliv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selection sqref="A1:U1"/>
    </sheetView>
  </sheetViews>
  <sheetFormatPr defaultRowHeight="15" x14ac:dyDescent="0.25"/>
  <cols>
    <col min="1" max="1" width="13.42578125" customWidth="1"/>
    <col min="2" max="2" width="18.140625" customWidth="1"/>
    <col min="3" max="3" width="16.85546875" customWidth="1"/>
    <col min="4" max="4" width="29.42578125" customWidth="1"/>
    <col min="5" max="5" width="9.28515625" customWidth="1"/>
    <col min="6" max="6" width="12.7109375" customWidth="1"/>
    <col min="7" max="7" width="14.7109375" customWidth="1"/>
    <col min="10" max="10" width="10.7109375" customWidth="1"/>
    <col min="16" max="16" width="16.7109375" customWidth="1"/>
    <col min="21" max="21" width="9.7109375" bestFit="1" customWidth="1"/>
  </cols>
  <sheetData>
    <row r="1" spans="1:21" x14ac:dyDescent="0.25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</row>
    <row r="2" spans="1:21" x14ac:dyDescent="0.25">
      <c r="A2" s="6" t="s">
        <v>2</v>
      </c>
      <c r="B2" s="6" t="s">
        <v>3</v>
      </c>
      <c r="C2" s="1"/>
      <c r="D2" s="7" t="s">
        <v>136</v>
      </c>
      <c r="E2" s="2" t="s">
        <v>0</v>
      </c>
      <c r="F2" s="5">
        <v>20926</v>
      </c>
      <c r="G2" s="2" t="s">
        <v>1</v>
      </c>
      <c r="H2" s="8">
        <v>53.2</v>
      </c>
      <c r="I2" s="8">
        <v>148.4</v>
      </c>
      <c r="J2" s="8">
        <v>36.1</v>
      </c>
      <c r="K2" s="2">
        <v>30</v>
      </c>
      <c r="L2" s="2">
        <f>ROUNDDOWN(((I2/2.54)/12), 0)</f>
        <v>4</v>
      </c>
      <c r="M2" s="3">
        <f>((((I2/2.54)/12)-L2)*12)</f>
        <v>10.425196850393707</v>
      </c>
      <c r="N2" s="3">
        <f>H2*2.2</f>
        <v>117.04000000000002</v>
      </c>
      <c r="O2" s="4">
        <f>H2/((I2/100)^2)</f>
        <v>24.157046228957945</v>
      </c>
      <c r="P2" s="2" t="str">
        <f>IF(O2&lt;18.5,"UNDERWEIGHT",IF(O2&lt;=24.99,"NORMAL",IF(O2&lt;=29.99,"OVERWEIGHT","OBESE")))</f>
        <v>NORMAL</v>
      </c>
      <c r="Q2" s="3">
        <f>((I2-100)-((I2-100)*0.1))</f>
        <v>43.56</v>
      </c>
      <c r="R2" s="3">
        <f>(H2)-(0.1*H2)</f>
        <v>47.88</v>
      </c>
      <c r="S2" s="3">
        <f>(H2)+(0.1*H2)</f>
        <v>58.52</v>
      </c>
      <c r="T2" s="3">
        <f>Q2*K2</f>
        <v>1306.8000000000002</v>
      </c>
      <c r="U2" s="5">
        <v>43251</v>
      </c>
    </row>
    <row r="3" spans="1:21" x14ac:dyDescent="0.25">
      <c r="A3" s="6" t="s">
        <v>4</v>
      </c>
      <c r="B3" s="6" t="s">
        <v>5</v>
      </c>
      <c r="C3" s="1"/>
      <c r="D3" s="9" t="s">
        <v>137</v>
      </c>
      <c r="E3" s="2" t="s">
        <v>0</v>
      </c>
      <c r="F3" s="2"/>
      <c r="G3" s="2" t="s">
        <v>1</v>
      </c>
      <c r="H3" s="8">
        <v>44.4</v>
      </c>
      <c r="I3" s="8">
        <v>153</v>
      </c>
      <c r="J3" s="8">
        <v>26.1</v>
      </c>
      <c r="K3" s="2">
        <v>30</v>
      </c>
      <c r="L3" s="2">
        <f t="shared" ref="L3:L66" si="0">ROUNDDOWN(((I3/2.54)/12), 0)</f>
        <v>5</v>
      </c>
      <c r="M3" s="3">
        <f t="shared" ref="M3:M66" si="1">((((I3/2.54)/12)-L3)*12)</f>
        <v>0.23622047244094446</v>
      </c>
      <c r="N3" s="3">
        <f t="shared" ref="N3:N66" si="2">H3*2.2</f>
        <v>97.68</v>
      </c>
      <c r="O3" s="4">
        <f t="shared" ref="O3:O66" si="3">H3/((I3/100)^2)</f>
        <v>18.96706394976291</v>
      </c>
      <c r="P3" s="2" t="str">
        <f t="shared" ref="P3:P66" si="4">IF(O3&lt;18.5,"UNDERWEIGHT",IF(O3&lt;=24.99,"NORMAL",IF(O3&lt;=29.99,"OVERWEIGHT","OBESE")))</f>
        <v>NORMAL</v>
      </c>
      <c r="Q3" s="3">
        <f t="shared" ref="Q3:Q66" si="5">((I3-100)-((I3-100)*0.1))</f>
        <v>47.7</v>
      </c>
      <c r="R3" s="3">
        <f t="shared" ref="R3:R66" si="6">(H3)-(0.1*H3)</f>
        <v>39.96</v>
      </c>
      <c r="S3" s="3">
        <f t="shared" ref="S3:S66" si="7">(H3)+(0.1*H3)</f>
        <v>48.839999999999996</v>
      </c>
      <c r="T3" s="3">
        <f t="shared" ref="T3:T66" si="8">Q3*K3</f>
        <v>1431</v>
      </c>
      <c r="U3" s="5">
        <v>43251</v>
      </c>
    </row>
    <row r="4" spans="1:21" x14ac:dyDescent="0.25">
      <c r="A4" s="6" t="s">
        <v>6</v>
      </c>
      <c r="B4" s="6" t="s">
        <v>7</v>
      </c>
      <c r="C4" s="1"/>
      <c r="D4" s="7" t="s">
        <v>138</v>
      </c>
      <c r="E4" s="2" t="s">
        <v>196</v>
      </c>
      <c r="F4" s="5">
        <v>31815</v>
      </c>
      <c r="G4" s="2" t="s">
        <v>1</v>
      </c>
      <c r="H4" s="8">
        <v>64.400000000000006</v>
      </c>
      <c r="I4" s="8">
        <v>163</v>
      </c>
      <c r="J4" s="8">
        <v>18.899999999999999</v>
      </c>
      <c r="K4" s="2">
        <v>30</v>
      </c>
      <c r="L4" s="2">
        <f t="shared" si="0"/>
        <v>5</v>
      </c>
      <c r="M4" s="3">
        <f t="shared" si="1"/>
        <v>4.1732283464566926</v>
      </c>
      <c r="N4" s="3">
        <f t="shared" si="2"/>
        <v>141.68000000000004</v>
      </c>
      <c r="O4" s="4">
        <f t="shared" si="3"/>
        <v>24.238774511648916</v>
      </c>
      <c r="P4" s="2" t="str">
        <f t="shared" si="4"/>
        <v>NORMAL</v>
      </c>
      <c r="Q4" s="3">
        <f t="shared" si="5"/>
        <v>56.7</v>
      </c>
      <c r="R4" s="3">
        <f t="shared" si="6"/>
        <v>57.960000000000008</v>
      </c>
      <c r="S4" s="3">
        <f t="shared" si="7"/>
        <v>70.84</v>
      </c>
      <c r="T4" s="3">
        <f t="shared" si="8"/>
        <v>1701</v>
      </c>
      <c r="U4" s="5">
        <v>43251</v>
      </c>
    </row>
    <row r="5" spans="1:21" x14ac:dyDescent="0.25">
      <c r="A5" s="6" t="s">
        <v>8</v>
      </c>
      <c r="B5" s="6" t="s">
        <v>9</v>
      </c>
      <c r="C5" s="1"/>
      <c r="D5" s="9" t="s">
        <v>139</v>
      </c>
      <c r="E5" s="2" t="s">
        <v>0</v>
      </c>
      <c r="F5" s="5">
        <v>31681</v>
      </c>
      <c r="G5" s="2" t="s">
        <v>1</v>
      </c>
      <c r="H5" s="8">
        <v>55.7</v>
      </c>
      <c r="I5" s="8">
        <v>152</v>
      </c>
      <c r="J5" s="8">
        <v>32.700000000000003</v>
      </c>
      <c r="K5" s="2">
        <v>30</v>
      </c>
      <c r="L5" s="2">
        <f t="shared" si="0"/>
        <v>4</v>
      </c>
      <c r="M5" s="3">
        <f t="shared" si="1"/>
        <v>11.842519685039374</v>
      </c>
      <c r="N5" s="3">
        <f t="shared" si="2"/>
        <v>122.54000000000002</v>
      </c>
      <c r="O5" s="4">
        <f t="shared" si="3"/>
        <v>24.108379501385041</v>
      </c>
      <c r="P5" s="2" t="str">
        <f t="shared" si="4"/>
        <v>NORMAL</v>
      </c>
      <c r="Q5" s="3">
        <f t="shared" si="5"/>
        <v>46.8</v>
      </c>
      <c r="R5" s="3">
        <f t="shared" si="6"/>
        <v>50.13</v>
      </c>
      <c r="S5" s="3">
        <f t="shared" si="7"/>
        <v>61.27</v>
      </c>
      <c r="T5" s="3">
        <f t="shared" si="8"/>
        <v>1404</v>
      </c>
      <c r="U5" s="5">
        <v>43251</v>
      </c>
    </row>
    <row r="6" spans="1:21" x14ac:dyDescent="0.25">
      <c r="A6" s="6" t="s">
        <v>10</v>
      </c>
      <c r="B6" s="6" t="s">
        <v>11</v>
      </c>
      <c r="C6" s="1"/>
      <c r="D6" s="7" t="s">
        <v>140</v>
      </c>
      <c r="E6" s="2" t="s">
        <v>196</v>
      </c>
      <c r="F6" s="5">
        <v>29467</v>
      </c>
      <c r="G6" s="2" t="s">
        <v>1</v>
      </c>
      <c r="H6" s="8">
        <v>69.099999999999994</v>
      </c>
      <c r="I6" s="8">
        <v>168.8</v>
      </c>
      <c r="J6" s="8"/>
      <c r="K6" s="2">
        <v>30</v>
      </c>
      <c r="L6" s="2">
        <f t="shared" si="0"/>
        <v>5</v>
      </c>
      <c r="M6" s="3">
        <f t="shared" si="1"/>
        <v>6.4566929133858402</v>
      </c>
      <c r="N6" s="3">
        <f t="shared" si="2"/>
        <v>152.02000000000001</v>
      </c>
      <c r="O6" s="4">
        <f t="shared" si="3"/>
        <v>24.251196064778412</v>
      </c>
      <c r="P6" s="2" t="str">
        <f t="shared" si="4"/>
        <v>NORMAL</v>
      </c>
      <c r="Q6" s="3">
        <f t="shared" si="5"/>
        <v>61.920000000000009</v>
      </c>
      <c r="R6" s="3">
        <f t="shared" si="6"/>
        <v>62.19</v>
      </c>
      <c r="S6" s="3">
        <f t="shared" si="7"/>
        <v>76.009999999999991</v>
      </c>
      <c r="T6" s="3">
        <f t="shared" si="8"/>
        <v>1857.6000000000004</v>
      </c>
      <c r="U6" s="5">
        <v>43251</v>
      </c>
    </row>
    <row r="7" spans="1:21" x14ac:dyDescent="0.25">
      <c r="A7" s="6" t="s">
        <v>12</v>
      </c>
      <c r="B7" s="6" t="s">
        <v>13</v>
      </c>
      <c r="C7" s="1"/>
      <c r="D7" s="9" t="s">
        <v>141</v>
      </c>
      <c r="E7" s="2" t="s">
        <v>0</v>
      </c>
      <c r="F7" s="2"/>
      <c r="G7" s="2" t="s">
        <v>1</v>
      </c>
      <c r="H7" s="8">
        <v>53.9</v>
      </c>
      <c r="I7" s="8">
        <v>151.19999999999999</v>
      </c>
      <c r="J7" s="8">
        <v>35.5</v>
      </c>
      <c r="K7" s="2">
        <v>30</v>
      </c>
      <c r="L7" s="2">
        <f t="shared" si="0"/>
        <v>4</v>
      </c>
      <c r="M7" s="3">
        <f t="shared" si="1"/>
        <v>11.5275590551181</v>
      </c>
      <c r="N7" s="3">
        <f t="shared" si="2"/>
        <v>118.58000000000001</v>
      </c>
      <c r="O7" s="4">
        <f t="shared" si="3"/>
        <v>23.576817558299048</v>
      </c>
      <c r="P7" s="2" t="str">
        <f t="shared" si="4"/>
        <v>NORMAL</v>
      </c>
      <c r="Q7" s="3">
        <f t="shared" si="5"/>
        <v>46.079999999999991</v>
      </c>
      <c r="R7" s="3">
        <f t="shared" si="6"/>
        <v>48.51</v>
      </c>
      <c r="S7" s="3">
        <f t="shared" si="7"/>
        <v>59.29</v>
      </c>
      <c r="T7" s="3">
        <f t="shared" si="8"/>
        <v>1382.3999999999996</v>
      </c>
      <c r="U7" s="5">
        <v>43251</v>
      </c>
    </row>
    <row r="8" spans="1:21" x14ac:dyDescent="0.25">
      <c r="A8" s="6" t="s">
        <v>14</v>
      </c>
      <c r="B8" s="6" t="s">
        <v>15</v>
      </c>
      <c r="C8" s="1"/>
      <c r="D8" s="7" t="s">
        <v>142</v>
      </c>
      <c r="E8" s="2" t="s">
        <v>196</v>
      </c>
      <c r="F8" s="2"/>
      <c r="G8" s="2" t="s">
        <v>1</v>
      </c>
      <c r="H8" s="8">
        <v>61.1</v>
      </c>
      <c r="I8" s="8">
        <v>167.6</v>
      </c>
      <c r="J8" s="8">
        <v>14.4</v>
      </c>
      <c r="K8" s="2">
        <v>30</v>
      </c>
      <c r="L8" s="2">
        <f t="shared" si="0"/>
        <v>5</v>
      </c>
      <c r="M8" s="3">
        <f t="shared" si="1"/>
        <v>5.9842519685039406</v>
      </c>
      <c r="N8" s="3">
        <f t="shared" si="2"/>
        <v>134.42000000000002</v>
      </c>
      <c r="O8" s="4">
        <f t="shared" si="3"/>
        <v>21.751698839719531</v>
      </c>
      <c r="P8" s="2" t="str">
        <f t="shared" si="4"/>
        <v>NORMAL</v>
      </c>
      <c r="Q8" s="3">
        <f t="shared" si="5"/>
        <v>60.839999999999996</v>
      </c>
      <c r="R8" s="3">
        <f t="shared" si="6"/>
        <v>54.99</v>
      </c>
      <c r="S8" s="3">
        <f t="shared" si="7"/>
        <v>67.210000000000008</v>
      </c>
      <c r="T8" s="3">
        <f t="shared" si="8"/>
        <v>1825.1999999999998</v>
      </c>
      <c r="U8" s="5">
        <v>43251</v>
      </c>
    </row>
    <row r="9" spans="1:21" x14ac:dyDescent="0.25">
      <c r="A9" s="6" t="s">
        <v>16</v>
      </c>
      <c r="B9" s="6" t="s">
        <v>17</v>
      </c>
      <c r="C9" s="1"/>
      <c r="D9" s="7"/>
      <c r="E9" s="2" t="s">
        <v>196</v>
      </c>
      <c r="F9" s="5">
        <v>24717</v>
      </c>
      <c r="G9" s="2" t="s">
        <v>1</v>
      </c>
      <c r="H9" s="8">
        <v>70.2</v>
      </c>
      <c r="I9" s="8">
        <v>166.5</v>
      </c>
      <c r="J9" s="8">
        <v>27.6</v>
      </c>
      <c r="K9" s="2">
        <v>30</v>
      </c>
      <c r="L9" s="2">
        <f t="shared" si="0"/>
        <v>5</v>
      </c>
      <c r="M9" s="3">
        <f t="shared" si="1"/>
        <v>5.5511811023622109</v>
      </c>
      <c r="N9" s="3">
        <f t="shared" si="2"/>
        <v>154.44000000000003</v>
      </c>
      <c r="O9" s="4">
        <f t="shared" si="3"/>
        <v>25.32261991721451</v>
      </c>
      <c r="P9" s="2" t="str">
        <f t="shared" si="4"/>
        <v>OVERWEIGHT</v>
      </c>
      <c r="Q9" s="3">
        <f t="shared" si="5"/>
        <v>59.85</v>
      </c>
      <c r="R9" s="3">
        <f t="shared" si="6"/>
        <v>63.18</v>
      </c>
      <c r="S9" s="3">
        <f t="shared" si="7"/>
        <v>77.22</v>
      </c>
      <c r="T9" s="3">
        <f t="shared" si="8"/>
        <v>1795.5</v>
      </c>
      <c r="U9" s="5">
        <v>43251</v>
      </c>
    </row>
    <row r="10" spans="1:21" x14ac:dyDescent="0.25">
      <c r="A10" s="6" t="s">
        <v>18</v>
      </c>
      <c r="B10" s="6" t="s">
        <v>19</v>
      </c>
      <c r="C10" s="1"/>
      <c r="D10" s="7" t="s">
        <v>143</v>
      </c>
      <c r="E10" s="2" t="s">
        <v>0</v>
      </c>
      <c r="F10" s="5">
        <v>32757</v>
      </c>
      <c r="G10" s="2" t="s">
        <v>1</v>
      </c>
      <c r="H10" s="8">
        <v>61.2</v>
      </c>
      <c r="I10" s="8">
        <v>155</v>
      </c>
      <c r="J10" s="8">
        <v>37.200000000000003</v>
      </c>
      <c r="K10" s="2">
        <v>30</v>
      </c>
      <c r="L10" s="2">
        <f t="shared" si="0"/>
        <v>5</v>
      </c>
      <c r="M10" s="3">
        <f t="shared" si="1"/>
        <v>1.0236220472440962</v>
      </c>
      <c r="N10" s="3">
        <f t="shared" si="2"/>
        <v>134.64000000000001</v>
      </c>
      <c r="O10" s="4">
        <f t="shared" si="3"/>
        <v>25.473465140478666</v>
      </c>
      <c r="P10" s="2" t="str">
        <f t="shared" si="4"/>
        <v>OVERWEIGHT</v>
      </c>
      <c r="Q10" s="3">
        <f t="shared" si="5"/>
        <v>49.5</v>
      </c>
      <c r="R10" s="3">
        <f t="shared" si="6"/>
        <v>55.08</v>
      </c>
      <c r="S10" s="3">
        <f t="shared" si="7"/>
        <v>67.320000000000007</v>
      </c>
      <c r="T10" s="3">
        <f t="shared" si="8"/>
        <v>1485</v>
      </c>
      <c r="U10" s="5">
        <v>43251</v>
      </c>
    </row>
    <row r="11" spans="1:21" x14ac:dyDescent="0.25">
      <c r="A11" s="6" t="s">
        <v>20</v>
      </c>
      <c r="B11" s="6" t="s">
        <v>21</v>
      </c>
      <c r="C11" s="1"/>
      <c r="D11" s="7" t="s">
        <v>144</v>
      </c>
      <c r="E11" s="2" t="s">
        <v>0</v>
      </c>
      <c r="F11" s="5">
        <v>22306</v>
      </c>
      <c r="G11" s="2" t="s">
        <v>1</v>
      </c>
      <c r="H11" s="8">
        <v>61.3</v>
      </c>
      <c r="I11" s="8">
        <v>153</v>
      </c>
      <c r="J11" s="8">
        <v>38.5</v>
      </c>
      <c r="K11" s="2">
        <v>30</v>
      </c>
      <c r="L11" s="2">
        <f t="shared" si="0"/>
        <v>5</v>
      </c>
      <c r="M11" s="3">
        <f t="shared" si="1"/>
        <v>0.23622047244094446</v>
      </c>
      <c r="N11" s="3">
        <f t="shared" si="2"/>
        <v>134.86000000000001</v>
      </c>
      <c r="O11" s="4">
        <f t="shared" si="3"/>
        <v>26.186509462172669</v>
      </c>
      <c r="P11" s="2" t="str">
        <f t="shared" si="4"/>
        <v>OVERWEIGHT</v>
      </c>
      <c r="Q11" s="3">
        <f t="shared" si="5"/>
        <v>47.7</v>
      </c>
      <c r="R11" s="3">
        <f t="shared" si="6"/>
        <v>55.169999999999995</v>
      </c>
      <c r="S11" s="3">
        <f t="shared" si="7"/>
        <v>67.429999999999993</v>
      </c>
      <c r="T11" s="3">
        <f t="shared" si="8"/>
        <v>1431</v>
      </c>
      <c r="U11" s="5">
        <v>43251</v>
      </c>
    </row>
    <row r="12" spans="1:21" x14ac:dyDescent="0.25">
      <c r="A12" s="6" t="s">
        <v>22</v>
      </c>
      <c r="B12" s="6" t="s">
        <v>23</v>
      </c>
      <c r="C12" s="1"/>
      <c r="D12" s="9" t="s">
        <v>145</v>
      </c>
      <c r="E12" s="2" t="s">
        <v>0</v>
      </c>
      <c r="F12" s="5">
        <v>34630</v>
      </c>
      <c r="G12" s="2" t="s">
        <v>1</v>
      </c>
      <c r="H12" s="8">
        <v>48.1</v>
      </c>
      <c r="I12" s="8">
        <v>152.9</v>
      </c>
      <c r="J12" s="8">
        <v>30.1</v>
      </c>
      <c r="K12" s="2">
        <v>30</v>
      </c>
      <c r="L12" s="2">
        <f t="shared" si="0"/>
        <v>5</v>
      </c>
      <c r="M12" s="3">
        <f t="shared" si="1"/>
        <v>0.19685039370078528</v>
      </c>
      <c r="N12" s="3">
        <f t="shared" si="2"/>
        <v>105.82000000000001</v>
      </c>
      <c r="O12" s="4">
        <f t="shared" si="3"/>
        <v>20.574538644843678</v>
      </c>
      <c r="P12" s="2" t="str">
        <f t="shared" si="4"/>
        <v>NORMAL</v>
      </c>
      <c r="Q12" s="3">
        <f t="shared" si="5"/>
        <v>47.610000000000007</v>
      </c>
      <c r="R12" s="3">
        <f t="shared" si="6"/>
        <v>43.29</v>
      </c>
      <c r="S12" s="3">
        <f t="shared" si="7"/>
        <v>52.910000000000004</v>
      </c>
      <c r="T12" s="3">
        <f t="shared" si="8"/>
        <v>1428.3000000000002</v>
      </c>
      <c r="U12" s="5">
        <v>43251</v>
      </c>
    </row>
    <row r="13" spans="1:21" x14ac:dyDescent="0.25">
      <c r="A13" s="6" t="s">
        <v>22</v>
      </c>
      <c r="B13" s="6" t="s">
        <v>24</v>
      </c>
      <c r="C13" s="1"/>
      <c r="D13" s="9"/>
      <c r="E13" s="2" t="s">
        <v>196</v>
      </c>
      <c r="F13" s="5">
        <v>29066</v>
      </c>
      <c r="G13" s="2" t="s">
        <v>1</v>
      </c>
      <c r="H13" s="8">
        <v>67.099999999999994</v>
      </c>
      <c r="I13" s="8">
        <v>170.2</v>
      </c>
      <c r="J13" s="8">
        <v>18.3</v>
      </c>
      <c r="K13" s="2">
        <v>30</v>
      </c>
      <c r="L13" s="2">
        <f t="shared" si="0"/>
        <v>5</v>
      </c>
      <c r="M13" s="3">
        <f t="shared" si="1"/>
        <v>7.0078740157480262</v>
      </c>
      <c r="N13" s="3">
        <f t="shared" si="2"/>
        <v>147.62</v>
      </c>
      <c r="O13" s="4">
        <f t="shared" si="3"/>
        <v>23.163458763520072</v>
      </c>
      <c r="P13" s="2" t="str">
        <f t="shared" si="4"/>
        <v>NORMAL</v>
      </c>
      <c r="Q13" s="3">
        <f t="shared" si="5"/>
        <v>63.179999999999993</v>
      </c>
      <c r="R13" s="3">
        <f t="shared" si="6"/>
        <v>60.389999999999993</v>
      </c>
      <c r="S13" s="3">
        <f t="shared" si="7"/>
        <v>73.809999999999988</v>
      </c>
      <c r="T13" s="3">
        <f t="shared" si="8"/>
        <v>1895.3999999999999</v>
      </c>
      <c r="U13" s="5">
        <v>43251</v>
      </c>
    </row>
    <row r="14" spans="1:21" x14ac:dyDescent="0.25">
      <c r="A14" s="6" t="s">
        <v>25</v>
      </c>
      <c r="B14" s="6" t="s">
        <v>26</v>
      </c>
      <c r="C14" s="1"/>
      <c r="D14" s="7" t="s">
        <v>146</v>
      </c>
      <c r="E14" s="2" t="s">
        <v>196</v>
      </c>
      <c r="F14" s="5">
        <v>31442</v>
      </c>
      <c r="G14" s="2" t="s">
        <v>1</v>
      </c>
      <c r="H14" s="8">
        <v>65.900000000000006</v>
      </c>
      <c r="I14" s="8">
        <v>165.7</v>
      </c>
      <c r="J14" s="8">
        <v>21.1</v>
      </c>
      <c r="K14" s="2">
        <v>30</v>
      </c>
      <c r="L14" s="2">
        <f t="shared" si="0"/>
        <v>5</v>
      </c>
      <c r="M14" s="3">
        <f t="shared" si="1"/>
        <v>5.2362204724409374</v>
      </c>
      <c r="N14" s="3">
        <f t="shared" si="2"/>
        <v>144.98000000000002</v>
      </c>
      <c r="O14" s="4">
        <f t="shared" si="3"/>
        <v>24.001611276605285</v>
      </c>
      <c r="P14" s="2" t="str">
        <f t="shared" si="4"/>
        <v>NORMAL</v>
      </c>
      <c r="Q14" s="3">
        <f t="shared" si="5"/>
        <v>59.129999999999988</v>
      </c>
      <c r="R14" s="3">
        <f t="shared" si="6"/>
        <v>59.31</v>
      </c>
      <c r="S14" s="3">
        <f t="shared" si="7"/>
        <v>72.490000000000009</v>
      </c>
      <c r="T14" s="3">
        <f t="shared" si="8"/>
        <v>1773.8999999999996</v>
      </c>
      <c r="U14" s="5">
        <v>43251</v>
      </c>
    </row>
    <row r="15" spans="1:21" x14ac:dyDescent="0.25">
      <c r="A15" s="6" t="s">
        <v>27</v>
      </c>
      <c r="B15" s="6" t="s">
        <v>28</v>
      </c>
      <c r="C15" s="1"/>
      <c r="D15" s="7" t="s">
        <v>147</v>
      </c>
      <c r="E15" s="2" t="s">
        <v>0</v>
      </c>
      <c r="F15" s="5">
        <v>32785</v>
      </c>
      <c r="G15" s="2" t="s">
        <v>1</v>
      </c>
      <c r="H15" s="8">
        <v>71.7</v>
      </c>
      <c r="I15" s="8">
        <v>156.5</v>
      </c>
      <c r="J15" s="8">
        <v>41.4</v>
      </c>
      <c r="K15" s="2">
        <v>30</v>
      </c>
      <c r="L15" s="2">
        <f t="shared" si="0"/>
        <v>5</v>
      </c>
      <c r="M15" s="3">
        <f t="shared" si="1"/>
        <v>1.6141732283464627</v>
      </c>
      <c r="N15" s="3">
        <f t="shared" si="2"/>
        <v>157.74</v>
      </c>
      <c r="O15" s="4">
        <f t="shared" si="3"/>
        <v>29.274566444487547</v>
      </c>
      <c r="P15" s="2" t="str">
        <f t="shared" si="4"/>
        <v>OVERWEIGHT</v>
      </c>
      <c r="Q15" s="3">
        <f t="shared" si="5"/>
        <v>50.85</v>
      </c>
      <c r="R15" s="3">
        <f t="shared" si="6"/>
        <v>64.53</v>
      </c>
      <c r="S15" s="3">
        <f t="shared" si="7"/>
        <v>78.87</v>
      </c>
      <c r="T15" s="3">
        <f t="shared" si="8"/>
        <v>1525.5</v>
      </c>
      <c r="U15" s="5">
        <v>43251</v>
      </c>
    </row>
    <row r="16" spans="1:21" x14ac:dyDescent="0.25">
      <c r="A16" s="6" t="s">
        <v>29</v>
      </c>
      <c r="B16" s="6" t="s">
        <v>30</v>
      </c>
      <c r="C16" s="1"/>
      <c r="D16" s="7" t="s">
        <v>148</v>
      </c>
      <c r="E16" s="2" t="s">
        <v>196</v>
      </c>
      <c r="F16" s="5">
        <v>34465</v>
      </c>
      <c r="G16" s="2" t="s">
        <v>1</v>
      </c>
      <c r="H16" s="8">
        <v>69.8</v>
      </c>
      <c r="I16" s="8">
        <v>164.2</v>
      </c>
      <c r="J16" s="8">
        <v>24.9</v>
      </c>
      <c r="K16" s="2">
        <v>30</v>
      </c>
      <c r="L16" s="2">
        <f t="shared" si="0"/>
        <v>5</v>
      </c>
      <c r="M16" s="3">
        <f t="shared" si="1"/>
        <v>4.6456692913385815</v>
      </c>
      <c r="N16" s="3">
        <f t="shared" si="2"/>
        <v>153.56</v>
      </c>
      <c r="O16" s="4">
        <f t="shared" si="3"/>
        <v>25.888632887316948</v>
      </c>
      <c r="P16" s="2" t="str">
        <f t="shared" si="4"/>
        <v>OVERWEIGHT</v>
      </c>
      <c r="Q16" s="3">
        <f t="shared" si="5"/>
        <v>57.779999999999987</v>
      </c>
      <c r="R16" s="3">
        <f t="shared" si="6"/>
        <v>62.819999999999993</v>
      </c>
      <c r="S16" s="3">
        <f t="shared" si="7"/>
        <v>76.78</v>
      </c>
      <c r="T16" s="3">
        <f t="shared" si="8"/>
        <v>1733.3999999999996</v>
      </c>
      <c r="U16" s="5">
        <v>43251</v>
      </c>
    </row>
    <row r="17" spans="1:21" x14ac:dyDescent="0.25">
      <c r="A17" s="6" t="s">
        <v>31</v>
      </c>
      <c r="B17" s="6" t="s">
        <v>32</v>
      </c>
      <c r="C17" s="1"/>
      <c r="D17" s="7" t="s">
        <v>149</v>
      </c>
      <c r="E17" s="2" t="s">
        <v>0</v>
      </c>
      <c r="F17" s="5">
        <v>29115</v>
      </c>
      <c r="G17" s="2" t="s">
        <v>1</v>
      </c>
      <c r="H17" s="8">
        <v>53.8</v>
      </c>
      <c r="I17" s="8">
        <v>141.9</v>
      </c>
      <c r="J17" s="8">
        <v>38.4</v>
      </c>
      <c r="K17" s="2">
        <v>30</v>
      </c>
      <c r="L17" s="2">
        <f t="shared" si="0"/>
        <v>4</v>
      </c>
      <c r="M17" s="3">
        <f t="shared" si="1"/>
        <v>7.8661417322834666</v>
      </c>
      <c r="N17" s="3">
        <f t="shared" si="2"/>
        <v>118.36</v>
      </c>
      <c r="O17" s="4">
        <f t="shared" si="3"/>
        <v>26.718832953161087</v>
      </c>
      <c r="P17" s="2" t="str">
        <f t="shared" si="4"/>
        <v>OVERWEIGHT</v>
      </c>
      <c r="Q17" s="3">
        <f t="shared" si="5"/>
        <v>37.710000000000008</v>
      </c>
      <c r="R17" s="3">
        <f t="shared" si="6"/>
        <v>48.419999999999995</v>
      </c>
      <c r="S17" s="3">
        <f t="shared" si="7"/>
        <v>59.18</v>
      </c>
      <c r="T17" s="3">
        <f t="shared" si="8"/>
        <v>1131.3000000000002</v>
      </c>
      <c r="U17" s="5">
        <v>43251</v>
      </c>
    </row>
    <row r="18" spans="1:21" x14ac:dyDescent="0.25">
      <c r="A18" s="6" t="s">
        <v>33</v>
      </c>
      <c r="B18" s="6" t="s">
        <v>34</v>
      </c>
      <c r="C18" s="1"/>
      <c r="D18" s="7" t="s">
        <v>150</v>
      </c>
      <c r="E18" s="2" t="s">
        <v>0</v>
      </c>
      <c r="F18" s="5">
        <v>31925</v>
      </c>
      <c r="G18" s="2" t="s">
        <v>1</v>
      </c>
      <c r="H18" s="8">
        <v>60.5</v>
      </c>
      <c r="I18" s="8">
        <v>147</v>
      </c>
      <c r="J18" s="8">
        <v>40.1</v>
      </c>
      <c r="K18" s="2">
        <v>30</v>
      </c>
      <c r="L18" s="2">
        <f t="shared" si="0"/>
        <v>4</v>
      </c>
      <c r="M18" s="3">
        <f t="shared" si="1"/>
        <v>9.8740157480314998</v>
      </c>
      <c r="N18" s="3">
        <f t="shared" si="2"/>
        <v>133.10000000000002</v>
      </c>
      <c r="O18" s="4">
        <f t="shared" si="3"/>
        <v>27.997593595261236</v>
      </c>
      <c r="P18" s="2" t="str">
        <f t="shared" si="4"/>
        <v>OVERWEIGHT</v>
      </c>
      <c r="Q18" s="3">
        <f t="shared" si="5"/>
        <v>42.3</v>
      </c>
      <c r="R18" s="3">
        <f t="shared" si="6"/>
        <v>54.45</v>
      </c>
      <c r="S18" s="3">
        <f t="shared" si="7"/>
        <v>66.55</v>
      </c>
      <c r="T18" s="3">
        <f t="shared" si="8"/>
        <v>1269</v>
      </c>
      <c r="U18" s="5">
        <v>43251</v>
      </c>
    </row>
    <row r="19" spans="1:21" x14ac:dyDescent="0.25">
      <c r="A19" s="6" t="s">
        <v>35</v>
      </c>
      <c r="B19" s="6" t="s">
        <v>36</v>
      </c>
      <c r="C19" s="1"/>
      <c r="D19" s="7" t="s">
        <v>151</v>
      </c>
      <c r="E19" s="2" t="s">
        <v>0</v>
      </c>
      <c r="F19" s="5">
        <v>29683</v>
      </c>
      <c r="G19" s="2" t="s">
        <v>1</v>
      </c>
      <c r="H19" s="8">
        <v>38.9</v>
      </c>
      <c r="I19" s="8">
        <v>150</v>
      </c>
      <c r="J19" s="8">
        <v>20.100000000000001</v>
      </c>
      <c r="K19" s="2">
        <v>30</v>
      </c>
      <c r="L19" s="2">
        <f t="shared" si="0"/>
        <v>4</v>
      </c>
      <c r="M19" s="3">
        <f t="shared" si="1"/>
        <v>11.055118110236222</v>
      </c>
      <c r="N19" s="3">
        <f t="shared" si="2"/>
        <v>85.58</v>
      </c>
      <c r="O19" s="4">
        <f t="shared" si="3"/>
        <v>17.288888888888888</v>
      </c>
      <c r="P19" s="2" t="str">
        <f t="shared" si="4"/>
        <v>UNDERWEIGHT</v>
      </c>
      <c r="Q19" s="3">
        <f t="shared" si="5"/>
        <v>45</v>
      </c>
      <c r="R19" s="3">
        <f t="shared" si="6"/>
        <v>35.01</v>
      </c>
      <c r="S19" s="3">
        <f t="shared" si="7"/>
        <v>42.79</v>
      </c>
      <c r="T19" s="3">
        <f t="shared" si="8"/>
        <v>1350</v>
      </c>
      <c r="U19" s="5">
        <v>43251</v>
      </c>
    </row>
    <row r="20" spans="1:21" x14ac:dyDescent="0.25">
      <c r="A20" s="6" t="s">
        <v>37</v>
      </c>
      <c r="B20" s="6" t="s">
        <v>38</v>
      </c>
      <c r="C20" s="1"/>
      <c r="D20" s="7" t="s">
        <v>152</v>
      </c>
      <c r="E20" s="2" t="s">
        <v>0</v>
      </c>
      <c r="F20" s="5">
        <v>22656</v>
      </c>
      <c r="G20" s="2" t="s">
        <v>1</v>
      </c>
      <c r="H20" s="8">
        <v>57.6</v>
      </c>
      <c r="I20" s="8">
        <v>148</v>
      </c>
      <c r="J20" s="8">
        <v>39.4</v>
      </c>
      <c r="K20" s="2">
        <v>30</v>
      </c>
      <c r="L20" s="2">
        <f t="shared" si="0"/>
        <v>4</v>
      </c>
      <c r="M20" s="3">
        <f t="shared" si="1"/>
        <v>10.26771653543307</v>
      </c>
      <c r="N20" s="3">
        <f t="shared" si="2"/>
        <v>126.72000000000001</v>
      </c>
      <c r="O20" s="4">
        <f t="shared" si="3"/>
        <v>26.296566837107381</v>
      </c>
      <c r="P20" s="2" t="str">
        <f t="shared" si="4"/>
        <v>OVERWEIGHT</v>
      </c>
      <c r="Q20" s="3">
        <f t="shared" si="5"/>
        <v>43.2</v>
      </c>
      <c r="R20" s="3">
        <f t="shared" si="6"/>
        <v>51.84</v>
      </c>
      <c r="S20" s="3">
        <f t="shared" si="7"/>
        <v>63.36</v>
      </c>
      <c r="T20" s="3">
        <f t="shared" si="8"/>
        <v>1296</v>
      </c>
      <c r="U20" s="5">
        <v>43251</v>
      </c>
    </row>
    <row r="21" spans="1:21" x14ac:dyDescent="0.25">
      <c r="A21" s="6" t="s">
        <v>39</v>
      </c>
      <c r="B21" s="6" t="s">
        <v>40</v>
      </c>
      <c r="C21" s="1"/>
      <c r="D21" s="7" t="s">
        <v>153</v>
      </c>
      <c r="E21" s="2" t="s">
        <v>0</v>
      </c>
      <c r="F21" s="5">
        <v>33388</v>
      </c>
      <c r="G21" s="2" t="s">
        <v>1</v>
      </c>
      <c r="H21" s="8">
        <v>46.4</v>
      </c>
      <c r="I21" s="8">
        <v>147</v>
      </c>
      <c r="J21" s="8">
        <v>32.1</v>
      </c>
      <c r="K21" s="2">
        <v>30</v>
      </c>
      <c r="L21" s="2">
        <f t="shared" si="0"/>
        <v>4</v>
      </c>
      <c r="M21" s="3">
        <f t="shared" si="1"/>
        <v>9.8740157480314998</v>
      </c>
      <c r="N21" s="3">
        <f t="shared" si="2"/>
        <v>102.08</v>
      </c>
      <c r="O21" s="4">
        <f t="shared" si="3"/>
        <v>21.472534592068122</v>
      </c>
      <c r="P21" s="2" t="str">
        <f t="shared" si="4"/>
        <v>NORMAL</v>
      </c>
      <c r="Q21" s="3">
        <f t="shared" si="5"/>
        <v>42.3</v>
      </c>
      <c r="R21" s="3">
        <f t="shared" si="6"/>
        <v>41.76</v>
      </c>
      <c r="S21" s="3">
        <f t="shared" si="7"/>
        <v>51.04</v>
      </c>
      <c r="T21" s="3">
        <f t="shared" si="8"/>
        <v>1269</v>
      </c>
      <c r="U21" s="5">
        <v>43251</v>
      </c>
    </row>
    <row r="22" spans="1:21" x14ac:dyDescent="0.25">
      <c r="A22" s="10" t="s">
        <v>41</v>
      </c>
      <c r="B22" s="10" t="s">
        <v>42</v>
      </c>
      <c r="C22" s="1"/>
      <c r="D22" s="7" t="s">
        <v>154</v>
      </c>
      <c r="E22" s="2" t="s">
        <v>196</v>
      </c>
      <c r="F22" s="5">
        <v>29274</v>
      </c>
      <c r="G22" s="2" t="s">
        <v>1</v>
      </c>
      <c r="H22" s="8">
        <v>65.099999999999994</v>
      </c>
      <c r="I22" s="8">
        <v>166</v>
      </c>
      <c r="J22" s="8"/>
      <c r="K22" s="2">
        <v>30</v>
      </c>
      <c r="L22" s="2">
        <f t="shared" si="0"/>
        <v>5</v>
      </c>
      <c r="M22" s="3">
        <f t="shared" si="1"/>
        <v>5.3543307086614256</v>
      </c>
      <c r="N22" s="3">
        <f t="shared" si="2"/>
        <v>143.22</v>
      </c>
      <c r="O22" s="4">
        <f t="shared" si="3"/>
        <v>23.624618957758745</v>
      </c>
      <c r="P22" s="2" t="str">
        <f t="shared" si="4"/>
        <v>NORMAL</v>
      </c>
      <c r="Q22" s="3">
        <f t="shared" si="5"/>
        <v>59.4</v>
      </c>
      <c r="R22" s="3">
        <f t="shared" si="6"/>
        <v>58.589999999999996</v>
      </c>
      <c r="S22" s="3">
        <f t="shared" si="7"/>
        <v>71.61</v>
      </c>
      <c r="T22" s="3">
        <f t="shared" si="8"/>
        <v>1782</v>
      </c>
      <c r="U22" s="5">
        <v>43251</v>
      </c>
    </row>
    <row r="23" spans="1:21" x14ac:dyDescent="0.25">
      <c r="A23" s="6" t="s">
        <v>43</v>
      </c>
      <c r="B23" s="6" t="s">
        <v>44</v>
      </c>
      <c r="C23" s="1"/>
      <c r="D23" s="7" t="s">
        <v>155</v>
      </c>
      <c r="E23" s="2" t="s">
        <v>0</v>
      </c>
      <c r="F23" s="2"/>
      <c r="G23" s="2" t="s">
        <v>1</v>
      </c>
      <c r="H23" s="8">
        <v>50.6</v>
      </c>
      <c r="I23" s="8">
        <v>148</v>
      </c>
      <c r="J23" s="8">
        <v>33.1</v>
      </c>
      <c r="K23" s="2">
        <v>30</v>
      </c>
      <c r="L23" s="2">
        <f t="shared" si="0"/>
        <v>4</v>
      </c>
      <c r="M23" s="3">
        <f t="shared" si="1"/>
        <v>10.26771653543307</v>
      </c>
      <c r="N23" s="3">
        <f t="shared" si="2"/>
        <v>111.32000000000001</v>
      </c>
      <c r="O23" s="4">
        <f t="shared" si="3"/>
        <v>23.100803506208912</v>
      </c>
      <c r="P23" s="2" t="str">
        <f t="shared" si="4"/>
        <v>NORMAL</v>
      </c>
      <c r="Q23" s="3">
        <f t="shared" si="5"/>
        <v>43.2</v>
      </c>
      <c r="R23" s="3">
        <f t="shared" si="6"/>
        <v>45.54</v>
      </c>
      <c r="S23" s="3">
        <f t="shared" si="7"/>
        <v>55.660000000000004</v>
      </c>
      <c r="T23" s="3">
        <f t="shared" si="8"/>
        <v>1296</v>
      </c>
      <c r="U23" s="5">
        <v>43251</v>
      </c>
    </row>
    <row r="24" spans="1:21" x14ac:dyDescent="0.25">
      <c r="A24" s="6" t="s">
        <v>45</v>
      </c>
      <c r="B24" s="6" t="s">
        <v>46</v>
      </c>
      <c r="C24" s="1"/>
      <c r="D24" s="7"/>
      <c r="E24" s="2" t="s">
        <v>196</v>
      </c>
      <c r="F24" s="5">
        <v>33259</v>
      </c>
      <c r="G24" s="2" t="s">
        <v>1</v>
      </c>
      <c r="H24" s="8">
        <v>61.8</v>
      </c>
      <c r="I24" s="8">
        <v>167.1</v>
      </c>
      <c r="J24" s="11">
        <v>21</v>
      </c>
      <c r="K24" s="2">
        <v>30</v>
      </c>
      <c r="L24" s="2">
        <f t="shared" si="0"/>
        <v>5</v>
      </c>
      <c r="M24" s="3">
        <f t="shared" si="1"/>
        <v>5.7874015748031447</v>
      </c>
      <c r="N24" s="3">
        <f t="shared" si="2"/>
        <v>135.96</v>
      </c>
      <c r="O24" s="4">
        <f t="shared" si="3"/>
        <v>22.132760030384194</v>
      </c>
      <c r="P24" s="2" t="str">
        <f t="shared" si="4"/>
        <v>NORMAL</v>
      </c>
      <c r="Q24" s="3">
        <f t="shared" si="5"/>
        <v>60.389999999999993</v>
      </c>
      <c r="R24" s="3">
        <f t="shared" si="6"/>
        <v>55.62</v>
      </c>
      <c r="S24" s="3">
        <f t="shared" si="7"/>
        <v>67.97999999999999</v>
      </c>
      <c r="T24" s="3">
        <f t="shared" si="8"/>
        <v>1811.6999999999998</v>
      </c>
      <c r="U24" s="5">
        <v>43251</v>
      </c>
    </row>
    <row r="25" spans="1:21" x14ac:dyDescent="0.25">
      <c r="A25" s="6" t="s">
        <v>47</v>
      </c>
      <c r="B25" s="6" t="s">
        <v>48</v>
      </c>
      <c r="C25" s="1"/>
      <c r="D25" s="7" t="s">
        <v>156</v>
      </c>
      <c r="E25" s="2" t="s">
        <v>196</v>
      </c>
      <c r="F25" s="5">
        <v>32746</v>
      </c>
      <c r="G25" s="2" t="s">
        <v>1</v>
      </c>
      <c r="H25" s="8">
        <v>72.2</v>
      </c>
      <c r="I25" s="8">
        <v>172.5</v>
      </c>
      <c r="J25" s="8">
        <v>24.9</v>
      </c>
      <c r="K25" s="2">
        <v>30</v>
      </c>
      <c r="L25" s="2">
        <f t="shared" si="0"/>
        <v>5</v>
      </c>
      <c r="M25" s="3">
        <f t="shared" si="1"/>
        <v>7.9133858267716555</v>
      </c>
      <c r="N25" s="3">
        <f t="shared" si="2"/>
        <v>158.84000000000003</v>
      </c>
      <c r="O25" s="4">
        <f t="shared" si="3"/>
        <v>24.263810123923545</v>
      </c>
      <c r="P25" s="2" t="str">
        <f t="shared" si="4"/>
        <v>NORMAL</v>
      </c>
      <c r="Q25" s="3">
        <f t="shared" si="5"/>
        <v>65.25</v>
      </c>
      <c r="R25" s="3">
        <f t="shared" si="6"/>
        <v>64.98</v>
      </c>
      <c r="S25" s="3">
        <f t="shared" si="7"/>
        <v>79.42</v>
      </c>
      <c r="T25" s="3">
        <f t="shared" si="8"/>
        <v>1957.5</v>
      </c>
      <c r="U25" s="5">
        <v>43251</v>
      </c>
    </row>
    <row r="26" spans="1:21" x14ac:dyDescent="0.25">
      <c r="A26" s="6" t="s">
        <v>49</v>
      </c>
      <c r="B26" s="6" t="s">
        <v>50</v>
      </c>
      <c r="C26" s="1"/>
      <c r="D26" s="7"/>
      <c r="E26" s="2" t="s">
        <v>196</v>
      </c>
      <c r="F26" s="5">
        <v>34179</v>
      </c>
      <c r="G26" s="2" t="s">
        <v>1</v>
      </c>
      <c r="H26" s="8">
        <v>50.1</v>
      </c>
      <c r="I26" s="8">
        <v>163</v>
      </c>
      <c r="J26" s="8">
        <v>11.9</v>
      </c>
      <c r="K26" s="2">
        <v>30</v>
      </c>
      <c r="L26" s="2">
        <f t="shared" si="0"/>
        <v>5</v>
      </c>
      <c r="M26" s="3">
        <f t="shared" si="1"/>
        <v>4.1732283464566926</v>
      </c>
      <c r="N26" s="3">
        <f t="shared" si="2"/>
        <v>110.22000000000001</v>
      </c>
      <c r="O26" s="4">
        <f t="shared" si="3"/>
        <v>18.856562158907</v>
      </c>
      <c r="P26" s="2" t="str">
        <f t="shared" si="4"/>
        <v>NORMAL</v>
      </c>
      <c r="Q26" s="3">
        <f t="shared" si="5"/>
        <v>56.7</v>
      </c>
      <c r="R26" s="3">
        <f t="shared" si="6"/>
        <v>45.09</v>
      </c>
      <c r="S26" s="3">
        <f t="shared" si="7"/>
        <v>55.11</v>
      </c>
      <c r="T26" s="3">
        <f t="shared" si="8"/>
        <v>1701</v>
      </c>
      <c r="U26" s="5">
        <v>43251</v>
      </c>
    </row>
    <row r="27" spans="1:21" x14ac:dyDescent="0.25">
      <c r="A27" s="6" t="s">
        <v>51</v>
      </c>
      <c r="B27" s="6" t="s">
        <v>52</v>
      </c>
      <c r="C27" s="1"/>
      <c r="D27" s="7" t="s">
        <v>157</v>
      </c>
      <c r="E27" s="2" t="s">
        <v>0</v>
      </c>
      <c r="F27" s="5">
        <v>29081</v>
      </c>
      <c r="G27" s="2" t="s">
        <v>1</v>
      </c>
      <c r="H27" s="8">
        <v>56.9</v>
      </c>
      <c r="I27" s="8">
        <v>151</v>
      </c>
      <c r="J27" s="8">
        <v>35.6</v>
      </c>
      <c r="K27" s="2">
        <v>30</v>
      </c>
      <c r="L27" s="2">
        <f t="shared" si="0"/>
        <v>4</v>
      </c>
      <c r="M27" s="3">
        <f t="shared" si="1"/>
        <v>11.448818897637793</v>
      </c>
      <c r="N27" s="3">
        <f t="shared" si="2"/>
        <v>125.18</v>
      </c>
      <c r="O27" s="4">
        <f t="shared" si="3"/>
        <v>24.955045831323186</v>
      </c>
      <c r="P27" s="2" t="str">
        <f t="shared" si="4"/>
        <v>NORMAL</v>
      </c>
      <c r="Q27" s="3">
        <f t="shared" si="5"/>
        <v>45.9</v>
      </c>
      <c r="R27" s="3">
        <f t="shared" si="6"/>
        <v>51.21</v>
      </c>
      <c r="S27" s="3">
        <f t="shared" si="7"/>
        <v>62.589999999999996</v>
      </c>
      <c r="T27" s="3">
        <f t="shared" si="8"/>
        <v>1377</v>
      </c>
      <c r="U27" s="5">
        <v>43251</v>
      </c>
    </row>
    <row r="28" spans="1:21" x14ac:dyDescent="0.25">
      <c r="A28" s="6" t="s">
        <v>53</v>
      </c>
      <c r="B28" s="6" t="s">
        <v>54</v>
      </c>
      <c r="C28" s="1"/>
      <c r="D28" s="9" t="s">
        <v>158</v>
      </c>
      <c r="E28" s="2" t="s">
        <v>196</v>
      </c>
      <c r="F28" s="5">
        <v>30530</v>
      </c>
      <c r="G28" s="2" t="s">
        <v>1</v>
      </c>
      <c r="H28" s="8">
        <v>68.3</v>
      </c>
      <c r="I28" s="8">
        <v>169.7</v>
      </c>
      <c r="J28" s="8">
        <v>21.8</v>
      </c>
      <c r="K28" s="2">
        <v>30</v>
      </c>
      <c r="L28" s="2">
        <f t="shared" si="0"/>
        <v>5</v>
      </c>
      <c r="M28" s="3">
        <f t="shared" si="1"/>
        <v>6.8110236220472409</v>
      </c>
      <c r="N28" s="3">
        <f t="shared" si="2"/>
        <v>150.26000000000002</v>
      </c>
      <c r="O28" s="4">
        <f t="shared" si="3"/>
        <v>23.716850666137933</v>
      </c>
      <c r="P28" s="2" t="str">
        <f t="shared" si="4"/>
        <v>NORMAL</v>
      </c>
      <c r="Q28" s="3">
        <f t="shared" si="5"/>
        <v>62.72999999999999</v>
      </c>
      <c r="R28" s="3">
        <f t="shared" si="6"/>
        <v>61.47</v>
      </c>
      <c r="S28" s="3">
        <f t="shared" si="7"/>
        <v>75.13</v>
      </c>
      <c r="T28" s="3">
        <f t="shared" si="8"/>
        <v>1881.8999999999996</v>
      </c>
      <c r="U28" s="5">
        <v>43251</v>
      </c>
    </row>
    <row r="29" spans="1:21" x14ac:dyDescent="0.25">
      <c r="A29" s="6" t="s">
        <v>55</v>
      </c>
      <c r="B29" s="6" t="s">
        <v>56</v>
      </c>
      <c r="C29" s="1"/>
      <c r="D29" s="7" t="s">
        <v>159</v>
      </c>
      <c r="E29" s="2" t="s">
        <v>196</v>
      </c>
      <c r="F29" s="2"/>
      <c r="G29" s="2" t="s">
        <v>1</v>
      </c>
      <c r="H29" s="8">
        <v>63.3</v>
      </c>
      <c r="I29" s="8">
        <v>160.6</v>
      </c>
      <c r="J29" s="8">
        <v>20.6</v>
      </c>
      <c r="K29" s="2">
        <v>30</v>
      </c>
      <c r="L29" s="2">
        <f t="shared" si="0"/>
        <v>5</v>
      </c>
      <c r="M29" s="3">
        <f t="shared" si="1"/>
        <v>3.2283464566929148</v>
      </c>
      <c r="N29" s="3">
        <f t="shared" si="2"/>
        <v>139.26</v>
      </c>
      <c r="O29" s="4">
        <f t="shared" si="3"/>
        <v>24.542151241685527</v>
      </c>
      <c r="P29" s="2" t="str">
        <f t="shared" si="4"/>
        <v>NORMAL</v>
      </c>
      <c r="Q29" s="3">
        <f t="shared" si="5"/>
        <v>54.539999999999992</v>
      </c>
      <c r="R29" s="3">
        <f t="shared" si="6"/>
        <v>56.97</v>
      </c>
      <c r="S29" s="3">
        <f t="shared" si="7"/>
        <v>69.63</v>
      </c>
      <c r="T29" s="3">
        <f t="shared" si="8"/>
        <v>1636.1999999999998</v>
      </c>
      <c r="U29" s="5">
        <v>43251</v>
      </c>
    </row>
    <row r="30" spans="1:21" x14ac:dyDescent="0.25">
      <c r="A30" s="6" t="s">
        <v>57</v>
      </c>
      <c r="B30" s="6" t="s">
        <v>58</v>
      </c>
      <c r="C30" s="1"/>
      <c r="D30" s="7" t="s">
        <v>160</v>
      </c>
      <c r="E30" s="2" t="s">
        <v>0</v>
      </c>
      <c r="F30" s="5">
        <v>32658</v>
      </c>
      <c r="G30" s="2" t="s">
        <v>1</v>
      </c>
      <c r="H30" s="8">
        <v>63.5</v>
      </c>
      <c r="I30" s="8">
        <v>158.30000000000001</v>
      </c>
      <c r="J30" s="8">
        <v>35.4</v>
      </c>
      <c r="K30" s="2">
        <v>30</v>
      </c>
      <c r="L30" s="2">
        <f t="shared" si="0"/>
        <v>5</v>
      </c>
      <c r="M30" s="3">
        <f t="shared" si="1"/>
        <v>2.3228346456692961</v>
      </c>
      <c r="N30" s="3">
        <f t="shared" si="2"/>
        <v>139.70000000000002</v>
      </c>
      <c r="O30" s="4">
        <f t="shared" si="3"/>
        <v>25.340308369604553</v>
      </c>
      <c r="P30" s="2" t="str">
        <f t="shared" si="4"/>
        <v>OVERWEIGHT</v>
      </c>
      <c r="Q30" s="3">
        <f t="shared" si="5"/>
        <v>52.470000000000013</v>
      </c>
      <c r="R30" s="3">
        <f t="shared" si="6"/>
        <v>57.15</v>
      </c>
      <c r="S30" s="3">
        <f t="shared" si="7"/>
        <v>69.849999999999994</v>
      </c>
      <c r="T30" s="3">
        <f t="shared" si="8"/>
        <v>1574.1000000000004</v>
      </c>
      <c r="U30" s="5">
        <v>43251</v>
      </c>
    </row>
    <row r="31" spans="1:21" x14ac:dyDescent="0.25">
      <c r="A31" s="6" t="s">
        <v>59</v>
      </c>
      <c r="B31" s="6" t="s">
        <v>60</v>
      </c>
      <c r="C31" s="1"/>
      <c r="D31" s="7" t="s">
        <v>161</v>
      </c>
      <c r="E31" s="2" t="s">
        <v>0</v>
      </c>
      <c r="F31" s="2" t="s">
        <v>215</v>
      </c>
      <c r="G31" s="2" t="s">
        <v>1</v>
      </c>
      <c r="H31" s="8">
        <v>53.3</v>
      </c>
      <c r="I31" s="8">
        <v>149.1</v>
      </c>
      <c r="J31" s="8">
        <v>33.9</v>
      </c>
      <c r="K31" s="2">
        <v>30</v>
      </c>
      <c r="L31" s="2">
        <f t="shared" si="0"/>
        <v>4</v>
      </c>
      <c r="M31" s="3">
        <f t="shared" si="1"/>
        <v>10.7007874015748</v>
      </c>
      <c r="N31" s="3">
        <f t="shared" si="2"/>
        <v>117.26</v>
      </c>
      <c r="O31" s="4">
        <f t="shared" si="3"/>
        <v>23.975734577372577</v>
      </c>
      <c r="P31" s="2" t="str">
        <f t="shared" si="4"/>
        <v>NORMAL</v>
      </c>
      <c r="Q31" s="3">
        <f t="shared" si="5"/>
        <v>44.19</v>
      </c>
      <c r="R31" s="3">
        <f t="shared" si="6"/>
        <v>47.97</v>
      </c>
      <c r="S31" s="3">
        <f t="shared" si="7"/>
        <v>58.629999999999995</v>
      </c>
      <c r="T31" s="3">
        <f t="shared" si="8"/>
        <v>1325.6999999999998</v>
      </c>
      <c r="U31" s="5">
        <v>43251</v>
      </c>
    </row>
    <row r="32" spans="1:21" ht="30" x14ac:dyDescent="0.25">
      <c r="A32" s="6" t="s">
        <v>61</v>
      </c>
      <c r="B32" s="6" t="s">
        <v>62</v>
      </c>
      <c r="C32" s="1"/>
      <c r="D32" s="7" t="s">
        <v>162</v>
      </c>
      <c r="E32" s="2" t="s">
        <v>0</v>
      </c>
      <c r="F32" s="5">
        <v>28409</v>
      </c>
      <c r="G32" s="2" t="s">
        <v>1</v>
      </c>
      <c r="H32" s="8">
        <v>56.5</v>
      </c>
      <c r="I32" s="8">
        <v>150.6</v>
      </c>
      <c r="J32" s="11">
        <v>34.1</v>
      </c>
      <c r="K32" s="2">
        <v>30</v>
      </c>
      <c r="L32" s="2">
        <f t="shared" si="0"/>
        <v>4</v>
      </c>
      <c r="M32" s="3">
        <f t="shared" si="1"/>
        <v>11.291338582677167</v>
      </c>
      <c r="N32" s="3">
        <f t="shared" si="2"/>
        <v>124.30000000000001</v>
      </c>
      <c r="O32" s="4">
        <f t="shared" si="3"/>
        <v>24.911421159099767</v>
      </c>
      <c r="P32" s="2" t="str">
        <f t="shared" si="4"/>
        <v>NORMAL</v>
      </c>
      <c r="Q32" s="3">
        <f t="shared" si="5"/>
        <v>45.539999999999992</v>
      </c>
      <c r="R32" s="3">
        <f t="shared" si="6"/>
        <v>50.85</v>
      </c>
      <c r="S32" s="3">
        <f t="shared" si="7"/>
        <v>62.15</v>
      </c>
      <c r="T32" s="3">
        <f t="shared" si="8"/>
        <v>1366.1999999999998</v>
      </c>
      <c r="U32" s="5">
        <v>43251</v>
      </c>
    </row>
    <row r="33" spans="1:21" x14ac:dyDescent="0.25">
      <c r="A33" s="6" t="s">
        <v>63</v>
      </c>
      <c r="B33" s="6" t="s">
        <v>64</v>
      </c>
      <c r="C33" s="1"/>
      <c r="D33" s="7" t="s">
        <v>163</v>
      </c>
      <c r="E33" s="2" t="s">
        <v>196</v>
      </c>
      <c r="F33" s="5">
        <v>29617</v>
      </c>
      <c r="G33" s="2" t="s">
        <v>1</v>
      </c>
      <c r="H33" s="8">
        <v>85.5</v>
      </c>
      <c r="I33" s="8">
        <v>169</v>
      </c>
      <c r="J33" s="8">
        <v>30.1</v>
      </c>
      <c r="K33" s="2">
        <v>30</v>
      </c>
      <c r="L33" s="2">
        <f t="shared" si="0"/>
        <v>5</v>
      </c>
      <c r="M33" s="3">
        <f t="shared" si="1"/>
        <v>6.5354330708661479</v>
      </c>
      <c r="N33" s="3">
        <f t="shared" si="2"/>
        <v>188.10000000000002</v>
      </c>
      <c r="O33" s="4">
        <f t="shared" si="3"/>
        <v>29.935926613213827</v>
      </c>
      <c r="P33" s="2" t="str">
        <f t="shared" si="4"/>
        <v>OVERWEIGHT</v>
      </c>
      <c r="Q33" s="3">
        <f t="shared" si="5"/>
        <v>62.1</v>
      </c>
      <c r="R33" s="3">
        <f t="shared" si="6"/>
        <v>76.95</v>
      </c>
      <c r="S33" s="3">
        <f t="shared" si="7"/>
        <v>94.05</v>
      </c>
      <c r="T33" s="3">
        <f t="shared" si="8"/>
        <v>1863</v>
      </c>
      <c r="U33" s="5">
        <v>43251</v>
      </c>
    </row>
    <row r="34" spans="1:21" x14ac:dyDescent="0.25">
      <c r="A34" s="6" t="s">
        <v>65</v>
      </c>
      <c r="B34" s="6" t="s">
        <v>66</v>
      </c>
      <c r="C34" s="1"/>
      <c r="D34" s="7" t="s">
        <v>164</v>
      </c>
      <c r="E34" s="2" t="s">
        <v>0</v>
      </c>
      <c r="F34" s="5">
        <v>29964</v>
      </c>
      <c r="G34" s="2" t="s">
        <v>1</v>
      </c>
      <c r="H34" s="8">
        <v>49.6</v>
      </c>
      <c r="I34" s="8">
        <v>152.9</v>
      </c>
      <c r="J34" s="8">
        <v>32</v>
      </c>
      <c r="K34" s="2">
        <v>30</v>
      </c>
      <c r="L34" s="2">
        <f t="shared" si="0"/>
        <v>5</v>
      </c>
      <c r="M34" s="3">
        <f t="shared" si="1"/>
        <v>0.19685039370078528</v>
      </c>
      <c r="N34" s="3">
        <f t="shared" si="2"/>
        <v>109.12000000000002</v>
      </c>
      <c r="O34" s="4">
        <f t="shared" si="3"/>
        <v>21.216156274100758</v>
      </c>
      <c r="P34" s="2" t="str">
        <f t="shared" si="4"/>
        <v>NORMAL</v>
      </c>
      <c r="Q34" s="3">
        <f t="shared" si="5"/>
        <v>47.610000000000007</v>
      </c>
      <c r="R34" s="3">
        <f t="shared" si="6"/>
        <v>44.64</v>
      </c>
      <c r="S34" s="3">
        <f t="shared" si="7"/>
        <v>54.56</v>
      </c>
      <c r="T34" s="3">
        <f t="shared" si="8"/>
        <v>1428.3000000000002</v>
      </c>
      <c r="U34" s="5">
        <v>43251</v>
      </c>
    </row>
    <row r="35" spans="1:21" x14ac:dyDescent="0.25">
      <c r="A35" s="6" t="s">
        <v>67</v>
      </c>
      <c r="B35" s="6" t="s">
        <v>68</v>
      </c>
      <c r="C35" s="1"/>
      <c r="D35" s="7" t="s">
        <v>165</v>
      </c>
      <c r="E35" s="2" t="s">
        <v>0</v>
      </c>
      <c r="F35" s="5">
        <v>22837</v>
      </c>
      <c r="G35" s="2" t="s">
        <v>1</v>
      </c>
      <c r="H35" s="8">
        <v>63</v>
      </c>
      <c r="I35" s="8">
        <v>159</v>
      </c>
      <c r="J35" s="8">
        <v>36.1</v>
      </c>
      <c r="K35" s="2">
        <v>30</v>
      </c>
      <c r="L35" s="2">
        <f t="shared" si="0"/>
        <v>5</v>
      </c>
      <c r="M35" s="3">
        <f t="shared" si="1"/>
        <v>2.5984251968503891</v>
      </c>
      <c r="N35" s="3">
        <f t="shared" si="2"/>
        <v>138.60000000000002</v>
      </c>
      <c r="O35" s="4">
        <f t="shared" si="3"/>
        <v>24.919900320398717</v>
      </c>
      <c r="P35" s="2" t="str">
        <f t="shared" si="4"/>
        <v>NORMAL</v>
      </c>
      <c r="Q35" s="3">
        <f t="shared" si="5"/>
        <v>53.1</v>
      </c>
      <c r="R35" s="3">
        <f t="shared" si="6"/>
        <v>56.7</v>
      </c>
      <c r="S35" s="3">
        <f t="shared" si="7"/>
        <v>69.3</v>
      </c>
      <c r="T35" s="3">
        <f t="shared" si="8"/>
        <v>1593</v>
      </c>
      <c r="U35" s="5">
        <v>43251</v>
      </c>
    </row>
    <row r="36" spans="1:21" x14ac:dyDescent="0.25">
      <c r="A36" s="6" t="s">
        <v>69</v>
      </c>
      <c r="B36" s="6" t="s">
        <v>70</v>
      </c>
      <c r="C36" s="1"/>
      <c r="D36" s="9" t="s">
        <v>166</v>
      </c>
      <c r="E36" s="2" t="s">
        <v>196</v>
      </c>
      <c r="F36" s="5">
        <v>21808</v>
      </c>
      <c r="G36" s="2" t="s">
        <v>1</v>
      </c>
      <c r="H36" s="8">
        <v>58.1</v>
      </c>
      <c r="I36" s="8">
        <v>156</v>
      </c>
      <c r="J36" s="8">
        <v>19.5</v>
      </c>
      <c r="K36" s="2">
        <v>30</v>
      </c>
      <c r="L36" s="2">
        <f t="shared" si="0"/>
        <v>5</v>
      </c>
      <c r="M36" s="3">
        <f t="shared" si="1"/>
        <v>1.4173228346456668</v>
      </c>
      <c r="N36" s="3">
        <f t="shared" si="2"/>
        <v>127.82000000000001</v>
      </c>
      <c r="O36" s="4">
        <f t="shared" si="3"/>
        <v>23.874095989480605</v>
      </c>
      <c r="P36" s="2" t="str">
        <f t="shared" si="4"/>
        <v>NORMAL</v>
      </c>
      <c r="Q36" s="3">
        <f t="shared" si="5"/>
        <v>50.4</v>
      </c>
      <c r="R36" s="3">
        <f t="shared" si="6"/>
        <v>52.29</v>
      </c>
      <c r="S36" s="3">
        <f t="shared" si="7"/>
        <v>63.910000000000004</v>
      </c>
      <c r="T36" s="3">
        <f t="shared" si="8"/>
        <v>1512</v>
      </c>
      <c r="U36" s="5">
        <v>43251</v>
      </c>
    </row>
    <row r="37" spans="1:21" x14ac:dyDescent="0.25">
      <c r="A37" s="6" t="s">
        <v>71</v>
      </c>
      <c r="B37" s="6" t="s">
        <v>72</v>
      </c>
      <c r="C37" s="1"/>
      <c r="D37" s="7" t="s">
        <v>167</v>
      </c>
      <c r="E37" s="2" t="s">
        <v>0</v>
      </c>
      <c r="F37" s="2"/>
      <c r="G37" s="2" t="s">
        <v>1</v>
      </c>
      <c r="H37" s="8">
        <v>63.8</v>
      </c>
      <c r="I37" s="8">
        <v>155</v>
      </c>
      <c r="J37" s="8">
        <v>39.700000000000003</v>
      </c>
      <c r="K37" s="2">
        <v>30</v>
      </c>
      <c r="L37" s="2">
        <f t="shared" si="0"/>
        <v>5</v>
      </c>
      <c r="M37" s="3">
        <f t="shared" si="1"/>
        <v>1.0236220472440962</v>
      </c>
      <c r="N37" s="3">
        <f t="shared" si="2"/>
        <v>140.36000000000001</v>
      </c>
      <c r="O37" s="4">
        <f t="shared" si="3"/>
        <v>26.555671175858475</v>
      </c>
      <c r="P37" s="2" t="str">
        <f t="shared" si="4"/>
        <v>OVERWEIGHT</v>
      </c>
      <c r="Q37" s="3">
        <f t="shared" si="5"/>
        <v>49.5</v>
      </c>
      <c r="R37" s="3">
        <f t="shared" si="6"/>
        <v>57.419999999999995</v>
      </c>
      <c r="S37" s="3">
        <f t="shared" si="7"/>
        <v>70.179999999999993</v>
      </c>
      <c r="T37" s="3">
        <f t="shared" si="8"/>
        <v>1485</v>
      </c>
      <c r="U37" s="5">
        <v>43251</v>
      </c>
    </row>
    <row r="38" spans="1:21" x14ac:dyDescent="0.25">
      <c r="A38" s="6" t="s">
        <v>73</v>
      </c>
      <c r="B38" s="6" t="s">
        <v>74</v>
      </c>
      <c r="C38" s="1"/>
      <c r="D38" s="9" t="s">
        <v>168</v>
      </c>
      <c r="E38" s="2" t="s">
        <v>0</v>
      </c>
      <c r="F38" s="2"/>
      <c r="G38" s="2" t="s">
        <v>1</v>
      </c>
      <c r="H38" s="8">
        <v>64.099999999999994</v>
      </c>
      <c r="I38" s="8">
        <v>150</v>
      </c>
      <c r="J38" s="8">
        <v>41.4</v>
      </c>
      <c r="K38" s="2">
        <v>30</v>
      </c>
      <c r="L38" s="2">
        <f t="shared" si="0"/>
        <v>4</v>
      </c>
      <c r="M38" s="3">
        <f t="shared" si="1"/>
        <v>11.055118110236222</v>
      </c>
      <c r="N38" s="3">
        <f t="shared" si="2"/>
        <v>141.02000000000001</v>
      </c>
      <c r="O38" s="4">
        <f t="shared" si="3"/>
        <v>28.488888888888887</v>
      </c>
      <c r="P38" s="2" t="str">
        <f t="shared" si="4"/>
        <v>OVERWEIGHT</v>
      </c>
      <c r="Q38" s="3">
        <f t="shared" si="5"/>
        <v>45</v>
      </c>
      <c r="R38" s="3">
        <f t="shared" si="6"/>
        <v>57.69</v>
      </c>
      <c r="S38" s="3">
        <f t="shared" si="7"/>
        <v>70.509999999999991</v>
      </c>
      <c r="T38" s="3">
        <f t="shared" si="8"/>
        <v>1350</v>
      </c>
      <c r="U38" s="5">
        <v>43251</v>
      </c>
    </row>
    <row r="39" spans="1:21" x14ac:dyDescent="0.25">
      <c r="A39" s="6" t="s">
        <v>75</v>
      </c>
      <c r="B39" s="6" t="s">
        <v>76</v>
      </c>
      <c r="C39" s="1"/>
      <c r="D39" s="7" t="s">
        <v>169</v>
      </c>
      <c r="E39" s="2" t="s">
        <v>0</v>
      </c>
      <c r="F39" s="5">
        <v>27497</v>
      </c>
      <c r="G39" s="2" t="s">
        <v>1</v>
      </c>
      <c r="H39" s="8">
        <v>49.4</v>
      </c>
      <c r="I39" s="8">
        <v>149</v>
      </c>
      <c r="J39" s="8">
        <v>30.9</v>
      </c>
      <c r="K39" s="2">
        <v>30</v>
      </c>
      <c r="L39" s="2">
        <f t="shared" si="0"/>
        <v>4</v>
      </c>
      <c r="M39" s="3">
        <f t="shared" si="1"/>
        <v>10.661417322834641</v>
      </c>
      <c r="N39" s="3">
        <f t="shared" si="2"/>
        <v>108.68</v>
      </c>
      <c r="O39" s="4">
        <f t="shared" si="3"/>
        <v>22.25124994369623</v>
      </c>
      <c r="P39" s="2" t="str">
        <f t="shared" si="4"/>
        <v>NORMAL</v>
      </c>
      <c r="Q39" s="3">
        <f t="shared" si="5"/>
        <v>44.1</v>
      </c>
      <c r="R39" s="3">
        <f t="shared" si="6"/>
        <v>44.46</v>
      </c>
      <c r="S39" s="3">
        <f t="shared" si="7"/>
        <v>54.339999999999996</v>
      </c>
      <c r="T39" s="3">
        <f t="shared" si="8"/>
        <v>1323</v>
      </c>
      <c r="U39" s="5">
        <v>43251</v>
      </c>
    </row>
    <row r="40" spans="1:21" x14ac:dyDescent="0.25">
      <c r="A40" s="6" t="s">
        <v>77</v>
      </c>
      <c r="B40" s="6" t="s">
        <v>78</v>
      </c>
      <c r="C40" s="1"/>
      <c r="D40" s="7" t="s">
        <v>170</v>
      </c>
      <c r="E40" s="2" t="s">
        <v>196</v>
      </c>
      <c r="F40" s="5">
        <v>30913</v>
      </c>
      <c r="G40" s="2" t="s">
        <v>1</v>
      </c>
      <c r="H40" s="8">
        <v>63.8</v>
      </c>
      <c r="I40" s="8">
        <v>160</v>
      </c>
      <c r="J40" s="8">
        <v>26.2</v>
      </c>
      <c r="K40" s="2">
        <v>30</v>
      </c>
      <c r="L40" s="2">
        <f t="shared" si="0"/>
        <v>5</v>
      </c>
      <c r="M40" s="3">
        <f t="shared" si="1"/>
        <v>2.9921259842519703</v>
      </c>
      <c r="N40" s="3">
        <f t="shared" si="2"/>
        <v>140.36000000000001</v>
      </c>
      <c r="O40" s="4">
        <f t="shared" si="3"/>
        <v>24.921874999999993</v>
      </c>
      <c r="P40" s="2" t="str">
        <f t="shared" si="4"/>
        <v>NORMAL</v>
      </c>
      <c r="Q40" s="3">
        <f t="shared" si="5"/>
        <v>54</v>
      </c>
      <c r="R40" s="3">
        <f t="shared" si="6"/>
        <v>57.419999999999995</v>
      </c>
      <c r="S40" s="3">
        <f t="shared" si="7"/>
        <v>70.179999999999993</v>
      </c>
      <c r="T40" s="3">
        <f t="shared" si="8"/>
        <v>1620</v>
      </c>
      <c r="U40" s="5">
        <v>43251</v>
      </c>
    </row>
    <row r="41" spans="1:21" x14ac:dyDescent="0.25">
      <c r="A41" s="6" t="s">
        <v>79</v>
      </c>
      <c r="B41" s="6" t="s">
        <v>80</v>
      </c>
      <c r="C41" s="1"/>
      <c r="D41" s="9" t="s">
        <v>171</v>
      </c>
      <c r="E41" s="2" t="s">
        <v>0</v>
      </c>
      <c r="F41" s="5">
        <v>26765</v>
      </c>
      <c r="G41" s="2" t="s">
        <v>1</v>
      </c>
      <c r="H41" s="8">
        <v>73.400000000000006</v>
      </c>
      <c r="I41" s="8">
        <v>150.19999999999999</v>
      </c>
      <c r="J41" s="8">
        <v>46.2</v>
      </c>
      <c r="K41" s="2">
        <v>30</v>
      </c>
      <c r="L41" s="2">
        <f t="shared" si="0"/>
        <v>4</v>
      </c>
      <c r="M41" s="3">
        <f t="shared" si="1"/>
        <v>11.13385826771653</v>
      </c>
      <c r="N41" s="3">
        <f t="shared" si="2"/>
        <v>161.48000000000002</v>
      </c>
      <c r="O41" s="4">
        <f t="shared" si="3"/>
        <v>32.535403306022516</v>
      </c>
      <c r="P41" s="2" t="str">
        <f t="shared" si="4"/>
        <v>OBESE</v>
      </c>
      <c r="Q41" s="3">
        <f t="shared" si="5"/>
        <v>45.179999999999993</v>
      </c>
      <c r="R41" s="3">
        <f t="shared" si="6"/>
        <v>66.06</v>
      </c>
      <c r="S41" s="3">
        <f t="shared" si="7"/>
        <v>80.740000000000009</v>
      </c>
      <c r="T41" s="3">
        <f t="shared" si="8"/>
        <v>1355.3999999999999</v>
      </c>
      <c r="U41" s="5">
        <v>43251</v>
      </c>
    </row>
    <row r="42" spans="1:21" x14ac:dyDescent="0.25">
      <c r="A42" s="6" t="s">
        <v>81</v>
      </c>
      <c r="B42" s="6" t="s">
        <v>82</v>
      </c>
      <c r="C42" s="1"/>
      <c r="D42" s="7" t="s">
        <v>172</v>
      </c>
      <c r="E42" s="2" t="s">
        <v>0</v>
      </c>
      <c r="F42" s="2" t="s">
        <v>214</v>
      </c>
      <c r="G42" s="2" t="s">
        <v>1</v>
      </c>
      <c r="H42" s="8">
        <v>56</v>
      </c>
      <c r="I42" s="8">
        <v>153.4</v>
      </c>
      <c r="J42" s="8"/>
      <c r="K42" s="2">
        <v>30</v>
      </c>
      <c r="L42" s="2">
        <f t="shared" si="0"/>
        <v>5</v>
      </c>
      <c r="M42" s="3">
        <f t="shared" si="1"/>
        <v>0.39370078740158121</v>
      </c>
      <c r="N42" s="3">
        <f t="shared" si="2"/>
        <v>123.20000000000002</v>
      </c>
      <c r="O42" s="4">
        <f t="shared" si="3"/>
        <v>23.79782725837131</v>
      </c>
      <c r="P42" s="2" t="str">
        <f t="shared" si="4"/>
        <v>NORMAL</v>
      </c>
      <c r="Q42" s="3">
        <f t="shared" si="5"/>
        <v>48.06</v>
      </c>
      <c r="R42" s="3">
        <f t="shared" si="6"/>
        <v>50.4</v>
      </c>
      <c r="S42" s="3">
        <f t="shared" si="7"/>
        <v>61.6</v>
      </c>
      <c r="T42" s="3">
        <f t="shared" si="8"/>
        <v>1441.8000000000002</v>
      </c>
      <c r="U42" s="5">
        <v>43251</v>
      </c>
    </row>
    <row r="43" spans="1:21" x14ac:dyDescent="0.25">
      <c r="A43" s="6" t="s">
        <v>83</v>
      </c>
      <c r="B43" s="6" t="s">
        <v>84</v>
      </c>
      <c r="C43" s="1"/>
      <c r="D43" s="7" t="s">
        <v>173</v>
      </c>
      <c r="E43" s="2" t="s">
        <v>0</v>
      </c>
      <c r="F43" s="5">
        <v>26189</v>
      </c>
      <c r="G43" s="2" t="s">
        <v>1</v>
      </c>
      <c r="H43" s="8">
        <v>71.5</v>
      </c>
      <c r="I43" s="8">
        <v>153</v>
      </c>
      <c r="J43" s="8">
        <v>45</v>
      </c>
      <c r="K43" s="2">
        <v>30</v>
      </c>
      <c r="L43" s="2">
        <f t="shared" si="0"/>
        <v>5</v>
      </c>
      <c r="M43" s="3">
        <f t="shared" si="1"/>
        <v>0.23622047244094446</v>
      </c>
      <c r="N43" s="3">
        <f t="shared" si="2"/>
        <v>157.30000000000001</v>
      </c>
      <c r="O43" s="4">
        <f t="shared" si="3"/>
        <v>30.543807937118203</v>
      </c>
      <c r="P43" s="2" t="str">
        <f t="shared" si="4"/>
        <v>OBESE</v>
      </c>
      <c r="Q43" s="3">
        <f t="shared" si="5"/>
        <v>47.7</v>
      </c>
      <c r="R43" s="3">
        <f t="shared" si="6"/>
        <v>64.349999999999994</v>
      </c>
      <c r="S43" s="3">
        <f t="shared" si="7"/>
        <v>78.650000000000006</v>
      </c>
      <c r="T43" s="3">
        <f t="shared" si="8"/>
        <v>1431</v>
      </c>
      <c r="U43" s="5">
        <v>43251</v>
      </c>
    </row>
    <row r="44" spans="1:21" x14ac:dyDescent="0.25">
      <c r="A44" s="6" t="s">
        <v>85</v>
      </c>
      <c r="B44" s="6" t="s">
        <v>86</v>
      </c>
      <c r="C44" s="1"/>
      <c r="D44" s="7" t="s">
        <v>174</v>
      </c>
      <c r="E44" s="2" t="s">
        <v>196</v>
      </c>
      <c r="F44" s="5">
        <v>30171</v>
      </c>
      <c r="G44" s="2" t="s">
        <v>1</v>
      </c>
      <c r="H44" s="8">
        <v>63.8</v>
      </c>
      <c r="I44" s="8">
        <v>163</v>
      </c>
      <c r="J44" s="8">
        <v>20</v>
      </c>
      <c r="K44" s="2">
        <v>30</v>
      </c>
      <c r="L44" s="2">
        <f t="shared" si="0"/>
        <v>5</v>
      </c>
      <c r="M44" s="3">
        <f t="shared" si="1"/>
        <v>4.1732283464566926</v>
      </c>
      <c r="N44" s="3">
        <f t="shared" si="2"/>
        <v>140.36000000000001</v>
      </c>
      <c r="O44" s="4">
        <f t="shared" si="3"/>
        <v>24.012947419925478</v>
      </c>
      <c r="P44" s="2" t="str">
        <f t="shared" si="4"/>
        <v>NORMAL</v>
      </c>
      <c r="Q44" s="3">
        <f t="shared" si="5"/>
        <v>56.7</v>
      </c>
      <c r="R44" s="3">
        <f t="shared" si="6"/>
        <v>57.419999999999995</v>
      </c>
      <c r="S44" s="3">
        <f t="shared" si="7"/>
        <v>70.179999999999993</v>
      </c>
      <c r="T44" s="3">
        <f t="shared" si="8"/>
        <v>1701</v>
      </c>
      <c r="U44" s="5">
        <v>43251</v>
      </c>
    </row>
    <row r="45" spans="1:21" x14ac:dyDescent="0.25">
      <c r="A45" s="12" t="s">
        <v>87</v>
      </c>
      <c r="B45" s="13" t="s">
        <v>88</v>
      </c>
      <c r="C45" s="1"/>
      <c r="D45" s="14" t="s">
        <v>175</v>
      </c>
      <c r="E45" s="2" t="s">
        <v>0</v>
      </c>
      <c r="F45" s="5">
        <v>32935</v>
      </c>
      <c r="G45" s="2" t="s">
        <v>1</v>
      </c>
      <c r="H45" s="15">
        <v>48.9</v>
      </c>
      <c r="I45" s="15">
        <v>159.80000000000001</v>
      </c>
      <c r="J45" s="15">
        <v>30</v>
      </c>
      <c r="K45" s="2">
        <v>30</v>
      </c>
      <c r="L45" s="2">
        <f t="shared" si="0"/>
        <v>5</v>
      </c>
      <c r="M45" s="3">
        <f t="shared" si="1"/>
        <v>2.9133858267716626</v>
      </c>
      <c r="N45" s="3">
        <f t="shared" si="2"/>
        <v>107.58000000000001</v>
      </c>
      <c r="O45" s="4">
        <f t="shared" si="3"/>
        <v>19.149406094288697</v>
      </c>
      <c r="P45" s="2" t="str">
        <f t="shared" si="4"/>
        <v>NORMAL</v>
      </c>
      <c r="Q45" s="3">
        <f t="shared" si="5"/>
        <v>53.820000000000007</v>
      </c>
      <c r="R45" s="3">
        <f t="shared" si="6"/>
        <v>44.01</v>
      </c>
      <c r="S45" s="3">
        <f t="shared" si="7"/>
        <v>53.79</v>
      </c>
      <c r="T45" s="3">
        <f t="shared" si="8"/>
        <v>1614.6000000000001</v>
      </c>
      <c r="U45" s="5">
        <v>43251</v>
      </c>
    </row>
    <row r="46" spans="1:21" x14ac:dyDescent="0.25">
      <c r="A46" s="6" t="s">
        <v>89</v>
      </c>
      <c r="B46" s="6" t="s">
        <v>54</v>
      </c>
      <c r="C46" s="1"/>
      <c r="D46" s="7" t="s">
        <v>176</v>
      </c>
      <c r="E46" s="2" t="s">
        <v>196</v>
      </c>
      <c r="F46" s="5">
        <v>32299</v>
      </c>
      <c r="G46" s="2" t="s">
        <v>1</v>
      </c>
      <c r="H46" s="8">
        <v>61.2</v>
      </c>
      <c r="I46" s="8">
        <v>160</v>
      </c>
      <c r="J46" s="8">
        <v>21</v>
      </c>
      <c r="K46" s="2">
        <v>30</v>
      </c>
      <c r="L46" s="2">
        <f t="shared" si="0"/>
        <v>5</v>
      </c>
      <c r="M46" s="3">
        <f t="shared" si="1"/>
        <v>2.9921259842519703</v>
      </c>
      <c r="N46" s="3">
        <f t="shared" si="2"/>
        <v>134.64000000000001</v>
      </c>
      <c r="O46" s="4">
        <f t="shared" si="3"/>
        <v>23.906249999999996</v>
      </c>
      <c r="P46" s="2" t="str">
        <f t="shared" si="4"/>
        <v>NORMAL</v>
      </c>
      <c r="Q46" s="3">
        <f t="shared" si="5"/>
        <v>54</v>
      </c>
      <c r="R46" s="3">
        <f t="shared" si="6"/>
        <v>55.08</v>
      </c>
      <c r="S46" s="3">
        <f t="shared" si="7"/>
        <v>67.320000000000007</v>
      </c>
      <c r="T46" s="3">
        <f t="shared" si="8"/>
        <v>1620</v>
      </c>
      <c r="U46" s="5">
        <v>43251</v>
      </c>
    </row>
    <row r="47" spans="1:21" x14ac:dyDescent="0.25">
      <c r="A47" s="6" t="s">
        <v>90</v>
      </c>
      <c r="B47" s="6" t="s">
        <v>91</v>
      </c>
      <c r="C47" s="1"/>
      <c r="D47" s="16"/>
      <c r="E47" s="2" t="s">
        <v>196</v>
      </c>
      <c r="F47" s="5">
        <v>24739</v>
      </c>
      <c r="G47" s="2" t="s">
        <v>1</v>
      </c>
      <c r="H47" s="8">
        <v>60.7</v>
      </c>
      <c r="I47" s="8">
        <v>158.6</v>
      </c>
      <c r="J47" s="8">
        <v>19.2</v>
      </c>
      <c r="K47" s="2">
        <v>30</v>
      </c>
      <c r="L47" s="2">
        <f t="shared" si="0"/>
        <v>5</v>
      </c>
      <c r="M47" s="3">
        <f t="shared" si="1"/>
        <v>2.440944881889763</v>
      </c>
      <c r="N47" s="3">
        <f t="shared" si="2"/>
        <v>133.54000000000002</v>
      </c>
      <c r="O47" s="4">
        <f t="shared" si="3"/>
        <v>24.131389252427855</v>
      </c>
      <c r="P47" s="2" t="str">
        <f t="shared" si="4"/>
        <v>NORMAL</v>
      </c>
      <c r="Q47" s="3">
        <f t="shared" si="5"/>
        <v>52.739999999999995</v>
      </c>
      <c r="R47" s="3">
        <f t="shared" si="6"/>
        <v>54.63</v>
      </c>
      <c r="S47" s="3">
        <f t="shared" si="7"/>
        <v>66.77000000000001</v>
      </c>
      <c r="T47" s="3">
        <f t="shared" si="8"/>
        <v>1582.1999999999998</v>
      </c>
      <c r="U47" s="5">
        <v>43251</v>
      </c>
    </row>
    <row r="48" spans="1:21" x14ac:dyDescent="0.25">
      <c r="A48" s="6" t="s">
        <v>92</v>
      </c>
      <c r="B48" s="6" t="s">
        <v>93</v>
      </c>
      <c r="C48" s="1"/>
      <c r="D48" s="7" t="s">
        <v>177</v>
      </c>
      <c r="E48" s="2" t="s">
        <v>196</v>
      </c>
      <c r="F48" s="2"/>
      <c r="G48" s="2" t="s">
        <v>1</v>
      </c>
      <c r="H48" s="8">
        <v>70.7</v>
      </c>
      <c r="I48" s="8">
        <v>166</v>
      </c>
      <c r="J48" s="8">
        <v>18.100000000000001</v>
      </c>
      <c r="K48" s="2">
        <v>30</v>
      </c>
      <c r="L48" s="2">
        <f t="shared" si="0"/>
        <v>5</v>
      </c>
      <c r="M48" s="3">
        <f t="shared" si="1"/>
        <v>5.3543307086614256</v>
      </c>
      <c r="N48" s="3">
        <f t="shared" si="2"/>
        <v>155.54000000000002</v>
      </c>
      <c r="O48" s="4">
        <f t="shared" si="3"/>
        <v>25.656844244447672</v>
      </c>
      <c r="P48" s="2" t="str">
        <f t="shared" si="4"/>
        <v>OVERWEIGHT</v>
      </c>
      <c r="Q48" s="3">
        <f t="shared" si="5"/>
        <v>59.4</v>
      </c>
      <c r="R48" s="3">
        <f t="shared" si="6"/>
        <v>63.63</v>
      </c>
      <c r="S48" s="3">
        <f t="shared" si="7"/>
        <v>77.77000000000001</v>
      </c>
      <c r="T48" s="3">
        <f t="shared" si="8"/>
        <v>1782</v>
      </c>
      <c r="U48" s="5">
        <v>43251</v>
      </c>
    </row>
    <row r="49" spans="1:21" x14ac:dyDescent="0.25">
      <c r="A49" s="6" t="s">
        <v>94</v>
      </c>
      <c r="B49" s="6" t="s">
        <v>95</v>
      </c>
      <c r="C49" s="1"/>
      <c r="D49" s="7" t="s">
        <v>178</v>
      </c>
      <c r="E49" s="2" t="s">
        <v>196</v>
      </c>
      <c r="F49" s="2"/>
      <c r="G49" s="2" t="s">
        <v>1</v>
      </c>
      <c r="H49" s="8">
        <v>68.5</v>
      </c>
      <c r="I49" s="8">
        <v>172.5</v>
      </c>
      <c r="J49" s="8">
        <v>22</v>
      </c>
      <c r="K49" s="2">
        <v>30</v>
      </c>
      <c r="L49" s="2">
        <f t="shared" si="0"/>
        <v>5</v>
      </c>
      <c r="M49" s="3">
        <f t="shared" si="1"/>
        <v>7.9133858267716555</v>
      </c>
      <c r="N49" s="3">
        <f t="shared" si="2"/>
        <v>150.70000000000002</v>
      </c>
      <c r="O49" s="4">
        <f t="shared" si="3"/>
        <v>23.020373871035492</v>
      </c>
      <c r="P49" s="2" t="str">
        <f t="shared" si="4"/>
        <v>NORMAL</v>
      </c>
      <c r="Q49" s="3">
        <f t="shared" si="5"/>
        <v>65.25</v>
      </c>
      <c r="R49" s="3">
        <f t="shared" si="6"/>
        <v>61.65</v>
      </c>
      <c r="S49" s="3">
        <f t="shared" si="7"/>
        <v>75.349999999999994</v>
      </c>
      <c r="T49" s="3">
        <f t="shared" si="8"/>
        <v>1957.5</v>
      </c>
      <c r="U49" s="5">
        <v>43251</v>
      </c>
    </row>
    <row r="50" spans="1:21" x14ac:dyDescent="0.25">
      <c r="A50" s="17" t="s">
        <v>96</v>
      </c>
      <c r="B50" s="17" t="s">
        <v>97</v>
      </c>
      <c r="C50" s="1"/>
      <c r="D50" s="9" t="s">
        <v>179</v>
      </c>
      <c r="E50" s="2" t="s">
        <v>0</v>
      </c>
      <c r="F50" s="5">
        <v>30333</v>
      </c>
      <c r="G50" s="2" t="s">
        <v>1</v>
      </c>
      <c r="H50" s="18">
        <v>51</v>
      </c>
      <c r="I50" s="18">
        <v>152.80000000000001</v>
      </c>
      <c r="J50" s="19">
        <v>29.9</v>
      </c>
      <c r="K50" s="2">
        <v>30</v>
      </c>
      <c r="L50" s="2">
        <f t="shared" si="0"/>
        <v>5</v>
      </c>
      <c r="M50" s="3">
        <f t="shared" si="1"/>
        <v>0.15748031496063675</v>
      </c>
      <c r="N50" s="3">
        <f t="shared" si="2"/>
        <v>112.2</v>
      </c>
      <c r="O50" s="4">
        <f t="shared" si="3"/>
        <v>21.843562402346429</v>
      </c>
      <c r="P50" s="2" t="str">
        <f t="shared" si="4"/>
        <v>NORMAL</v>
      </c>
      <c r="Q50" s="3">
        <f t="shared" si="5"/>
        <v>47.52000000000001</v>
      </c>
      <c r="R50" s="3">
        <f t="shared" si="6"/>
        <v>45.9</v>
      </c>
      <c r="S50" s="3">
        <f t="shared" si="7"/>
        <v>56.1</v>
      </c>
      <c r="T50" s="3">
        <f t="shared" si="8"/>
        <v>1425.6000000000004</v>
      </c>
      <c r="U50" s="5">
        <v>43251</v>
      </c>
    </row>
    <row r="51" spans="1:21" x14ac:dyDescent="0.25">
      <c r="A51" s="17" t="s">
        <v>98</v>
      </c>
      <c r="B51" s="17" t="s">
        <v>99</v>
      </c>
      <c r="C51" s="1"/>
      <c r="D51" s="7" t="s">
        <v>180</v>
      </c>
      <c r="E51" s="2" t="s">
        <v>196</v>
      </c>
      <c r="F51" s="5">
        <v>31194</v>
      </c>
      <c r="G51" s="2" t="s">
        <v>1</v>
      </c>
      <c r="H51" s="20">
        <v>75.099999999999994</v>
      </c>
      <c r="I51" s="20">
        <v>168.9</v>
      </c>
      <c r="J51" s="19">
        <v>24.7</v>
      </c>
      <c r="K51" s="2">
        <v>30</v>
      </c>
      <c r="L51" s="2">
        <f t="shared" si="0"/>
        <v>5</v>
      </c>
      <c r="M51" s="3">
        <f t="shared" si="1"/>
        <v>6.4960629921259887</v>
      </c>
      <c r="N51" s="3">
        <f t="shared" si="2"/>
        <v>165.22</v>
      </c>
      <c r="O51" s="4">
        <f t="shared" si="3"/>
        <v>26.325743036209985</v>
      </c>
      <c r="P51" s="2" t="str">
        <f t="shared" si="4"/>
        <v>OVERWEIGHT</v>
      </c>
      <c r="Q51" s="3">
        <f t="shared" si="5"/>
        <v>62.010000000000005</v>
      </c>
      <c r="R51" s="3">
        <f t="shared" si="6"/>
        <v>67.589999999999989</v>
      </c>
      <c r="S51" s="3">
        <f t="shared" si="7"/>
        <v>82.61</v>
      </c>
      <c r="T51" s="3">
        <f t="shared" si="8"/>
        <v>1860.3000000000002</v>
      </c>
      <c r="U51" s="5">
        <v>43251</v>
      </c>
    </row>
    <row r="52" spans="1:21" x14ac:dyDescent="0.25">
      <c r="A52" s="17" t="s">
        <v>100</v>
      </c>
      <c r="B52" s="17" t="s">
        <v>101</v>
      </c>
      <c r="C52" s="1"/>
      <c r="D52" s="9" t="s">
        <v>181</v>
      </c>
      <c r="E52" s="2" t="s">
        <v>196</v>
      </c>
      <c r="F52" s="5">
        <v>30629</v>
      </c>
      <c r="G52" s="2" t="s">
        <v>1</v>
      </c>
      <c r="H52" s="18">
        <v>70.7</v>
      </c>
      <c r="I52" s="18">
        <v>166.7</v>
      </c>
      <c r="J52" s="19">
        <v>20.6</v>
      </c>
      <c r="K52" s="2">
        <v>30</v>
      </c>
      <c r="L52" s="2">
        <f t="shared" si="0"/>
        <v>5</v>
      </c>
      <c r="M52" s="3">
        <f t="shared" si="1"/>
        <v>5.6299212598425186</v>
      </c>
      <c r="N52" s="3">
        <f t="shared" si="2"/>
        <v>155.54000000000002</v>
      </c>
      <c r="O52" s="4">
        <f t="shared" si="3"/>
        <v>25.441822253425745</v>
      </c>
      <c r="P52" s="2" t="str">
        <f t="shared" si="4"/>
        <v>OVERWEIGHT</v>
      </c>
      <c r="Q52" s="3">
        <f t="shared" si="5"/>
        <v>60.029999999999987</v>
      </c>
      <c r="R52" s="3">
        <f t="shared" si="6"/>
        <v>63.63</v>
      </c>
      <c r="S52" s="3">
        <f t="shared" si="7"/>
        <v>77.77000000000001</v>
      </c>
      <c r="T52" s="3">
        <f t="shared" si="8"/>
        <v>1800.8999999999996</v>
      </c>
      <c r="U52" s="5">
        <v>43251</v>
      </c>
    </row>
    <row r="53" spans="1:21" x14ac:dyDescent="0.25">
      <c r="A53" s="17" t="s">
        <v>102</v>
      </c>
      <c r="B53" s="17" t="s">
        <v>103</v>
      </c>
      <c r="C53" s="1"/>
      <c r="D53" s="16"/>
      <c r="E53" s="2" t="s">
        <v>196</v>
      </c>
      <c r="F53" s="5">
        <v>20811</v>
      </c>
      <c r="G53" s="2" t="s">
        <v>1</v>
      </c>
      <c r="H53" s="18">
        <v>56.6</v>
      </c>
      <c r="I53" s="18">
        <v>177</v>
      </c>
      <c r="J53" s="19">
        <v>6.7</v>
      </c>
      <c r="K53" s="2">
        <v>30</v>
      </c>
      <c r="L53" s="2">
        <f t="shared" si="0"/>
        <v>5</v>
      </c>
      <c r="M53" s="3">
        <f t="shared" si="1"/>
        <v>9.6850393700787443</v>
      </c>
      <c r="N53" s="3">
        <f t="shared" si="2"/>
        <v>124.52000000000001</v>
      </c>
      <c r="O53" s="4">
        <f t="shared" si="3"/>
        <v>18.066328322001979</v>
      </c>
      <c r="P53" s="2" t="str">
        <f t="shared" si="4"/>
        <v>UNDERWEIGHT</v>
      </c>
      <c r="Q53" s="3">
        <f t="shared" si="5"/>
        <v>69.3</v>
      </c>
      <c r="R53" s="3">
        <f t="shared" si="6"/>
        <v>50.94</v>
      </c>
      <c r="S53" s="3">
        <f t="shared" si="7"/>
        <v>62.260000000000005</v>
      </c>
      <c r="T53" s="3">
        <f t="shared" si="8"/>
        <v>2079</v>
      </c>
      <c r="U53" s="5">
        <v>43251</v>
      </c>
    </row>
    <row r="54" spans="1:21" x14ac:dyDescent="0.25">
      <c r="A54" s="17" t="s">
        <v>102</v>
      </c>
      <c r="B54" s="17" t="s">
        <v>104</v>
      </c>
      <c r="C54" s="1"/>
      <c r="D54" s="16"/>
      <c r="E54" s="2" t="s">
        <v>0</v>
      </c>
      <c r="F54" s="5">
        <v>28951</v>
      </c>
      <c r="G54" s="2" t="s">
        <v>1</v>
      </c>
      <c r="H54" s="18">
        <v>54.2</v>
      </c>
      <c r="I54" s="18">
        <v>149</v>
      </c>
      <c r="J54" s="19">
        <v>37.1</v>
      </c>
      <c r="K54" s="2">
        <v>30</v>
      </c>
      <c r="L54" s="2">
        <f t="shared" si="0"/>
        <v>4</v>
      </c>
      <c r="M54" s="3">
        <f t="shared" si="1"/>
        <v>10.661417322834641</v>
      </c>
      <c r="N54" s="3">
        <f t="shared" si="2"/>
        <v>119.24000000000001</v>
      </c>
      <c r="O54" s="4">
        <f t="shared" si="3"/>
        <v>24.413314715553355</v>
      </c>
      <c r="P54" s="2" t="str">
        <f t="shared" si="4"/>
        <v>NORMAL</v>
      </c>
      <c r="Q54" s="3">
        <f t="shared" si="5"/>
        <v>44.1</v>
      </c>
      <c r="R54" s="3">
        <f t="shared" si="6"/>
        <v>48.78</v>
      </c>
      <c r="S54" s="3">
        <f t="shared" si="7"/>
        <v>59.620000000000005</v>
      </c>
      <c r="T54" s="3">
        <f t="shared" si="8"/>
        <v>1323</v>
      </c>
      <c r="U54" s="5">
        <v>43251</v>
      </c>
    </row>
    <row r="55" spans="1:21" x14ac:dyDescent="0.25">
      <c r="A55" s="17" t="s">
        <v>105</v>
      </c>
      <c r="B55" s="17" t="s">
        <v>106</v>
      </c>
      <c r="C55" s="1"/>
      <c r="D55" s="7" t="s">
        <v>182</v>
      </c>
      <c r="E55" s="2" t="s">
        <v>0</v>
      </c>
      <c r="F55" s="5">
        <v>34509</v>
      </c>
      <c r="G55" s="2" t="s">
        <v>1</v>
      </c>
      <c r="H55" s="20">
        <v>49.2</v>
      </c>
      <c r="I55" s="20">
        <v>153.69999999999999</v>
      </c>
      <c r="J55" s="19">
        <v>27.9</v>
      </c>
      <c r="K55" s="2">
        <v>30</v>
      </c>
      <c r="L55" s="2">
        <f t="shared" si="0"/>
        <v>5</v>
      </c>
      <c r="M55" s="3">
        <f t="shared" si="1"/>
        <v>0.51181102362204811</v>
      </c>
      <c r="N55" s="3">
        <f t="shared" si="2"/>
        <v>108.24000000000001</v>
      </c>
      <c r="O55" s="4">
        <f t="shared" si="3"/>
        <v>20.826551652176274</v>
      </c>
      <c r="P55" s="2" t="str">
        <f t="shared" si="4"/>
        <v>NORMAL</v>
      </c>
      <c r="Q55" s="3">
        <f t="shared" si="5"/>
        <v>48.329999999999991</v>
      </c>
      <c r="R55" s="3">
        <f t="shared" si="6"/>
        <v>44.28</v>
      </c>
      <c r="S55" s="3">
        <f t="shared" si="7"/>
        <v>54.120000000000005</v>
      </c>
      <c r="T55" s="3">
        <f t="shared" si="8"/>
        <v>1449.8999999999996</v>
      </c>
      <c r="U55" s="5">
        <v>43251</v>
      </c>
    </row>
    <row r="56" spans="1:21" x14ac:dyDescent="0.25">
      <c r="A56" s="17" t="s">
        <v>107</v>
      </c>
      <c r="B56" s="17" t="s">
        <v>108</v>
      </c>
      <c r="C56" s="1"/>
      <c r="D56" s="7" t="s">
        <v>183</v>
      </c>
      <c r="E56" s="2" t="s">
        <v>196</v>
      </c>
      <c r="F56" s="2"/>
      <c r="G56" s="2" t="s">
        <v>1</v>
      </c>
      <c r="H56" s="18">
        <v>80.2</v>
      </c>
      <c r="I56" s="18">
        <v>169.1</v>
      </c>
      <c r="J56" s="19">
        <v>25.9</v>
      </c>
      <c r="K56" s="2">
        <v>30</v>
      </c>
      <c r="L56" s="2">
        <f t="shared" si="0"/>
        <v>5</v>
      </c>
      <c r="M56" s="3">
        <f t="shared" si="1"/>
        <v>6.5748031496062964</v>
      </c>
      <c r="N56" s="3">
        <f t="shared" si="2"/>
        <v>176.44000000000003</v>
      </c>
      <c r="O56" s="4">
        <f t="shared" si="3"/>
        <v>28.047047698515929</v>
      </c>
      <c r="P56" s="2" t="str">
        <f t="shared" si="4"/>
        <v>OVERWEIGHT</v>
      </c>
      <c r="Q56" s="3">
        <f t="shared" si="5"/>
        <v>62.19</v>
      </c>
      <c r="R56" s="3">
        <f t="shared" si="6"/>
        <v>72.180000000000007</v>
      </c>
      <c r="S56" s="3">
        <f t="shared" si="7"/>
        <v>88.22</v>
      </c>
      <c r="T56" s="3">
        <f t="shared" si="8"/>
        <v>1865.6999999999998</v>
      </c>
      <c r="U56" s="5">
        <v>43251</v>
      </c>
    </row>
    <row r="57" spans="1:21" x14ac:dyDescent="0.25">
      <c r="A57" s="17" t="s">
        <v>109</v>
      </c>
      <c r="B57" s="17" t="s">
        <v>110</v>
      </c>
      <c r="C57" s="1"/>
      <c r="D57" s="16"/>
      <c r="E57" s="2" t="s">
        <v>0</v>
      </c>
      <c r="F57" s="2"/>
      <c r="G57" s="2" t="s">
        <v>1</v>
      </c>
      <c r="H57" s="18">
        <v>57.1</v>
      </c>
      <c r="I57" s="18">
        <v>159</v>
      </c>
      <c r="J57" s="19">
        <v>323.10000000000002</v>
      </c>
      <c r="K57" s="2">
        <v>30</v>
      </c>
      <c r="L57" s="2">
        <f t="shared" si="0"/>
        <v>5</v>
      </c>
      <c r="M57" s="3">
        <f t="shared" si="1"/>
        <v>2.5984251968503891</v>
      </c>
      <c r="N57" s="3">
        <f t="shared" si="2"/>
        <v>125.62000000000002</v>
      </c>
      <c r="O57" s="4">
        <f t="shared" si="3"/>
        <v>22.586131877694712</v>
      </c>
      <c r="P57" s="2" t="str">
        <f t="shared" si="4"/>
        <v>NORMAL</v>
      </c>
      <c r="Q57" s="3">
        <f t="shared" si="5"/>
        <v>53.1</v>
      </c>
      <c r="R57" s="3">
        <f t="shared" si="6"/>
        <v>51.39</v>
      </c>
      <c r="S57" s="3">
        <f t="shared" si="7"/>
        <v>62.81</v>
      </c>
      <c r="T57" s="3">
        <f t="shared" si="8"/>
        <v>1593</v>
      </c>
      <c r="U57" s="5">
        <v>43251</v>
      </c>
    </row>
    <row r="58" spans="1:21" x14ac:dyDescent="0.25">
      <c r="A58" s="17" t="s">
        <v>111</v>
      </c>
      <c r="B58" s="17" t="s">
        <v>112</v>
      </c>
      <c r="C58" s="1"/>
      <c r="D58" s="7" t="s">
        <v>184</v>
      </c>
      <c r="E58" s="2" t="s">
        <v>0</v>
      </c>
      <c r="F58" s="5">
        <v>23300</v>
      </c>
      <c r="G58" s="2" t="s">
        <v>1</v>
      </c>
      <c r="H58" s="18">
        <v>62</v>
      </c>
      <c r="I58" s="18">
        <v>152</v>
      </c>
      <c r="J58" s="19">
        <v>38.1</v>
      </c>
      <c r="K58" s="2">
        <v>30</v>
      </c>
      <c r="L58" s="2">
        <f t="shared" si="0"/>
        <v>4</v>
      </c>
      <c r="M58" s="3">
        <f t="shared" si="1"/>
        <v>11.842519685039374</v>
      </c>
      <c r="N58" s="3">
        <f t="shared" si="2"/>
        <v>136.4</v>
      </c>
      <c r="O58" s="4">
        <f t="shared" si="3"/>
        <v>26.835180055401661</v>
      </c>
      <c r="P58" s="2" t="str">
        <f t="shared" si="4"/>
        <v>OVERWEIGHT</v>
      </c>
      <c r="Q58" s="3">
        <f t="shared" si="5"/>
        <v>46.8</v>
      </c>
      <c r="R58" s="3">
        <f t="shared" si="6"/>
        <v>55.8</v>
      </c>
      <c r="S58" s="3">
        <f t="shared" si="7"/>
        <v>68.2</v>
      </c>
      <c r="T58" s="3">
        <f t="shared" si="8"/>
        <v>1404</v>
      </c>
      <c r="U58" s="5">
        <v>43251</v>
      </c>
    </row>
    <row r="59" spans="1:21" x14ac:dyDescent="0.25">
      <c r="A59" s="17" t="s">
        <v>113</v>
      </c>
      <c r="B59" s="17" t="s">
        <v>114</v>
      </c>
      <c r="C59" s="1"/>
      <c r="D59" s="7" t="s">
        <v>185</v>
      </c>
      <c r="E59" s="2" t="s">
        <v>0</v>
      </c>
      <c r="F59" s="5">
        <v>28399</v>
      </c>
      <c r="G59" s="2" t="s">
        <v>1</v>
      </c>
      <c r="H59" s="18">
        <v>55.1</v>
      </c>
      <c r="I59" s="18">
        <v>151</v>
      </c>
      <c r="J59" s="19">
        <v>32.799999999999997</v>
      </c>
      <c r="K59" s="2">
        <v>30</v>
      </c>
      <c r="L59" s="2">
        <f t="shared" si="0"/>
        <v>4</v>
      </c>
      <c r="M59" s="3">
        <f t="shared" si="1"/>
        <v>11.448818897637793</v>
      </c>
      <c r="N59" s="3">
        <f t="shared" si="2"/>
        <v>121.22000000000001</v>
      </c>
      <c r="O59" s="4">
        <f t="shared" si="3"/>
        <v>24.165606771632824</v>
      </c>
      <c r="P59" s="2" t="str">
        <f t="shared" si="4"/>
        <v>NORMAL</v>
      </c>
      <c r="Q59" s="3">
        <f t="shared" si="5"/>
        <v>45.9</v>
      </c>
      <c r="R59" s="3">
        <f t="shared" si="6"/>
        <v>49.59</v>
      </c>
      <c r="S59" s="3">
        <f t="shared" si="7"/>
        <v>60.61</v>
      </c>
      <c r="T59" s="3">
        <f t="shared" si="8"/>
        <v>1377</v>
      </c>
      <c r="U59" s="5">
        <v>43251</v>
      </c>
    </row>
    <row r="60" spans="1:21" x14ac:dyDescent="0.25">
      <c r="A60" s="17" t="s">
        <v>113</v>
      </c>
      <c r="B60" s="17" t="s">
        <v>115</v>
      </c>
      <c r="C60" s="1"/>
      <c r="D60" s="7" t="s">
        <v>186</v>
      </c>
      <c r="E60" s="2" t="s">
        <v>0</v>
      </c>
      <c r="F60" s="5">
        <v>33173</v>
      </c>
      <c r="G60" s="2" t="s">
        <v>1</v>
      </c>
      <c r="H60" s="18">
        <v>50.4</v>
      </c>
      <c r="I60" s="18">
        <v>160.1</v>
      </c>
      <c r="J60" s="19">
        <v>28.1</v>
      </c>
      <c r="K60" s="2">
        <v>30</v>
      </c>
      <c r="L60" s="2">
        <f t="shared" si="0"/>
        <v>5</v>
      </c>
      <c r="M60" s="3">
        <f t="shared" si="1"/>
        <v>3.0314960629921295</v>
      </c>
      <c r="N60" s="3">
        <f t="shared" si="2"/>
        <v>110.88000000000001</v>
      </c>
      <c r="O60" s="4">
        <f t="shared" si="3"/>
        <v>19.662913677077999</v>
      </c>
      <c r="P60" s="2" t="str">
        <f t="shared" si="4"/>
        <v>NORMAL</v>
      </c>
      <c r="Q60" s="3">
        <f t="shared" si="5"/>
        <v>54.089999999999996</v>
      </c>
      <c r="R60" s="3">
        <f t="shared" si="6"/>
        <v>45.36</v>
      </c>
      <c r="S60" s="3">
        <f t="shared" si="7"/>
        <v>55.44</v>
      </c>
      <c r="T60" s="3">
        <f t="shared" si="8"/>
        <v>1622.6999999999998</v>
      </c>
      <c r="U60" s="5">
        <v>43251</v>
      </c>
    </row>
    <row r="61" spans="1:21" x14ac:dyDescent="0.25">
      <c r="A61" s="17" t="s">
        <v>116</v>
      </c>
      <c r="B61" s="17" t="s">
        <v>117</v>
      </c>
      <c r="C61" s="1"/>
      <c r="D61" s="7" t="s">
        <v>187</v>
      </c>
      <c r="E61" s="2" t="s">
        <v>0</v>
      </c>
      <c r="F61" s="2"/>
      <c r="G61" s="2" t="s">
        <v>1</v>
      </c>
      <c r="H61" s="18">
        <v>86</v>
      </c>
      <c r="I61" s="18">
        <v>161.80000000000001</v>
      </c>
      <c r="J61" s="19">
        <v>46.7</v>
      </c>
      <c r="K61" s="2">
        <v>30</v>
      </c>
      <c r="L61" s="2">
        <f t="shared" si="0"/>
        <v>5</v>
      </c>
      <c r="M61" s="3">
        <f t="shared" si="1"/>
        <v>3.7007874015748037</v>
      </c>
      <c r="N61" s="3">
        <f t="shared" si="2"/>
        <v>189.20000000000002</v>
      </c>
      <c r="O61" s="4">
        <f t="shared" si="3"/>
        <v>32.850457079731875</v>
      </c>
      <c r="P61" s="2" t="str">
        <f t="shared" si="4"/>
        <v>OBESE</v>
      </c>
      <c r="Q61" s="3">
        <f t="shared" si="5"/>
        <v>55.620000000000012</v>
      </c>
      <c r="R61" s="3">
        <f t="shared" si="6"/>
        <v>77.400000000000006</v>
      </c>
      <c r="S61" s="3">
        <f t="shared" si="7"/>
        <v>94.6</v>
      </c>
      <c r="T61" s="3">
        <f t="shared" si="8"/>
        <v>1668.6000000000004</v>
      </c>
      <c r="U61" s="5">
        <v>43251</v>
      </c>
    </row>
    <row r="62" spans="1:21" x14ac:dyDescent="0.25">
      <c r="A62" s="17" t="s">
        <v>118</v>
      </c>
      <c r="B62" s="17" t="s">
        <v>119</v>
      </c>
      <c r="C62" s="1"/>
      <c r="D62" s="9" t="s">
        <v>188</v>
      </c>
      <c r="E62" s="2" t="s">
        <v>196</v>
      </c>
      <c r="F62" s="5">
        <v>32131</v>
      </c>
      <c r="G62" s="2" t="s">
        <v>1</v>
      </c>
      <c r="H62" s="18">
        <v>89</v>
      </c>
      <c r="I62" s="18">
        <v>169</v>
      </c>
      <c r="J62" s="19">
        <v>30.6</v>
      </c>
      <c r="K62" s="2">
        <v>30</v>
      </c>
      <c r="L62" s="2">
        <f t="shared" si="0"/>
        <v>5</v>
      </c>
      <c r="M62" s="3">
        <f t="shared" si="1"/>
        <v>6.5354330708661479</v>
      </c>
      <c r="N62" s="3">
        <f t="shared" si="2"/>
        <v>195.8</v>
      </c>
      <c r="O62" s="4">
        <f t="shared" si="3"/>
        <v>31.161373901474043</v>
      </c>
      <c r="P62" s="2" t="str">
        <f t="shared" si="4"/>
        <v>OBESE</v>
      </c>
      <c r="Q62" s="3">
        <f t="shared" si="5"/>
        <v>62.1</v>
      </c>
      <c r="R62" s="3">
        <f t="shared" si="6"/>
        <v>80.099999999999994</v>
      </c>
      <c r="S62" s="3">
        <f t="shared" si="7"/>
        <v>97.9</v>
      </c>
      <c r="T62" s="3">
        <f t="shared" si="8"/>
        <v>1863</v>
      </c>
      <c r="U62" s="5">
        <v>43251</v>
      </c>
    </row>
    <row r="63" spans="1:21" x14ac:dyDescent="0.25">
      <c r="A63" s="17" t="s">
        <v>120</v>
      </c>
      <c r="B63" s="17" t="s">
        <v>121</v>
      </c>
      <c r="C63" s="1"/>
      <c r="D63" s="7" t="s">
        <v>189</v>
      </c>
      <c r="E63" s="2" t="s">
        <v>0</v>
      </c>
      <c r="F63" s="5">
        <v>34660</v>
      </c>
      <c r="G63" s="2" t="s">
        <v>1</v>
      </c>
      <c r="H63" s="18">
        <v>56.6</v>
      </c>
      <c r="I63" s="18">
        <v>152</v>
      </c>
      <c r="J63" s="19">
        <v>36.1</v>
      </c>
      <c r="K63" s="2">
        <v>30</v>
      </c>
      <c r="L63" s="2">
        <f t="shared" si="0"/>
        <v>4</v>
      </c>
      <c r="M63" s="3">
        <f t="shared" si="1"/>
        <v>11.842519685039374</v>
      </c>
      <c r="N63" s="3">
        <f t="shared" si="2"/>
        <v>124.52000000000001</v>
      </c>
      <c r="O63" s="4">
        <f t="shared" si="3"/>
        <v>24.497922437673132</v>
      </c>
      <c r="P63" s="2" t="str">
        <f t="shared" si="4"/>
        <v>NORMAL</v>
      </c>
      <c r="Q63" s="3">
        <f t="shared" si="5"/>
        <v>46.8</v>
      </c>
      <c r="R63" s="3">
        <f t="shared" si="6"/>
        <v>50.94</v>
      </c>
      <c r="S63" s="3">
        <f t="shared" si="7"/>
        <v>62.260000000000005</v>
      </c>
      <c r="T63" s="3">
        <f t="shared" si="8"/>
        <v>1404</v>
      </c>
      <c r="U63" s="5">
        <v>43251</v>
      </c>
    </row>
    <row r="64" spans="1:21" x14ac:dyDescent="0.25">
      <c r="A64" s="17" t="s">
        <v>122</v>
      </c>
      <c r="B64" s="17" t="s">
        <v>123</v>
      </c>
      <c r="C64" s="1"/>
      <c r="D64" s="9" t="s">
        <v>190</v>
      </c>
      <c r="E64" s="2" t="s">
        <v>0</v>
      </c>
      <c r="F64" s="5">
        <v>34461</v>
      </c>
      <c r="G64" s="2" t="s">
        <v>1</v>
      </c>
      <c r="H64" s="18">
        <v>45.5</v>
      </c>
      <c r="I64" s="18">
        <v>153.69999999999999</v>
      </c>
      <c r="J64" s="20">
        <v>28.4</v>
      </c>
      <c r="K64" s="2">
        <v>30</v>
      </c>
      <c r="L64" s="2">
        <f t="shared" si="0"/>
        <v>5</v>
      </c>
      <c r="M64" s="3">
        <f t="shared" si="1"/>
        <v>0.51181102362204811</v>
      </c>
      <c r="N64" s="3">
        <f t="shared" si="2"/>
        <v>100.10000000000001</v>
      </c>
      <c r="O64" s="4">
        <f t="shared" si="3"/>
        <v>19.260327239309358</v>
      </c>
      <c r="P64" s="2" t="str">
        <f t="shared" si="4"/>
        <v>NORMAL</v>
      </c>
      <c r="Q64" s="3">
        <f t="shared" si="5"/>
        <v>48.329999999999991</v>
      </c>
      <c r="R64" s="3">
        <f t="shared" si="6"/>
        <v>40.950000000000003</v>
      </c>
      <c r="S64" s="3">
        <f t="shared" si="7"/>
        <v>50.05</v>
      </c>
      <c r="T64" s="3">
        <f t="shared" si="8"/>
        <v>1449.8999999999996</v>
      </c>
      <c r="U64" s="5">
        <v>43251</v>
      </c>
    </row>
    <row r="65" spans="1:21" x14ac:dyDescent="0.25">
      <c r="A65" s="17" t="s">
        <v>124</v>
      </c>
      <c r="B65" s="17" t="s">
        <v>125</v>
      </c>
      <c r="C65" s="1"/>
      <c r="D65" s="7" t="s">
        <v>191</v>
      </c>
      <c r="E65" s="2" t="s">
        <v>0</v>
      </c>
      <c r="F65" s="5">
        <v>23995</v>
      </c>
      <c r="G65" s="2" t="s">
        <v>1</v>
      </c>
      <c r="H65" s="18">
        <v>54.2</v>
      </c>
      <c r="I65" s="18">
        <v>152.6</v>
      </c>
      <c r="J65" s="20">
        <v>30.6</v>
      </c>
      <c r="K65" s="2">
        <v>30</v>
      </c>
      <c r="L65" s="2">
        <f t="shared" si="0"/>
        <v>5</v>
      </c>
      <c r="M65" s="3">
        <f t="shared" si="1"/>
        <v>7.8740157480307715E-2</v>
      </c>
      <c r="N65" s="3">
        <f t="shared" si="2"/>
        <v>119.24000000000001</v>
      </c>
      <c r="O65" s="4">
        <f t="shared" si="3"/>
        <v>23.275028385228342</v>
      </c>
      <c r="P65" s="2" t="str">
        <f t="shared" si="4"/>
        <v>NORMAL</v>
      </c>
      <c r="Q65" s="3">
        <f t="shared" si="5"/>
        <v>47.339999999999996</v>
      </c>
      <c r="R65" s="3">
        <f t="shared" si="6"/>
        <v>48.78</v>
      </c>
      <c r="S65" s="3">
        <f t="shared" si="7"/>
        <v>59.620000000000005</v>
      </c>
      <c r="T65" s="3">
        <f t="shared" si="8"/>
        <v>1420.1999999999998</v>
      </c>
      <c r="U65" s="5">
        <v>43251</v>
      </c>
    </row>
    <row r="66" spans="1:21" x14ac:dyDescent="0.25">
      <c r="A66" s="17" t="s">
        <v>126</v>
      </c>
      <c r="B66" s="17" t="s">
        <v>127</v>
      </c>
      <c r="C66" s="1"/>
      <c r="D66" s="7" t="s">
        <v>192</v>
      </c>
      <c r="E66" s="2" t="s">
        <v>0</v>
      </c>
      <c r="F66" s="5">
        <v>32123</v>
      </c>
      <c r="G66" s="2" t="s">
        <v>1</v>
      </c>
      <c r="H66" s="18">
        <v>60.4</v>
      </c>
      <c r="I66" s="18">
        <v>157.4</v>
      </c>
      <c r="J66" s="20">
        <v>36.700000000000003</v>
      </c>
      <c r="K66" s="2">
        <v>30</v>
      </c>
      <c r="L66" s="2">
        <f t="shared" si="0"/>
        <v>5</v>
      </c>
      <c r="M66" s="3">
        <f t="shared" si="1"/>
        <v>1.9685039370078741</v>
      </c>
      <c r="N66" s="3">
        <f t="shared" si="2"/>
        <v>132.88</v>
      </c>
      <c r="O66" s="4">
        <f t="shared" si="3"/>
        <v>24.379650902773626</v>
      </c>
      <c r="P66" s="2" t="str">
        <f t="shared" si="4"/>
        <v>NORMAL</v>
      </c>
      <c r="Q66" s="3">
        <f t="shared" si="5"/>
        <v>51.660000000000004</v>
      </c>
      <c r="R66" s="3">
        <f t="shared" si="6"/>
        <v>54.36</v>
      </c>
      <c r="S66" s="3">
        <f t="shared" si="7"/>
        <v>66.44</v>
      </c>
      <c r="T66" s="3">
        <f t="shared" si="8"/>
        <v>1549.8000000000002</v>
      </c>
      <c r="U66" s="5">
        <v>43251</v>
      </c>
    </row>
    <row r="67" spans="1:21" x14ac:dyDescent="0.25">
      <c r="A67" s="17" t="s">
        <v>128</v>
      </c>
      <c r="B67" s="17" t="s">
        <v>129</v>
      </c>
      <c r="C67" s="1"/>
      <c r="D67" s="16"/>
      <c r="E67" s="2" t="s">
        <v>196</v>
      </c>
      <c r="F67" s="5">
        <v>29174</v>
      </c>
      <c r="G67" s="2" t="s">
        <v>1</v>
      </c>
      <c r="H67" s="18">
        <v>72.099999999999994</v>
      </c>
      <c r="I67" s="18">
        <v>163</v>
      </c>
      <c r="J67" s="20">
        <v>26.6</v>
      </c>
      <c r="K67" s="2">
        <v>30</v>
      </c>
      <c r="L67" s="2">
        <f t="shared" ref="L67:L70" si="9">ROUNDDOWN(((I67/2.54)/12), 0)</f>
        <v>5</v>
      </c>
      <c r="M67" s="3">
        <f t="shared" ref="M67:M70" si="10">((((I67/2.54)/12)-L67)*12)</f>
        <v>4.1732283464566926</v>
      </c>
      <c r="N67" s="3">
        <f t="shared" ref="N67:N70" si="11">H67*2.2</f>
        <v>158.62</v>
      </c>
      <c r="O67" s="4">
        <f t="shared" ref="O67:O70" si="12">H67/((I67/100)^2)</f>
        <v>27.136888855433025</v>
      </c>
      <c r="P67" s="2" t="str">
        <f t="shared" ref="P67:P70" si="13">IF(O67&lt;18.5,"UNDERWEIGHT",IF(O67&lt;=24.99,"NORMAL",IF(O67&lt;=29.99,"OVERWEIGHT","OBESE")))</f>
        <v>OVERWEIGHT</v>
      </c>
      <c r="Q67" s="3">
        <f t="shared" ref="Q67:Q70" si="14">((I67-100)-((I67-100)*0.1))</f>
        <v>56.7</v>
      </c>
      <c r="R67" s="3">
        <f t="shared" ref="R67:R70" si="15">(H67)-(0.1*H67)</f>
        <v>64.89</v>
      </c>
      <c r="S67" s="3">
        <f t="shared" ref="S67:S70" si="16">(H67)+(0.1*H67)</f>
        <v>79.309999999999988</v>
      </c>
      <c r="T67" s="3">
        <f t="shared" ref="T67:T70" si="17">Q67*K67</f>
        <v>1701</v>
      </c>
      <c r="U67" s="5">
        <v>43251</v>
      </c>
    </row>
    <row r="68" spans="1:21" x14ac:dyDescent="0.25">
      <c r="A68" s="17" t="s">
        <v>130</v>
      </c>
      <c r="B68" s="17" t="s">
        <v>131</v>
      </c>
      <c r="C68" s="1"/>
      <c r="D68" s="7" t="s">
        <v>193</v>
      </c>
      <c r="E68" s="2" t="s">
        <v>196</v>
      </c>
      <c r="F68" s="5">
        <v>33949</v>
      </c>
      <c r="G68" s="2" t="s">
        <v>1</v>
      </c>
      <c r="H68" s="18">
        <v>47.9</v>
      </c>
      <c r="I68" s="18">
        <v>153.69999999999999</v>
      </c>
      <c r="J68" s="20">
        <v>27.5</v>
      </c>
      <c r="K68" s="2">
        <v>30</v>
      </c>
      <c r="L68" s="2">
        <f t="shared" si="9"/>
        <v>5</v>
      </c>
      <c r="M68" s="3">
        <f t="shared" si="10"/>
        <v>0.51181102362204811</v>
      </c>
      <c r="N68" s="3">
        <f t="shared" si="11"/>
        <v>105.38000000000001</v>
      </c>
      <c r="O68" s="4">
        <f t="shared" si="12"/>
        <v>20.276256588196002</v>
      </c>
      <c r="P68" s="2" t="str">
        <f t="shared" si="13"/>
        <v>NORMAL</v>
      </c>
      <c r="Q68" s="3">
        <f t="shared" si="14"/>
        <v>48.329999999999991</v>
      </c>
      <c r="R68" s="3">
        <f t="shared" si="15"/>
        <v>43.11</v>
      </c>
      <c r="S68" s="3">
        <f t="shared" si="16"/>
        <v>52.69</v>
      </c>
      <c r="T68" s="3">
        <f t="shared" si="17"/>
        <v>1449.8999999999996</v>
      </c>
      <c r="U68" s="5">
        <v>43251</v>
      </c>
    </row>
    <row r="69" spans="1:21" x14ac:dyDescent="0.25">
      <c r="A69" s="17" t="s">
        <v>132</v>
      </c>
      <c r="B69" s="17" t="s">
        <v>133</v>
      </c>
      <c r="C69" s="1"/>
      <c r="D69" s="7" t="s">
        <v>194</v>
      </c>
      <c r="E69" s="2" t="s">
        <v>0</v>
      </c>
      <c r="F69" s="5">
        <v>27113</v>
      </c>
      <c r="G69" s="2" t="s">
        <v>1</v>
      </c>
      <c r="H69" s="18">
        <v>66.900000000000006</v>
      </c>
      <c r="I69" s="18">
        <v>155.4</v>
      </c>
      <c r="J69" s="20">
        <v>39.299999999999997</v>
      </c>
      <c r="K69" s="2">
        <v>30</v>
      </c>
      <c r="L69" s="2">
        <f t="shared" si="9"/>
        <v>5</v>
      </c>
      <c r="M69" s="3">
        <f t="shared" si="10"/>
        <v>1.1811023622047223</v>
      </c>
      <c r="N69" s="3">
        <f t="shared" si="11"/>
        <v>147.18000000000004</v>
      </c>
      <c r="O69" s="4">
        <f t="shared" si="12"/>
        <v>27.702826930626159</v>
      </c>
      <c r="P69" s="2" t="str">
        <f t="shared" si="13"/>
        <v>OVERWEIGHT</v>
      </c>
      <c r="Q69" s="3">
        <f t="shared" si="14"/>
        <v>49.860000000000007</v>
      </c>
      <c r="R69" s="3">
        <f t="shared" si="15"/>
        <v>60.210000000000008</v>
      </c>
      <c r="S69" s="3">
        <f t="shared" si="16"/>
        <v>73.59</v>
      </c>
      <c r="T69" s="3">
        <f t="shared" si="17"/>
        <v>1495.8000000000002</v>
      </c>
      <c r="U69" s="5">
        <v>43251</v>
      </c>
    </row>
    <row r="70" spans="1:21" x14ac:dyDescent="0.25">
      <c r="A70" s="17" t="s">
        <v>134</v>
      </c>
      <c r="B70" s="17" t="s">
        <v>135</v>
      </c>
      <c r="C70" s="1"/>
      <c r="D70" s="7" t="s">
        <v>195</v>
      </c>
      <c r="E70" s="2" t="s">
        <v>0</v>
      </c>
      <c r="F70" s="5">
        <v>33060</v>
      </c>
      <c r="G70" s="2" t="s">
        <v>1</v>
      </c>
      <c r="H70" s="18">
        <v>69.5</v>
      </c>
      <c r="I70" s="18">
        <v>157.6</v>
      </c>
      <c r="J70" s="20">
        <v>40.4</v>
      </c>
      <c r="K70" s="2">
        <v>30</v>
      </c>
      <c r="L70" s="2">
        <f t="shared" si="9"/>
        <v>5</v>
      </c>
      <c r="M70" s="3">
        <f t="shared" si="10"/>
        <v>2.0472440944881818</v>
      </c>
      <c r="N70" s="3">
        <f t="shared" si="11"/>
        <v>152.9</v>
      </c>
      <c r="O70" s="4">
        <f t="shared" si="12"/>
        <v>27.981589322064476</v>
      </c>
      <c r="P70" s="2" t="str">
        <f t="shared" si="13"/>
        <v>OVERWEIGHT</v>
      </c>
      <c r="Q70" s="3">
        <f t="shared" si="14"/>
        <v>51.839999999999996</v>
      </c>
      <c r="R70" s="3">
        <f t="shared" si="15"/>
        <v>62.55</v>
      </c>
      <c r="S70" s="3">
        <f t="shared" si="16"/>
        <v>76.45</v>
      </c>
      <c r="T70" s="3">
        <f t="shared" si="17"/>
        <v>1555.1999999999998</v>
      </c>
      <c r="U70" s="5">
        <v>43251</v>
      </c>
    </row>
    <row r="71" spans="1:21" x14ac:dyDescent="0.25">
      <c r="A71" s="44" t="s">
        <v>199</v>
      </c>
      <c r="B71" s="44" t="s">
        <v>200</v>
      </c>
      <c r="C71" s="44"/>
      <c r="D71" s="58" t="s">
        <v>210</v>
      </c>
      <c r="E71" s="52" t="s">
        <v>196</v>
      </c>
      <c r="F71" s="52"/>
      <c r="G71" s="21" t="s">
        <v>1</v>
      </c>
      <c r="H71" s="46">
        <v>64.5</v>
      </c>
      <c r="I71" s="46">
        <v>164</v>
      </c>
      <c r="J71" s="44"/>
      <c r="K71" s="52">
        <v>30</v>
      </c>
      <c r="L71" s="52">
        <f t="shared" ref="L71:L98" si="18">ROUNDDOWN(((I71/2.54)/12), 0)</f>
        <v>5</v>
      </c>
      <c r="M71" s="53">
        <f t="shared" ref="M71:M98" si="19">((((I71/2.54)/12)-L71)*12)</f>
        <v>4.5669291338582632</v>
      </c>
      <c r="N71" s="53">
        <f t="shared" ref="N71:N98" si="20">H71*2.2</f>
        <v>141.9</v>
      </c>
      <c r="O71" s="54">
        <f t="shared" ref="O71:O98" si="21">H71/((I71/100)^2)</f>
        <v>23.981261154074961</v>
      </c>
      <c r="P71" s="52" t="str">
        <f t="shared" ref="P71:P98" si="22">IF(O71&lt;18.5,"UNDERWEIGHT",IF(O71&lt;=24.99,"NORMAL",IF(O71&lt;=29.99,"OVERWEIGHT","OBESE")))</f>
        <v>NORMAL</v>
      </c>
      <c r="Q71" s="53">
        <f t="shared" ref="Q71:Q98" si="23">((I71-100)-((I71-100)*0.1))</f>
        <v>57.6</v>
      </c>
      <c r="R71" s="53">
        <f t="shared" ref="R71:R98" si="24">(H71)-(0.1*H71)</f>
        <v>58.05</v>
      </c>
      <c r="S71" s="53">
        <f t="shared" ref="S71:S98" si="25">(H71)+(0.1*H71)</f>
        <v>70.95</v>
      </c>
      <c r="T71" s="53">
        <f t="shared" ref="T71:T98" si="26">Q71*K71</f>
        <v>1728</v>
      </c>
      <c r="U71" s="55">
        <v>43362</v>
      </c>
    </row>
    <row r="72" spans="1:21" x14ac:dyDescent="0.25">
      <c r="A72" s="44" t="s">
        <v>201</v>
      </c>
      <c r="B72" s="44" t="s">
        <v>202</v>
      </c>
      <c r="C72" s="44"/>
      <c r="D72" s="58" t="s">
        <v>211</v>
      </c>
      <c r="E72" s="52" t="s">
        <v>196</v>
      </c>
      <c r="F72" s="63">
        <v>30064</v>
      </c>
      <c r="G72" s="21" t="s">
        <v>1</v>
      </c>
      <c r="H72" s="45">
        <v>82</v>
      </c>
      <c r="I72" s="45">
        <v>162.4</v>
      </c>
      <c r="J72" s="44"/>
      <c r="K72" s="52">
        <v>30</v>
      </c>
      <c r="L72" s="52">
        <f t="shared" si="18"/>
        <v>5</v>
      </c>
      <c r="M72" s="53">
        <f t="shared" si="19"/>
        <v>3.9370078740157481</v>
      </c>
      <c r="N72" s="53">
        <f t="shared" si="20"/>
        <v>180.4</v>
      </c>
      <c r="O72" s="54">
        <f t="shared" si="21"/>
        <v>31.091509136353707</v>
      </c>
      <c r="P72" s="52" t="str">
        <f t="shared" si="22"/>
        <v>OBESE</v>
      </c>
      <c r="Q72" s="53">
        <f t="shared" si="23"/>
        <v>56.160000000000004</v>
      </c>
      <c r="R72" s="53">
        <f t="shared" si="24"/>
        <v>73.8</v>
      </c>
      <c r="S72" s="53">
        <f t="shared" si="25"/>
        <v>90.2</v>
      </c>
      <c r="T72" s="53">
        <f t="shared" si="26"/>
        <v>1684.8000000000002</v>
      </c>
      <c r="U72" s="55">
        <v>43362</v>
      </c>
    </row>
    <row r="73" spans="1:21" x14ac:dyDescent="0.25">
      <c r="A73" s="47" t="s">
        <v>10</v>
      </c>
      <c r="B73" s="47" t="s">
        <v>11</v>
      </c>
      <c r="C73" s="44"/>
      <c r="D73" s="58" t="s">
        <v>140</v>
      </c>
      <c r="E73" s="21" t="s">
        <v>196</v>
      </c>
      <c r="F73" s="63">
        <v>29467</v>
      </c>
      <c r="G73" s="21" t="s">
        <v>1</v>
      </c>
      <c r="H73" s="56">
        <v>74.95</v>
      </c>
      <c r="I73" s="48">
        <v>168.8</v>
      </c>
      <c r="J73" s="44"/>
      <c r="K73" s="52">
        <v>30</v>
      </c>
      <c r="L73" s="52">
        <f t="shared" si="18"/>
        <v>5</v>
      </c>
      <c r="M73" s="53">
        <f t="shared" si="19"/>
        <v>6.4566929133858402</v>
      </c>
      <c r="N73" s="53">
        <f t="shared" si="20"/>
        <v>164.89000000000001</v>
      </c>
      <c r="O73" s="54">
        <f t="shared" si="21"/>
        <v>26.304300217874705</v>
      </c>
      <c r="P73" s="52" t="str">
        <f t="shared" si="22"/>
        <v>OVERWEIGHT</v>
      </c>
      <c r="Q73" s="53">
        <f t="shared" si="23"/>
        <v>61.920000000000009</v>
      </c>
      <c r="R73" s="53">
        <f t="shared" si="24"/>
        <v>67.454999999999998</v>
      </c>
      <c r="S73" s="53">
        <f t="shared" si="25"/>
        <v>82.445000000000007</v>
      </c>
      <c r="T73" s="53">
        <f t="shared" si="26"/>
        <v>1857.6000000000004</v>
      </c>
      <c r="U73" s="55">
        <v>43362</v>
      </c>
    </row>
    <row r="74" spans="1:21" x14ac:dyDescent="0.25">
      <c r="A74" s="47" t="s">
        <v>12</v>
      </c>
      <c r="B74" s="47" t="s">
        <v>13</v>
      </c>
      <c r="C74" s="44"/>
      <c r="D74" s="59" t="s">
        <v>141</v>
      </c>
      <c r="E74" s="21" t="s">
        <v>0</v>
      </c>
      <c r="F74" s="52"/>
      <c r="G74" s="21" t="s">
        <v>1</v>
      </c>
      <c r="H74" s="56">
        <v>53.75</v>
      </c>
      <c r="I74" s="48">
        <v>151.19999999999999</v>
      </c>
      <c r="J74" s="44"/>
      <c r="K74" s="52">
        <v>30</v>
      </c>
      <c r="L74" s="52">
        <f t="shared" si="18"/>
        <v>4</v>
      </c>
      <c r="M74" s="53">
        <f t="shared" si="19"/>
        <v>11.5275590551181</v>
      </c>
      <c r="N74" s="53">
        <f t="shared" si="20"/>
        <v>118.25000000000001</v>
      </c>
      <c r="O74" s="54">
        <f t="shared" si="21"/>
        <v>23.511204893480034</v>
      </c>
      <c r="P74" s="52" t="str">
        <f t="shared" si="22"/>
        <v>NORMAL</v>
      </c>
      <c r="Q74" s="53">
        <f t="shared" si="23"/>
        <v>46.079999999999991</v>
      </c>
      <c r="R74" s="53">
        <f t="shared" si="24"/>
        <v>48.375</v>
      </c>
      <c r="S74" s="53">
        <f t="shared" si="25"/>
        <v>59.125</v>
      </c>
      <c r="T74" s="53">
        <f t="shared" si="26"/>
        <v>1382.3999999999996</v>
      </c>
      <c r="U74" s="55">
        <v>43362</v>
      </c>
    </row>
    <row r="75" spans="1:21" x14ac:dyDescent="0.25">
      <c r="A75" s="47" t="s">
        <v>16</v>
      </c>
      <c r="B75" s="47" t="s">
        <v>17</v>
      </c>
      <c r="C75" s="44"/>
      <c r="D75" s="60"/>
      <c r="E75" s="21" t="s">
        <v>196</v>
      </c>
      <c r="F75" s="63">
        <v>24717</v>
      </c>
      <c r="G75" s="21" t="s">
        <v>1</v>
      </c>
      <c r="H75" s="56">
        <v>69.400000000000006</v>
      </c>
      <c r="I75" s="48">
        <v>166.5</v>
      </c>
      <c r="J75" s="44"/>
      <c r="K75" s="52">
        <v>30</v>
      </c>
      <c r="L75" s="52">
        <f t="shared" si="18"/>
        <v>5</v>
      </c>
      <c r="M75" s="53">
        <f t="shared" si="19"/>
        <v>5.5511811023622109</v>
      </c>
      <c r="N75" s="53">
        <f t="shared" si="20"/>
        <v>152.68000000000004</v>
      </c>
      <c r="O75" s="54">
        <f t="shared" si="21"/>
        <v>25.034043052061072</v>
      </c>
      <c r="P75" s="52" t="str">
        <f t="shared" si="22"/>
        <v>OVERWEIGHT</v>
      </c>
      <c r="Q75" s="53">
        <f t="shared" si="23"/>
        <v>59.85</v>
      </c>
      <c r="R75" s="53">
        <f t="shared" si="24"/>
        <v>62.460000000000008</v>
      </c>
      <c r="S75" s="53">
        <f t="shared" si="25"/>
        <v>76.34</v>
      </c>
      <c r="T75" s="53">
        <f t="shared" si="26"/>
        <v>1795.5</v>
      </c>
      <c r="U75" s="55">
        <v>43362</v>
      </c>
    </row>
    <row r="76" spans="1:21" x14ac:dyDescent="0.25">
      <c r="A76" s="47" t="s">
        <v>18</v>
      </c>
      <c r="B76" s="47" t="s">
        <v>19</v>
      </c>
      <c r="C76" s="44"/>
      <c r="D76" s="60" t="s">
        <v>143</v>
      </c>
      <c r="E76" s="21" t="s">
        <v>0</v>
      </c>
      <c r="F76" s="63">
        <v>32757</v>
      </c>
      <c r="G76" s="21" t="s">
        <v>1</v>
      </c>
      <c r="H76" s="56">
        <v>62.7</v>
      </c>
      <c r="I76" s="48">
        <v>155</v>
      </c>
      <c r="J76" s="44"/>
      <c r="K76" s="52">
        <v>30</v>
      </c>
      <c r="L76" s="52">
        <f t="shared" si="18"/>
        <v>5</v>
      </c>
      <c r="M76" s="53">
        <f t="shared" si="19"/>
        <v>1.0236220472440962</v>
      </c>
      <c r="N76" s="53">
        <f t="shared" si="20"/>
        <v>137.94000000000003</v>
      </c>
      <c r="O76" s="54">
        <f t="shared" si="21"/>
        <v>26.097814776274713</v>
      </c>
      <c r="P76" s="52" t="str">
        <f t="shared" si="22"/>
        <v>OVERWEIGHT</v>
      </c>
      <c r="Q76" s="53">
        <f t="shared" si="23"/>
        <v>49.5</v>
      </c>
      <c r="R76" s="53">
        <f t="shared" si="24"/>
        <v>56.43</v>
      </c>
      <c r="S76" s="53">
        <f t="shared" si="25"/>
        <v>68.97</v>
      </c>
      <c r="T76" s="53">
        <f t="shared" si="26"/>
        <v>1485</v>
      </c>
      <c r="U76" s="55">
        <v>43362</v>
      </c>
    </row>
    <row r="77" spans="1:21" x14ac:dyDescent="0.25">
      <c r="A77" s="44" t="s">
        <v>203</v>
      </c>
      <c r="B77" s="44" t="s">
        <v>204</v>
      </c>
      <c r="C77" s="44"/>
      <c r="D77" s="58" t="s">
        <v>212</v>
      </c>
      <c r="E77" s="52" t="s">
        <v>196</v>
      </c>
      <c r="F77" s="63">
        <v>24097</v>
      </c>
      <c r="G77" s="21" t="s">
        <v>1</v>
      </c>
      <c r="H77" s="45">
        <v>88.5</v>
      </c>
      <c r="I77" s="45">
        <v>162.9</v>
      </c>
      <c r="J77" s="44"/>
      <c r="K77" s="52">
        <v>30</v>
      </c>
      <c r="L77" s="52">
        <f t="shared" si="18"/>
        <v>5</v>
      </c>
      <c r="M77" s="53">
        <f t="shared" si="19"/>
        <v>4.1338582677165334</v>
      </c>
      <c r="N77" s="53">
        <f t="shared" si="20"/>
        <v>194.70000000000002</v>
      </c>
      <c r="O77" s="54">
        <f t="shared" si="21"/>
        <v>33.350404218204346</v>
      </c>
      <c r="P77" s="52" t="str">
        <f t="shared" si="22"/>
        <v>OBESE</v>
      </c>
      <c r="Q77" s="53">
        <f t="shared" si="23"/>
        <v>56.610000000000007</v>
      </c>
      <c r="R77" s="53">
        <f t="shared" si="24"/>
        <v>79.650000000000006</v>
      </c>
      <c r="S77" s="53">
        <f t="shared" si="25"/>
        <v>97.35</v>
      </c>
      <c r="T77" s="53">
        <f t="shared" si="26"/>
        <v>1698.3000000000002</v>
      </c>
      <c r="U77" s="55">
        <v>43362</v>
      </c>
    </row>
    <row r="78" spans="1:21" x14ac:dyDescent="0.25">
      <c r="A78" s="47" t="s">
        <v>25</v>
      </c>
      <c r="B78" s="47" t="s">
        <v>26</v>
      </c>
      <c r="C78" s="44"/>
      <c r="D78" s="60" t="s">
        <v>146</v>
      </c>
      <c r="E78" s="21" t="s">
        <v>196</v>
      </c>
      <c r="F78" s="63">
        <v>31442</v>
      </c>
      <c r="G78" s="21" t="s">
        <v>1</v>
      </c>
      <c r="H78" s="56">
        <v>67.849999999999994</v>
      </c>
      <c r="I78" s="48">
        <v>165.7</v>
      </c>
      <c r="J78" s="44"/>
      <c r="K78" s="52">
        <v>30</v>
      </c>
      <c r="L78" s="52">
        <f t="shared" si="18"/>
        <v>5</v>
      </c>
      <c r="M78" s="53">
        <f t="shared" si="19"/>
        <v>5.2362204724409374</v>
      </c>
      <c r="N78" s="53">
        <f t="shared" si="20"/>
        <v>149.27000000000001</v>
      </c>
      <c r="O78" s="54">
        <f t="shared" si="21"/>
        <v>24.7118258743197</v>
      </c>
      <c r="P78" s="52" t="str">
        <f t="shared" si="22"/>
        <v>NORMAL</v>
      </c>
      <c r="Q78" s="53">
        <f t="shared" si="23"/>
        <v>59.129999999999988</v>
      </c>
      <c r="R78" s="53">
        <f t="shared" si="24"/>
        <v>61.064999999999998</v>
      </c>
      <c r="S78" s="53">
        <f t="shared" si="25"/>
        <v>74.634999999999991</v>
      </c>
      <c r="T78" s="53">
        <f t="shared" si="26"/>
        <v>1773.8999999999996</v>
      </c>
      <c r="U78" s="55">
        <v>43362</v>
      </c>
    </row>
    <row r="79" spans="1:21" x14ac:dyDescent="0.25">
      <c r="A79" s="47" t="s">
        <v>35</v>
      </c>
      <c r="B79" s="47" t="s">
        <v>36</v>
      </c>
      <c r="C79" s="47"/>
      <c r="D79" s="58" t="s">
        <v>151</v>
      </c>
      <c r="E79" s="48" t="s">
        <v>0</v>
      </c>
      <c r="F79" s="62">
        <v>29683</v>
      </c>
      <c r="G79" s="21" t="s">
        <v>1</v>
      </c>
      <c r="H79" s="56">
        <v>38.5</v>
      </c>
      <c r="I79" s="48">
        <v>150</v>
      </c>
      <c r="J79" s="49"/>
      <c r="K79" s="52">
        <v>30</v>
      </c>
      <c r="L79" s="52">
        <f t="shared" si="18"/>
        <v>4</v>
      </c>
      <c r="M79" s="53">
        <f t="shared" si="19"/>
        <v>11.055118110236222</v>
      </c>
      <c r="N79" s="53">
        <f t="shared" si="20"/>
        <v>84.7</v>
      </c>
      <c r="O79" s="54">
        <f t="shared" si="21"/>
        <v>17.111111111111111</v>
      </c>
      <c r="P79" s="52" t="str">
        <f t="shared" si="22"/>
        <v>UNDERWEIGHT</v>
      </c>
      <c r="Q79" s="53">
        <f t="shared" si="23"/>
        <v>45</v>
      </c>
      <c r="R79" s="53">
        <f t="shared" si="24"/>
        <v>34.65</v>
      </c>
      <c r="S79" s="53">
        <f t="shared" si="25"/>
        <v>42.35</v>
      </c>
      <c r="T79" s="53">
        <f t="shared" si="26"/>
        <v>1350</v>
      </c>
      <c r="U79" s="55">
        <v>43362</v>
      </c>
    </row>
    <row r="80" spans="1:21" x14ac:dyDescent="0.25">
      <c r="A80" s="47" t="s">
        <v>37</v>
      </c>
      <c r="B80" s="47" t="s">
        <v>38</v>
      </c>
      <c r="C80" s="47"/>
      <c r="D80" s="58" t="s">
        <v>152</v>
      </c>
      <c r="E80" s="48" t="s">
        <v>0</v>
      </c>
      <c r="F80" s="62">
        <v>22656</v>
      </c>
      <c r="G80" s="21" t="s">
        <v>1</v>
      </c>
      <c r="H80" s="56">
        <v>58.8</v>
      </c>
      <c r="I80" s="48">
        <v>148</v>
      </c>
      <c r="J80" s="49"/>
      <c r="K80" s="52">
        <v>30</v>
      </c>
      <c r="L80" s="52">
        <f t="shared" si="18"/>
        <v>4</v>
      </c>
      <c r="M80" s="53">
        <f t="shared" si="19"/>
        <v>10.26771653543307</v>
      </c>
      <c r="N80" s="53">
        <f t="shared" si="20"/>
        <v>129.36000000000001</v>
      </c>
      <c r="O80" s="54">
        <f t="shared" si="21"/>
        <v>26.844411979547115</v>
      </c>
      <c r="P80" s="52" t="str">
        <f t="shared" si="22"/>
        <v>OVERWEIGHT</v>
      </c>
      <c r="Q80" s="53">
        <f t="shared" si="23"/>
        <v>43.2</v>
      </c>
      <c r="R80" s="53">
        <f t="shared" si="24"/>
        <v>52.919999999999995</v>
      </c>
      <c r="S80" s="53">
        <f t="shared" si="25"/>
        <v>64.679999999999993</v>
      </c>
      <c r="T80" s="53">
        <f t="shared" si="26"/>
        <v>1296</v>
      </c>
      <c r="U80" s="55">
        <v>43362</v>
      </c>
    </row>
    <row r="81" spans="1:21" x14ac:dyDescent="0.25">
      <c r="A81" s="47" t="s">
        <v>39</v>
      </c>
      <c r="B81" s="47" t="s">
        <v>40</v>
      </c>
      <c r="C81" s="47"/>
      <c r="D81" s="58" t="s">
        <v>153</v>
      </c>
      <c r="E81" s="48" t="s">
        <v>0</v>
      </c>
      <c r="F81" s="62">
        <v>33388</v>
      </c>
      <c r="G81" s="21" t="s">
        <v>1</v>
      </c>
      <c r="H81" s="56">
        <v>46.05</v>
      </c>
      <c r="I81" s="48">
        <v>147</v>
      </c>
      <c r="J81" s="49"/>
      <c r="K81" s="52">
        <v>30</v>
      </c>
      <c r="L81" s="52">
        <f t="shared" si="18"/>
        <v>4</v>
      </c>
      <c r="M81" s="53">
        <f t="shared" si="19"/>
        <v>9.8740157480314998</v>
      </c>
      <c r="N81" s="53">
        <f t="shared" si="20"/>
        <v>101.31</v>
      </c>
      <c r="O81" s="54">
        <f t="shared" si="21"/>
        <v>21.31056504234347</v>
      </c>
      <c r="P81" s="52" t="str">
        <f t="shared" si="22"/>
        <v>NORMAL</v>
      </c>
      <c r="Q81" s="53">
        <f t="shared" si="23"/>
        <v>42.3</v>
      </c>
      <c r="R81" s="53">
        <f t="shared" si="24"/>
        <v>41.445</v>
      </c>
      <c r="S81" s="53">
        <f t="shared" si="25"/>
        <v>50.654999999999994</v>
      </c>
      <c r="T81" s="53">
        <f t="shared" si="26"/>
        <v>1269</v>
      </c>
      <c r="U81" s="55">
        <v>43362</v>
      </c>
    </row>
    <row r="82" spans="1:21" x14ac:dyDescent="0.25">
      <c r="A82" s="50" t="s">
        <v>41</v>
      </c>
      <c r="B82" s="50" t="s">
        <v>42</v>
      </c>
      <c r="C82" s="47"/>
      <c r="D82" s="58" t="s">
        <v>154</v>
      </c>
      <c r="E82" s="48" t="s">
        <v>196</v>
      </c>
      <c r="F82" s="62">
        <v>29274</v>
      </c>
      <c r="G82" s="21" t="s">
        <v>1</v>
      </c>
      <c r="H82" s="56">
        <v>65.3</v>
      </c>
      <c r="I82" s="48">
        <v>166</v>
      </c>
      <c r="J82" s="49"/>
      <c r="K82" s="52">
        <v>30</v>
      </c>
      <c r="L82" s="52">
        <f t="shared" si="18"/>
        <v>5</v>
      </c>
      <c r="M82" s="53">
        <f t="shared" si="19"/>
        <v>5.3543307086614256</v>
      </c>
      <c r="N82" s="53">
        <f t="shared" si="20"/>
        <v>143.66</v>
      </c>
      <c r="O82" s="54">
        <f t="shared" si="21"/>
        <v>23.697198432283351</v>
      </c>
      <c r="P82" s="52" t="str">
        <f t="shared" si="22"/>
        <v>NORMAL</v>
      </c>
      <c r="Q82" s="53">
        <f t="shared" si="23"/>
        <v>59.4</v>
      </c>
      <c r="R82" s="53">
        <f t="shared" si="24"/>
        <v>58.769999999999996</v>
      </c>
      <c r="S82" s="53">
        <f t="shared" si="25"/>
        <v>71.83</v>
      </c>
      <c r="T82" s="53">
        <f t="shared" si="26"/>
        <v>1782</v>
      </c>
      <c r="U82" s="55">
        <v>43362</v>
      </c>
    </row>
    <row r="83" spans="1:21" x14ac:dyDescent="0.25">
      <c r="A83" s="47" t="s">
        <v>43</v>
      </c>
      <c r="B83" s="47" t="s">
        <v>44</v>
      </c>
      <c r="C83" s="44"/>
      <c r="D83" s="58" t="s">
        <v>155</v>
      </c>
      <c r="E83" s="21" t="s">
        <v>0</v>
      </c>
      <c r="F83" s="62">
        <v>29826</v>
      </c>
      <c r="G83" s="21" t="s">
        <v>1</v>
      </c>
      <c r="H83" s="56">
        <v>49.55</v>
      </c>
      <c r="I83" s="48">
        <v>148</v>
      </c>
      <c r="J83" s="49"/>
      <c r="K83" s="52">
        <v>30</v>
      </c>
      <c r="L83" s="52">
        <f t="shared" si="18"/>
        <v>4</v>
      </c>
      <c r="M83" s="53">
        <f t="shared" si="19"/>
        <v>10.26771653543307</v>
      </c>
      <c r="N83" s="53">
        <f t="shared" si="20"/>
        <v>109.01</v>
      </c>
      <c r="O83" s="54">
        <f t="shared" si="21"/>
        <v>22.621439006574143</v>
      </c>
      <c r="P83" s="52" t="str">
        <f t="shared" si="22"/>
        <v>NORMAL</v>
      </c>
      <c r="Q83" s="53">
        <f t="shared" si="23"/>
        <v>43.2</v>
      </c>
      <c r="R83" s="53">
        <f t="shared" si="24"/>
        <v>44.594999999999999</v>
      </c>
      <c r="S83" s="53">
        <f t="shared" si="25"/>
        <v>54.504999999999995</v>
      </c>
      <c r="T83" s="53">
        <f t="shared" si="26"/>
        <v>1296</v>
      </c>
      <c r="U83" s="55">
        <v>43362</v>
      </c>
    </row>
    <row r="84" spans="1:21" x14ac:dyDescent="0.25">
      <c r="A84" s="47" t="s">
        <v>45</v>
      </c>
      <c r="B84" s="47" t="s">
        <v>46</v>
      </c>
      <c r="C84" s="44"/>
      <c r="D84" s="61"/>
      <c r="E84" s="21" t="s">
        <v>196</v>
      </c>
      <c r="F84" s="62">
        <v>33259</v>
      </c>
      <c r="G84" s="21" t="s">
        <v>1</v>
      </c>
      <c r="H84" s="56">
        <v>60.2</v>
      </c>
      <c r="I84" s="48">
        <v>167.1</v>
      </c>
      <c r="J84" s="49"/>
      <c r="K84" s="52">
        <v>30</v>
      </c>
      <c r="L84" s="52">
        <f t="shared" si="18"/>
        <v>5</v>
      </c>
      <c r="M84" s="53">
        <f t="shared" si="19"/>
        <v>5.7874015748031447</v>
      </c>
      <c r="N84" s="53">
        <f t="shared" si="20"/>
        <v>132.44000000000003</v>
      </c>
      <c r="O84" s="54">
        <f t="shared" si="21"/>
        <v>21.559743589468102</v>
      </c>
      <c r="P84" s="52" t="str">
        <f t="shared" si="22"/>
        <v>NORMAL</v>
      </c>
      <c r="Q84" s="53">
        <f t="shared" si="23"/>
        <v>60.389999999999993</v>
      </c>
      <c r="R84" s="53">
        <f t="shared" si="24"/>
        <v>54.18</v>
      </c>
      <c r="S84" s="53">
        <f t="shared" si="25"/>
        <v>66.22</v>
      </c>
      <c r="T84" s="53">
        <f t="shared" si="26"/>
        <v>1811.6999999999998</v>
      </c>
      <c r="U84" s="55">
        <v>43362</v>
      </c>
    </row>
    <row r="85" spans="1:21" x14ac:dyDescent="0.25">
      <c r="A85" s="44" t="s">
        <v>208</v>
      </c>
      <c r="B85" s="44" t="s">
        <v>209</v>
      </c>
      <c r="C85" s="44"/>
      <c r="D85" s="57"/>
      <c r="E85" s="52" t="s">
        <v>196</v>
      </c>
      <c r="F85" s="52"/>
      <c r="G85" s="21" t="s">
        <v>1</v>
      </c>
      <c r="H85" s="45">
        <v>61.7</v>
      </c>
      <c r="I85" s="45">
        <v>161.4</v>
      </c>
      <c r="J85" s="44"/>
      <c r="K85" s="52">
        <v>30</v>
      </c>
      <c r="L85" s="52">
        <f t="shared" si="18"/>
        <v>5</v>
      </c>
      <c r="M85" s="53">
        <f t="shared" si="19"/>
        <v>3.5433070866141776</v>
      </c>
      <c r="N85" s="53">
        <f t="shared" si="20"/>
        <v>135.74</v>
      </c>
      <c r="O85" s="54">
        <f t="shared" si="21"/>
        <v>23.685257098283451</v>
      </c>
      <c r="P85" s="52" t="str">
        <f t="shared" si="22"/>
        <v>NORMAL</v>
      </c>
      <c r="Q85" s="53">
        <f t="shared" si="23"/>
        <v>55.260000000000005</v>
      </c>
      <c r="R85" s="53">
        <f t="shared" si="24"/>
        <v>55.53</v>
      </c>
      <c r="S85" s="53">
        <f t="shared" si="25"/>
        <v>67.87</v>
      </c>
      <c r="T85" s="53">
        <f t="shared" si="26"/>
        <v>1657.8000000000002</v>
      </c>
      <c r="U85" s="55">
        <v>43362</v>
      </c>
    </row>
    <row r="86" spans="1:21" x14ac:dyDescent="0.25">
      <c r="A86" s="47" t="s">
        <v>65</v>
      </c>
      <c r="B86" s="47" t="s">
        <v>66</v>
      </c>
      <c r="C86" s="44"/>
      <c r="D86" s="58" t="s">
        <v>164</v>
      </c>
      <c r="E86" s="21" t="s">
        <v>0</v>
      </c>
      <c r="F86" s="62">
        <v>29964</v>
      </c>
      <c r="G86" s="21" t="s">
        <v>1</v>
      </c>
      <c r="H86" s="56">
        <v>50.65</v>
      </c>
      <c r="I86" s="48">
        <v>152.9</v>
      </c>
      <c r="J86" s="49"/>
      <c r="K86" s="52">
        <v>30</v>
      </c>
      <c r="L86" s="52">
        <f t="shared" si="18"/>
        <v>5</v>
      </c>
      <c r="M86" s="53">
        <f t="shared" si="19"/>
        <v>0.19685039370078528</v>
      </c>
      <c r="N86" s="53">
        <f t="shared" si="20"/>
        <v>111.43</v>
      </c>
      <c r="O86" s="54">
        <f t="shared" si="21"/>
        <v>21.665288614580714</v>
      </c>
      <c r="P86" s="52" t="str">
        <f t="shared" si="22"/>
        <v>NORMAL</v>
      </c>
      <c r="Q86" s="53">
        <f t="shared" si="23"/>
        <v>47.610000000000007</v>
      </c>
      <c r="R86" s="53">
        <f t="shared" si="24"/>
        <v>45.585000000000001</v>
      </c>
      <c r="S86" s="53">
        <f t="shared" si="25"/>
        <v>55.714999999999996</v>
      </c>
      <c r="T86" s="53">
        <f t="shared" si="26"/>
        <v>1428.3000000000002</v>
      </c>
      <c r="U86" s="55">
        <v>43362</v>
      </c>
    </row>
    <row r="87" spans="1:21" x14ac:dyDescent="0.25">
      <c r="A87" s="44" t="s">
        <v>197</v>
      </c>
      <c r="B87" s="44" t="s">
        <v>198</v>
      </c>
      <c r="C87" s="44"/>
      <c r="D87" s="57"/>
      <c r="E87" s="52" t="s">
        <v>213</v>
      </c>
      <c r="F87" s="63">
        <v>24409</v>
      </c>
      <c r="G87" s="21" t="s">
        <v>1</v>
      </c>
      <c r="H87" s="45">
        <v>60.6</v>
      </c>
      <c r="I87" s="45">
        <v>160.19999999999999</v>
      </c>
      <c r="J87" s="44"/>
      <c r="K87" s="52">
        <v>30</v>
      </c>
      <c r="L87" s="52">
        <f t="shared" si="18"/>
        <v>5</v>
      </c>
      <c r="M87" s="53">
        <f t="shared" si="19"/>
        <v>3.070866141732278</v>
      </c>
      <c r="N87" s="53">
        <f t="shared" si="20"/>
        <v>133.32000000000002</v>
      </c>
      <c r="O87" s="54">
        <f t="shared" si="21"/>
        <v>23.612806089766075</v>
      </c>
      <c r="P87" s="52" t="str">
        <f t="shared" si="22"/>
        <v>NORMAL</v>
      </c>
      <c r="Q87" s="53">
        <f t="shared" si="23"/>
        <v>54.179999999999993</v>
      </c>
      <c r="R87" s="53">
        <f t="shared" si="24"/>
        <v>54.54</v>
      </c>
      <c r="S87" s="53">
        <f t="shared" si="25"/>
        <v>66.66</v>
      </c>
      <c r="T87" s="53">
        <f t="shared" si="26"/>
        <v>1625.3999999999999</v>
      </c>
      <c r="U87" s="55">
        <v>43362</v>
      </c>
    </row>
    <row r="88" spans="1:21" x14ac:dyDescent="0.25">
      <c r="A88" s="47" t="s">
        <v>75</v>
      </c>
      <c r="B88" s="47" t="s">
        <v>76</v>
      </c>
      <c r="C88" s="44"/>
      <c r="D88" s="58" t="s">
        <v>169</v>
      </c>
      <c r="E88" s="21" t="s">
        <v>0</v>
      </c>
      <c r="F88" s="63">
        <v>27497</v>
      </c>
      <c r="G88" s="21" t="s">
        <v>1</v>
      </c>
      <c r="H88" s="56">
        <v>50.05</v>
      </c>
      <c r="I88" s="48">
        <v>149</v>
      </c>
      <c r="J88" s="49"/>
      <c r="K88" s="52">
        <v>30</v>
      </c>
      <c r="L88" s="52">
        <f t="shared" si="18"/>
        <v>4</v>
      </c>
      <c r="M88" s="53">
        <f t="shared" si="19"/>
        <v>10.661417322834641</v>
      </c>
      <c r="N88" s="53">
        <f t="shared" si="20"/>
        <v>110.11</v>
      </c>
      <c r="O88" s="54">
        <f t="shared" si="21"/>
        <v>22.544029548218546</v>
      </c>
      <c r="P88" s="52" t="str">
        <f t="shared" si="22"/>
        <v>NORMAL</v>
      </c>
      <c r="Q88" s="53">
        <f t="shared" si="23"/>
        <v>44.1</v>
      </c>
      <c r="R88" s="53">
        <f t="shared" si="24"/>
        <v>45.044999999999995</v>
      </c>
      <c r="S88" s="53">
        <f t="shared" si="25"/>
        <v>55.055</v>
      </c>
      <c r="T88" s="53">
        <f t="shared" si="26"/>
        <v>1323</v>
      </c>
      <c r="U88" s="55">
        <v>43362</v>
      </c>
    </row>
    <row r="89" spans="1:21" x14ac:dyDescent="0.25">
      <c r="A89" s="47" t="s">
        <v>77</v>
      </c>
      <c r="B89" s="47" t="s">
        <v>78</v>
      </c>
      <c r="C89" s="44"/>
      <c r="D89" s="58" t="s">
        <v>170</v>
      </c>
      <c r="E89" s="21" t="s">
        <v>196</v>
      </c>
      <c r="F89" s="62">
        <v>30913</v>
      </c>
      <c r="G89" s="21" t="s">
        <v>1</v>
      </c>
      <c r="H89" s="56">
        <v>50.6</v>
      </c>
      <c r="I89" s="48">
        <v>160</v>
      </c>
      <c r="J89" s="49"/>
      <c r="K89" s="52">
        <v>30</v>
      </c>
      <c r="L89" s="52">
        <f t="shared" si="18"/>
        <v>5</v>
      </c>
      <c r="M89" s="53">
        <f t="shared" si="19"/>
        <v>2.9921259842519703</v>
      </c>
      <c r="N89" s="53">
        <f t="shared" si="20"/>
        <v>111.32000000000001</v>
      </c>
      <c r="O89" s="54">
        <f t="shared" si="21"/>
        <v>19.765624999999996</v>
      </c>
      <c r="P89" s="52" t="str">
        <f t="shared" si="22"/>
        <v>NORMAL</v>
      </c>
      <c r="Q89" s="53">
        <f t="shared" si="23"/>
        <v>54</v>
      </c>
      <c r="R89" s="53">
        <f t="shared" si="24"/>
        <v>45.54</v>
      </c>
      <c r="S89" s="53">
        <f t="shared" si="25"/>
        <v>55.660000000000004</v>
      </c>
      <c r="T89" s="53">
        <f t="shared" si="26"/>
        <v>1620</v>
      </c>
      <c r="U89" s="55">
        <v>43362</v>
      </c>
    </row>
    <row r="90" spans="1:21" x14ac:dyDescent="0.25">
      <c r="A90" s="47" t="s">
        <v>79</v>
      </c>
      <c r="B90" s="47" t="s">
        <v>80</v>
      </c>
      <c r="C90" s="47"/>
      <c r="D90" s="59" t="s">
        <v>171</v>
      </c>
      <c r="E90" s="48" t="s">
        <v>0</v>
      </c>
      <c r="F90" s="62">
        <v>26765</v>
      </c>
      <c r="G90" s="21" t="s">
        <v>1</v>
      </c>
      <c r="H90" s="56">
        <v>73.55</v>
      </c>
      <c r="I90" s="48">
        <v>150.19999999999999</v>
      </c>
      <c r="J90" s="49"/>
      <c r="K90" s="52">
        <v>30</v>
      </c>
      <c r="L90" s="52">
        <f t="shared" si="18"/>
        <v>4</v>
      </c>
      <c r="M90" s="53">
        <f t="shared" si="19"/>
        <v>11.13385826771653</v>
      </c>
      <c r="N90" s="53">
        <f t="shared" si="20"/>
        <v>161.81</v>
      </c>
      <c r="O90" s="54">
        <f t="shared" si="21"/>
        <v>32.60189254983591</v>
      </c>
      <c r="P90" s="52" t="str">
        <f t="shared" si="22"/>
        <v>OBESE</v>
      </c>
      <c r="Q90" s="53">
        <f t="shared" si="23"/>
        <v>45.179999999999993</v>
      </c>
      <c r="R90" s="53">
        <f t="shared" si="24"/>
        <v>66.194999999999993</v>
      </c>
      <c r="S90" s="53">
        <f t="shared" si="25"/>
        <v>80.905000000000001</v>
      </c>
      <c r="T90" s="53">
        <f t="shared" si="26"/>
        <v>1355.3999999999999</v>
      </c>
      <c r="U90" s="55">
        <v>43362</v>
      </c>
    </row>
    <row r="91" spans="1:21" x14ac:dyDescent="0.25">
      <c r="A91" s="47" t="s">
        <v>81</v>
      </c>
      <c r="B91" s="47" t="s">
        <v>82</v>
      </c>
      <c r="C91" s="47"/>
      <c r="D91" s="58" t="s">
        <v>172</v>
      </c>
      <c r="E91" s="48" t="s">
        <v>0</v>
      </c>
      <c r="F91" s="62">
        <v>31554</v>
      </c>
      <c r="G91" s="21" t="s">
        <v>1</v>
      </c>
      <c r="H91" s="56">
        <v>57.65</v>
      </c>
      <c r="I91" s="48">
        <v>153.4</v>
      </c>
      <c r="J91" s="49"/>
      <c r="K91" s="52">
        <v>30</v>
      </c>
      <c r="L91" s="52">
        <f t="shared" si="18"/>
        <v>5</v>
      </c>
      <c r="M91" s="53">
        <f t="shared" si="19"/>
        <v>0.39370078740158121</v>
      </c>
      <c r="N91" s="53">
        <f t="shared" si="20"/>
        <v>126.83000000000001</v>
      </c>
      <c r="O91" s="54">
        <f t="shared" si="21"/>
        <v>24.499013240091177</v>
      </c>
      <c r="P91" s="52" t="str">
        <f t="shared" si="22"/>
        <v>NORMAL</v>
      </c>
      <c r="Q91" s="53">
        <f t="shared" si="23"/>
        <v>48.06</v>
      </c>
      <c r="R91" s="53">
        <f t="shared" si="24"/>
        <v>51.884999999999998</v>
      </c>
      <c r="S91" s="53">
        <f t="shared" si="25"/>
        <v>63.414999999999999</v>
      </c>
      <c r="T91" s="53">
        <f t="shared" si="26"/>
        <v>1441.8000000000002</v>
      </c>
      <c r="U91" s="55">
        <v>43362</v>
      </c>
    </row>
    <row r="92" spans="1:21" x14ac:dyDescent="0.25">
      <c r="A92" s="47" t="s">
        <v>89</v>
      </c>
      <c r="B92" s="47" t="s">
        <v>54</v>
      </c>
      <c r="C92" s="47"/>
      <c r="D92" s="58" t="s">
        <v>176</v>
      </c>
      <c r="E92" s="48" t="s">
        <v>196</v>
      </c>
      <c r="F92" s="62">
        <v>32299</v>
      </c>
      <c r="G92" s="21" t="s">
        <v>1</v>
      </c>
      <c r="H92" s="56">
        <v>63.4</v>
      </c>
      <c r="I92" s="48">
        <v>160</v>
      </c>
      <c r="J92" s="49"/>
      <c r="K92" s="52">
        <v>30</v>
      </c>
      <c r="L92" s="52">
        <f t="shared" si="18"/>
        <v>5</v>
      </c>
      <c r="M92" s="53">
        <f t="shared" si="19"/>
        <v>2.9921259842519703</v>
      </c>
      <c r="N92" s="53">
        <f t="shared" si="20"/>
        <v>139.48000000000002</v>
      </c>
      <c r="O92" s="54">
        <f t="shared" si="21"/>
        <v>24.765624999999993</v>
      </c>
      <c r="P92" s="52" t="str">
        <f t="shared" si="22"/>
        <v>NORMAL</v>
      </c>
      <c r="Q92" s="53">
        <f t="shared" si="23"/>
        <v>54</v>
      </c>
      <c r="R92" s="53">
        <f t="shared" si="24"/>
        <v>57.06</v>
      </c>
      <c r="S92" s="53">
        <f t="shared" si="25"/>
        <v>69.739999999999995</v>
      </c>
      <c r="T92" s="53">
        <f t="shared" si="26"/>
        <v>1620</v>
      </c>
      <c r="U92" s="55">
        <v>43362</v>
      </c>
    </row>
    <row r="93" spans="1:21" x14ac:dyDescent="0.25">
      <c r="A93" s="47" t="s">
        <v>92</v>
      </c>
      <c r="B93" s="47" t="s">
        <v>93</v>
      </c>
      <c r="C93" s="44"/>
      <c r="D93" s="58" t="s">
        <v>177</v>
      </c>
      <c r="E93" s="21" t="s">
        <v>196</v>
      </c>
      <c r="F93" s="62">
        <v>23614</v>
      </c>
      <c r="G93" s="21" t="s">
        <v>1</v>
      </c>
      <c r="H93" s="56">
        <v>70.45</v>
      </c>
      <c r="I93" s="48">
        <v>166</v>
      </c>
      <c r="J93" s="49"/>
      <c r="K93" s="52">
        <v>30</v>
      </c>
      <c r="L93" s="52">
        <f t="shared" si="18"/>
        <v>5</v>
      </c>
      <c r="M93" s="53">
        <f t="shared" si="19"/>
        <v>5.3543307086614256</v>
      </c>
      <c r="N93" s="53">
        <f t="shared" si="20"/>
        <v>154.99</v>
      </c>
      <c r="O93" s="54">
        <f t="shared" si="21"/>
        <v>25.566119901291916</v>
      </c>
      <c r="P93" s="52" t="str">
        <f t="shared" si="22"/>
        <v>OVERWEIGHT</v>
      </c>
      <c r="Q93" s="53">
        <f t="shared" si="23"/>
        <v>59.4</v>
      </c>
      <c r="R93" s="53">
        <f t="shared" si="24"/>
        <v>63.405000000000001</v>
      </c>
      <c r="S93" s="53">
        <f t="shared" si="25"/>
        <v>77.495000000000005</v>
      </c>
      <c r="T93" s="53">
        <f t="shared" si="26"/>
        <v>1782</v>
      </c>
      <c r="U93" s="55">
        <v>43362</v>
      </c>
    </row>
    <row r="94" spans="1:21" x14ac:dyDescent="0.25">
      <c r="A94" s="44" t="s">
        <v>207</v>
      </c>
      <c r="B94" s="44" t="s">
        <v>78</v>
      </c>
      <c r="C94" s="44"/>
      <c r="D94" s="57"/>
      <c r="E94" s="52" t="s">
        <v>196</v>
      </c>
      <c r="F94" s="63">
        <v>24994</v>
      </c>
      <c r="G94" s="21" t="s">
        <v>1</v>
      </c>
      <c r="H94" s="45">
        <v>76.5</v>
      </c>
      <c r="I94" s="45">
        <v>164.2</v>
      </c>
      <c r="J94" s="44"/>
      <c r="K94" s="52">
        <v>30</v>
      </c>
      <c r="L94" s="52">
        <f t="shared" si="18"/>
        <v>5</v>
      </c>
      <c r="M94" s="53">
        <f t="shared" si="19"/>
        <v>4.6456692913385815</v>
      </c>
      <c r="N94" s="53">
        <f t="shared" si="20"/>
        <v>168.3</v>
      </c>
      <c r="O94" s="54">
        <f t="shared" si="21"/>
        <v>28.373644926643934</v>
      </c>
      <c r="P94" s="52" t="str">
        <f t="shared" si="22"/>
        <v>OVERWEIGHT</v>
      </c>
      <c r="Q94" s="53">
        <f t="shared" si="23"/>
        <v>57.779999999999987</v>
      </c>
      <c r="R94" s="53">
        <f t="shared" si="24"/>
        <v>68.849999999999994</v>
      </c>
      <c r="S94" s="53">
        <f t="shared" si="25"/>
        <v>84.15</v>
      </c>
      <c r="T94" s="53">
        <f t="shared" si="26"/>
        <v>1733.3999999999996</v>
      </c>
      <c r="U94" s="55">
        <v>43362</v>
      </c>
    </row>
    <row r="95" spans="1:21" x14ac:dyDescent="0.25">
      <c r="A95" s="44" t="s">
        <v>205</v>
      </c>
      <c r="B95" s="44" t="s">
        <v>206</v>
      </c>
      <c r="C95" s="44"/>
      <c r="D95" s="57"/>
      <c r="E95" s="52" t="s">
        <v>196</v>
      </c>
      <c r="F95" s="63">
        <v>21231</v>
      </c>
      <c r="G95" s="21" t="s">
        <v>1</v>
      </c>
      <c r="H95" s="45">
        <v>87.1</v>
      </c>
      <c r="I95" s="45">
        <v>170.2</v>
      </c>
      <c r="J95" s="44"/>
      <c r="K95" s="52">
        <v>30</v>
      </c>
      <c r="L95" s="52">
        <f t="shared" si="18"/>
        <v>5</v>
      </c>
      <c r="M95" s="53">
        <f t="shared" si="19"/>
        <v>7.0078740157480262</v>
      </c>
      <c r="N95" s="53">
        <f t="shared" si="20"/>
        <v>191.62</v>
      </c>
      <c r="O95" s="54">
        <f t="shared" si="21"/>
        <v>30.067619348771956</v>
      </c>
      <c r="P95" s="52" t="str">
        <f t="shared" si="22"/>
        <v>OBESE</v>
      </c>
      <c r="Q95" s="53">
        <f t="shared" si="23"/>
        <v>63.179999999999993</v>
      </c>
      <c r="R95" s="53">
        <f t="shared" si="24"/>
        <v>78.39</v>
      </c>
      <c r="S95" s="53">
        <f t="shared" si="25"/>
        <v>95.809999999999988</v>
      </c>
      <c r="T95" s="53">
        <f t="shared" si="26"/>
        <v>1895.3999999999999</v>
      </c>
      <c r="U95" s="55">
        <v>43362</v>
      </c>
    </row>
    <row r="96" spans="1:21" x14ac:dyDescent="0.25">
      <c r="A96" s="51" t="s">
        <v>113</v>
      </c>
      <c r="B96" s="51" t="s">
        <v>114</v>
      </c>
      <c r="C96" s="47"/>
      <c r="D96" s="58" t="s">
        <v>185</v>
      </c>
      <c r="E96" s="48" t="s">
        <v>0</v>
      </c>
      <c r="F96" s="62">
        <v>28399</v>
      </c>
      <c r="G96" s="21" t="s">
        <v>1</v>
      </c>
      <c r="H96" s="56">
        <v>55.1</v>
      </c>
      <c r="I96" s="45">
        <v>151</v>
      </c>
      <c r="J96" s="49"/>
      <c r="K96" s="52">
        <v>30</v>
      </c>
      <c r="L96" s="52">
        <f t="shared" si="18"/>
        <v>4</v>
      </c>
      <c r="M96" s="53">
        <f t="shared" si="19"/>
        <v>11.448818897637793</v>
      </c>
      <c r="N96" s="53">
        <f t="shared" si="20"/>
        <v>121.22000000000001</v>
      </c>
      <c r="O96" s="54">
        <f t="shared" si="21"/>
        <v>24.165606771632824</v>
      </c>
      <c r="P96" s="52" t="str">
        <f t="shared" si="22"/>
        <v>NORMAL</v>
      </c>
      <c r="Q96" s="53">
        <f t="shared" si="23"/>
        <v>45.9</v>
      </c>
      <c r="R96" s="53">
        <f t="shared" si="24"/>
        <v>49.59</v>
      </c>
      <c r="S96" s="53">
        <f t="shared" si="25"/>
        <v>60.61</v>
      </c>
      <c r="T96" s="53">
        <f t="shared" si="26"/>
        <v>1377</v>
      </c>
      <c r="U96" s="55">
        <v>43362</v>
      </c>
    </row>
    <row r="97" spans="1:21" x14ac:dyDescent="0.25">
      <c r="A97" s="51" t="s">
        <v>120</v>
      </c>
      <c r="B97" s="51" t="s">
        <v>121</v>
      </c>
      <c r="C97" s="47"/>
      <c r="D97" s="58" t="s">
        <v>189</v>
      </c>
      <c r="E97" s="48" t="s">
        <v>0</v>
      </c>
      <c r="F97" s="62">
        <v>34660</v>
      </c>
      <c r="G97" s="21" t="s">
        <v>1</v>
      </c>
      <c r="H97" s="56">
        <v>58.45</v>
      </c>
      <c r="I97" s="45">
        <v>152</v>
      </c>
      <c r="J97" s="49"/>
      <c r="K97" s="52">
        <v>30</v>
      </c>
      <c r="L97" s="52">
        <f t="shared" si="18"/>
        <v>4</v>
      </c>
      <c r="M97" s="53">
        <f t="shared" si="19"/>
        <v>11.842519685039374</v>
      </c>
      <c r="N97" s="53">
        <f t="shared" si="20"/>
        <v>128.59</v>
      </c>
      <c r="O97" s="54">
        <f t="shared" si="21"/>
        <v>25.298649584487535</v>
      </c>
      <c r="P97" s="52" t="str">
        <f t="shared" si="22"/>
        <v>OVERWEIGHT</v>
      </c>
      <c r="Q97" s="53">
        <f t="shared" si="23"/>
        <v>46.8</v>
      </c>
      <c r="R97" s="53">
        <f t="shared" si="24"/>
        <v>52.605000000000004</v>
      </c>
      <c r="S97" s="53">
        <f t="shared" si="25"/>
        <v>64.295000000000002</v>
      </c>
      <c r="T97" s="53">
        <f t="shared" si="26"/>
        <v>1404</v>
      </c>
      <c r="U97" s="55">
        <v>43362</v>
      </c>
    </row>
    <row r="98" spans="1:21" x14ac:dyDescent="0.25">
      <c r="A98" s="51" t="s">
        <v>128</v>
      </c>
      <c r="B98" s="51" t="s">
        <v>129</v>
      </c>
      <c r="C98" s="47"/>
      <c r="D98" s="61"/>
      <c r="E98" s="48" t="s">
        <v>196</v>
      </c>
      <c r="F98" s="62">
        <v>29174</v>
      </c>
      <c r="G98" s="21" t="s">
        <v>1</v>
      </c>
      <c r="H98" s="56">
        <v>69</v>
      </c>
      <c r="I98" s="45">
        <v>163</v>
      </c>
      <c r="J98" s="49"/>
      <c r="K98" s="52">
        <v>30</v>
      </c>
      <c r="L98" s="52">
        <f t="shared" si="18"/>
        <v>5</v>
      </c>
      <c r="M98" s="53">
        <f t="shared" si="19"/>
        <v>4.1732283464566926</v>
      </c>
      <c r="N98" s="53">
        <f t="shared" si="20"/>
        <v>151.80000000000001</v>
      </c>
      <c r="O98" s="54">
        <f t="shared" si="21"/>
        <v>25.970115548195267</v>
      </c>
      <c r="P98" s="52" t="str">
        <f t="shared" si="22"/>
        <v>OVERWEIGHT</v>
      </c>
      <c r="Q98" s="53">
        <f t="shared" si="23"/>
        <v>56.7</v>
      </c>
      <c r="R98" s="53">
        <f t="shared" si="24"/>
        <v>62.1</v>
      </c>
      <c r="S98" s="53">
        <f t="shared" si="25"/>
        <v>75.900000000000006</v>
      </c>
      <c r="T98" s="53">
        <f t="shared" si="26"/>
        <v>1701</v>
      </c>
      <c r="U98" s="55">
        <v>43362</v>
      </c>
    </row>
    <row r="99" spans="1:21" x14ac:dyDescent="0.25">
      <c r="A99" s="22"/>
      <c r="B99" s="23"/>
      <c r="C99" s="23"/>
      <c r="D99" s="24"/>
      <c r="E99" s="24"/>
      <c r="F99" s="24"/>
      <c r="G99" s="25"/>
      <c r="H99" s="26"/>
      <c r="I99" s="26"/>
      <c r="J99" s="27"/>
      <c r="K99" s="28"/>
      <c r="L99" s="29"/>
      <c r="M99" s="29"/>
      <c r="N99" s="29"/>
      <c r="O99" s="30"/>
    </row>
    <row r="100" spans="1:21" x14ac:dyDescent="0.25">
      <c r="A100" s="31"/>
      <c r="B100" s="31"/>
      <c r="C100" s="31"/>
      <c r="D100" s="24"/>
      <c r="E100" s="31"/>
      <c r="F100" s="24"/>
      <c r="G100" s="25"/>
      <c r="H100" s="26"/>
      <c r="I100" s="26"/>
      <c r="J100" s="27"/>
      <c r="K100" s="28"/>
      <c r="L100" s="29"/>
      <c r="M100" s="29"/>
      <c r="N100" s="29"/>
      <c r="O100" s="31"/>
    </row>
    <row r="101" spans="1:21" x14ac:dyDescent="0.25">
      <c r="A101" s="31"/>
      <c r="B101" s="31"/>
      <c r="C101" s="31"/>
      <c r="D101" s="24"/>
      <c r="E101" s="31"/>
      <c r="F101" s="24"/>
      <c r="G101" s="25"/>
      <c r="H101" s="26"/>
      <c r="I101" s="26"/>
      <c r="J101" s="27"/>
      <c r="K101" s="28"/>
      <c r="L101" s="29"/>
      <c r="M101" s="29"/>
      <c r="N101" s="29"/>
      <c r="O101" s="31"/>
    </row>
    <row r="102" spans="1:21" x14ac:dyDescent="0.25">
      <c r="A102" s="31"/>
      <c r="B102" s="31"/>
      <c r="C102" s="31"/>
      <c r="D102" s="24"/>
      <c r="E102" s="31"/>
      <c r="F102" s="24"/>
      <c r="G102" s="25"/>
      <c r="H102" s="26"/>
      <c r="I102" s="26"/>
      <c r="J102" s="27"/>
      <c r="K102" s="28"/>
      <c r="L102" s="29"/>
      <c r="M102" s="29"/>
      <c r="N102" s="29"/>
      <c r="O102" s="31"/>
    </row>
    <row r="103" spans="1:21" x14ac:dyDescent="0.25">
      <c r="A103" s="31"/>
      <c r="B103" s="31"/>
      <c r="C103" s="31"/>
      <c r="D103" s="24"/>
      <c r="E103" s="31"/>
      <c r="F103" s="24"/>
      <c r="G103" s="25"/>
      <c r="H103" s="26"/>
      <c r="I103" s="26"/>
      <c r="J103" s="27"/>
      <c r="K103" s="28"/>
      <c r="L103" s="29"/>
      <c r="M103" s="29"/>
      <c r="N103" s="29"/>
      <c r="O103" s="31"/>
    </row>
    <row r="104" spans="1:21" x14ac:dyDescent="0.25">
      <c r="A104" s="31"/>
      <c r="B104" s="31"/>
      <c r="C104" s="31"/>
      <c r="D104" s="24"/>
      <c r="E104" s="31"/>
      <c r="F104" s="24"/>
      <c r="G104" s="25"/>
      <c r="H104" s="26"/>
      <c r="I104" s="26"/>
      <c r="J104" s="27"/>
      <c r="K104" s="28"/>
      <c r="L104" s="29"/>
      <c r="M104" s="29"/>
      <c r="N104" s="29"/>
      <c r="O104" s="31"/>
    </row>
    <row r="105" spans="1:21" x14ac:dyDescent="0.25">
      <c r="A105" s="22"/>
      <c r="B105" s="31"/>
      <c r="C105" s="31"/>
      <c r="D105" s="24"/>
      <c r="E105" s="31"/>
      <c r="F105" s="32"/>
      <c r="G105" s="25"/>
      <c r="H105" s="26"/>
      <c r="I105" s="26"/>
      <c r="J105" s="27"/>
      <c r="K105" s="28"/>
      <c r="L105" s="29"/>
      <c r="M105" s="29"/>
      <c r="N105" s="29"/>
      <c r="O105" s="31"/>
    </row>
    <row r="106" spans="1:21" x14ac:dyDescent="0.25">
      <c r="A106" s="22"/>
      <c r="B106" s="23"/>
      <c r="C106" s="23"/>
      <c r="D106" s="24"/>
      <c r="E106" s="24"/>
      <c r="F106" s="24"/>
      <c r="G106" s="25"/>
      <c r="H106" s="26"/>
      <c r="I106" s="26"/>
      <c r="J106" s="27"/>
      <c r="K106" s="28"/>
      <c r="L106" s="29"/>
      <c r="M106" s="29"/>
      <c r="N106" s="29"/>
      <c r="O106" s="30"/>
    </row>
    <row r="107" spans="1:21" x14ac:dyDescent="0.25">
      <c r="A107" s="22"/>
      <c r="B107" s="23"/>
      <c r="C107" s="23"/>
      <c r="D107" s="24"/>
      <c r="E107" s="24"/>
      <c r="F107" s="24"/>
      <c r="G107" s="25"/>
      <c r="H107" s="26"/>
      <c r="I107" s="26"/>
      <c r="J107" s="27"/>
      <c r="K107" s="28"/>
      <c r="L107" s="29"/>
      <c r="M107" s="29"/>
      <c r="N107" s="29"/>
      <c r="O107" s="30"/>
    </row>
    <row r="108" spans="1:21" x14ac:dyDescent="0.25">
      <c r="A108" s="22"/>
      <c r="B108" s="23"/>
      <c r="C108" s="23"/>
      <c r="D108" s="24"/>
      <c r="E108" s="24"/>
      <c r="F108" s="24"/>
      <c r="G108" s="25"/>
      <c r="H108" s="26"/>
      <c r="I108" s="26"/>
      <c r="J108" s="27"/>
      <c r="K108" s="28"/>
      <c r="L108" s="29"/>
      <c r="M108" s="29"/>
      <c r="N108" s="29"/>
      <c r="O108" s="30"/>
    </row>
    <row r="109" spans="1:21" x14ac:dyDescent="0.25">
      <c r="A109" s="33"/>
      <c r="B109" s="23"/>
      <c r="C109" s="23"/>
      <c r="D109" s="24"/>
      <c r="E109" s="24"/>
      <c r="F109" s="24"/>
      <c r="G109" s="25"/>
      <c r="H109" s="26"/>
      <c r="I109" s="26"/>
      <c r="J109" s="27"/>
      <c r="K109" s="28"/>
      <c r="L109" s="29"/>
      <c r="M109" s="29"/>
      <c r="N109" s="29"/>
      <c r="O109" s="30"/>
    </row>
    <row r="110" spans="1:21" x14ac:dyDescent="0.25">
      <c r="A110" s="22"/>
      <c r="B110" s="23"/>
      <c r="C110" s="23"/>
      <c r="D110" s="24"/>
      <c r="E110" s="24"/>
      <c r="F110" s="24"/>
      <c r="G110" s="25"/>
      <c r="H110" s="26"/>
      <c r="I110" s="26"/>
      <c r="J110" s="27"/>
      <c r="K110" s="28"/>
      <c r="L110" s="29"/>
      <c r="M110" s="29"/>
      <c r="N110" s="29"/>
      <c r="O110" s="30"/>
    </row>
    <row r="111" spans="1:21" x14ac:dyDescent="0.25">
      <c r="A111" s="22"/>
      <c r="B111" s="23"/>
      <c r="C111" s="23"/>
      <c r="D111" s="24"/>
      <c r="E111" s="24"/>
      <c r="F111" s="24"/>
      <c r="G111" s="25"/>
      <c r="H111" s="26"/>
      <c r="I111" s="26"/>
      <c r="J111" s="27"/>
      <c r="K111" s="28"/>
      <c r="L111" s="29"/>
      <c r="M111" s="29"/>
      <c r="N111" s="29"/>
      <c r="O111" s="30"/>
    </row>
    <row r="112" spans="1:21" x14ac:dyDescent="0.25">
      <c r="A112" s="22"/>
      <c r="B112" s="23"/>
      <c r="C112" s="23"/>
      <c r="D112" s="24"/>
      <c r="E112" s="24"/>
      <c r="F112" s="24"/>
      <c r="G112" s="25"/>
      <c r="H112" s="26"/>
      <c r="I112" s="26"/>
      <c r="J112" s="27"/>
      <c r="K112" s="28"/>
      <c r="L112" s="29"/>
      <c r="M112" s="29"/>
      <c r="N112" s="29"/>
      <c r="O112" s="30"/>
    </row>
    <row r="113" spans="1:15" x14ac:dyDescent="0.25">
      <c r="A113" s="22"/>
      <c r="B113" s="23"/>
      <c r="C113" s="23"/>
      <c r="D113" s="24"/>
      <c r="E113" s="24"/>
      <c r="F113" s="32"/>
      <c r="G113" s="25"/>
      <c r="H113" s="26"/>
      <c r="I113" s="26"/>
      <c r="J113" s="27"/>
      <c r="K113" s="28"/>
      <c r="L113" s="29"/>
      <c r="M113" s="29"/>
      <c r="N113" s="29"/>
      <c r="O113" s="30"/>
    </row>
    <row r="114" spans="1:15" x14ac:dyDescent="0.25">
      <c r="A114" s="31"/>
      <c r="B114" s="31"/>
      <c r="C114" s="31"/>
      <c r="D114" s="24"/>
      <c r="E114" s="31"/>
      <c r="F114" s="24"/>
      <c r="G114" s="25"/>
      <c r="H114" s="26"/>
      <c r="I114" s="26"/>
      <c r="J114" s="27"/>
      <c r="K114" s="28"/>
      <c r="L114" s="29"/>
      <c r="M114" s="29"/>
      <c r="N114" s="29"/>
      <c r="O114" s="30"/>
    </row>
    <row r="115" spans="1:15" x14ac:dyDescent="0.25">
      <c r="A115" s="31"/>
      <c r="B115" s="31"/>
      <c r="C115" s="31"/>
      <c r="D115" s="24"/>
      <c r="E115" s="31"/>
      <c r="F115" s="24"/>
      <c r="G115" s="25"/>
      <c r="H115" s="26"/>
      <c r="I115" s="26"/>
      <c r="J115" s="27"/>
      <c r="K115" s="28"/>
      <c r="L115" s="29"/>
      <c r="M115" s="29"/>
      <c r="N115" s="29"/>
      <c r="O115" s="31"/>
    </row>
    <row r="116" spans="1:15" x14ac:dyDescent="0.25">
      <c r="A116" s="22"/>
      <c r="B116" s="23"/>
      <c r="C116" s="23"/>
      <c r="D116" s="24"/>
      <c r="E116" s="24"/>
      <c r="F116" s="24"/>
      <c r="G116" s="25"/>
      <c r="H116" s="26"/>
      <c r="I116" s="26"/>
      <c r="J116" s="27"/>
      <c r="K116" s="28"/>
      <c r="L116" s="29"/>
      <c r="M116" s="29"/>
      <c r="N116" s="29"/>
      <c r="O116" s="30"/>
    </row>
    <row r="117" spans="1:15" x14ac:dyDescent="0.25">
      <c r="A117" s="33"/>
      <c r="B117" s="23"/>
      <c r="C117" s="23"/>
      <c r="D117" s="24"/>
      <c r="E117" s="24"/>
      <c r="F117" s="24"/>
      <c r="G117" s="25"/>
      <c r="H117" s="26"/>
      <c r="I117" s="26"/>
      <c r="J117" s="27"/>
      <c r="K117" s="28"/>
      <c r="L117" s="29"/>
      <c r="M117" s="29"/>
      <c r="N117" s="29"/>
      <c r="O117" s="30"/>
    </row>
    <row r="118" spans="1:15" x14ac:dyDescent="0.25">
      <c r="A118" s="22"/>
      <c r="B118" s="23"/>
      <c r="C118" s="23"/>
      <c r="D118" s="24"/>
      <c r="E118" s="24"/>
      <c r="F118" s="24"/>
      <c r="G118" s="25"/>
      <c r="H118" s="26"/>
      <c r="I118" s="26"/>
      <c r="J118" s="27"/>
      <c r="K118" s="28"/>
      <c r="L118" s="29"/>
      <c r="M118" s="29"/>
      <c r="N118" s="29"/>
      <c r="O118" s="30"/>
    </row>
    <row r="119" spans="1:15" x14ac:dyDescent="0.25">
      <c r="A119" s="33"/>
      <c r="B119" s="23"/>
      <c r="C119" s="23"/>
      <c r="D119" s="24"/>
      <c r="E119" s="24"/>
      <c r="F119" s="24"/>
      <c r="G119" s="25"/>
      <c r="H119" s="26"/>
      <c r="I119" s="26"/>
      <c r="J119" s="27"/>
      <c r="K119" s="28"/>
      <c r="L119" s="29"/>
      <c r="M119" s="29"/>
      <c r="N119" s="29"/>
      <c r="O119" s="30"/>
    </row>
    <row r="120" spans="1:15" x14ac:dyDescent="0.25">
      <c r="A120" s="31"/>
      <c r="B120" s="31"/>
      <c r="C120" s="31"/>
      <c r="D120" s="24"/>
      <c r="E120" s="31"/>
      <c r="F120" s="24"/>
      <c r="G120" s="25"/>
      <c r="H120" s="26"/>
      <c r="I120" s="26"/>
      <c r="J120" s="27"/>
      <c r="K120" s="28"/>
      <c r="L120" s="29"/>
      <c r="M120" s="29"/>
      <c r="N120" s="29"/>
      <c r="O120" s="31"/>
    </row>
    <row r="121" spans="1:15" x14ac:dyDescent="0.25">
      <c r="A121" s="31"/>
      <c r="B121" s="31"/>
      <c r="C121" s="31"/>
      <c r="D121" s="24"/>
      <c r="E121" s="31"/>
      <c r="F121" s="24"/>
      <c r="G121" s="25"/>
      <c r="H121" s="26"/>
      <c r="I121" s="26"/>
      <c r="J121" s="27"/>
      <c r="K121" s="28"/>
      <c r="L121" s="29"/>
      <c r="M121" s="29"/>
      <c r="N121" s="29"/>
      <c r="O121" s="31"/>
    </row>
    <row r="122" spans="1:15" x14ac:dyDescent="0.25">
      <c r="A122" s="31"/>
      <c r="B122" s="31"/>
      <c r="C122" s="31"/>
      <c r="D122" s="24"/>
      <c r="E122" s="31"/>
      <c r="F122" s="24"/>
      <c r="G122" s="25"/>
      <c r="H122" s="26"/>
      <c r="I122" s="26"/>
      <c r="J122" s="27"/>
      <c r="K122" s="28"/>
      <c r="L122" s="29"/>
      <c r="M122" s="29"/>
      <c r="N122" s="29"/>
      <c r="O122" s="31"/>
    </row>
    <row r="123" spans="1:15" x14ac:dyDescent="0.25">
      <c r="A123" s="31"/>
      <c r="B123" s="31"/>
      <c r="C123" s="31"/>
      <c r="D123" s="24"/>
      <c r="E123" s="31"/>
      <c r="F123" s="24"/>
      <c r="G123" s="25"/>
      <c r="H123" s="26"/>
      <c r="I123" s="26"/>
      <c r="J123" s="27"/>
      <c r="K123" s="28"/>
      <c r="L123" s="29"/>
      <c r="M123" s="29"/>
      <c r="N123" s="29"/>
      <c r="O123" s="31"/>
    </row>
    <row r="124" spans="1:15" x14ac:dyDescent="0.25">
      <c r="A124" s="22"/>
      <c r="B124" s="23"/>
      <c r="C124" s="23"/>
      <c r="D124" s="24"/>
      <c r="E124" s="24"/>
      <c r="F124" s="24"/>
      <c r="G124" s="25"/>
      <c r="H124" s="26"/>
      <c r="I124" s="26"/>
      <c r="J124" s="27"/>
      <c r="K124" s="28"/>
      <c r="L124" s="29"/>
      <c r="M124" s="29"/>
      <c r="N124" s="29"/>
      <c r="O124" s="30"/>
    </row>
    <row r="125" spans="1:15" x14ac:dyDescent="0.25">
      <c r="A125" s="22"/>
      <c r="B125" s="23"/>
      <c r="C125" s="23"/>
      <c r="D125" s="24"/>
      <c r="E125" s="24"/>
      <c r="F125" s="24"/>
      <c r="G125" s="25"/>
      <c r="H125" s="26"/>
      <c r="I125" s="26"/>
      <c r="J125" s="27"/>
      <c r="K125" s="28"/>
      <c r="L125" s="29"/>
      <c r="M125" s="29"/>
      <c r="N125" s="29"/>
      <c r="O125" s="30"/>
    </row>
    <row r="126" spans="1:15" x14ac:dyDescent="0.25">
      <c r="A126" s="34"/>
      <c r="B126" s="35"/>
      <c r="C126" s="36"/>
      <c r="D126" s="37"/>
      <c r="E126" s="37"/>
      <c r="F126" s="37"/>
      <c r="G126" s="25"/>
      <c r="H126" s="26"/>
      <c r="I126" s="26"/>
      <c r="J126" s="27"/>
      <c r="K126" s="28"/>
      <c r="L126" s="29"/>
      <c r="M126" s="29"/>
      <c r="N126" s="29"/>
      <c r="O126" s="30"/>
    </row>
    <row r="127" spans="1:15" x14ac:dyDescent="0.25">
      <c r="A127" s="22"/>
      <c r="B127" s="23"/>
      <c r="C127" s="23"/>
      <c r="D127" s="24"/>
      <c r="E127" s="24"/>
      <c r="F127" s="24"/>
      <c r="G127" s="25"/>
      <c r="H127" s="25"/>
      <c r="I127" s="25"/>
      <c r="J127" s="27"/>
      <c r="K127" s="28"/>
      <c r="L127" s="38"/>
      <c r="M127" s="38"/>
      <c r="N127" s="38"/>
      <c r="O127" s="30"/>
    </row>
    <row r="128" spans="1:15" x14ac:dyDescent="0.25">
      <c r="A128" s="39"/>
      <c r="B128" s="23"/>
      <c r="C128" s="23"/>
      <c r="D128" s="24"/>
      <c r="E128" s="24"/>
      <c r="F128" s="24"/>
      <c r="G128" s="25"/>
      <c r="H128" s="25"/>
      <c r="I128" s="25"/>
      <c r="J128" s="27"/>
      <c r="K128" s="28"/>
      <c r="L128" s="38"/>
      <c r="M128" s="38"/>
      <c r="N128" s="38"/>
      <c r="O128" s="30"/>
    </row>
    <row r="129" spans="1:15" x14ac:dyDescent="0.25">
      <c r="A129" s="22"/>
      <c r="B129" s="23"/>
      <c r="C129" s="23"/>
      <c r="D129" s="24"/>
      <c r="E129" s="24"/>
      <c r="F129" s="24"/>
      <c r="G129" s="25"/>
      <c r="H129" s="25"/>
      <c r="I129" s="25"/>
      <c r="J129" s="27"/>
      <c r="K129" s="28"/>
      <c r="L129" s="38"/>
      <c r="M129" s="38"/>
      <c r="N129" s="38"/>
      <c r="O129" s="30"/>
    </row>
    <row r="130" spans="1:15" x14ac:dyDescent="0.25">
      <c r="A130" s="22"/>
      <c r="B130" s="23"/>
      <c r="C130" s="23"/>
      <c r="D130" s="24"/>
      <c r="E130" s="24"/>
      <c r="F130" s="24"/>
      <c r="G130" s="25"/>
      <c r="H130" s="25"/>
      <c r="I130" s="25"/>
      <c r="J130" s="27"/>
      <c r="K130" s="28"/>
      <c r="L130" s="38"/>
      <c r="M130" s="38"/>
      <c r="N130" s="38"/>
      <c r="O130" s="30"/>
    </row>
    <row r="131" spans="1:15" x14ac:dyDescent="0.25">
      <c r="A131" s="33"/>
      <c r="B131" s="40"/>
      <c r="C131" s="40"/>
      <c r="D131" s="41"/>
      <c r="E131" s="41"/>
      <c r="F131" s="42"/>
      <c r="G131" s="25"/>
      <c r="H131" s="25"/>
      <c r="I131" s="25"/>
      <c r="J131" s="27"/>
      <c r="K131" s="28"/>
      <c r="L131" s="38"/>
      <c r="M131" s="38"/>
      <c r="N131" s="38"/>
      <c r="O131" s="30"/>
    </row>
    <row r="132" spans="1:15" x14ac:dyDescent="0.25">
      <c r="A132" s="22"/>
      <c r="B132" s="40"/>
      <c r="C132" s="40"/>
      <c r="D132" s="43"/>
      <c r="E132" s="43"/>
      <c r="F132" s="42"/>
      <c r="G132" s="25"/>
      <c r="H132" s="25"/>
      <c r="I132" s="25"/>
      <c r="J132" s="27"/>
      <c r="K132" s="28"/>
      <c r="L132" s="27"/>
      <c r="M132" s="27"/>
      <c r="N132" s="27"/>
      <c r="O132" s="30"/>
    </row>
    <row r="133" spans="1:15" x14ac:dyDescent="0.25">
      <c r="A133" s="33"/>
      <c r="B133" s="40"/>
      <c r="C133" s="40"/>
      <c r="D133" s="41"/>
      <c r="E133" s="41"/>
      <c r="F133" s="42"/>
      <c r="G133" s="25"/>
      <c r="H133" s="25"/>
      <c r="I133" s="25"/>
      <c r="J133" s="27"/>
      <c r="K133" s="28"/>
      <c r="L133" s="38"/>
      <c r="M133" s="38"/>
      <c r="N133" s="38"/>
      <c r="O133" s="30"/>
    </row>
    <row r="134" spans="1:15" x14ac:dyDescent="0.25">
      <c r="A134" s="39"/>
      <c r="B134" s="40"/>
      <c r="C134" s="40"/>
      <c r="D134" s="41"/>
      <c r="E134" s="41"/>
      <c r="F134" s="42"/>
      <c r="G134" s="25"/>
      <c r="H134" s="25"/>
      <c r="I134" s="25"/>
      <c r="J134" s="27"/>
      <c r="K134" s="28"/>
      <c r="L134" s="38"/>
      <c r="M134" s="38"/>
      <c r="N134" s="38"/>
      <c r="O134" s="30"/>
    </row>
    <row r="135" spans="1:15" x14ac:dyDescent="0.25">
      <c r="A135" s="39"/>
      <c r="B135" s="40"/>
      <c r="C135" s="40"/>
      <c r="D135" s="41"/>
      <c r="E135" s="41"/>
      <c r="F135" s="42"/>
      <c r="G135" s="25"/>
      <c r="H135" s="25"/>
      <c r="I135" s="25"/>
      <c r="J135" s="27"/>
      <c r="K135" s="28"/>
      <c r="L135" s="38"/>
      <c r="M135" s="38"/>
      <c r="N135" s="38"/>
      <c r="O135" s="30"/>
    </row>
    <row r="136" spans="1:15" x14ac:dyDescent="0.25">
      <c r="A136" s="22"/>
      <c r="B136" s="40"/>
      <c r="C136" s="40"/>
      <c r="D136" s="43"/>
      <c r="E136" s="43"/>
      <c r="F136" s="42"/>
      <c r="G136" s="25"/>
      <c r="H136" s="25"/>
      <c r="I136" s="25"/>
      <c r="J136" s="27"/>
      <c r="K136" s="28"/>
      <c r="L136" s="27"/>
      <c r="M136" s="27"/>
      <c r="N136" s="27"/>
      <c r="O136" s="30"/>
    </row>
    <row r="137" spans="1:15" x14ac:dyDescent="0.25">
      <c r="A137" s="22"/>
      <c r="B137" s="40"/>
      <c r="C137" s="40"/>
      <c r="D137" s="41"/>
      <c r="E137" s="41"/>
      <c r="F137" s="42"/>
      <c r="G137" s="25"/>
      <c r="H137" s="25"/>
      <c r="I137" s="25"/>
      <c r="J137" s="27"/>
      <c r="K137" s="28"/>
      <c r="L137" s="38"/>
      <c r="M137" s="38"/>
      <c r="N137" s="38"/>
      <c r="O137" s="30"/>
    </row>
    <row r="138" spans="1:15" x14ac:dyDescent="0.25">
      <c r="A138" s="39"/>
      <c r="B138" s="40"/>
      <c r="C138" s="40"/>
      <c r="D138" s="41"/>
      <c r="E138" s="41"/>
      <c r="F138" s="42"/>
      <c r="G138" s="25"/>
      <c r="H138" s="25"/>
      <c r="I138" s="25"/>
      <c r="J138" s="27"/>
      <c r="K138" s="28"/>
      <c r="L138" s="38"/>
      <c r="M138" s="38"/>
      <c r="N138" s="38"/>
      <c r="O138" s="30"/>
    </row>
    <row r="139" spans="1:15" x14ac:dyDescent="0.25">
      <c r="A139" s="22"/>
      <c r="B139" s="40"/>
      <c r="C139" s="40"/>
      <c r="D139" s="41"/>
      <c r="E139" s="41"/>
      <c r="F139" s="42"/>
      <c r="G139" s="25"/>
      <c r="H139" s="25"/>
      <c r="I139" s="25"/>
      <c r="J139" s="27"/>
      <c r="K139" s="28"/>
      <c r="L139" s="38"/>
      <c r="M139" s="38"/>
      <c r="N139" s="38"/>
      <c r="O139" s="30"/>
    </row>
    <row r="140" spans="1:15" x14ac:dyDescent="0.25">
      <c r="A140" s="22"/>
      <c r="B140" s="40"/>
      <c r="C140" s="40"/>
      <c r="D140" s="41"/>
      <c r="E140" s="41"/>
      <c r="F140" s="42"/>
      <c r="G140" s="25"/>
      <c r="H140" s="25"/>
      <c r="I140" s="25"/>
      <c r="J140" s="27"/>
      <c r="K140" s="28"/>
      <c r="L140" s="38"/>
      <c r="M140" s="38"/>
      <c r="N140" s="38"/>
      <c r="O140" s="30"/>
    </row>
    <row r="141" spans="1:15" x14ac:dyDescent="0.25">
      <c r="A141" s="22"/>
      <c r="B141" s="40"/>
      <c r="C141" s="40"/>
      <c r="D141" s="41"/>
      <c r="E141" s="41"/>
      <c r="F141" s="42"/>
      <c r="G141" s="25"/>
      <c r="H141" s="25"/>
      <c r="I141" s="25"/>
      <c r="J141" s="27"/>
      <c r="K141" s="28"/>
      <c r="L141" s="38"/>
      <c r="M141" s="38"/>
      <c r="N141" s="38"/>
      <c r="O141" s="30"/>
    </row>
    <row r="142" spans="1:15" x14ac:dyDescent="0.25">
      <c r="A142" s="22"/>
      <c r="B142" s="40"/>
      <c r="C142" s="40"/>
      <c r="D142" s="41"/>
      <c r="E142" s="41"/>
      <c r="F142" s="42"/>
      <c r="G142" s="25"/>
      <c r="H142" s="25"/>
      <c r="I142" s="25"/>
      <c r="J142" s="27"/>
      <c r="K142" s="28"/>
      <c r="L142" s="38"/>
      <c r="M142" s="38"/>
      <c r="N142" s="38"/>
      <c r="O142" s="30"/>
    </row>
    <row r="143" spans="1:15" x14ac:dyDescent="0.25">
      <c r="A143" s="33"/>
      <c r="B143" s="40"/>
      <c r="C143" s="40"/>
      <c r="D143" s="41"/>
      <c r="E143" s="41"/>
      <c r="F143" s="42"/>
      <c r="G143" s="25"/>
      <c r="H143" s="25"/>
      <c r="I143" s="25"/>
      <c r="J143" s="27"/>
      <c r="K143" s="28"/>
      <c r="L143" s="38"/>
      <c r="M143" s="38"/>
      <c r="N143" s="38"/>
      <c r="O143" s="30"/>
    </row>
    <row r="144" spans="1:15" x14ac:dyDescent="0.25">
      <c r="A144" s="22"/>
      <c r="B144" s="40"/>
      <c r="C144" s="40"/>
      <c r="D144" s="41"/>
      <c r="E144" s="41"/>
      <c r="F144" s="42"/>
      <c r="G144" s="25"/>
      <c r="H144" s="25"/>
      <c r="I144" s="25"/>
      <c r="J144" s="27"/>
      <c r="K144" s="28"/>
      <c r="L144" s="38"/>
      <c r="M144" s="38"/>
      <c r="N144" s="38"/>
      <c r="O144" s="30"/>
    </row>
    <row r="145" spans="1:15" x14ac:dyDescent="0.25">
      <c r="A145" s="33"/>
      <c r="B145" s="40"/>
      <c r="C145" s="40"/>
      <c r="D145" s="41"/>
      <c r="E145" s="41"/>
      <c r="F145" s="43"/>
      <c r="G145" s="25"/>
      <c r="H145" s="25"/>
      <c r="I145" s="25"/>
      <c r="J145" s="27"/>
      <c r="K145" s="28"/>
      <c r="L145" s="38"/>
      <c r="M145" s="38"/>
      <c r="N145" s="38"/>
      <c r="O145" s="30"/>
    </row>
    <row r="146" spans="1:15" x14ac:dyDescent="0.25">
      <c r="A146" s="22"/>
      <c r="B146" s="40"/>
      <c r="C146" s="40"/>
      <c r="D146" s="41"/>
      <c r="E146" s="41"/>
      <c r="F146" s="43"/>
      <c r="G146" s="25"/>
      <c r="H146" s="25"/>
      <c r="I146" s="25"/>
      <c r="J146" s="27"/>
      <c r="K146" s="28"/>
      <c r="L146" s="38"/>
      <c r="M146" s="38"/>
      <c r="N146" s="38"/>
      <c r="O146" s="30"/>
    </row>
    <row r="147" spans="1:15" x14ac:dyDescent="0.25">
      <c r="A147" s="22"/>
      <c r="B147" s="40"/>
      <c r="C147" s="40"/>
      <c r="D147" s="41"/>
      <c r="E147" s="41"/>
      <c r="F147" s="43"/>
      <c r="G147" s="25"/>
      <c r="H147" s="25"/>
      <c r="I147" s="25"/>
      <c r="J147" s="27"/>
      <c r="K147" s="28"/>
      <c r="L147" s="38"/>
      <c r="M147" s="38"/>
      <c r="N147" s="38"/>
      <c r="O147" s="30"/>
    </row>
    <row r="148" spans="1:15" x14ac:dyDescent="0.25">
      <c r="A148" s="39"/>
      <c r="B148" s="40"/>
      <c r="C148" s="40"/>
      <c r="D148" s="41"/>
      <c r="E148" s="41"/>
      <c r="F148" s="43"/>
      <c r="G148" s="25"/>
      <c r="H148" s="25"/>
      <c r="I148" s="25"/>
      <c r="J148" s="27"/>
      <c r="K148" s="28"/>
      <c r="L148" s="38"/>
      <c r="M148" s="38"/>
      <c r="N148" s="38"/>
      <c r="O148" s="30"/>
    </row>
    <row r="149" spans="1:15" x14ac:dyDescent="0.25">
      <c r="A149" s="22"/>
      <c r="B149" s="40"/>
      <c r="C149" s="40"/>
      <c r="D149" s="41"/>
      <c r="E149" s="41"/>
      <c r="F149" s="43"/>
      <c r="G149" s="25"/>
      <c r="H149" s="25"/>
      <c r="I149" s="25"/>
      <c r="J149" s="27"/>
      <c r="K149" s="28"/>
      <c r="L149" s="38"/>
      <c r="M149" s="38"/>
      <c r="N149" s="38"/>
      <c r="O149" s="30"/>
    </row>
    <row r="150" spans="1:15" x14ac:dyDescent="0.25">
      <c r="A150" s="22"/>
      <c r="B150" s="40"/>
      <c r="C150" s="40"/>
      <c r="D150" s="41"/>
      <c r="E150" s="41"/>
      <c r="F150" s="43"/>
      <c r="G150" s="25"/>
      <c r="H150" s="25"/>
      <c r="I150" s="25"/>
      <c r="J150" s="27"/>
      <c r="K150" s="28"/>
      <c r="L150" s="38"/>
      <c r="M150" s="38"/>
      <c r="N150" s="38"/>
      <c r="O150" s="30"/>
    </row>
    <row r="151" spans="1:15" x14ac:dyDescent="0.25">
      <c r="A151" s="22"/>
      <c r="B151" s="40"/>
      <c r="C151" s="40"/>
      <c r="D151" s="41"/>
      <c r="E151" s="41"/>
      <c r="F151" s="43"/>
      <c r="G151" s="25"/>
      <c r="H151" s="25"/>
      <c r="I151" s="25"/>
      <c r="J151" s="27"/>
      <c r="K151" s="28"/>
      <c r="L151" s="38"/>
      <c r="M151" s="38"/>
      <c r="N151" s="38"/>
      <c r="O151" s="30"/>
    </row>
  </sheetData>
  <sortState ref="A71:U98">
    <sortCondition ref="A71"/>
  </sortState>
  <hyperlinks>
    <hyperlink ref="D2" r:id="rId1"/>
    <hyperlink ref="D4" r:id="rId2"/>
    <hyperlink ref="D10" r:id="rId3"/>
    <hyperlink ref="D11" r:id="rId4"/>
    <hyperlink ref="D15" r:id="rId5"/>
    <hyperlink ref="D16" r:id="rId6"/>
    <hyperlink ref="D17" r:id="rId7"/>
    <hyperlink ref="D18" r:id="rId8"/>
    <hyperlink ref="D19" r:id="rId9"/>
    <hyperlink ref="D20" r:id="rId10"/>
    <hyperlink ref="D22" r:id="rId11"/>
    <hyperlink ref="D23" r:id="rId12"/>
    <hyperlink ref="D25" r:id="rId13"/>
    <hyperlink ref="D27" r:id="rId14"/>
    <hyperlink ref="D29" r:id="rId15"/>
    <hyperlink ref="D31" r:id="rId16"/>
    <hyperlink ref="D32" r:id="rId17"/>
    <hyperlink ref="D33" r:id="rId18"/>
    <hyperlink ref="D34" r:id="rId19"/>
    <hyperlink ref="D35" r:id="rId20"/>
    <hyperlink ref="D40" r:id="rId21"/>
    <hyperlink ref="D44" r:id="rId22"/>
    <hyperlink ref="D45" r:id="rId23"/>
    <hyperlink ref="D48" r:id="rId24"/>
    <hyperlink ref="D51" r:id="rId25"/>
    <hyperlink ref="D55" r:id="rId26"/>
    <hyperlink ref="D56" r:id="rId27"/>
    <hyperlink ref="D58" r:id="rId28"/>
    <hyperlink ref="D59" r:id="rId29"/>
    <hyperlink ref="D60" r:id="rId30"/>
    <hyperlink ref="D61" r:id="rId31"/>
    <hyperlink ref="D63" r:id="rId32"/>
    <hyperlink ref="D65" r:id="rId33"/>
    <hyperlink ref="D66" r:id="rId34"/>
    <hyperlink ref="D68" r:id="rId35"/>
    <hyperlink ref="D69" r:id="rId36"/>
    <hyperlink ref="D70" r:id="rId37"/>
    <hyperlink ref="D42" r:id="rId38"/>
    <hyperlink ref="D39" r:id="rId39"/>
    <hyperlink ref="D71" r:id="rId40"/>
    <hyperlink ref="D72" r:id="rId41"/>
    <hyperlink ref="D77" r:id="rId42"/>
    <hyperlink ref="D79" r:id="rId43"/>
    <hyperlink ref="D80" r:id="rId44"/>
    <hyperlink ref="D82" r:id="rId45"/>
    <hyperlink ref="D83" r:id="rId46"/>
    <hyperlink ref="D86" r:id="rId47"/>
    <hyperlink ref="D89" r:id="rId48"/>
    <hyperlink ref="D91" r:id="rId49"/>
    <hyperlink ref="D88" r:id="rId50"/>
    <hyperlink ref="D93" r:id="rId51"/>
    <hyperlink ref="D96" r:id="rId52"/>
    <hyperlink ref="D97" r:id="rId53"/>
  </hyperlinks>
  <pageMargins left="0.7" right="0.7" top="0.75" bottom="0.75" header="0.3" footer="0.3"/>
  <pageSetup orientation="portrait" horizontalDpi="300" verticalDpi="30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LNS</dc:creator>
  <cp:lastModifiedBy>MISU</cp:lastModifiedBy>
  <dcterms:created xsi:type="dcterms:W3CDTF">2018-10-31T00:37:25Z</dcterms:created>
  <dcterms:modified xsi:type="dcterms:W3CDTF">2018-11-09T02:42:45Z</dcterms:modified>
</cp:coreProperties>
</file>