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26" i="1" l="1"/>
  <c r="R26" i="1"/>
  <c r="Q26" i="1"/>
  <c r="T26" i="1" s="1"/>
  <c r="O26" i="1"/>
  <c r="P26" i="1" s="1"/>
  <c r="N26" i="1"/>
  <c r="L26" i="1"/>
  <c r="M26" i="1" s="1"/>
  <c r="S25" i="1"/>
  <c r="R25" i="1"/>
  <c r="Q25" i="1"/>
  <c r="T25" i="1" s="1"/>
  <c r="O25" i="1"/>
  <c r="P25" i="1" s="1"/>
  <c r="N25" i="1"/>
  <c r="L25" i="1"/>
  <c r="M25" i="1" s="1"/>
  <c r="S24" i="1"/>
  <c r="R24" i="1"/>
  <c r="Q24" i="1"/>
  <c r="T24" i="1" s="1"/>
  <c r="P24" i="1"/>
  <c r="O24" i="1"/>
  <c r="N24" i="1"/>
  <c r="L24" i="1"/>
  <c r="M24" i="1" s="1"/>
  <c r="S23" i="1"/>
  <c r="R23" i="1"/>
  <c r="Q23" i="1"/>
  <c r="T23" i="1" s="1"/>
  <c r="O23" i="1"/>
  <c r="P23" i="1" s="1"/>
  <c r="N23" i="1"/>
  <c r="L23" i="1"/>
  <c r="M23" i="1" s="1"/>
  <c r="S22" i="1"/>
  <c r="R22" i="1"/>
  <c r="Q22" i="1"/>
  <c r="T22" i="1" s="1"/>
  <c r="P22" i="1"/>
  <c r="O22" i="1"/>
  <c r="N22" i="1"/>
  <c r="L22" i="1"/>
  <c r="M22" i="1" s="1"/>
  <c r="S21" i="1"/>
  <c r="R21" i="1"/>
  <c r="Q21" i="1"/>
  <c r="T21" i="1" s="1"/>
  <c r="O21" i="1"/>
  <c r="P21" i="1" s="1"/>
  <c r="N21" i="1"/>
  <c r="L21" i="1"/>
  <c r="M21" i="1" s="1"/>
  <c r="S20" i="1"/>
  <c r="R20" i="1"/>
  <c r="Q20" i="1"/>
  <c r="T20" i="1" s="1"/>
  <c r="O20" i="1"/>
  <c r="P20" i="1" s="1"/>
  <c r="N20" i="1"/>
  <c r="L20" i="1"/>
  <c r="M20" i="1" s="1"/>
  <c r="S19" i="1"/>
  <c r="R19" i="1"/>
  <c r="Q19" i="1"/>
  <c r="T19" i="1" s="1"/>
  <c r="O19" i="1"/>
  <c r="P19" i="1" s="1"/>
  <c r="N19" i="1"/>
  <c r="M19" i="1"/>
  <c r="L19" i="1"/>
  <c r="S18" i="1"/>
  <c r="R18" i="1"/>
  <c r="Q18" i="1"/>
  <c r="T18" i="1" s="1"/>
  <c r="O18" i="1"/>
  <c r="P18" i="1" s="1"/>
  <c r="N18" i="1"/>
  <c r="L18" i="1"/>
  <c r="M18" i="1" s="1"/>
  <c r="S17" i="1"/>
  <c r="R17" i="1"/>
  <c r="Q17" i="1"/>
  <c r="T17" i="1" s="1"/>
  <c r="O17" i="1"/>
  <c r="P17" i="1" s="1"/>
  <c r="N17" i="1"/>
  <c r="M17" i="1"/>
  <c r="L17" i="1"/>
  <c r="T16" i="1"/>
  <c r="S16" i="1"/>
  <c r="R16" i="1"/>
  <c r="Q16" i="1"/>
  <c r="P16" i="1"/>
  <c r="O16" i="1"/>
  <c r="N16" i="1"/>
  <c r="L16" i="1"/>
  <c r="M16" i="1" s="1"/>
  <c r="S15" i="1"/>
  <c r="R15" i="1"/>
  <c r="Q15" i="1"/>
  <c r="T15" i="1" s="1"/>
  <c r="O15" i="1"/>
  <c r="P15" i="1" s="1"/>
  <c r="N15" i="1"/>
  <c r="L15" i="1"/>
  <c r="M15" i="1" s="1"/>
  <c r="S14" i="1"/>
  <c r="R14" i="1"/>
  <c r="Q14" i="1"/>
  <c r="T14" i="1" s="1"/>
  <c r="O14" i="1"/>
  <c r="P14" i="1" s="1"/>
  <c r="N14" i="1"/>
  <c r="L14" i="1"/>
  <c r="M14" i="1" s="1"/>
  <c r="S13" i="1"/>
  <c r="R13" i="1"/>
  <c r="Q13" i="1"/>
  <c r="T13" i="1" s="1"/>
  <c r="O13" i="1"/>
  <c r="P13" i="1" s="1"/>
  <c r="N13" i="1"/>
  <c r="M13" i="1"/>
  <c r="L13" i="1"/>
  <c r="T12" i="1"/>
  <c r="S12" i="1"/>
  <c r="R12" i="1"/>
  <c r="Q12" i="1"/>
  <c r="P12" i="1"/>
  <c r="O12" i="1"/>
  <c r="N12" i="1"/>
  <c r="L12" i="1"/>
  <c r="M12" i="1" s="1"/>
  <c r="S11" i="1"/>
  <c r="R11" i="1"/>
  <c r="Q11" i="1"/>
  <c r="T11" i="1" s="1"/>
  <c r="O11" i="1"/>
  <c r="P11" i="1" s="1"/>
  <c r="N11" i="1"/>
  <c r="L11" i="1"/>
  <c r="M11" i="1" s="1"/>
  <c r="S10" i="1"/>
  <c r="R10" i="1"/>
  <c r="Q10" i="1"/>
  <c r="T10" i="1" s="1"/>
  <c r="O10" i="1"/>
  <c r="P10" i="1" s="1"/>
  <c r="N10" i="1"/>
  <c r="L10" i="1"/>
  <c r="M10" i="1" s="1"/>
  <c r="S9" i="1"/>
  <c r="R9" i="1"/>
  <c r="Q9" i="1"/>
  <c r="T9" i="1" s="1"/>
  <c r="O9" i="1"/>
  <c r="P9" i="1" s="1"/>
  <c r="N9" i="1"/>
  <c r="M9" i="1"/>
  <c r="L9" i="1"/>
  <c r="T8" i="1"/>
  <c r="S8" i="1"/>
  <c r="R8" i="1"/>
  <c r="Q8" i="1"/>
  <c r="P8" i="1"/>
  <c r="O8" i="1"/>
  <c r="N8" i="1"/>
  <c r="L8" i="1"/>
  <c r="M8" i="1" s="1"/>
  <c r="S7" i="1"/>
  <c r="R7" i="1"/>
  <c r="Q7" i="1"/>
  <c r="T7" i="1" s="1"/>
  <c r="O7" i="1"/>
  <c r="P7" i="1" s="1"/>
  <c r="N7" i="1"/>
  <c r="L7" i="1"/>
  <c r="M7" i="1" s="1"/>
  <c r="S6" i="1"/>
  <c r="R6" i="1"/>
  <c r="Q6" i="1"/>
  <c r="T6" i="1" s="1"/>
  <c r="O6" i="1"/>
  <c r="P6" i="1" s="1"/>
  <c r="N6" i="1"/>
  <c r="L6" i="1"/>
  <c r="M6" i="1" s="1"/>
  <c r="S5" i="1"/>
  <c r="R5" i="1"/>
  <c r="Q5" i="1"/>
  <c r="T5" i="1" s="1"/>
  <c r="O5" i="1"/>
  <c r="P5" i="1" s="1"/>
  <c r="N5" i="1"/>
  <c r="M5" i="1"/>
  <c r="L5" i="1"/>
  <c r="T4" i="1"/>
  <c r="S4" i="1"/>
  <c r="R4" i="1"/>
  <c r="Q4" i="1"/>
  <c r="P4" i="1"/>
  <c r="O4" i="1"/>
  <c r="N4" i="1"/>
  <c r="L4" i="1"/>
  <c r="M4" i="1" s="1"/>
  <c r="S3" i="1"/>
  <c r="R3" i="1"/>
  <c r="Q3" i="1"/>
  <c r="T3" i="1" s="1"/>
  <c r="O3" i="1"/>
  <c r="P3" i="1" s="1"/>
  <c r="N3" i="1"/>
  <c r="L3" i="1"/>
  <c r="M3" i="1" s="1"/>
  <c r="S2" i="1"/>
  <c r="R2" i="1"/>
  <c r="Q2" i="1"/>
  <c r="T2" i="1" s="1"/>
  <c r="O2" i="1"/>
  <c r="P2" i="1" s="1"/>
  <c r="N2" i="1"/>
  <c r="L2" i="1"/>
  <c r="M2" i="1" s="1"/>
</calcChain>
</file>

<file path=xl/sharedStrings.xml><?xml version="1.0" encoding="utf-8"?>
<sst xmlns="http://schemas.openxmlformats.org/spreadsheetml/2006/main" count="146" uniqueCount="99">
  <si>
    <t>NRCP</t>
  </si>
  <si>
    <t>allawanivyeva@gmail.com</t>
  </si>
  <si>
    <t>ALLAWAN</t>
  </si>
  <si>
    <t>IVY EVA</t>
  </si>
  <si>
    <t>avanzadojozah@gmail.com</t>
  </si>
  <si>
    <t>AVANZADO</t>
  </si>
  <si>
    <t>JOZAH</t>
  </si>
  <si>
    <t>bybautista@yahoo.com</t>
  </si>
  <si>
    <t>BAUTISTA</t>
  </si>
  <si>
    <t>BRENDA</t>
  </si>
  <si>
    <t>paul.nrcp@gmail.com</t>
  </si>
  <si>
    <t>CANILLAS</t>
  </si>
  <si>
    <t>JOHN PAUL</t>
  </si>
  <si>
    <t>ronalou.caoile0014@gmail.com</t>
  </si>
  <si>
    <t>CAOILE</t>
  </si>
  <si>
    <t>RONALOU</t>
  </si>
  <si>
    <t>nilodalida@yahoo.com</t>
  </si>
  <si>
    <t>DALIDA</t>
  </si>
  <si>
    <t>NILO</t>
  </si>
  <si>
    <t>upbevs@gmail.com</t>
  </si>
  <si>
    <t>DELA CRUZ</t>
  </si>
  <si>
    <t>BEVERLY MAE</t>
  </si>
  <si>
    <t>karenhilvanp30@gmail.com</t>
  </si>
  <si>
    <t>HILVANO</t>
  </si>
  <si>
    <t>KAREN</t>
  </si>
  <si>
    <t>lanticancarmela@gmail.com</t>
  </si>
  <si>
    <t>LANTICAN</t>
  </si>
  <si>
    <t>CARMELA</t>
  </si>
  <si>
    <t>marfy.lita@gmail.com</t>
  </si>
  <si>
    <t>LITA</t>
  </si>
  <si>
    <t>MARFY</t>
  </si>
  <si>
    <t>laniemanalo94@yahoo.com</t>
  </si>
  <si>
    <t>MANALO</t>
  </si>
  <si>
    <t>LANIE</t>
  </si>
  <si>
    <t>jhomarin@yahoo.com</t>
  </si>
  <si>
    <t>MARIN</t>
  </si>
  <si>
    <t>MA. JOSEFINA</t>
  </si>
  <si>
    <t>maryrosemartin@yahoo.com</t>
  </si>
  <si>
    <t>MARTIN</t>
  </si>
  <si>
    <t>MARY ROSE</t>
  </si>
  <si>
    <t>ljm_5557@yahoo.com</t>
  </si>
  <si>
    <t>MORENO</t>
  </si>
  <si>
    <t>LOLITA</t>
  </si>
  <si>
    <t>nicaveraj@yahoo.com</t>
  </si>
  <si>
    <t>NICAVERA</t>
  </si>
  <si>
    <t>JESSE</t>
  </si>
  <si>
    <t>jichjameroplaceros@gmail.com</t>
  </si>
  <si>
    <t>PLACEROS</t>
  </si>
  <si>
    <t>JICH</t>
  </si>
  <si>
    <t>ramil_22ramos@yahoo.com</t>
  </si>
  <si>
    <t>RAMOS</t>
  </si>
  <si>
    <t>RAMIL</t>
  </si>
  <si>
    <t>nylras_26@yahoo.com.ph</t>
  </si>
  <si>
    <t>ROBLEDO</t>
  </si>
  <si>
    <t>SARLYN</t>
  </si>
  <si>
    <t>naeljoseph06@gmail.com</t>
  </si>
  <si>
    <t>ROMUALDO</t>
  </si>
  <si>
    <t>LEAN JOSEPH</t>
  </si>
  <si>
    <t>georgerobertvalencia@gmail.com</t>
  </si>
  <si>
    <t>VALENCIA</t>
  </si>
  <si>
    <t>GEORGE ROBERT III</t>
  </si>
  <si>
    <t>christineverano.rnd@gmail.com</t>
  </si>
  <si>
    <t>VERANO-BANDONG</t>
  </si>
  <si>
    <t>CHRISTINE</t>
  </si>
  <si>
    <t>rpcvillanueva22@gmail.com</t>
  </si>
  <si>
    <t>VILLANUEVA</t>
  </si>
  <si>
    <t>ROSAURO PAUL</t>
  </si>
  <si>
    <t>karizza.yambao@gmail.com</t>
  </si>
  <si>
    <t>YAMBAO</t>
  </si>
  <si>
    <t>KARIZZA</t>
  </si>
  <si>
    <t>val_zabala@yahoo.com</t>
  </si>
  <si>
    <t>ZABALA</t>
  </si>
  <si>
    <t>VAL</t>
  </si>
  <si>
    <t>mark205a@gmail.com</t>
  </si>
  <si>
    <t>ZOSA</t>
  </si>
  <si>
    <t>MARK ANTHONY</t>
  </si>
  <si>
    <t>F</t>
  </si>
  <si>
    <t>M</t>
  </si>
  <si>
    <t>lastname</t>
  </si>
  <si>
    <t>firstname</t>
  </si>
  <si>
    <t>middlename</t>
  </si>
  <si>
    <t>email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</si>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</sst>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/>
    <xf numFmtId="0" fontId="3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sqref="A1:U1"/>
    </sheetView>
  </sheetViews>
  <sheetFormatPr defaultRowHeight="15" x14ac:dyDescent="0.25"/>
  <cols>
    <col min="1" max="1" width="17.7109375" customWidth="1"/>
    <col min="2" max="2" width="21.7109375" customWidth="1"/>
    <col min="3" max="3" width="16.42578125" customWidth="1"/>
    <col min="4" max="4" width="29.85546875" customWidth="1"/>
    <col min="6" max="6" width="18.85546875" customWidth="1"/>
    <col min="7" max="7" width="18" customWidth="1"/>
    <col min="16" max="16" width="20" customWidth="1"/>
    <col min="21" max="21" width="12.28515625" customWidth="1"/>
  </cols>
  <sheetData>
    <row r="1" spans="1:21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</row>
    <row r="2" spans="1:21" x14ac:dyDescent="0.25">
      <c r="A2" s="7" t="s">
        <v>2</v>
      </c>
      <c r="B2" s="2" t="s">
        <v>3</v>
      </c>
      <c r="C2" s="2"/>
      <c r="D2" s="8" t="s">
        <v>1</v>
      </c>
      <c r="E2" s="3" t="s">
        <v>76</v>
      </c>
      <c r="F2" s="4">
        <v>33351</v>
      </c>
      <c r="G2" s="1" t="s">
        <v>0</v>
      </c>
      <c r="H2" s="1">
        <v>49.4</v>
      </c>
      <c r="I2" s="1">
        <v>157.19999999999999</v>
      </c>
      <c r="J2" s="1"/>
      <c r="K2" s="1">
        <v>30</v>
      </c>
      <c r="L2" s="1">
        <f>ROUNDDOWN(((I2/2.54)/12), 0)</f>
        <v>5</v>
      </c>
      <c r="M2" s="5">
        <f>((((I2/2.54)/12)-L2)*12)</f>
        <v>1.8897637795275557</v>
      </c>
      <c r="N2" s="5">
        <f>H2*2.2</f>
        <v>108.68</v>
      </c>
      <c r="O2" s="6">
        <f>H2/((I2/100)^2)</f>
        <v>19.990417548834895</v>
      </c>
      <c r="P2" s="1" t="str">
        <f>IF(O2&lt;18.5,"UNDERWEIGHT",IF(O2&lt;=24.99,"NORMAL",IF(O2&lt;=29.99,"OVERWEIGHT","OBESE")))</f>
        <v>NORMAL</v>
      </c>
      <c r="Q2" s="5">
        <f>((I2-100)-((I2-100)*0.1))</f>
        <v>51.47999999999999</v>
      </c>
      <c r="R2" s="5">
        <f>(H2)-(0.1*H2)</f>
        <v>44.46</v>
      </c>
      <c r="S2" s="5">
        <f>(H2)+(0.1*H2)</f>
        <v>54.339999999999996</v>
      </c>
      <c r="T2" s="5">
        <f>Q2*K2</f>
        <v>1544.3999999999996</v>
      </c>
      <c r="U2" s="4">
        <v>43350</v>
      </c>
    </row>
    <row r="3" spans="1:21" x14ac:dyDescent="0.25">
      <c r="A3" s="2" t="s">
        <v>5</v>
      </c>
      <c r="B3" s="2" t="s">
        <v>6</v>
      </c>
      <c r="C3" s="2"/>
      <c r="D3" s="2" t="s">
        <v>4</v>
      </c>
      <c r="E3" s="1" t="s">
        <v>76</v>
      </c>
      <c r="F3" s="4">
        <v>35794</v>
      </c>
      <c r="G3" s="1" t="s">
        <v>0</v>
      </c>
      <c r="H3" s="1">
        <v>50.85</v>
      </c>
      <c r="I3" s="1">
        <v>154.30000000000001</v>
      </c>
      <c r="J3" s="1"/>
      <c r="K3" s="1">
        <v>30</v>
      </c>
      <c r="L3" s="1">
        <f t="shared" ref="L3:L26" si="0">ROUNDDOWN(((I3/2.54)/12), 0)</f>
        <v>5</v>
      </c>
      <c r="M3" s="5">
        <f t="shared" ref="M3:M26" si="1">((((I3/2.54)/12)-L3)*12)</f>
        <v>0.74803149606299257</v>
      </c>
      <c r="N3" s="5">
        <f t="shared" ref="N3:N26" si="2">H3*2.2</f>
        <v>111.87000000000002</v>
      </c>
      <c r="O3" s="6">
        <f t="shared" ref="O3:O26" si="3">H3/((I3/100)^2)</f>
        <v>21.35792736120602</v>
      </c>
      <c r="P3" s="1" t="str">
        <f t="shared" ref="P3:P26" si="4">IF(O3&lt;18.5,"UNDERWEIGHT",IF(O3&lt;=24.99,"NORMAL",IF(O3&lt;=29.99,"OVERWEIGHT","OBESE")))</f>
        <v>NORMAL</v>
      </c>
      <c r="Q3" s="5">
        <f t="shared" ref="Q3:Q26" si="5">((I3-100)-((I3-100)*0.1))</f>
        <v>48.870000000000012</v>
      </c>
      <c r="R3" s="5">
        <f t="shared" ref="R3:R26" si="6">(H3)-(0.1*H3)</f>
        <v>45.765000000000001</v>
      </c>
      <c r="S3" s="5">
        <f t="shared" ref="S3:S26" si="7">(H3)+(0.1*H3)</f>
        <v>55.935000000000002</v>
      </c>
      <c r="T3" s="5">
        <f t="shared" ref="T3:T26" si="8">Q3*K3</f>
        <v>1466.1000000000004</v>
      </c>
      <c r="U3" s="4">
        <v>43350</v>
      </c>
    </row>
    <row r="4" spans="1:21" x14ac:dyDescent="0.25">
      <c r="A4" s="2" t="s">
        <v>8</v>
      </c>
      <c r="B4" s="2" t="s">
        <v>9</v>
      </c>
      <c r="C4" s="2"/>
      <c r="D4" s="2" t="s">
        <v>7</v>
      </c>
      <c r="E4" s="1" t="s">
        <v>76</v>
      </c>
      <c r="F4" s="4">
        <v>28592</v>
      </c>
      <c r="G4" s="1" t="s">
        <v>0</v>
      </c>
      <c r="H4" s="1">
        <v>45.5</v>
      </c>
      <c r="I4" s="1">
        <v>154.30000000000001</v>
      </c>
      <c r="J4" s="1"/>
      <c r="K4" s="1">
        <v>30</v>
      </c>
      <c r="L4" s="1">
        <f t="shared" si="0"/>
        <v>5</v>
      </c>
      <c r="M4" s="5">
        <f t="shared" si="1"/>
        <v>0.74803149606299257</v>
      </c>
      <c r="N4" s="5">
        <f t="shared" si="2"/>
        <v>100.10000000000001</v>
      </c>
      <c r="O4" s="6">
        <f t="shared" si="3"/>
        <v>19.110829792229573</v>
      </c>
      <c r="P4" s="1" t="str">
        <f t="shared" si="4"/>
        <v>NORMAL</v>
      </c>
      <c r="Q4" s="5">
        <f t="shared" si="5"/>
        <v>48.870000000000012</v>
      </c>
      <c r="R4" s="5">
        <f t="shared" si="6"/>
        <v>40.950000000000003</v>
      </c>
      <c r="S4" s="5">
        <f t="shared" si="7"/>
        <v>50.05</v>
      </c>
      <c r="T4" s="5">
        <f t="shared" si="8"/>
        <v>1466.1000000000004</v>
      </c>
      <c r="U4" s="4">
        <v>43350</v>
      </c>
    </row>
    <row r="5" spans="1:21" x14ac:dyDescent="0.25">
      <c r="A5" s="2" t="s">
        <v>11</v>
      </c>
      <c r="B5" s="2" t="s">
        <v>12</v>
      </c>
      <c r="C5" s="2"/>
      <c r="D5" s="2" t="s">
        <v>10</v>
      </c>
      <c r="E5" s="1" t="s">
        <v>77</v>
      </c>
      <c r="F5" s="1"/>
      <c r="G5" s="1" t="s">
        <v>0</v>
      </c>
      <c r="H5" s="1">
        <v>70.3</v>
      </c>
      <c r="I5" s="1">
        <v>159.80000000000001</v>
      </c>
      <c r="J5" s="1"/>
      <c r="K5" s="1">
        <v>30</v>
      </c>
      <c r="L5" s="1">
        <f t="shared" si="0"/>
        <v>5</v>
      </c>
      <c r="M5" s="5">
        <f t="shared" si="1"/>
        <v>2.9133858267716626</v>
      </c>
      <c r="N5" s="5">
        <f t="shared" si="2"/>
        <v>154.66</v>
      </c>
      <c r="O5" s="6">
        <f t="shared" si="3"/>
        <v>27.529718781768821</v>
      </c>
      <c r="P5" s="1" t="str">
        <f t="shared" si="4"/>
        <v>OVERWEIGHT</v>
      </c>
      <c r="Q5" s="5">
        <f t="shared" si="5"/>
        <v>53.820000000000007</v>
      </c>
      <c r="R5" s="5">
        <f t="shared" si="6"/>
        <v>63.269999999999996</v>
      </c>
      <c r="S5" s="5">
        <f t="shared" si="7"/>
        <v>77.33</v>
      </c>
      <c r="T5" s="5">
        <f t="shared" si="8"/>
        <v>1614.6000000000001</v>
      </c>
      <c r="U5" s="4">
        <v>43350</v>
      </c>
    </row>
    <row r="6" spans="1:21" x14ac:dyDescent="0.25">
      <c r="A6" s="2" t="s">
        <v>14</v>
      </c>
      <c r="B6" s="2" t="s">
        <v>15</v>
      </c>
      <c r="C6" s="2"/>
      <c r="D6" s="2" t="s">
        <v>13</v>
      </c>
      <c r="E6" s="1" t="s">
        <v>76</v>
      </c>
      <c r="F6" s="4">
        <v>35291</v>
      </c>
      <c r="G6" s="1" t="s">
        <v>0</v>
      </c>
      <c r="H6" s="1">
        <v>49.4</v>
      </c>
      <c r="I6" s="1">
        <v>152</v>
      </c>
      <c r="J6" s="1"/>
      <c r="K6" s="1">
        <v>30</v>
      </c>
      <c r="L6" s="1">
        <f t="shared" si="0"/>
        <v>4</v>
      </c>
      <c r="M6" s="5">
        <f t="shared" si="1"/>
        <v>11.842519685039374</v>
      </c>
      <c r="N6" s="5">
        <f t="shared" si="2"/>
        <v>108.68</v>
      </c>
      <c r="O6" s="6">
        <f t="shared" si="3"/>
        <v>21.381578947368421</v>
      </c>
      <c r="P6" s="1" t="str">
        <f t="shared" si="4"/>
        <v>NORMAL</v>
      </c>
      <c r="Q6" s="5">
        <f t="shared" si="5"/>
        <v>46.8</v>
      </c>
      <c r="R6" s="5">
        <f t="shared" si="6"/>
        <v>44.46</v>
      </c>
      <c r="S6" s="5">
        <f t="shared" si="7"/>
        <v>54.339999999999996</v>
      </c>
      <c r="T6" s="5">
        <f t="shared" si="8"/>
        <v>1404</v>
      </c>
      <c r="U6" s="4">
        <v>43350</v>
      </c>
    </row>
    <row r="7" spans="1:21" x14ac:dyDescent="0.25">
      <c r="A7" s="2" t="s">
        <v>17</v>
      </c>
      <c r="B7" s="2" t="s">
        <v>18</v>
      </c>
      <c r="C7" s="2"/>
      <c r="D7" s="2" t="s">
        <v>16</v>
      </c>
      <c r="E7" s="1" t="s">
        <v>77</v>
      </c>
      <c r="F7" s="4">
        <v>22317</v>
      </c>
      <c r="G7" s="1" t="s">
        <v>0</v>
      </c>
      <c r="H7" s="1">
        <v>69.900000000000006</v>
      </c>
      <c r="I7" s="1">
        <v>161</v>
      </c>
      <c r="J7" s="1"/>
      <c r="K7" s="1">
        <v>30</v>
      </c>
      <c r="L7" s="1">
        <f t="shared" si="0"/>
        <v>5</v>
      </c>
      <c r="M7" s="5">
        <f t="shared" si="1"/>
        <v>3.3858267716535408</v>
      </c>
      <c r="N7" s="5">
        <f t="shared" si="2"/>
        <v>153.78000000000003</v>
      </c>
      <c r="O7" s="6">
        <f t="shared" si="3"/>
        <v>26.966552216349676</v>
      </c>
      <c r="P7" s="1" t="str">
        <f t="shared" si="4"/>
        <v>OVERWEIGHT</v>
      </c>
      <c r="Q7" s="5">
        <f t="shared" si="5"/>
        <v>54.9</v>
      </c>
      <c r="R7" s="5">
        <f t="shared" si="6"/>
        <v>62.910000000000004</v>
      </c>
      <c r="S7" s="5">
        <f t="shared" si="7"/>
        <v>76.89</v>
      </c>
      <c r="T7" s="5">
        <f t="shared" si="8"/>
        <v>1647</v>
      </c>
      <c r="U7" s="4">
        <v>43350</v>
      </c>
    </row>
    <row r="8" spans="1:21" x14ac:dyDescent="0.25">
      <c r="A8" s="2" t="s">
        <v>20</v>
      </c>
      <c r="B8" s="2" t="s">
        <v>21</v>
      </c>
      <c r="C8" s="2"/>
      <c r="D8" s="2" t="s">
        <v>19</v>
      </c>
      <c r="E8" s="1" t="s">
        <v>76</v>
      </c>
      <c r="F8" s="4">
        <v>30895</v>
      </c>
      <c r="G8" s="1" t="s">
        <v>0</v>
      </c>
      <c r="H8" s="1">
        <v>63.2</v>
      </c>
      <c r="I8" s="1">
        <v>151.9</v>
      </c>
      <c r="J8" s="1"/>
      <c r="K8" s="1">
        <v>30</v>
      </c>
      <c r="L8" s="1">
        <f t="shared" si="0"/>
        <v>4</v>
      </c>
      <c r="M8" s="5">
        <f t="shared" si="1"/>
        <v>11.803149606299215</v>
      </c>
      <c r="N8" s="5">
        <f t="shared" si="2"/>
        <v>139.04000000000002</v>
      </c>
      <c r="O8" s="6">
        <f t="shared" si="3"/>
        <v>27.390599043669368</v>
      </c>
      <c r="P8" s="1" t="str">
        <f t="shared" si="4"/>
        <v>OVERWEIGHT</v>
      </c>
      <c r="Q8" s="5">
        <f t="shared" si="5"/>
        <v>46.710000000000008</v>
      </c>
      <c r="R8" s="5">
        <f t="shared" si="6"/>
        <v>56.88</v>
      </c>
      <c r="S8" s="5">
        <f t="shared" si="7"/>
        <v>69.52000000000001</v>
      </c>
      <c r="T8" s="5">
        <f t="shared" si="8"/>
        <v>1401.3000000000002</v>
      </c>
      <c r="U8" s="4">
        <v>43350</v>
      </c>
    </row>
    <row r="9" spans="1:21" x14ac:dyDescent="0.25">
      <c r="A9" s="2" t="s">
        <v>23</v>
      </c>
      <c r="B9" s="2" t="s">
        <v>24</v>
      </c>
      <c r="C9" s="2"/>
      <c r="D9" s="2" t="s">
        <v>22</v>
      </c>
      <c r="E9" s="1" t="s">
        <v>76</v>
      </c>
      <c r="F9" s="4">
        <v>35215</v>
      </c>
      <c r="G9" s="1" t="s">
        <v>0</v>
      </c>
      <c r="H9" s="1">
        <v>54.45</v>
      </c>
      <c r="I9" s="1">
        <v>155.19999999999999</v>
      </c>
      <c r="J9" s="1"/>
      <c r="K9" s="1">
        <v>30</v>
      </c>
      <c r="L9" s="1">
        <f t="shared" si="0"/>
        <v>5</v>
      </c>
      <c r="M9" s="5">
        <f t="shared" si="1"/>
        <v>1.1023622047244039</v>
      </c>
      <c r="N9" s="5">
        <f t="shared" si="2"/>
        <v>119.79000000000002</v>
      </c>
      <c r="O9" s="6">
        <f t="shared" si="3"/>
        <v>22.605517323838885</v>
      </c>
      <c r="P9" s="1" t="str">
        <f t="shared" si="4"/>
        <v>NORMAL</v>
      </c>
      <c r="Q9" s="5">
        <f t="shared" si="5"/>
        <v>49.679999999999993</v>
      </c>
      <c r="R9" s="5">
        <f t="shared" si="6"/>
        <v>49.005000000000003</v>
      </c>
      <c r="S9" s="5">
        <f t="shared" si="7"/>
        <v>59.895000000000003</v>
      </c>
      <c r="T9" s="5">
        <f t="shared" si="8"/>
        <v>1490.3999999999999</v>
      </c>
      <c r="U9" s="4">
        <v>43350</v>
      </c>
    </row>
    <row r="10" spans="1:21" x14ac:dyDescent="0.25">
      <c r="A10" s="2" t="s">
        <v>26</v>
      </c>
      <c r="B10" s="2" t="s">
        <v>27</v>
      </c>
      <c r="C10" s="2"/>
      <c r="D10" s="2" t="s">
        <v>25</v>
      </c>
      <c r="E10" s="1" t="s">
        <v>76</v>
      </c>
      <c r="F10" s="4">
        <v>34132</v>
      </c>
      <c r="G10" s="1" t="s">
        <v>0</v>
      </c>
      <c r="H10" s="1">
        <v>37.4</v>
      </c>
      <c r="I10" s="1">
        <v>144</v>
      </c>
      <c r="J10" s="1"/>
      <c r="K10" s="1">
        <v>30</v>
      </c>
      <c r="L10" s="1">
        <f t="shared" si="0"/>
        <v>4</v>
      </c>
      <c r="M10" s="5">
        <f t="shared" si="1"/>
        <v>8.6929133858267669</v>
      </c>
      <c r="N10" s="5">
        <f t="shared" si="2"/>
        <v>82.28</v>
      </c>
      <c r="O10" s="6">
        <f t="shared" si="3"/>
        <v>18.036265432098766</v>
      </c>
      <c r="P10" s="1" t="str">
        <f t="shared" si="4"/>
        <v>UNDERWEIGHT</v>
      </c>
      <c r="Q10" s="5">
        <f t="shared" si="5"/>
        <v>39.6</v>
      </c>
      <c r="R10" s="5">
        <f t="shared" si="6"/>
        <v>33.659999999999997</v>
      </c>
      <c r="S10" s="5">
        <f t="shared" si="7"/>
        <v>41.14</v>
      </c>
      <c r="T10" s="5">
        <f t="shared" si="8"/>
        <v>1188</v>
      </c>
      <c r="U10" s="4">
        <v>43350</v>
      </c>
    </row>
    <row r="11" spans="1:21" x14ac:dyDescent="0.25">
      <c r="A11" s="2" t="s">
        <v>29</v>
      </c>
      <c r="B11" s="2" t="s">
        <v>30</v>
      </c>
      <c r="C11" s="2"/>
      <c r="D11" s="2" t="s">
        <v>28</v>
      </c>
      <c r="E11" s="1" t="s">
        <v>76</v>
      </c>
      <c r="F11" s="4">
        <v>31293</v>
      </c>
      <c r="G11" s="1" t="s">
        <v>0</v>
      </c>
      <c r="H11" s="1">
        <v>69.55</v>
      </c>
      <c r="I11" s="1">
        <v>169.2</v>
      </c>
      <c r="J11" s="1"/>
      <c r="K11" s="1">
        <v>30</v>
      </c>
      <c r="L11" s="1">
        <f t="shared" si="0"/>
        <v>5</v>
      </c>
      <c r="M11" s="5">
        <f t="shared" si="1"/>
        <v>6.6141732283464449</v>
      </c>
      <c r="N11" s="5">
        <f t="shared" si="2"/>
        <v>153.01000000000002</v>
      </c>
      <c r="O11" s="6">
        <f t="shared" si="3"/>
        <v>24.293853986776881</v>
      </c>
      <c r="P11" s="1" t="str">
        <f t="shared" si="4"/>
        <v>NORMAL</v>
      </c>
      <c r="Q11" s="5">
        <f t="shared" si="5"/>
        <v>62.279999999999987</v>
      </c>
      <c r="R11" s="5">
        <f t="shared" si="6"/>
        <v>62.594999999999999</v>
      </c>
      <c r="S11" s="5">
        <f t="shared" si="7"/>
        <v>76.504999999999995</v>
      </c>
      <c r="T11" s="5">
        <f t="shared" si="8"/>
        <v>1868.3999999999996</v>
      </c>
      <c r="U11" s="4">
        <v>43350</v>
      </c>
    </row>
    <row r="12" spans="1:21" x14ac:dyDescent="0.25">
      <c r="A12" s="2" t="s">
        <v>32</v>
      </c>
      <c r="B12" s="2" t="s">
        <v>33</v>
      </c>
      <c r="C12" s="2"/>
      <c r="D12" s="2" t="s">
        <v>31</v>
      </c>
      <c r="E12" s="1" t="s">
        <v>76</v>
      </c>
      <c r="F12" s="4">
        <v>23635</v>
      </c>
      <c r="G12" s="1" t="s">
        <v>0</v>
      </c>
      <c r="H12" s="1">
        <v>66.400000000000006</v>
      </c>
      <c r="I12" s="1">
        <v>144.69999999999999</v>
      </c>
      <c r="J12" s="1"/>
      <c r="K12" s="1">
        <v>30</v>
      </c>
      <c r="L12" s="1">
        <f t="shared" si="0"/>
        <v>4</v>
      </c>
      <c r="M12" s="5">
        <f t="shared" si="1"/>
        <v>8.9685039370078705</v>
      </c>
      <c r="N12" s="5">
        <f t="shared" si="2"/>
        <v>146.08000000000001</v>
      </c>
      <c r="O12" s="6">
        <f t="shared" si="3"/>
        <v>31.712539204865404</v>
      </c>
      <c r="P12" s="1" t="str">
        <f t="shared" si="4"/>
        <v>OBESE</v>
      </c>
      <c r="Q12" s="5">
        <f t="shared" si="5"/>
        <v>40.22999999999999</v>
      </c>
      <c r="R12" s="5">
        <f t="shared" si="6"/>
        <v>59.760000000000005</v>
      </c>
      <c r="S12" s="5">
        <f t="shared" si="7"/>
        <v>73.040000000000006</v>
      </c>
      <c r="T12" s="5">
        <f t="shared" si="8"/>
        <v>1206.8999999999996</v>
      </c>
      <c r="U12" s="4">
        <v>43350</v>
      </c>
    </row>
    <row r="13" spans="1:21" x14ac:dyDescent="0.25">
      <c r="A13" s="2" t="s">
        <v>35</v>
      </c>
      <c r="B13" s="2" t="s">
        <v>36</v>
      </c>
      <c r="C13" s="2"/>
      <c r="D13" s="2" t="s">
        <v>34</v>
      </c>
      <c r="E13" s="1" t="s">
        <v>76</v>
      </c>
      <c r="F13" s="4">
        <v>24484</v>
      </c>
      <c r="G13" s="1" t="s">
        <v>0</v>
      </c>
      <c r="H13" s="1">
        <v>67.25</v>
      </c>
      <c r="I13" s="1">
        <v>154.9</v>
      </c>
      <c r="J13" s="1"/>
      <c r="K13" s="1">
        <v>30</v>
      </c>
      <c r="L13" s="1">
        <f t="shared" si="0"/>
        <v>5</v>
      </c>
      <c r="M13" s="5">
        <f t="shared" si="1"/>
        <v>0.98425196850393704</v>
      </c>
      <c r="N13" s="5">
        <f t="shared" si="2"/>
        <v>147.95000000000002</v>
      </c>
      <c r="O13" s="6">
        <f t="shared" si="3"/>
        <v>28.027828612224461</v>
      </c>
      <c r="P13" s="1" t="str">
        <f t="shared" si="4"/>
        <v>OVERWEIGHT</v>
      </c>
      <c r="Q13" s="5">
        <f t="shared" si="5"/>
        <v>49.410000000000004</v>
      </c>
      <c r="R13" s="5">
        <f t="shared" si="6"/>
        <v>60.524999999999999</v>
      </c>
      <c r="S13" s="5">
        <f t="shared" si="7"/>
        <v>73.974999999999994</v>
      </c>
      <c r="T13" s="5">
        <f t="shared" si="8"/>
        <v>1482.3000000000002</v>
      </c>
      <c r="U13" s="4">
        <v>43350</v>
      </c>
    </row>
    <row r="14" spans="1:21" x14ac:dyDescent="0.25">
      <c r="A14" s="2" t="s">
        <v>38</v>
      </c>
      <c r="B14" s="2" t="s">
        <v>39</v>
      </c>
      <c r="C14" s="2"/>
      <c r="D14" s="2" t="s">
        <v>37</v>
      </c>
      <c r="E14" s="1" t="s">
        <v>76</v>
      </c>
      <c r="F14" s="4">
        <v>26854</v>
      </c>
      <c r="G14" s="1" t="s">
        <v>0</v>
      </c>
      <c r="H14" s="1">
        <v>69.099999999999994</v>
      </c>
      <c r="I14" s="1">
        <v>157.69999999999999</v>
      </c>
      <c r="J14" s="1"/>
      <c r="K14" s="1">
        <v>30</v>
      </c>
      <c r="L14" s="1">
        <f t="shared" si="0"/>
        <v>5</v>
      </c>
      <c r="M14" s="5">
        <f t="shared" si="1"/>
        <v>2.086614173228341</v>
      </c>
      <c r="N14" s="5">
        <f t="shared" si="2"/>
        <v>152.02000000000001</v>
      </c>
      <c r="O14" s="6">
        <f t="shared" si="3"/>
        <v>27.785272518837488</v>
      </c>
      <c r="P14" s="1" t="str">
        <f t="shared" si="4"/>
        <v>OVERWEIGHT</v>
      </c>
      <c r="Q14" s="5">
        <f t="shared" si="5"/>
        <v>51.929999999999993</v>
      </c>
      <c r="R14" s="5">
        <f t="shared" si="6"/>
        <v>62.19</v>
      </c>
      <c r="S14" s="5">
        <f t="shared" si="7"/>
        <v>76.009999999999991</v>
      </c>
      <c r="T14" s="5">
        <f t="shared" si="8"/>
        <v>1557.8999999999999</v>
      </c>
      <c r="U14" s="4">
        <v>43350</v>
      </c>
    </row>
    <row r="15" spans="1:21" x14ac:dyDescent="0.25">
      <c r="A15" s="2" t="s">
        <v>41</v>
      </c>
      <c r="B15" s="2" t="s">
        <v>42</v>
      </c>
      <c r="C15" s="2"/>
      <c r="D15" s="2" t="s">
        <v>40</v>
      </c>
      <c r="E15" s="1" t="s">
        <v>76</v>
      </c>
      <c r="F15" s="4">
        <v>20945</v>
      </c>
      <c r="G15" s="1" t="s">
        <v>0</v>
      </c>
      <c r="H15" s="1">
        <v>55.25</v>
      </c>
      <c r="I15" s="1">
        <v>149.69999999999999</v>
      </c>
      <c r="J15" s="1"/>
      <c r="K15" s="1">
        <v>30</v>
      </c>
      <c r="L15" s="1">
        <f t="shared" si="0"/>
        <v>4</v>
      </c>
      <c r="M15" s="5">
        <f t="shared" si="1"/>
        <v>10.937007874015745</v>
      </c>
      <c r="N15" s="5">
        <f t="shared" si="2"/>
        <v>121.55000000000001</v>
      </c>
      <c r="O15" s="6">
        <f t="shared" si="3"/>
        <v>24.654073232191397</v>
      </c>
      <c r="P15" s="1" t="str">
        <f t="shared" si="4"/>
        <v>NORMAL</v>
      </c>
      <c r="Q15" s="5">
        <f t="shared" si="5"/>
        <v>44.72999999999999</v>
      </c>
      <c r="R15" s="5">
        <f t="shared" si="6"/>
        <v>49.725000000000001</v>
      </c>
      <c r="S15" s="5">
        <f t="shared" si="7"/>
        <v>60.774999999999999</v>
      </c>
      <c r="T15" s="5">
        <f t="shared" si="8"/>
        <v>1341.8999999999996</v>
      </c>
      <c r="U15" s="4">
        <v>43350</v>
      </c>
    </row>
    <row r="16" spans="1:21" x14ac:dyDescent="0.25">
      <c r="A16" s="2" t="s">
        <v>44</v>
      </c>
      <c r="B16" s="2" t="s">
        <v>45</v>
      </c>
      <c r="C16" s="2"/>
      <c r="D16" s="2" t="s">
        <v>43</v>
      </c>
      <c r="E16" s="1" t="s">
        <v>77</v>
      </c>
      <c r="F16" s="4">
        <v>30253</v>
      </c>
      <c r="G16" s="1" t="s">
        <v>0</v>
      </c>
      <c r="H16" s="1">
        <v>67.650000000000006</v>
      </c>
      <c r="I16" s="1">
        <v>160.1</v>
      </c>
      <c r="J16" s="1"/>
      <c r="K16" s="1">
        <v>30</v>
      </c>
      <c r="L16" s="1">
        <f t="shared" si="0"/>
        <v>5</v>
      </c>
      <c r="M16" s="5">
        <f t="shared" si="1"/>
        <v>3.0314960629921295</v>
      </c>
      <c r="N16" s="5">
        <f t="shared" si="2"/>
        <v>148.83000000000001</v>
      </c>
      <c r="O16" s="6">
        <f t="shared" si="3"/>
        <v>26.392779965363626</v>
      </c>
      <c r="P16" s="1" t="str">
        <f t="shared" si="4"/>
        <v>OVERWEIGHT</v>
      </c>
      <c r="Q16" s="5">
        <f t="shared" si="5"/>
        <v>54.089999999999996</v>
      </c>
      <c r="R16" s="5">
        <f t="shared" si="6"/>
        <v>60.885000000000005</v>
      </c>
      <c r="S16" s="5">
        <f t="shared" si="7"/>
        <v>74.415000000000006</v>
      </c>
      <c r="T16" s="5">
        <f t="shared" si="8"/>
        <v>1622.6999999999998</v>
      </c>
      <c r="U16" s="4">
        <v>43350</v>
      </c>
    </row>
    <row r="17" spans="1:21" x14ac:dyDescent="0.25">
      <c r="A17" s="2" t="s">
        <v>47</v>
      </c>
      <c r="B17" s="2" t="s">
        <v>48</v>
      </c>
      <c r="C17" s="2"/>
      <c r="D17" s="2" t="s">
        <v>46</v>
      </c>
      <c r="E17" s="1" t="s">
        <v>76</v>
      </c>
      <c r="F17" s="4">
        <v>33121</v>
      </c>
      <c r="G17" s="1" t="s">
        <v>0</v>
      </c>
      <c r="H17" s="1">
        <v>48.3</v>
      </c>
      <c r="I17" s="1">
        <v>145</v>
      </c>
      <c r="J17" s="1"/>
      <c r="K17" s="1">
        <v>30</v>
      </c>
      <c r="L17" s="1">
        <f t="shared" si="0"/>
        <v>4</v>
      </c>
      <c r="M17" s="5">
        <f t="shared" si="1"/>
        <v>9.0866141732283481</v>
      </c>
      <c r="N17" s="5">
        <f t="shared" si="2"/>
        <v>106.26</v>
      </c>
      <c r="O17" s="6">
        <f t="shared" si="3"/>
        <v>22.972651605231864</v>
      </c>
      <c r="P17" s="1" t="str">
        <f t="shared" si="4"/>
        <v>NORMAL</v>
      </c>
      <c r="Q17" s="5">
        <f t="shared" si="5"/>
        <v>40.5</v>
      </c>
      <c r="R17" s="5">
        <f t="shared" si="6"/>
        <v>43.47</v>
      </c>
      <c r="S17" s="5">
        <f t="shared" si="7"/>
        <v>53.129999999999995</v>
      </c>
      <c r="T17" s="5">
        <f t="shared" si="8"/>
        <v>1215</v>
      </c>
      <c r="U17" s="4">
        <v>43350</v>
      </c>
    </row>
    <row r="18" spans="1:21" x14ac:dyDescent="0.25">
      <c r="A18" s="2" t="s">
        <v>50</v>
      </c>
      <c r="B18" s="2" t="s">
        <v>51</v>
      </c>
      <c r="C18" s="2"/>
      <c r="D18" s="2" t="s">
        <v>49</v>
      </c>
      <c r="E18" s="1" t="s">
        <v>77</v>
      </c>
      <c r="F18" s="4">
        <v>27628</v>
      </c>
      <c r="G18" s="1" t="s">
        <v>0</v>
      </c>
      <c r="H18" s="1">
        <v>56.05</v>
      </c>
      <c r="I18" s="1">
        <v>161.1</v>
      </c>
      <c r="J18" s="1"/>
      <c r="K18" s="1">
        <v>30</v>
      </c>
      <c r="L18" s="1">
        <f t="shared" si="0"/>
        <v>5</v>
      </c>
      <c r="M18" s="5">
        <f t="shared" si="1"/>
        <v>3.4251968503937</v>
      </c>
      <c r="N18" s="5">
        <f t="shared" si="2"/>
        <v>123.31</v>
      </c>
      <c r="O18" s="6">
        <f t="shared" si="3"/>
        <v>21.596557805373596</v>
      </c>
      <c r="P18" s="1" t="str">
        <f t="shared" si="4"/>
        <v>NORMAL</v>
      </c>
      <c r="Q18" s="5">
        <f t="shared" si="5"/>
        <v>54.989999999999995</v>
      </c>
      <c r="R18" s="5">
        <f t="shared" si="6"/>
        <v>50.444999999999993</v>
      </c>
      <c r="S18" s="5">
        <f t="shared" si="7"/>
        <v>61.655000000000001</v>
      </c>
      <c r="T18" s="5">
        <f t="shared" si="8"/>
        <v>1649.6999999999998</v>
      </c>
      <c r="U18" s="4">
        <v>43350</v>
      </c>
    </row>
    <row r="19" spans="1:21" x14ac:dyDescent="0.25">
      <c r="A19" s="2" t="s">
        <v>53</v>
      </c>
      <c r="B19" s="2" t="s">
        <v>54</v>
      </c>
      <c r="C19" s="2"/>
      <c r="D19" s="2" t="s">
        <v>52</v>
      </c>
      <c r="E19" s="1" t="s">
        <v>76</v>
      </c>
      <c r="F19" s="4">
        <v>31803</v>
      </c>
      <c r="G19" s="1" t="s">
        <v>0</v>
      </c>
      <c r="H19" s="1">
        <v>51.3</v>
      </c>
      <c r="I19" s="1">
        <v>146.80000000000001</v>
      </c>
      <c r="J19" s="1"/>
      <c r="K19" s="1">
        <v>30</v>
      </c>
      <c r="L19" s="1">
        <f t="shared" si="0"/>
        <v>4</v>
      </c>
      <c r="M19" s="5">
        <f t="shared" si="1"/>
        <v>9.7952755905511815</v>
      </c>
      <c r="N19" s="5">
        <f t="shared" si="2"/>
        <v>112.86</v>
      </c>
      <c r="O19" s="6">
        <f t="shared" si="3"/>
        <v>23.804839296453306</v>
      </c>
      <c r="P19" s="1" t="str">
        <f t="shared" si="4"/>
        <v>NORMAL</v>
      </c>
      <c r="Q19" s="5">
        <f t="shared" si="5"/>
        <v>42.120000000000012</v>
      </c>
      <c r="R19" s="5">
        <f t="shared" si="6"/>
        <v>46.169999999999995</v>
      </c>
      <c r="S19" s="5">
        <f t="shared" si="7"/>
        <v>56.43</v>
      </c>
      <c r="T19" s="5">
        <f t="shared" si="8"/>
        <v>1263.6000000000004</v>
      </c>
      <c r="U19" s="4">
        <v>43350</v>
      </c>
    </row>
    <row r="20" spans="1:21" x14ac:dyDescent="0.25">
      <c r="A20" s="2" t="s">
        <v>56</v>
      </c>
      <c r="B20" s="2" t="s">
        <v>57</v>
      </c>
      <c r="C20" s="2"/>
      <c r="D20" s="2" t="s">
        <v>55</v>
      </c>
      <c r="E20" s="1" t="s">
        <v>77</v>
      </c>
      <c r="F20" s="4">
        <v>32330</v>
      </c>
      <c r="G20" s="1" t="s">
        <v>0</v>
      </c>
      <c r="H20" s="1">
        <v>65.150000000000006</v>
      </c>
      <c r="I20" s="1">
        <v>159.19999999999999</v>
      </c>
      <c r="J20" s="1"/>
      <c r="K20" s="1">
        <v>30</v>
      </c>
      <c r="L20" s="1">
        <f t="shared" si="0"/>
        <v>5</v>
      </c>
      <c r="M20" s="5">
        <f t="shared" si="1"/>
        <v>2.6771653543307075</v>
      </c>
      <c r="N20" s="5">
        <f t="shared" si="2"/>
        <v>143.33000000000001</v>
      </c>
      <c r="O20" s="6">
        <f t="shared" si="3"/>
        <v>25.705632433524414</v>
      </c>
      <c r="P20" s="1" t="str">
        <f t="shared" si="4"/>
        <v>OVERWEIGHT</v>
      </c>
      <c r="Q20" s="5">
        <f t="shared" si="5"/>
        <v>53.279999999999987</v>
      </c>
      <c r="R20" s="5">
        <f t="shared" si="6"/>
        <v>58.635000000000005</v>
      </c>
      <c r="S20" s="5">
        <f t="shared" si="7"/>
        <v>71.665000000000006</v>
      </c>
      <c r="T20" s="5">
        <f t="shared" si="8"/>
        <v>1598.3999999999996</v>
      </c>
      <c r="U20" s="4">
        <v>43350</v>
      </c>
    </row>
    <row r="21" spans="1:21" x14ac:dyDescent="0.25">
      <c r="A21" s="2" t="s">
        <v>59</v>
      </c>
      <c r="B21" s="2" t="s">
        <v>60</v>
      </c>
      <c r="C21" s="2"/>
      <c r="D21" s="2" t="s">
        <v>58</v>
      </c>
      <c r="E21" s="1" t="s">
        <v>77</v>
      </c>
      <c r="F21" s="1"/>
      <c r="G21" s="1" t="s">
        <v>0</v>
      </c>
      <c r="H21" s="1">
        <v>48.35</v>
      </c>
      <c r="I21" s="1">
        <v>163.5</v>
      </c>
      <c r="J21" s="1"/>
      <c r="K21" s="1">
        <v>30</v>
      </c>
      <c r="L21" s="1">
        <f t="shared" si="0"/>
        <v>5</v>
      </c>
      <c r="M21" s="5">
        <f t="shared" si="1"/>
        <v>4.3700787401574779</v>
      </c>
      <c r="N21" s="5">
        <f t="shared" si="2"/>
        <v>106.37000000000002</v>
      </c>
      <c r="O21" s="6">
        <f t="shared" si="3"/>
        <v>18.086767855305858</v>
      </c>
      <c r="P21" s="1" t="str">
        <f t="shared" si="4"/>
        <v>UNDERWEIGHT</v>
      </c>
      <c r="Q21" s="5">
        <f t="shared" si="5"/>
        <v>57.15</v>
      </c>
      <c r="R21" s="5">
        <f t="shared" si="6"/>
        <v>43.515000000000001</v>
      </c>
      <c r="S21" s="5">
        <f t="shared" si="7"/>
        <v>53.185000000000002</v>
      </c>
      <c r="T21" s="5">
        <f t="shared" si="8"/>
        <v>1714.5</v>
      </c>
      <c r="U21" s="4">
        <v>43350</v>
      </c>
    </row>
    <row r="22" spans="1:21" x14ac:dyDescent="0.25">
      <c r="A22" s="2" t="s">
        <v>62</v>
      </c>
      <c r="B22" s="2" t="s">
        <v>63</v>
      </c>
      <c r="C22" s="2"/>
      <c r="D22" s="2" t="s">
        <v>61</v>
      </c>
      <c r="E22" s="1" t="s">
        <v>76</v>
      </c>
      <c r="F22" s="1"/>
      <c r="G22" s="1" t="s">
        <v>0</v>
      </c>
      <c r="H22" s="1">
        <v>53.4</v>
      </c>
      <c r="I22" s="1">
        <v>156.19999999999999</v>
      </c>
      <c r="J22" s="1"/>
      <c r="K22" s="1">
        <v>30</v>
      </c>
      <c r="L22" s="1">
        <f t="shared" si="0"/>
        <v>5</v>
      </c>
      <c r="M22" s="5">
        <f t="shared" si="1"/>
        <v>1.4960629921259745</v>
      </c>
      <c r="N22" s="5">
        <f t="shared" si="2"/>
        <v>117.48</v>
      </c>
      <c r="O22" s="6">
        <f t="shared" si="3"/>
        <v>21.886645211743051</v>
      </c>
      <c r="P22" s="1" t="str">
        <f t="shared" si="4"/>
        <v>NORMAL</v>
      </c>
      <c r="Q22" s="5">
        <f t="shared" si="5"/>
        <v>50.579999999999991</v>
      </c>
      <c r="R22" s="5">
        <f t="shared" si="6"/>
        <v>48.06</v>
      </c>
      <c r="S22" s="5">
        <f t="shared" si="7"/>
        <v>58.739999999999995</v>
      </c>
      <c r="T22" s="5">
        <f t="shared" si="8"/>
        <v>1517.3999999999996</v>
      </c>
      <c r="U22" s="4">
        <v>43350</v>
      </c>
    </row>
    <row r="23" spans="1:21" x14ac:dyDescent="0.25">
      <c r="A23" s="2" t="s">
        <v>65</v>
      </c>
      <c r="B23" s="2" t="s">
        <v>66</v>
      </c>
      <c r="C23" s="2"/>
      <c r="D23" s="2" t="s">
        <v>64</v>
      </c>
      <c r="E23" s="1" t="s">
        <v>77</v>
      </c>
      <c r="F23" s="4">
        <v>29469</v>
      </c>
      <c r="G23" s="1" t="s">
        <v>0</v>
      </c>
      <c r="H23" s="1">
        <v>142.44999999999999</v>
      </c>
      <c r="I23" s="1">
        <v>168.8</v>
      </c>
      <c r="J23" s="1"/>
      <c r="K23" s="1">
        <v>30</v>
      </c>
      <c r="L23" s="1">
        <f t="shared" si="0"/>
        <v>5</v>
      </c>
      <c r="M23" s="5">
        <f t="shared" si="1"/>
        <v>6.4566929133858402</v>
      </c>
      <c r="N23" s="5">
        <f t="shared" si="2"/>
        <v>313.39</v>
      </c>
      <c r="O23" s="6">
        <f t="shared" si="3"/>
        <v>49.993963522831905</v>
      </c>
      <c r="P23" s="1" t="str">
        <f t="shared" si="4"/>
        <v>OBESE</v>
      </c>
      <c r="Q23" s="5">
        <f t="shared" si="5"/>
        <v>61.920000000000009</v>
      </c>
      <c r="R23" s="5">
        <f t="shared" si="6"/>
        <v>128.20499999999998</v>
      </c>
      <c r="S23" s="5">
        <f t="shared" si="7"/>
        <v>156.69499999999999</v>
      </c>
      <c r="T23" s="5">
        <f t="shared" si="8"/>
        <v>1857.6000000000004</v>
      </c>
      <c r="U23" s="4">
        <v>43350</v>
      </c>
    </row>
    <row r="24" spans="1:21" x14ac:dyDescent="0.25">
      <c r="A24" s="2" t="s">
        <v>68</v>
      </c>
      <c r="B24" s="2" t="s">
        <v>69</v>
      </c>
      <c r="C24" s="2"/>
      <c r="D24" s="2" t="s">
        <v>67</v>
      </c>
      <c r="E24" s="1" t="s">
        <v>76</v>
      </c>
      <c r="F24" s="4">
        <v>33945</v>
      </c>
      <c r="G24" s="1" t="s">
        <v>0</v>
      </c>
      <c r="H24" s="1">
        <v>62.25</v>
      </c>
      <c r="I24" s="1">
        <v>154.19999999999999</v>
      </c>
      <c r="J24" s="1"/>
      <c r="K24" s="1">
        <v>30</v>
      </c>
      <c r="L24" s="1">
        <f t="shared" si="0"/>
        <v>5</v>
      </c>
      <c r="M24" s="5">
        <f t="shared" si="1"/>
        <v>0.70866141732283339</v>
      </c>
      <c r="N24" s="5">
        <f t="shared" si="2"/>
        <v>136.95000000000002</v>
      </c>
      <c r="O24" s="6">
        <f t="shared" si="3"/>
        <v>26.180058239589805</v>
      </c>
      <c r="P24" s="1" t="str">
        <f t="shared" si="4"/>
        <v>OVERWEIGHT</v>
      </c>
      <c r="Q24" s="5">
        <f t="shared" si="5"/>
        <v>48.779999999999987</v>
      </c>
      <c r="R24" s="5">
        <f t="shared" si="6"/>
        <v>56.024999999999999</v>
      </c>
      <c r="S24" s="5">
        <f t="shared" si="7"/>
        <v>68.474999999999994</v>
      </c>
      <c r="T24" s="5">
        <f t="shared" si="8"/>
        <v>1463.3999999999996</v>
      </c>
      <c r="U24" s="4">
        <v>43350</v>
      </c>
    </row>
    <row r="25" spans="1:21" x14ac:dyDescent="0.25">
      <c r="A25" s="2" t="s">
        <v>71</v>
      </c>
      <c r="B25" s="2" t="s">
        <v>72</v>
      </c>
      <c r="C25" s="2"/>
      <c r="D25" s="2" t="s">
        <v>70</v>
      </c>
      <c r="E25" s="1" t="s">
        <v>76</v>
      </c>
      <c r="F25" s="1"/>
      <c r="G25" s="1" t="s">
        <v>0</v>
      </c>
      <c r="H25" s="1">
        <v>54.25</v>
      </c>
      <c r="I25" s="1">
        <v>154.80000000000001</v>
      </c>
      <c r="J25" s="1"/>
      <c r="K25" s="1">
        <v>30</v>
      </c>
      <c r="L25" s="1">
        <f t="shared" si="0"/>
        <v>5</v>
      </c>
      <c r="M25" s="5">
        <f t="shared" si="1"/>
        <v>0.94488188976378851</v>
      </c>
      <c r="N25" s="5">
        <f t="shared" si="2"/>
        <v>119.35000000000001</v>
      </c>
      <c r="O25" s="6">
        <f t="shared" si="3"/>
        <v>22.639030774058714</v>
      </c>
      <c r="P25" s="1" t="str">
        <f t="shared" si="4"/>
        <v>NORMAL</v>
      </c>
      <c r="Q25" s="5">
        <f t="shared" si="5"/>
        <v>49.320000000000007</v>
      </c>
      <c r="R25" s="5">
        <f t="shared" si="6"/>
        <v>48.825000000000003</v>
      </c>
      <c r="S25" s="5">
        <f t="shared" si="7"/>
        <v>59.674999999999997</v>
      </c>
      <c r="T25" s="5">
        <f t="shared" si="8"/>
        <v>1479.6000000000001</v>
      </c>
      <c r="U25" s="4">
        <v>43350</v>
      </c>
    </row>
    <row r="26" spans="1:21" x14ac:dyDescent="0.25">
      <c r="A26" s="2" t="s">
        <v>74</v>
      </c>
      <c r="B26" s="2" t="s">
        <v>75</v>
      </c>
      <c r="C26" s="2"/>
      <c r="D26" s="2" t="s">
        <v>73</v>
      </c>
      <c r="E26" s="1" t="s">
        <v>77</v>
      </c>
      <c r="F26" s="4">
        <v>27623</v>
      </c>
      <c r="G26" s="1" t="s">
        <v>0</v>
      </c>
      <c r="H26" s="1">
        <v>68.55</v>
      </c>
      <c r="I26" s="1">
        <v>166.5</v>
      </c>
      <c r="J26" s="1"/>
      <c r="K26" s="1">
        <v>30</v>
      </c>
      <c r="L26" s="1">
        <f t="shared" si="0"/>
        <v>5</v>
      </c>
      <c r="M26" s="5">
        <f t="shared" si="1"/>
        <v>5.5511811023622109</v>
      </c>
      <c r="N26" s="5">
        <f t="shared" si="2"/>
        <v>150.81</v>
      </c>
      <c r="O26" s="6">
        <f t="shared" si="3"/>
        <v>24.727430132835536</v>
      </c>
      <c r="P26" s="1" t="str">
        <f t="shared" si="4"/>
        <v>NORMAL</v>
      </c>
      <c r="Q26" s="5">
        <f t="shared" si="5"/>
        <v>59.85</v>
      </c>
      <c r="R26" s="5">
        <f t="shared" si="6"/>
        <v>61.694999999999993</v>
      </c>
      <c r="S26" s="5">
        <f t="shared" si="7"/>
        <v>75.405000000000001</v>
      </c>
      <c r="T26" s="5">
        <f t="shared" si="8"/>
        <v>1795.5</v>
      </c>
      <c r="U26" s="4">
        <v>43350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MISU</cp:lastModifiedBy>
  <dcterms:created xsi:type="dcterms:W3CDTF">2018-11-06T01:56:42Z</dcterms:created>
  <dcterms:modified xsi:type="dcterms:W3CDTF">2018-11-09T02:43:08Z</dcterms:modified>
</cp:coreProperties>
</file>