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OD AND NUTRITION\Downloads\"/>
    </mc:Choice>
  </mc:AlternateContent>
  <bookViews>
    <workbookView xWindow="0" yWindow="45" windowWidth="19155" windowHeight="1183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O3" i="1" l="1"/>
  <c r="O4" i="1"/>
  <c r="O5" i="1"/>
  <c r="P5" i="1" s="1"/>
  <c r="O6" i="1"/>
  <c r="P6" i="1" s="1"/>
  <c r="O7" i="1"/>
  <c r="P7" i="1" s="1"/>
  <c r="O8" i="1"/>
  <c r="O9" i="1"/>
  <c r="O10" i="1"/>
  <c r="P10" i="1" s="1"/>
  <c r="O11" i="1"/>
  <c r="O12" i="1"/>
  <c r="O13" i="1"/>
  <c r="P13" i="1" s="1"/>
  <c r="O14" i="1"/>
  <c r="P14" i="1" s="1"/>
  <c r="O15" i="1"/>
  <c r="P15" i="1" s="1"/>
  <c r="O16" i="1"/>
  <c r="O17" i="1"/>
  <c r="O2" i="1"/>
  <c r="L3" i="1"/>
  <c r="M3" i="1"/>
  <c r="N3" i="1"/>
  <c r="L4" i="1"/>
  <c r="M4" i="1" s="1"/>
  <c r="N4" i="1"/>
  <c r="L5" i="1"/>
  <c r="M5" i="1"/>
  <c r="N5" i="1"/>
  <c r="L6" i="1"/>
  <c r="M6" i="1" s="1"/>
  <c r="N6" i="1"/>
  <c r="L7" i="1"/>
  <c r="M7" i="1"/>
  <c r="N7" i="1"/>
  <c r="L8" i="1"/>
  <c r="M8" i="1"/>
  <c r="N8" i="1"/>
  <c r="L9" i="1"/>
  <c r="M9" i="1"/>
  <c r="N9" i="1"/>
  <c r="L10" i="1"/>
  <c r="M10" i="1" s="1"/>
  <c r="N10" i="1"/>
  <c r="L11" i="1"/>
  <c r="M11" i="1"/>
  <c r="N11" i="1"/>
  <c r="L12" i="1"/>
  <c r="M12" i="1" s="1"/>
  <c r="N12" i="1"/>
  <c r="L13" i="1"/>
  <c r="M13" i="1"/>
  <c r="N13" i="1"/>
  <c r="L14" i="1"/>
  <c r="M14" i="1" s="1"/>
  <c r="N14" i="1"/>
  <c r="L15" i="1"/>
  <c r="M15" i="1"/>
  <c r="N15" i="1"/>
  <c r="L16" i="1"/>
  <c r="M16" i="1"/>
  <c r="N16" i="1"/>
  <c r="L17" i="1"/>
  <c r="M17" i="1"/>
  <c r="N17" i="1"/>
  <c r="N2" i="1"/>
  <c r="L2" i="1"/>
  <c r="M2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  <c r="P3" i="1"/>
  <c r="P4" i="1"/>
  <c r="P8" i="1"/>
  <c r="P9" i="1"/>
  <c r="P11" i="1"/>
  <c r="P12" i="1"/>
  <c r="P16" i="1"/>
  <c r="P17" i="1"/>
  <c r="P2" i="1"/>
</calcChain>
</file>

<file path=xl/sharedStrings.xml><?xml version="1.0" encoding="utf-8"?>
<sst xmlns="http://schemas.openxmlformats.org/spreadsheetml/2006/main" count="122" uniqueCount="72">
  <si>
    <t>M</t>
  </si>
  <si>
    <t>F</t>
  </si>
  <si>
    <t>lastname</t>
  </si>
  <si>
    <t>firstname</t>
  </si>
  <si>
    <t>middlename</t>
  </si>
  <si>
    <t>email</t>
  </si>
  <si>
    <t>gender</t>
  </si>
  <si>
    <t>birthdate</t>
  </si>
  <si>
    <t>institution</t>
  </si>
  <si>
    <t>weight</t>
  </si>
  <si>
    <t>height</t>
  </si>
  <si>
    <t>body_fat</t>
  </si>
  <si>
    <t>pa</t>
  </si>
  <si>
    <t>feet</t>
  </si>
  <si>
    <t>inches</t>
  </si>
  <si>
    <t>pounds</t>
  </si>
  <si>
    <t>bmi</t>
  </si>
  <si>
    <t>classification</t>
  </si>
  <si>
    <t>dbw</t>
  </si>
  <si>
    <t>ll_dbw</t>
  </si>
  <si>
    <t>ul_dbw</t>
  </si>
  <si>
    <t>energy</t>
  </si>
  <si>
    <t>date</t>
  </si>
  <si>
    <t>SANTOLUMA</t>
  </si>
  <si>
    <t>MONSANTO</t>
  </si>
  <si>
    <t>AMODA</t>
  </si>
  <si>
    <t>CATACUTAN</t>
  </si>
  <si>
    <t>ALMAZAN</t>
  </si>
  <si>
    <t>ANTONIO</t>
  </si>
  <si>
    <t>ANDRES</t>
  </si>
  <si>
    <t>MANONGSONG</t>
  </si>
  <si>
    <t>FADERUGAO</t>
  </si>
  <si>
    <t>TORRES IV</t>
  </si>
  <si>
    <t>ARCA</t>
  </si>
  <si>
    <t>HERNANDEZ</t>
  </si>
  <si>
    <t>TIBON</t>
  </si>
  <si>
    <t>ESTEVES</t>
  </si>
  <si>
    <t>Corotan</t>
  </si>
  <si>
    <t>Tagalog</t>
  </si>
  <si>
    <t>JOMAR</t>
  </si>
  <si>
    <t>FENIELYN</t>
  </si>
  <si>
    <t>ARMEE</t>
  </si>
  <si>
    <t>JANELLE</t>
  </si>
  <si>
    <t>CYNTHIA</t>
  </si>
  <si>
    <t>MARY GRACE</t>
  </si>
  <si>
    <t>EVANGELINE</t>
  </si>
  <si>
    <t>EVELYN</t>
  </si>
  <si>
    <t>LOVELY ANN</t>
  </si>
  <si>
    <t>JORGE</t>
  </si>
  <si>
    <t>ABEGAIL</t>
  </si>
  <si>
    <t>ANDERSON</t>
  </si>
  <si>
    <t>JESSA MAE</t>
  </si>
  <si>
    <t>JAYSON</t>
  </si>
  <si>
    <t>Benjamin</t>
  </si>
  <si>
    <t>Cosme</t>
  </si>
  <si>
    <t>V.</t>
  </si>
  <si>
    <t>C.</t>
  </si>
  <si>
    <t xml:space="preserve">T. </t>
  </si>
  <si>
    <t>S.</t>
  </si>
  <si>
    <t>B.</t>
  </si>
  <si>
    <t>A.</t>
  </si>
  <si>
    <t>M.</t>
  </si>
  <si>
    <t>armeeamoda20811@gmail.com</t>
  </si>
  <si>
    <t>e_manongsong@yahoo.com</t>
  </si>
  <si>
    <t>heyimhorhe@gmail.com</t>
  </si>
  <si>
    <t>abegail.arca2004@yahoo.com</t>
  </si>
  <si>
    <t>johnanderson.hernandez@gmail.com</t>
  </si>
  <si>
    <t>tibonjessamae@gmail.com</t>
  </si>
  <si>
    <t>markrobertson914@gamil.com</t>
  </si>
  <si>
    <t>7/20/2019</t>
  </si>
  <si>
    <t>7/21/2019</t>
  </si>
  <si>
    <t>00/00/0000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</si>
</sst>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3409]dd\-mmm\-yy;@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0" fontId="0" fillId="0" borderId="0" xfId="0" applyFill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 applyProtection="1">
      <alignment horizontal="left"/>
      <protection locked="0"/>
    </xf>
    <xf numFmtId="165" fontId="0" fillId="0" borderId="0" xfId="0" applyNumberFormat="1" applyBorder="1" applyAlignment="1">
      <alignment horizontal="left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Font="1" applyBorder="1"/>
    <xf numFmtId="0" fontId="3" fillId="0" borderId="0" xfId="0" applyFont="1" applyBorder="1"/>
    <xf numFmtId="0" fontId="4" fillId="0" borderId="0" xfId="1" applyFont="1" applyBorder="1"/>
    <xf numFmtId="0" fontId="2" fillId="0" borderId="0" xfId="0" applyFont="1" applyBorder="1" applyAlignment="1">
      <alignment horizontal="left"/>
    </xf>
    <xf numFmtId="2" fontId="3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>
      <alignment horizontal="left"/>
    </xf>
    <xf numFmtId="1" fontId="3" fillId="0" borderId="0" xfId="0" applyNumberFormat="1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/>
    </xf>
    <xf numFmtId="14" fontId="3" fillId="0" borderId="1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heyimhorhe@gmail.com" TargetMode="External"/><Relationship Id="rId7" Type="http://schemas.openxmlformats.org/officeDocument/2006/relationships/hyperlink" Target="mailto:markrobertson914@gamil.com" TargetMode="External"/><Relationship Id="rId2" Type="http://schemas.openxmlformats.org/officeDocument/2006/relationships/hyperlink" Target="mailto:e_manongsong@yahoo.com" TargetMode="External"/><Relationship Id="rId1" Type="http://schemas.openxmlformats.org/officeDocument/2006/relationships/hyperlink" Target="mailto:armeeamoda20811@gmail.com" TargetMode="External"/><Relationship Id="rId6" Type="http://schemas.openxmlformats.org/officeDocument/2006/relationships/hyperlink" Target="mailto:tibonjessamae@gmail.com" TargetMode="External"/><Relationship Id="rId5" Type="http://schemas.openxmlformats.org/officeDocument/2006/relationships/hyperlink" Target="mailto:johnanderson.hernandez@gmail.com" TargetMode="External"/><Relationship Id="rId4" Type="http://schemas.openxmlformats.org/officeDocument/2006/relationships/hyperlink" Target="mailto:abegail.arca2004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zoomScale="96" zoomScaleNormal="96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RowHeight="15" x14ac:dyDescent="0.25"/>
  <cols>
    <col min="1" max="1" width="19" customWidth="1"/>
    <col min="2" max="2" width="24.140625" customWidth="1"/>
    <col min="3" max="3" width="14" customWidth="1"/>
    <col min="4" max="4" width="41.42578125" customWidth="1"/>
    <col min="6" max="6" width="13.5703125" customWidth="1"/>
    <col min="7" max="7" width="14.85546875" customWidth="1"/>
    <col min="10" max="10" width="11" customWidth="1"/>
    <col min="16" max="16" width="17.85546875" customWidth="1"/>
    <col min="21" max="21" width="11.5703125" customWidth="1"/>
  </cols>
  <sheetData>
    <row r="1" spans="1:2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2" x14ac:dyDescent="0.25">
      <c r="A2" s="1" t="s">
        <v>23</v>
      </c>
      <c r="B2" s="2" t="s">
        <v>39</v>
      </c>
      <c r="C2" s="2" t="s">
        <v>55</v>
      </c>
      <c r="D2" s="10"/>
      <c r="E2" s="2" t="s">
        <v>0</v>
      </c>
      <c r="F2" s="17" t="s">
        <v>71</v>
      </c>
      <c r="G2" s="5"/>
      <c r="H2" s="6">
        <v>61.8</v>
      </c>
      <c r="I2" s="6">
        <v>155.4</v>
      </c>
      <c r="J2" s="5">
        <v>24.7</v>
      </c>
      <c r="K2" s="13">
        <v>35</v>
      </c>
      <c r="L2" s="14">
        <f>ROUNDDOWN(((I2/2.54)/12), 0)</f>
        <v>5</v>
      </c>
      <c r="M2" s="15">
        <f>((((I2/2.54)/12)-L2)*12)</f>
        <v>1.1811023622047223</v>
      </c>
      <c r="N2" s="15">
        <f>H2*2.2</f>
        <v>135.96</v>
      </c>
      <c r="O2" s="16">
        <f>H2/((I2/100)^2)</f>
        <v>25.59095223187887</v>
      </c>
      <c r="P2" s="14" t="str">
        <f>IF(O2&lt;18.5,"UNDERWEIGHT",IF(O2&lt;=24.99,"NORMAL",IF(O2&lt;=29.99,"OVERWEIGHT","OBESE")))</f>
        <v>OVERWEIGHT</v>
      </c>
      <c r="Q2" s="14">
        <f>((I2-100)-((I2-100)*0.1))</f>
        <v>49.860000000000007</v>
      </c>
      <c r="R2" s="5">
        <f>(H2)-(0.1*H2)</f>
        <v>55.62</v>
      </c>
      <c r="S2" s="5">
        <f>(H2)+(0.1*H2)</f>
        <v>67.97999999999999</v>
      </c>
      <c r="T2" s="5">
        <f>Q2*K2</f>
        <v>1745.1000000000001</v>
      </c>
      <c r="U2" s="7" t="s">
        <v>69</v>
      </c>
      <c r="V2" s="5"/>
    </row>
    <row r="3" spans="1:22" x14ac:dyDescent="0.25">
      <c r="A3" s="1" t="s">
        <v>24</v>
      </c>
      <c r="B3" s="2" t="s">
        <v>40</v>
      </c>
      <c r="C3" s="2" t="s">
        <v>55</v>
      </c>
      <c r="D3" s="10"/>
      <c r="E3" s="2" t="s">
        <v>1</v>
      </c>
      <c r="F3" s="17" t="s">
        <v>71</v>
      </c>
      <c r="G3" s="5"/>
      <c r="H3" s="6">
        <v>53.5</v>
      </c>
      <c r="I3" s="6">
        <v>152.80000000000001</v>
      </c>
      <c r="J3" s="5">
        <v>31.7</v>
      </c>
      <c r="K3" s="13">
        <v>35</v>
      </c>
      <c r="L3" s="14">
        <f t="shared" ref="L3:L17" si="0">ROUNDDOWN(((I3/2.54)/12), 0)</f>
        <v>5</v>
      </c>
      <c r="M3" s="15">
        <f t="shared" ref="M3:M17" si="1">((((I3/2.54)/12)-L3)*12)</f>
        <v>0.15748031496063675</v>
      </c>
      <c r="N3" s="15">
        <f t="shared" ref="N3:N17" si="2">H3*2.2</f>
        <v>117.7</v>
      </c>
      <c r="O3" s="16">
        <f t="shared" ref="O3:O17" si="3">H3/((I3/100)^2)</f>
        <v>22.914325265206546</v>
      </c>
      <c r="P3" s="14" t="str">
        <f t="shared" ref="P3:P17" si="4">IF(O3&lt;18.5,"UNDERWEIGHT",IF(O3&lt;=24.99,"NORMAL",IF(O3&lt;=29.99,"OVERWEIGHT","OBESE")))</f>
        <v>NORMAL</v>
      </c>
      <c r="Q3" s="14">
        <f t="shared" ref="Q3:Q17" si="5">((I3-100)-((I3-100)*0.1))</f>
        <v>47.52000000000001</v>
      </c>
      <c r="R3" s="5">
        <f t="shared" ref="R3:R17" si="6">(H3)-(0.1*H3)</f>
        <v>48.15</v>
      </c>
      <c r="S3" s="5">
        <f t="shared" ref="S3:S17" si="7">(H3)+(0.1*H3)</f>
        <v>58.85</v>
      </c>
      <c r="T3" s="5">
        <f t="shared" ref="T3:T17" si="8">Q3*K3</f>
        <v>1663.2000000000003</v>
      </c>
      <c r="U3" s="7" t="s">
        <v>69</v>
      </c>
      <c r="V3" s="5"/>
    </row>
    <row r="4" spans="1:22" x14ac:dyDescent="0.25">
      <c r="A4" s="1" t="s">
        <v>25</v>
      </c>
      <c r="B4" s="2" t="s">
        <v>41</v>
      </c>
      <c r="C4" s="2" t="s">
        <v>56</v>
      </c>
      <c r="D4" s="11" t="s">
        <v>62</v>
      </c>
      <c r="E4" s="2" t="s">
        <v>1</v>
      </c>
      <c r="F4" s="17" t="s">
        <v>71</v>
      </c>
      <c r="G4" s="5"/>
      <c r="H4" s="6">
        <v>55.8</v>
      </c>
      <c r="I4" s="6">
        <v>151.80000000000001</v>
      </c>
      <c r="J4" s="5"/>
      <c r="K4" s="13">
        <v>35</v>
      </c>
      <c r="L4" s="14">
        <f t="shared" si="0"/>
        <v>4</v>
      </c>
      <c r="M4" s="15">
        <f t="shared" si="1"/>
        <v>11.763779527559056</v>
      </c>
      <c r="N4" s="15">
        <f t="shared" si="2"/>
        <v>122.76</v>
      </c>
      <c r="O4" s="16">
        <f t="shared" si="3"/>
        <v>24.215344717149147</v>
      </c>
      <c r="P4" s="14" t="str">
        <f t="shared" si="4"/>
        <v>NORMAL</v>
      </c>
      <c r="Q4" s="14">
        <f t="shared" si="5"/>
        <v>46.620000000000012</v>
      </c>
      <c r="R4" s="5">
        <f t="shared" si="6"/>
        <v>50.22</v>
      </c>
      <c r="S4" s="5">
        <f t="shared" si="7"/>
        <v>61.379999999999995</v>
      </c>
      <c r="T4" s="5">
        <f t="shared" si="8"/>
        <v>1631.7000000000005</v>
      </c>
      <c r="U4" s="7" t="s">
        <v>69</v>
      </c>
      <c r="V4" s="5"/>
    </row>
    <row r="5" spans="1:22" x14ac:dyDescent="0.25">
      <c r="A5" s="1" t="s">
        <v>26</v>
      </c>
      <c r="B5" s="3" t="s">
        <v>42</v>
      </c>
      <c r="C5" s="3" t="s">
        <v>57</v>
      </c>
      <c r="D5" s="10"/>
      <c r="E5" s="3" t="s">
        <v>1</v>
      </c>
      <c r="F5" s="17" t="s">
        <v>71</v>
      </c>
      <c r="G5" s="5"/>
      <c r="H5" s="8">
        <v>59.9</v>
      </c>
      <c r="I5" s="8">
        <v>155</v>
      </c>
      <c r="J5" s="5">
        <v>36.4</v>
      </c>
      <c r="K5" s="13">
        <v>35</v>
      </c>
      <c r="L5" s="14">
        <f t="shared" si="0"/>
        <v>5</v>
      </c>
      <c r="M5" s="15">
        <f t="shared" si="1"/>
        <v>1.0236220472440962</v>
      </c>
      <c r="N5" s="15">
        <f t="shared" si="2"/>
        <v>131.78</v>
      </c>
      <c r="O5" s="16">
        <f t="shared" si="3"/>
        <v>24.932362122788756</v>
      </c>
      <c r="P5" s="14" t="str">
        <f t="shared" si="4"/>
        <v>NORMAL</v>
      </c>
      <c r="Q5" s="14">
        <f t="shared" si="5"/>
        <v>49.5</v>
      </c>
      <c r="R5" s="5">
        <f t="shared" si="6"/>
        <v>53.91</v>
      </c>
      <c r="S5" s="5">
        <f t="shared" si="7"/>
        <v>65.89</v>
      </c>
      <c r="T5" s="5">
        <f t="shared" si="8"/>
        <v>1732.5</v>
      </c>
      <c r="U5" s="7" t="s">
        <v>70</v>
      </c>
      <c r="V5" s="5"/>
    </row>
    <row r="6" spans="1:22" x14ac:dyDescent="0.25">
      <c r="A6" s="1" t="s">
        <v>27</v>
      </c>
      <c r="B6" s="2" t="s">
        <v>43</v>
      </c>
      <c r="C6" s="2" t="s">
        <v>55</v>
      </c>
      <c r="D6" s="10"/>
      <c r="E6" s="2" t="s">
        <v>1</v>
      </c>
      <c r="F6" s="17" t="s">
        <v>71</v>
      </c>
      <c r="G6" s="5"/>
      <c r="H6" s="6">
        <v>68</v>
      </c>
      <c r="I6" s="6">
        <v>157</v>
      </c>
      <c r="J6" s="5">
        <v>41.2</v>
      </c>
      <c r="K6" s="13">
        <v>35</v>
      </c>
      <c r="L6" s="14">
        <f t="shared" si="0"/>
        <v>5</v>
      </c>
      <c r="M6" s="15">
        <f t="shared" si="1"/>
        <v>1.811023622047248</v>
      </c>
      <c r="N6" s="15">
        <f t="shared" si="2"/>
        <v>149.60000000000002</v>
      </c>
      <c r="O6" s="16">
        <f t="shared" si="3"/>
        <v>27.587326057852245</v>
      </c>
      <c r="P6" s="14" t="str">
        <f t="shared" si="4"/>
        <v>OVERWEIGHT</v>
      </c>
      <c r="Q6" s="14">
        <f t="shared" si="5"/>
        <v>51.3</v>
      </c>
      <c r="R6" s="5">
        <f t="shared" si="6"/>
        <v>61.2</v>
      </c>
      <c r="S6" s="5">
        <f t="shared" si="7"/>
        <v>74.8</v>
      </c>
      <c r="T6" s="5">
        <f t="shared" si="8"/>
        <v>1795.5</v>
      </c>
      <c r="U6" s="7" t="s">
        <v>70</v>
      </c>
      <c r="V6" s="5"/>
    </row>
    <row r="7" spans="1:22" x14ac:dyDescent="0.25">
      <c r="A7" s="1" t="s">
        <v>28</v>
      </c>
      <c r="B7" s="2" t="s">
        <v>44</v>
      </c>
      <c r="C7" s="2" t="s">
        <v>58</v>
      </c>
      <c r="D7" s="10"/>
      <c r="E7" s="2" t="s">
        <v>1</v>
      </c>
      <c r="F7" s="17" t="s">
        <v>71</v>
      </c>
      <c r="G7" s="5"/>
      <c r="H7" s="6">
        <v>49.4</v>
      </c>
      <c r="I7" s="6">
        <v>153.9</v>
      </c>
      <c r="J7" s="5">
        <v>31.6</v>
      </c>
      <c r="K7" s="13">
        <v>35</v>
      </c>
      <c r="L7" s="14">
        <f t="shared" si="0"/>
        <v>5</v>
      </c>
      <c r="M7" s="15">
        <f t="shared" si="1"/>
        <v>0.59055118110236648</v>
      </c>
      <c r="N7" s="15">
        <f t="shared" si="2"/>
        <v>108.68</v>
      </c>
      <c r="O7" s="16">
        <f t="shared" si="3"/>
        <v>20.856897616698351</v>
      </c>
      <c r="P7" s="14" t="str">
        <f t="shared" si="4"/>
        <v>NORMAL</v>
      </c>
      <c r="Q7" s="14">
        <f t="shared" si="5"/>
        <v>48.510000000000005</v>
      </c>
      <c r="R7" s="5">
        <f t="shared" si="6"/>
        <v>44.46</v>
      </c>
      <c r="S7" s="5">
        <f t="shared" si="7"/>
        <v>54.339999999999996</v>
      </c>
      <c r="T7" s="5">
        <f t="shared" si="8"/>
        <v>1697.8500000000001</v>
      </c>
      <c r="U7" s="7" t="s">
        <v>70</v>
      </c>
      <c r="V7" s="5"/>
    </row>
    <row r="8" spans="1:22" x14ac:dyDescent="0.25">
      <c r="A8" s="1" t="s">
        <v>29</v>
      </c>
      <c r="B8" s="2" t="s">
        <v>45</v>
      </c>
      <c r="C8" s="2" t="s">
        <v>59</v>
      </c>
      <c r="D8" s="10"/>
      <c r="E8" s="2" t="s">
        <v>1</v>
      </c>
      <c r="F8" s="17" t="s">
        <v>71</v>
      </c>
      <c r="G8" s="5"/>
      <c r="H8" s="6">
        <v>56.8</v>
      </c>
      <c r="I8" s="6">
        <v>156.4</v>
      </c>
      <c r="J8" s="5">
        <v>56.8</v>
      </c>
      <c r="K8" s="13">
        <v>35</v>
      </c>
      <c r="L8" s="14">
        <f t="shared" si="0"/>
        <v>5</v>
      </c>
      <c r="M8" s="15">
        <f t="shared" si="1"/>
        <v>1.5748031496063035</v>
      </c>
      <c r="N8" s="15">
        <f t="shared" si="2"/>
        <v>124.96000000000001</v>
      </c>
      <c r="O8" s="16">
        <f t="shared" si="3"/>
        <v>23.220674904010306</v>
      </c>
      <c r="P8" s="14" t="str">
        <f t="shared" si="4"/>
        <v>NORMAL</v>
      </c>
      <c r="Q8" s="14">
        <f t="shared" si="5"/>
        <v>50.760000000000005</v>
      </c>
      <c r="R8" s="5">
        <f t="shared" si="6"/>
        <v>51.12</v>
      </c>
      <c r="S8" s="5">
        <f t="shared" si="7"/>
        <v>62.48</v>
      </c>
      <c r="T8" s="5">
        <f t="shared" si="8"/>
        <v>1776.6000000000001</v>
      </c>
      <c r="U8" s="7" t="s">
        <v>70</v>
      </c>
      <c r="V8" s="5"/>
    </row>
    <row r="9" spans="1:22" x14ac:dyDescent="0.25">
      <c r="A9" s="1" t="s">
        <v>30</v>
      </c>
      <c r="B9" s="2" t="s">
        <v>46</v>
      </c>
      <c r="C9" s="2" t="s">
        <v>59</v>
      </c>
      <c r="D9" s="11" t="s">
        <v>63</v>
      </c>
      <c r="E9" s="2" t="s">
        <v>1</v>
      </c>
      <c r="F9" s="17" t="s">
        <v>71</v>
      </c>
      <c r="G9" s="5"/>
      <c r="H9" s="6">
        <v>70.400000000000006</v>
      </c>
      <c r="I9" s="6">
        <v>151.30000000000001</v>
      </c>
      <c r="J9" s="5">
        <v>45.4</v>
      </c>
      <c r="K9" s="13">
        <v>35</v>
      </c>
      <c r="L9" s="14">
        <f t="shared" si="0"/>
        <v>4</v>
      </c>
      <c r="M9" s="15">
        <f t="shared" si="1"/>
        <v>11.56692913385827</v>
      </c>
      <c r="N9" s="15">
        <f t="shared" si="2"/>
        <v>154.88000000000002</v>
      </c>
      <c r="O9" s="16">
        <f t="shared" si="3"/>
        <v>30.753517979668604</v>
      </c>
      <c r="P9" s="14" t="str">
        <f t="shared" si="4"/>
        <v>OBESE</v>
      </c>
      <c r="Q9" s="14">
        <f t="shared" si="5"/>
        <v>46.170000000000009</v>
      </c>
      <c r="R9" s="5">
        <f t="shared" si="6"/>
        <v>63.360000000000007</v>
      </c>
      <c r="S9" s="5">
        <f t="shared" si="7"/>
        <v>77.440000000000012</v>
      </c>
      <c r="T9" s="5">
        <f t="shared" si="8"/>
        <v>1615.9500000000003</v>
      </c>
      <c r="U9" s="7" t="s">
        <v>70</v>
      </c>
      <c r="V9" s="5"/>
    </row>
    <row r="10" spans="1:22" x14ac:dyDescent="0.25">
      <c r="A10" s="1" t="s">
        <v>31</v>
      </c>
      <c r="B10" s="4" t="s">
        <v>47</v>
      </c>
      <c r="C10" s="4" t="s">
        <v>55</v>
      </c>
      <c r="D10" s="10"/>
      <c r="E10" s="4" t="s">
        <v>1</v>
      </c>
      <c r="F10" s="17" t="s">
        <v>71</v>
      </c>
      <c r="G10" s="5"/>
      <c r="H10" s="6">
        <v>39.799999999999997</v>
      </c>
      <c r="I10" s="6">
        <v>153.30000000000001</v>
      </c>
      <c r="J10" s="5">
        <v>22.6</v>
      </c>
      <c r="K10" s="13">
        <v>35</v>
      </c>
      <c r="L10" s="14">
        <f t="shared" si="0"/>
        <v>5</v>
      </c>
      <c r="M10" s="15">
        <f t="shared" si="1"/>
        <v>0.35433070866142202</v>
      </c>
      <c r="N10" s="15">
        <f t="shared" si="2"/>
        <v>87.56</v>
      </c>
      <c r="O10" s="16">
        <f t="shared" si="3"/>
        <v>16.935528824653019</v>
      </c>
      <c r="P10" s="14" t="str">
        <f t="shared" si="4"/>
        <v>UNDERWEIGHT</v>
      </c>
      <c r="Q10" s="14">
        <f t="shared" si="5"/>
        <v>47.970000000000013</v>
      </c>
      <c r="R10" s="5">
        <f t="shared" si="6"/>
        <v>35.82</v>
      </c>
      <c r="S10" s="5">
        <f t="shared" si="7"/>
        <v>43.779999999999994</v>
      </c>
      <c r="T10" s="5">
        <f t="shared" si="8"/>
        <v>1678.9500000000005</v>
      </c>
      <c r="U10" s="7" t="s">
        <v>70</v>
      </c>
      <c r="V10" s="5"/>
    </row>
    <row r="11" spans="1:22" x14ac:dyDescent="0.25">
      <c r="A11" s="1" t="s">
        <v>32</v>
      </c>
      <c r="B11" s="2" t="s">
        <v>48</v>
      </c>
      <c r="C11" s="2" t="s">
        <v>60</v>
      </c>
      <c r="D11" s="11" t="s">
        <v>64</v>
      </c>
      <c r="E11" s="2" t="s">
        <v>0</v>
      </c>
      <c r="F11" s="17" t="s">
        <v>71</v>
      </c>
      <c r="G11" s="5"/>
      <c r="H11" s="6">
        <v>70.2</v>
      </c>
      <c r="I11" s="6">
        <v>168.8</v>
      </c>
      <c r="J11" s="5">
        <v>23.9</v>
      </c>
      <c r="K11" s="13">
        <v>35</v>
      </c>
      <c r="L11" s="14">
        <f t="shared" si="0"/>
        <v>5</v>
      </c>
      <c r="M11" s="15">
        <f t="shared" si="1"/>
        <v>6.4566929133858402</v>
      </c>
      <c r="N11" s="15">
        <f t="shared" si="2"/>
        <v>154.44000000000003</v>
      </c>
      <c r="O11" s="16">
        <f t="shared" si="3"/>
        <v>24.637249837155494</v>
      </c>
      <c r="P11" s="14" t="str">
        <f t="shared" si="4"/>
        <v>NORMAL</v>
      </c>
      <c r="Q11" s="14">
        <f t="shared" si="5"/>
        <v>61.920000000000009</v>
      </c>
      <c r="R11" s="5">
        <f t="shared" si="6"/>
        <v>63.18</v>
      </c>
      <c r="S11" s="5">
        <f t="shared" si="7"/>
        <v>77.22</v>
      </c>
      <c r="T11" s="5">
        <f t="shared" si="8"/>
        <v>2167.2000000000003</v>
      </c>
      <c r="U11" s="7" t="s">
        <v>70</v>
      </c>
      <c r="V11" s="5"/>
    </row>
    <row r="12" spans="1:22" x14ac:dyDescent="0.25">
      <c r="A12" s="1" t="s">
        <v>33</v>
      </c>
      <c r="B12" s="2" t="s">
        <v>49</v>
      </c>
      <c r="C12" s="2"/>
      <c r="D12" s="11" t="s">
        <v>65</v>
      </c>
      <c r="E12" s="2" t="s">
        <v>1</v>
      </c>
      <c r="F12" s="17" t="s">
        <v>71</v>
      </c>
      <c r="G12" s="5"/>
      <c r="H12" s="6">
        <v>43.6</v>
      </c>
      <c r="I12" s="6">
        <v>153.4</v>
      </c>
      <c r="J12" s="5">
        <v>23.4</v>
      </c>
      <c r="K12" s="13">
        <v>35</v>
      </c>
      <c r="L12" s="14">
        <f t="shared" si="0"/>
        <v>5</v>
      </c>
      <c r="M12" s="15">
        <f t="shared" si="1"/>
        <v>0.39370078740158121</v>
      </c>
      <c r="N12" s="15">
        <f t="shared" si="2"/>
        <v>95.920000000000016</v>
      </c>
      <c r="O12" s="16">
        <f t="shared" si="3"/>
        <v>18.528308365446232</v>
      </c>
      <c r="P12" s="14" t="str">
        <f t="shared" si="4"/>
        <v>NORMAL</v>
      </c>
      <c r="Q12" s="14">
        <f t="shared" si="5"/>
        <v>48.06</v>
      </c>
      <c r="R12" s="5">
        <f t="shared" si="6"/>
        <v>39.24</v>
      </c>
      <c r="S12" s="5">
        <f t="shared" si="7"/>
        <v>47.96</v>
      </c>
      <c r="T12" s="5">
        <f t="shared" si="8"/>
        <v>1682.1000000000001</v>
      </c>
      <c r="U12" s="7" t="s">
        <v>70</v>
      </c>
      <c r="V12" s="5"/>
    </row>
    <row r="13" spans="1:22" x14ac:dyDescent="0.25">
      <c r="A13" s="1" t="s">
        <v>34</v>
      </c>
      <c r="B13" s="2" t="s">
        <v>50</v>
      </c>
      <c r="C13" s="2" t="s">
        <v>55</v>
      </c>
      <c r="D13" s="11" t="s">
        <v>66</v>
      </c>
      <c r="E13" s="2" t="s">
        <v>0</v>
      </c>
      <c r="F13" s="17" t="s">
        <v>71</v>
      </c>
      <c r="G13" s="5"/>
      <c r="H13" s="6">
        <v>92.1</v>
      </c>
      <c r="I13" s="6">
        <v>167.6</v>
      </c>
      <c r="J13" s="5">
        <v>31.9</v>
      </c>
      <c r="K13" s="13">
        <v>35</v>
      </c>
      <c r="L13" s="14">
        <f t="shared" si="0"/>
        <v>5</v>
      </c>
      <c r="M13" s="15">
        <f t="shared" si="1"/>
        <v>5.9842519685039406</v>
      </c>
      <c r="N13" s="15">
        <f t="shared" si="2"/>
        <v>202.62</v>
      </c>
      <c r="O13" s="16">
        <f t="shared" si="3"/>
        <v>32.787748987531401</v>
      </c>
      <c r="P13" s="14" t="str">
        <f t="shared" si="4"/>
        <v>OBESE</v>
      </c>
      <c r="Q13" s="14">
        <f t="shared" si="5"/>
        <v>60.839999999999996</v>
      </c>
      <c r="R13" s="5">
        <f t="shared" si="6"/>
        <v>82.89</v>
      </c>
      <c r="S13" s="5">
        <f t="shared" si="7"/>
        <v>101.30999999999999</v>
      </c>
      <c r="T13" s="5">
        <f t="shared" si="8"/>
        <v>2129.4</v>
      </c>
      <c r="U13" s="7" t="s">
        <v>70</v>
      </c>
      <c r="V13" s="5"/>
    </row>
    <row r="14" spans="1:22" x14ac:dyDescent="0.25">
      <c r="A14" s="1" t="s">
        <v>35</v>
      </c>
      <c r="B14" s="4" t="s">
        <v>51</v>
      </c>
      <c r="C14" s="4" t="s">
        <v>58</v>
      </c>
      <c r="D14" s="11" t="s">
        <v>67</v>
      </c>
      <c r="E14" s="4" t="s">
        <v>1</v>
      </c>
      <c r="F14" s="17" t="s">
        <v>71</v>
      </c>
      <c r="G14" s="5"/>
      <c r="H14" s="6">
        <v>46.4</v>
      </c>
      <c r="I14" s="6">
        <v>146.9</v>
      </c>
      <c r="J14" s="5">
        <v>32.1</v>
      </c>
      <c r="K14" s="13">
        <v>35</v>
      </c>
      <c r="L14" s="14">
        <f t="shared" si="0"/>
        <v>4</v>
      </c>
      <c r="M14" s="15">
        <f t="shared" si="1"/>
        <v>9.8346456692913407</v>
      </c>
      <c r="N14" s="15">
        <f t="shared" si="2"/>
        <v>102.08</v>
      </c>
      <c r="O14" s="16">
        <f t="shared" si="3"/>
        <v>21.501778762452144</v>
      </c>
      <c r="P14" s="14" t="str">
        <f t="shared" si="4"/>
        <v>NORMAL</v>
      </c>
      <c r="Q14" s="14">
        <f t="shared" si="5"/>
        <v>42.210000000000008</v>
      </c>
      <c r="R14" s="5">
        <f t="shared" si="6"/>
        <v>41.76</v>
      </c>
      <c r="S14" s="5">
        <f t="shared" si="7"/>
        <v>51.04</v>
      </c>
      <c r="T14" s="5">
        <f t="shared" si="8"/>
        <v>1477.3500000000004</v>
      </c>
      <c r="U14" s="7" t="s">
        <v>70</v>
      </c>
      <c r="V14" s="5"/>
    </row>
    <row r="15" spans="1:22" x14ac:dyDescent="0.25">
      <c r="A15" s="1" t="s">
        <v>36</v>
      </c>
      <c r="B15" s="2" t="s">
        <v>52</v>
      </c>
      <c r="C15" s="2" t="s">
        <v>61</v>
      </c>
      <c r="D15" s="11" t="s">
        <v>68</v>
      </c>
      <c r="E15" s="2" t="s">
        <v>0</v>
      </c>
      <c r="F15" s="17" t="s">
        <v>71</v>
      </c>
      <c r="G15" s="5"/>
      <c r="H15" s="6">
        <v>81.5</v>
      </c>
      <c r="I15" s="6">
        <v>171</v>
      </c>
      <c r="J15" s="5">
        <v>32.1</v>
      </c>
      <c r="K15" s="13">
        <v>35</v>
      </c>
      <c r="L15" s="14">
        <f t="shared" si="0"/>
        <v>5</v>
      </c>
      <c r="M15" s="15">
        <f t="shared" si="1"/>
        <v>7.322834645669289</v>
      </c>
      <c r="N15" s="15">
        <f t="shared" si="2"/>
        <v>179.3</v>
      </c>
      <c r="O15" s="16">
        <f t="shared" si="3"/>
        <v>27.871823809035263</v>
      </c>
      <c r="P15" s="14" t="str">
        <f t="shared" si="4"/>
        <v>OVERWEIGHT</v>
      </c>
      <c r="Q15" s="14">
        <f t="shared" si="5"/>
        <v>63.9</v>
      </c>
      <c r="R15" s="5">
        <f t="shared" si="6"/>
        <v>73.349999999999994</v>
      </c>
      <c r="S15" s="5">
        <f t="shared" si="7"/>
        <v>89.65</v>
      </c>
      <c r="T15" s="5">
        <f t="shared" si="8"/>
        <v>2236.5</v>
      </c>
      <c r="U15" s="7" t="s">
        <v>70</v>
      </c>
      <c r="V15" s="5"/>
    </row>
    <row r="16" spans="1:22" x14ac:dyDescent="0.25">
      <c r="A16" s="1" t="s">
        <v>37</v>
      </c>
      <c r="B16" s="4" t="s">
        <v>53</v>
      </c>
      <c r="C16" s="4"/>
      <c r="D16" s="10"/>
      <c r="E16" s="4" t="s">
        <v>0</v>
      </c>
      <c r="F16" s="17" t="s">
        <v>71</v>
      </c>
      <c r="G16" s="5"/>
      <c r="H16" s="6">
        <v>65.3</v>
      </c>
      <c r="I16" s="6">
        <v>168</v>
      </c>
      <c r="J16" s="5"/>
      <c r="K16" s="13">
        <v>30</v>
      </c>
      <c r="L16" s="14">
        <f t="shared" si="0"/>
        <v>5</v>
      </c>
      <c r="M16" s="15">
        <f t="shared" si="1"/>
        <v>6.1417322834645667</v>
      </c>
      <c r="N16" s="15">
        <f t="shared" si="2"/>
        <v>143.66</v>
      </c>
      <c r="O16" s="16">
        <f t="shared" si="3"/>
        <v>23.136337868480727</v>
      </c>
      <c r="P16" s="14" t="str">
        <f t="shared" si="4"/>
        <v>NORMAL</v>
      </c>
      <c r="Q16" s="14">
        <f t="shared" si="5"/>
        <v>61.2</v>
      </c>
      <c r="R16" s="5">
        <f t="shared" si="6"/>
        <v>58.769999999999996</v>
      </c>
      <c r="S16" s="5">
        <f t="shared" si="7"/>
        <v>71.83</v>
      </c>
      <c r="T16" s="5">
        <f t="shared" si="8"/>
        <v>1836</v>
      </c>
      <c r="U16" s="7" t="s">
        <v>70</v>
      </c>
      <c r="V16" s="5"/>
    </row>
    <row r="17" spans="1:22" x14ac:dyDescent="0.25">
      <c r="A17" s="1" t="s">
        <v>38</v>
      </c>
      <c r="B17" s="4" t="s">
        <v>54</v>
      </c>
      <c r="C17" s="4" t="s">
        <v>56</v>
      </c>
      <c r="D17" s="10"/>
      <c r="E17" s="4" t="s">
        <v>0</v>
      </c>
      <c r="F17" s="17" t="s">
        <v>71</v>
      </c>
      <c r="G17" s="5"/>
      <c r="H17" s="6">
        <v>72.599999999999994</v>
      </c>
      <c r="I17" s="6">
        <v>155.30000000000001</v>
      </c>
      <c r="J17" s="12"/>
      <c r="K17" s="13">
        <v>35</v>
      </c>
      <c r="L17" s="14">
        <f t="shared" si="0"/>
        <v>5</v>
      </c>
      <c r="M17" s="15">
        <f t="shared" si="1"/>
        <v>1.1417322834645738</v>
      </c>
      <c r="N17" s="15">
        <f t="shared" si="2"/>
        <v>159.72</v>
      </c>
      <c r="O17" s="16">
        <f t="shared" si="3"/>
        <v>30.101886177553855</v>
      </c>
      <c r="P17" s="14" t="str">
        <f t="shared" si="4"/>
        <v>OBESE</v>
      </c>
      <c r="Q17" s="14">
        <f t="shared" si="5"/>
        <v>49.77000000000001</v>
      </c>
      <c r="R17" s="5">
        <f t="shared" si="6"/>
        <v>65.339999999999989</v>
      </c>
      <c r="S17" s="5">
        <f t="shared" si="7"/>
        <v>79.86</v>
      </c>
      <c r="T17" s="5">
        <f t="shared" si="8"/>
        <v>1741.9500000000003</v>
      </c>
      <c r="U17" s="7" t="s">
        <v>70</v>
      </c>
      <c r="V17" s="5"/>
    </row>
    <row r="18" spans="1:22" x14ac:dyDescent="0.25">
      <c r="A18" s="1"/>
      <c r="B18" s="1"/>
      <c r="C18" s="1"/>
      <c r="D18" s="10"/>
      <c r="E18" s="1"/>
      <c r="F18" s="1"/>
      <c r="G18" s="1"/>
      <c r="H18" s="5"/>
      <c r="I18" s="5"/>
      <c r="J18" s="5"/>
      <c r="K18" s="14"/>
      <c r="L18" s="14"/>
      <c r="M18" s="14"/>
      <c r="N18" s="14"/>
      <c r="O18" s="14"/>
      <c r="P18" s="14"/>
      <c r="Q18" s="14"/>
    </row>
    <row r="19" spans="1:22" x14ac:dyDescent="0.25">
      <c r="A19" s="1"/>
      <c r="B19" s="1"/>
      <c r="C19" s="1"/>
      <c r="D19" s="9"/>
      <c r="E19" s="1"/>
      <c r="F19" s="1"/>
      <c r="G19" s="1"/>
    </row>
  </sheetData>
  <sortState ref="A65:U108">
    <sortCondition ref="A65"/>
  </sortState>
  <hyperlinks>
    <hyperlink ref="D4" r:id="rId1"/>
    <hyperlink ref="D9" r:id="rId2"/>
    <hyperlink ref="D11" r:id="rId3"/>
    <hyperlink ref="D12" r:id="rId4"/>
    <hyperlink ref="D13" r:id="rId5"/>
    <hyperlink ref="D14" r:id="rId6"/>
    <hyperlink ref="D15" r:id="rId7"/>
  </hyperlinks>
  <pageMargins left="0.7" right="0.7" top="0.75" bottom="0.75" header="0.3" footer="0.3"/>
  <pageSetup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LNS</dc:creator>
  <cp:lastModifiedBy>FOODANDNUTRITION</cp:lastModifiedBy>
  <dcterms:created xsi:type="dcterms:W3CDTF">2018-11-05T05:32:34Z</dcterms:created>
  <dcterms:modified xsi:type="dcterms:W3CDTF">2019-08-09T05:52:12Z</dcterms:modified>
</cp:coreProperties>
</file>