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9155" windowHeight="11835"/>
  </bookViews>
  <sheets>
    <sheet name="PTRI" sheetId="4" r:id="rId1"/>
  </sheets>
  <calcPr calcId="144525"/>
</workbook>
</file>

<file path=xl/calcChain.xml><?xml version="1.0" encoding="utf-8"?>
<calcChain xmlns="http://schemas.openxmlformats.org/spreadsheetml/2006/main">
  <c r="M64" i="4" l="1"/>
  <c r="M52" i="4"/>
  <c r="M44" i="4"/>
  <c r="M36" i="4"/>
  <c r="S64" i="4"/>
  <c r="R64" i="4"/>
  <c r="Q64" i="4"/>
  <c r="T64" i="4" s="1"/>
  <c r="O64" i="4"/>
  <c r="P64" i="4" s="1"/>
  <c r="N64" i="4"/>
  <c r="L64" i="4"/>
  <c r="S63" i="4"/>
  <c r="R63" i="4"/>
  <c r="Q63" i="4"/>
  <c r="T63" i="4" s="1"/>
  <c r="O63" i="4"/>
  <c r="P63" i="4" s="1"/>
  <c r="N63" i="4"/>
  <c r="L63" i="4"/>
  <c r="M63" i="4" s="1"/>
  <c r="S62" i="4"/>
  <c r="R62" i="4"/>
  <c r="Q62" i="4"/>
  <c r="T62" i="4" s="1"/>
  <c r="O62" i="4"/>
  <c r="P62" i="4" s="1"/>
  <c r="N62" i="4"/>
  <c r="L62" i="4"/>
  <c r="M62" i="4" s="1"/>
  <c r="S61" i="4"/>
  <c r="R61" i="4"/>
  <c r="Q61" i="4"/>
  <c r="T61" i="4" s="1"/>
  <c r="O61" i="4"/>
  <c r="P61" i="4" s="1"/>
  <c r="N61" i="4"/>
  <c r="L61" i="4"/>
  <c r="M61" i="4" s="1"/>
  <c r="S60" i="4"/>
  <c r="R60" i="4"/>
  <c r="Q60" i="4"/>
  <c r="T60" i="4" s="1"/>
  <c r="O60" i="4"/>
  <c r="P60" i="4" s="1"/>
  <c r="N60" i="4"/>
  <c r="L60" i="4"/>
  <c r="M60" i="4" s="1"/>
  <c r="S59" i="4"/>
  <c r="R59" i="4"/>
  <c r="Q59" i="4"/>
  <c r="T59" i="4" s="1"/>
  <c r="O59" i="4"/>
  <c r="P59" i="4" s="1"/>
  <c r="N59" i="4"/>
  <c r="L59" i="4"/>
  <c r="M59" i="4" s="1"/>
  <c r="S58" i="4"/>
  <c r="R58" i="4"/>
  <c r="Q58" i="4"/>
  <c r="T58" i="4" s="1"/>
  <c r="O58" i="4"/>
  <c r="P58" i="4" s="1"/>
  <c r="N58" i="4"/>
  <c r="L58" i="4"/>
  <c r="M58" i="4" s="1"/>
  <c r="S57" i="4"/>
  <c r="R57" i="4"/>
  <c r="Q57" i="4"/>
  <c r="T57" i="4" s="1"/>
  <c r="O57" i="4"/>
  <c r="P57" i="4" s="1"/>
  <c r="N57" i="4"/>
  <c r="L57" i="4"/>
  <c r="M57" i="4" s="1"/>
  <c r="S56" i="4"/>
  <c r="R56" i="4"/>
  <c r="Q56" i="4"/>
  <c r="T56" i="4" s="1"/>
  <c r="O56" i="4"/>
  <c r="P56" i="4" s="1"/>
  <c r="N56" i="4"/>
  <c r="L56" i="4"/>
  <c r="M56" i="4" s="1"/>
  <c r="S55" i="4"/>
  <c r="R55" i="4"/>
  <c r="Q55" i="4"/>
  <c r="T55" i="4" s="1"/>
  <c r="O55" i="4"/>
  <c r="P55" i="4" s="1"/>
  <c r="N55" i="4"/>
  <c r="L55" i="4"/>
  <c r="M55" i="4" s="1"/>
  <c r="S54" i="4"/>
  <c r="R54" i="4"/>
  <c r="Q54" i="4"/>
  <c r="T54" i="4" s="1"/>
  <c r="O54" i="4"/>
  <c r="P54" i="4" s="1"/>
  <c r="N54" i="4"/>
  <c r="L54" i="4"/>
  <c r="M54" i="4" s="1"/>
  <c r="S53" i="4"/>
  <c r="R53" i="4"/>
  <c r="Q53" i="4"/>
  <c r="T53" i="4" s="1"/>
  <c r="O53" i="4"/>
  <c r="P53" i="4" s="1"/>
  <c r="N53" i="4"/>
  <c r="L53" i="4"/>
  <c r="M53" i="4" s="1"/>
  <c r="S52" i="4"/>
  <c r="R52" i="4"/>
  <c r="Q52" i="4"/>
  <c r="T52" i="4" s="1"/>
  <c r="O52" i="4"/>
  <c r="P52" i="4" s="1"/>
  <c r="N52" i="4"/>
  <c r="L52" i="4"/>
  <c r="S51" i="4"/>
  <c r="R51" i="4"/>
  <c r="Q51" i="4"/>
  <c r="T51" i="4" s="1"/>
  <c r="O51" i="4"/>
  <c r="P51" i="4" s="1"/>
  <c r="N51" i="4"/>
  <c r="L51" i="4"/>
  <c r="M51" i="4" s="1"/>
  <c r="S50" i="4"/>
  <c r="R50" i="4"/>
  <c r="Q50" i="4"/>
  <c r="T50" i="4" s="1"/>
  <c r="O50" i="4"/>
  <c r="P50" i="4" s="1"/>
  <c r="N50" i="4"/>
  <c r="L50" i="4"/>
  <c r="M50" i="4" s="1"/>
  <c r="S49" i="4"/>
  <c r="R49" i="4"/>
  <c r="Q49" i="4"/>
  <c r="T49" i="4" s="1"/>
  <c r="O49" i="4"/>
  <c r="P49" i="4" s="1"/>
  <c r="N49" i="4"/>
  <c r="L49" i="4"/>
  <c r="M49" i="4" s="1"/>
  <c r="S48" i="4"/>
  <c r="R48" i="4"/>
  <c r="Q48" i="4"/>
  <c r="T48" i="4" s="1"/>
  <c r="O48" i="4"/>
  <c r="P48" i="4" s="1"/>
  <c r="N48" i="4"/>
  <c r="L48" i="4"/>
  <c r="M48" i="4" s="1"/>
  <c r="S47" i="4"/>
  <c r="R47" i="4"/>
  <c r="Q47" i="4"/>
  <c r="T47" i="4" s="1"/>
  <c r="O47" i="4"/>
  <c r="P47" i="4" s="1"/>
  <c r="N47" i="4"/>
  <c r="L47" i="4"/>
  <c r="M47" i="4" s="1"/>
  <c r="S46" i="4"/>
  <c r="R46" i="4"/>
  <c r="Q46" i="4"/>
  <c r="T46" i="4" s="1"/>
  <c r="P46" i="4"/>
  <c r="O46" i="4"/>
  <c r="N46" i="4"/>
  <c r="L46" i="4"/>
  <c r="M46" i="4" s="1"/>
  <c r="S45" i="4"/>
  <c r="R45" i="4"/>
  <c r="Q45" i="4"/>
  <c r="T45" i="4" s="1"/>
  <c r="O45" i="4"/>
  <c r="P45" i="4" s="1"/>
  <c r="N45" i="4"/>
  <c r="L45" i="4"/>
  <c r="M45" i="4" s="1"/>
  <c r="S44" i="4"/>
  <c r="R44" i="4"/>
  <c r="Q44" i="4"/>
  <c r="T44" i="4" s="1"/>
  <c r="O44" i="4"/>
  <c r="P44" i="4" s="1"/>
  <c r="N44" i="4"/>
  <c r="L44" i="4"/>
  <c r="S43" i="4"/>
  <c r="R43" i="4"/>
  <c r="Q43" i="4"/>
  <c r="T43" i="4" s="1"/>
  <c r="O43" i="4"/>
  <c r="P43" i="4" s="1"/>
  <c r="N43" i="4"/>
  <c r="L43" i="4"/>
  <c r="M43" i="4" s="1"/>
  <c r="S42" i="4"/>
  <c r="R42" i="4"/>
  <c r="Q42" i="4"/>
  <c r="T42" i="4" s="1"/>
  <c r="O42" i="4"/>
  <c r="P42" i="4" s="1"/>
  <c r="N42" i="4"/>
  <c r="L42" i="4"/>
  <c r="M42" i="4" s="1"/>
  <c r="S41" i="4"/>
  <c r="R41" i="4"/>
  <c r="Q41" i="4"/>
  <c r="T41" i="4" s="1"/>
  <c r="O41" i="4"/>
  <c r="P41" i="4" s="1"/>
  <c r="N41" i="4"/>
  <c r="L41" i="4"/>
  <c r="M41" i="4" s="1"/>
  <c r="S40" i="4"/>
  <c r="R40" i="4"/>
  <c r="Q40" i="4"/>
  <c r="T40" i="4" s="1"/>
  <c r="O40" i="4"/>
  <c r="P40" i="4" s="1"/>
  <c r="N40" i="4"/>
  <c r="L40" i="4"/>
  <c r="M40" i="4" s="1"/>
  <c r="S39" i="4"/>
  <c r="R39" i="4"/>
  <c r="Q39" i="4"/>
  <c r="T39" i="4" s="1"/>
  <c r="O39" i="4"/>
  <c r="P39" i="4" s="1"/>
  <c r="N39" i="4"/>
  <c r="L39" i="4"/>
  <c r="M39" i="4" s="1"/>
  <c r="S38" i="4"/>
  <c r="R38" i="4"/>
  <c r="Q38" i="4"/>
  <c r="T38" i="4" s="1"/>
  <c r="O38" i="4"/>
  <c r="P38" i="4" s="1"/>
  <c r="N38" i="4"/>
  <c r="L38" i="4"/>
  <c r="M38" i="4" s="1"/>
  <c r="S37" i="4"/>
  <c r="R37" i="4"/>
  <c r="Q37" i="4"/>
  <c r="T37" i="4" s="1"/>
  <c r="O37" i="4"/>
  <c r="P37" i="4" s="1"/>
  <c r="N37" i="4"/>
  <c r="L37" i="4"/>
  <c r="M37" i="4" s="1"/>
  <c r="S36" i="4"/>
  <c r="R36" i="4"/>
  <c r="Q36" i="4"/>
  <c r="T36" i="4" s="1"/>
  <c r="O36" i="4"/>
  <c r="P36" i="4" s="1"/>
  <c r="N36" i="4"/>
  <c r="L36" i="4"/>
  <c r="S35" i="4"/>
  <c r="R35" i="4"/>
  <c r="Q35" i="4"/>
  <c r="T35" i="4" s="1"/>
  <c r="O35" i="4"/>
  <c r="P35" i="4" s="1"/>
  <c r="N35" i="4"/>
  <c r="L35" i="4"/>
  <c r="M35" i="4" s="1"/>
  <c r="S34" i="4"/>
  <c r="R34" i="4"/>
  <c r="Q34" i="4"/>
  <c r="T34" i="4" s="1"/>
  <c r="O34" i="4"/>
  <c r="P34" i="4" s="1"/>
  <c r="N34" i="4"/>
  <c r="L34" i="4"/>
  <c r="M34" i="4" s="1"/>
  <c r="S33" i="4"/>
  <c r="R33" i="4"/>
  <c r="Q33" i="4"/>
  <c r="T33" i="4" s="1"/>
  <c r="O33" i="4"/>
  <c r="P33" i="4" s="1"/>
  <c r="N33" i="4"/>
  <c r="L33" i="4"/>
  <c r="M33" i="4" s="1"/>
  <c r="S32" i="4"/>
  <c r="R32" i="4"/>
  <c r="Q32" i="4"/>
  <c r="T32" i="4" s="1"/>
  <c r="O32" i="4"/>
  <c r="P32" i="4" s="1"/>
  <c r="N32" i="4"/>
  <c r="L32" i="4"/>
  <c r="M32" i="4" s="1"/>
  <c r="S31" i="4"/>
  <c r="R31" i="4"/>
  <c r="Q31" i="4"/>
  <c r="T31" i="4" s="1"/>
  <c r="O31" i="4"/>
  <c r="P31" i="4" s="1"/>
  <c r="N31" i="4"/>
  <c r="L31" i="4"/>
  <c r="M31" i="4" s="1"/>
  <c r="S30" i="4"/>
  <c r="R30" i="4"/>
  <c r="Q30" i="4"/>
  <c r="T30" i="4" s="1"/>
  <c r="O30" i="4"/>
  <c r="P30" i="4" s="1"/>
  <c r="N30" i="4"/>
  <c r="L30" i="4"/>
  <c r="M30" i="4" s="1"/>
  <c r="S29" i="4"/>
  <c r="R29" i="4"/>
  <c r="Q29" i="4"/>
  <c r="T29" i="4" s="1"/>
  <c r="O29" i="4"/>
  <c r="P29" i="4" s="1"/>
  <c r="N29" i="4"/>
  <c r="L29" i="4"/>
  <c r="M29" i="4" s="1"/>
  <c r="S28" i="4"/>
  <c r="R28" i="4"/>
  <c r="Q28" i="4"/>
  <c r="T28" i="4" s="1"/>
  <c r="O28" i="4"/>
  <c r="P28" i="4" s="1"/>
  <c r="N28" i="4"/>
  <c r="L28" i="4"/>
  <c r="M28" i="4" s="1"/>
  <c r="S27" i="4"/>
  <c r="R27" i="4"/>
  <c r="Q27" i="4"/>
  <c r="T27" i="4" s="1"/>
  <c r="O27" i="4"/>
  <c r="P27" i="4" s="1"/>
  <c r="N27" i="4"/>
  <c r="L27" i="4"/>
  <c r="M27" i="4" s="1"/>
  <c r="S26" i="4"/>
  <c r="R26" i="4"/>
  <c r="Q26" i="4"/>
  <c r="T26" i="4" s="1"/>
  <c r="O26" i="4"/>
  <c r="P26" i="4" s="1"/>
  <c r="N26" i="4"/>
  <c r="L26" i="4"/>
  <c r="M26" i="4" s="1"/>
  <c r="S25" i="4"/>
  <c r="R25" i="4"/>
  <c r="Q25" i="4"/>
  <c r="T25" i="4" s="1"/>
  <c r="O25" i="4"/>
  <c r="P25" i="4" s="1"/>
  <c r="N25" i="4"/>
  <c r="L25" i="4"/>
  <c r="M25" i="4" s="1"/>
  <c r="S24" i="4"/>
  <c r="R24" i="4"/>
  <c r="Q24" i="4"/>
  <c r="T24" i="4" s="1"/>
  <c r="O24" i="4"/>
  <c r="P24" i="4" s="1"/>
  <c r="N24" i="4"/>
  <c r="L24" i="4"/>
  <c r="M24" i="4" s="1"/>
  <c r="S23" i="4"/>
  <c r="R23" i="4"/>
  <c r="Q23" i="4"/>
  <c r="T23" i="4" s="1"/>
  <c r="O23" i="4"/>
  <c r="P23" i="4" s="1"/>
  <c r="N23" i="4"/>
  <c r="L23" i="4"/>
  <c r="M23" i="4" s="1"/>
  <c r="T22" i="4"/>
  <c r="S22" i="4"/>
  <c r="R22" i="4"/>
  <c r="Q22" i="4"/>
  <c r="O22" i="4"/>
  <c r="P22" i="4" s="1"/>
  <c r="N22" i="4"/>
  <c r="L22" i="4"/>
  <c r="M22" i="4" s="1"/>
  <c r="S21" i="4"/>
  <c r="R21" i="4"/>
  <c r="Q21" i="4"/>
  <c r="T21" i="4" s="1"/>
  <c r="O21" i="4"/>
  <c r="P21" i="4" s="1"/>
  <c r="N21" i="4"/>
  <c r="L21" i="4"/>
  <c r="M21" i="4" s="1"/>
  <c r="S20" i="4"/>
  <c r="R20" i="4"/>
  <c r="Q20" i="4"/>
  <c r="T20" i="4" s="1"/>
  <c r="O20" i="4"/>
  <c r="P20" i="4" s="1"/>
  <c r="N20" i="4"/>
  <c r="L20" i="4"/>
  <c r="M20" i="4" s="1"/>
  <c r="S19" i="4"/>
  <c r="R19" i="4"/>
  <c r="Q19" i="4"/>
  <c r="T19" i="4" s="1"/>
  <c r="O19" i="4"/>
  <c r="P19" i="4" s="1"/>
  <c r="N19" i="4"/>
  <c r="L19" i="4"/>
  <c r="M19" i="4" s="1"/>
  <c r="T18" i="4"/>
  <c r="S18" i="4"/>
  <c r="R18" i="4"/>
  <c r="Q18" i="4"/>
  <c r="O18" i="4"/>
  <c r="P18" i="4" s="1"/>
  <c r="N18" i="4"/>
  <c r="L18" i="4"/>
  <c r="M18" i="4" s="1"/>
  <c r="S17" i="4"/>
  <c r="R17" i="4"/>
  <c r="Q17" i="4"/>
  <c r="T17" i="4" s="1"/>
  <c r="O17" i="4"/>
  <c r="P17" i="4" s="1"/>
  <c r="N17" i="4"/>
  <c r="L17" i="4"/>
  <c r="M17" i="4" s="1"/>
  <c r="S16" i="4"/>
  <c r="R16" i="4"/>
  <c r="Q16" i="4"/>
  <c r="T16" i="4" s="1"/>
  <c r="O16" i="4"/>
  <c r="P16" i="4" s="1"/>
  <c r="N16" i="4"/>
  <c r="L16" i="4"/>
  <c r="M16" i="4" s="1"/>
  <c r="S15" i="4"/>
  <c r="R15" i="4"/>
  <c r="Q15" i="4"/>
  <c r="T15" i="4" s="1"/>
  <c r="O15" i="4"/>
  <c r="P15" i="4" s="1"/>
  <c r="N15" i="4"/>
  <c r="L15" i="4"/>
  <c r="M15" i="4" s="1"/>
  <c r="S14" i="4"/>
  <c r="R14" i="4"/>
  <c r="Q14" i="4"/>
  <c r="T14" i="4" s="1"/>
  <c r="O14" i="4"/>
  <c r="P14" i="4" s="1"/>
  <c r="N14" i="4"/>
  <c r="L14" i="4"/>
  <c r="M14" i="4" s="1"/>
  <c r="S13" i="4"/>
  <c r="R13" i="4"/>
  <c r="Q13" i="4"/>
  <c r="T13" i="4" s="1"/>
  <c r="O13" i="4"/>
  <c r="P13" i="4" s="1"/>
  <c r="N13" i="4"/>
  <c r="L13" i="4"/>
  <c r="M13" i="4" s="1"/>
  <c r="S12" i="4"/>
  <c r="R12" i="4"/>
  <c r="Q12" i="4"/>
  <c r="T12" i="4" s="1"/>
  <c r="O12" i="4"/>
  <c r="P12" i="4" s="1"/>
  <c r="N12" i="4"/>
  <c r="L12" i="4"/>
  <c r="M12" i="4" s="1"/>
  <c r="S11" i="4"/>
  <c r="R11" i="4"/>
  <c r="Q11" i="4"/>
  <c r="T11" i="4" s="1"/>
  <c r="O11" i="4"/>
  <c r="P11" i="4" s="1"/>
  <c r="N11" i="4"/>
  <c r="L11" i="4"/>
  <c r="M11" i="4" s="1"/>
  <c r="S10" i="4"/>
  <c r="R10" i="4"/>
  <c r="Q10" i="4"/>
  <c r="T10" i="4" s="1"/>
  <c r="O10" i="4"/>
  <c r="P10" i="4" s="1"/>
  <c r="N10" i="4"/>
  <c r="L10" i="4"/>
  <c r="M10" i="4" s="1"/>
  <c r="S9" i="4"/>
  <c r="R9" i="4"/>
  <c r="Q9" i="4"/>
  <c r="T9" i="4" s="1"/>
  <c r="O9" i="4"/>
  <c r="P9" i="4" s="1"/>
  <c r="N9" i="4"/>
  <c r="L9" i="4"/>
  <c r="M9" i="4" s="1"/>
  <c r="S8" i="4"/>
  <c r="R8" i="4"/>
  <c r="Q8" i="4"/>
  <c r="T8" i="4" s="1"/>
  <c r="O8" i="4"/>
  <c r="P8" i="4" s="1"/>
  <c r="N8" i="4"/>
  <c r="L8" i="4"/>
  <c r="M8" i="4" s="1"/>
  <c r="S7" i="4"/>
  <c r="R7" i="4"/>
  <c r="Q7" i="4"/>
  <c r="T7" i="4" s="1"/>
  <c r="O7" i="4"/>
  <c r="P7" i="4" s="1"/>
  <c r="N7" i="4"/>
  <c r="L7" i="4"/>
  <c r="M7" i="4" s="1"/>
  <c r="S6" i="4"/>
  <c r="R6" i="4"/>
  <c r="Q6" i="4"/>
  <c r="T6" i="4" s="1"/>
  <c r="O6" i="4"/>
  <c r="P6" i="4" s="1"/>
  <c r="N6" i="4"/>
  <c r="L6" i="4"/>
  <c r="M6" i="4" s="1"/>
  <c r="S5" i="4"/>
  <c r="R5" i="4"/>
  <c r="Q5" i="4"/>
  <c r="T5" i="4" s="1"/>
  <c r="O5" i="4"/>
  <c r="P5" i="4" s="1"/>
  <c r="N5" i="4"/>
  <c r="L5" i="4"/>
  <c r="M5" i="4" s="1"/>
  <c r="S4" i="4"/>
  <c r="R4" i="4"/>
  <c r="Q4" i="4"/>
  <c r="T4" i="4" s="1"/>
  <c r="O4" i="4"/>
  <c r="P4" i="4" s="1"/>
  <c r="N4" i="4"/>
  <c r="L4" i="4"/>
  <c r="M4" i="4" s="1"/>
  <c r="S3" i="4"/>
  <c r="R3" i="4"/>
  <c r="Q3" i="4"/>
  <c r="T3" i="4" s="1"/>
  <c r="O3" i="4"/>
  <c r="P3" i="4" s="1"/>
  <c r="N3" i="4"/>
  <c r="L3" i="4"/>
  <c r="M3" i="4" s="1"/>
  <c r="T2" i="4"/>
  <c r="S2" i="4"/>
  <c r="R2" i="4"/>
  <c r="Q2" i="4"/>
  <c r="O2" i="4"/>
  <c r="P2" i="4" s="1"/>
  <c r="N2" i="4"/>
  <c r="L2" i="4"/>
  <c r="M2" i="4" s="1"/>
</calcChain>
</file>

<file path=xl/sharedStrings.xml><?xml version="1.0" encoding="utf-8"?>
<sst xmlns="http://schemas.openxmlformats.org/spreadsheetml/2006/main" count="362" uniqueCount="177">
  <si>
    <t>V</t>
  </si>
  <si>
    <t>A</t>
  </si>
  <si>
    <t>F</t>
  </si>
  <si>
    <t>M</t>
  </si>
  <si>
    <t xml:space="preserve">ABLAN </t>
  </si>
  <si>
    <t>MA. EUGENIA</t>
  </si>
  <si>
    <t>AGUSTIN</t>
  </si>
  <si>
    <t>MARILOU</t>
  </si>
  <si>
    <t>APUYAN</t>
  </si>
  <si>
    <t>RICHARD</t>
  </si>
  <si>
    <t>AVENIDO</t>
  </si>
  <si>
    <t>CHARLES OLIVER</t>
  </si>
  <si>
    <t>BENCITO</t>
  </si>
  <si>
    <t>CLAIRILYN</t>
  </si>
  <si>
    <t>BILO</t>
  </si>
  <si>
    <t>CANONCE</t>
  </si>
  <si>
    <t>TERESA</t>
  </si>
  <si>
    <t>CATALMA</t>
  </si>
  <si>
    <t>CAYA</t>
  </si>
  <si>
    <t>JENNELI</t>
  </si>
  <si>
    <t>CELZO</t>
  </si>
  <si>
    <t>ROSALIE</t>
  </si>
  <si>
    <t>DAYAWON</t>
  </si>
  <si>
    <t>DE GRACIA</t>
  </si>
  <si>
    <t>EPHRAIM</t>
  </si>
  <si>
    <t>DELA CRUZ</t>
  </si>
  <si>
    <t>DONES</t>
  </si>
  <si>
    <t>EVANGELISTA</t>
  </si>
  <si>
    <t>CYRA BEA</t>
  </si>
  <si>
    <t>FORCADELA</t>
  </si>
  <si>
    <t>GAMMAD</t>
  </si>
  <si>
    <t>MARISOL</t>
  </si>
  <si>
    <t>GARLITOS</t>
  </si>
  <si>
    <t>GIRON</t>
  </si>
  <si>
    <t>GONZALES</t>
  </si>
  <si>
    <t>FREYZINET CHARM</t>
  </si>
  <si>
    <t>LACANLALE</t>
  </si>
  <si>
    <t>LAXAMANA</t>
  </si>
  <si>
    <t>LOSLOSO</t>
  </si>
  <si>
    <t>LOYOLA</t>
  </si>
  <si>
    <t>MANALANG</t>
  </si>
  <si>
    <t>EVANGELINE</t>
  </si>
  <si>
    <t>MANGUNAY</t>
  </si>
  <si>
    <t>MILLET</t>
  </si>
  <si>
    <t>MANINGAS</t>
  </si>
  <si>
    <t>EMELITA</t>
  </si>
  <si>
    <t>MASA</t>
  </si>
  <si>
    <t>NOGUERA</t>
  </si>
  <si>
    <t>DIANE</t>
  </si>
  <si>
    <t>PALACOL</t>
  </si>
  <si>
    <t>PANDO</t>
  </si>
  <si>
    <t>PAYAG</t>
  </si>
  <si>
    <t>ZAILLA</t>
  </si>
  <si>
    <t>RAFOLS</t>
  </si>
  <si>
    <t>RICO</t>
  </si>
  <si>
    <t>MAY S.</t>
  </si>
  <si>
    <t>ROA</t>
  </si>
  <si>
    <t>MAE F.</t>
  </si>
  <si>
    <t>SIPIN</t>
  </si>
  <si>
    <t>SORIANO</t>
  </si>
  <si>
    <t>MYLENE</t>
  </si>
  <si>
    <t>TAPULGO</t>
  </si>
  <si>
    <t>CORAZON</t>
  </si>
  <si>
    <t>ULDO</t>
  </si>
  <si>
    <t xml:space="preserve">DONNA A. </t>
  </si>
  <si>
    <t>VALLENTE</t>
  </si>
  <si>
    <t>RONELO</t>
  </si>
  <si>
    <t>VERZOSA</t>
  </si>
  <si>
    <t>VIRON</t>
  </si>
  <si>
    <t xml:space="preserve"> geneablan@yahoo.com</t>
  </si>
  <si>
    <t xml:space="preserve"> malou_agustin@yahoo.com</t>
  </si>
  <si>
    <t xml:space="preserve"> richard28@yahoo.com</t>
  </si>
  <si>
    <t xml:space="preserve"> charlesoliver.avenido@gmail.com</t>
  </si>
  <si>
    <t>kcclaire23@gmail.com</t>
  </si>
  <si>
    <t>javbilo@gmail.com</t>
  </si>
  <si>
    <t>tesscanonce@yahoo.com</t>
  </si>
  <si>
    <t>maned1016@yahoo.com</t>
  </si>
  <si>
    <t xml:space="preserve"> jennelicaya@gmail.com</t>
  </si>
  <si>
    <t xml:space="preserve"> ellend5758@gmail.com</t>
  </si>
  <si>
    <t>ephraimdegracia@gmail.com</t>
  </si>
  <si>
    <t>sally.ptri@gmail.com</t>
  </si>
  <si>
    <t>einram2007@gmail.com</t>
  </si>
  <si>
    <t xml:space="preserve"> cyrabeaevangelista@yahoo.com</t>
  </si>
  <si>
    <t>malou2218@yahoo.com</t>
  </si>
  <si>
    <t xml:space="preserve"> marisolgammad_12@yahoo.com</t>
  </si>
  <si>
    <t xml:space="preserve"> jogarlitos@yahoo.com</t>
  </si>
  <si>
    <t xml:space="preserve"> girongie@yahoo.com</t>
  </si>
  <si>
    <t>charm.ptri@gmail.com</t>
  </si>
  <si>
    <t xml:space="preserve"> heidilacanlale58@gmail.com</t>
  </si>
  <si>
    <t xml:space="preserve">melodylaxamana04@gmail.com </t>
  </si>
  <si>
    <t xml:space="preserve">halcyvon@gmail.com </t>
  </si>
  <si>
    <t>cvloyolajr.ptri@gmail.com</t>
  </si>
  <si>
    <t>epmanalang@gmail.com</t>
  </si>
  <si>
    <t>millet_mangunay@yahoo.com</t>
  </si>
  <si>
    <t xml:space="preserve"> annedulamasa@gmail.com</t>
  </si>
  <si>
    <t>dianneroguera@gmail.com</t>
  </si>
  <si>
    <t xml:space="preserve">ronoguera@ptri.dost.gov.ph </t>
  </si>
  <si>
    <t xml:space="preserve"> lolitpalacol@yahoo.com</t>
  </si>
  <si>
    <t xml:space="preserve"> cbpando@ptri.dost.gov.ph</t>
  </si>
  <si>
    <t>zailla.flores@gmail.com</t>
  </si>
  <si>
    <t xml:space="preserve"> rocel572001@yahoo.com</t>
  </si>
  <si>
    <t xml:space="preserve"> mvsr56@yahoo.com</t>
  </si>
  <si>
    <t>maeroa.ptri@gmail.com</t>
  </si>
  <si>
    <t xml:space="preserve"> tmsipin@ptri.dost.gov.ph</t>
  </si>
  <si>
    <t>chem_mylz19@yahoo.com</t>
  </si>
  <si>
    <t>cztapulgo@yahoo.com</t>
  </si>
  <si>
    <t xml:space="preserve"> donnauldo.ptri@gmail.com</t>
  </si>
  <si>
    <t xml:space="preserve"> rpvallente0825@gmail.com</t>
  </si>
  <si>
    <t xml:space="preserve">dona.ptri@gmail.com </t>
  </si>
  <si>
    <t>kimberlyviron@yahoo.com</t>
  </si>
  <si>
    <t>PTRI</t>
  </si>
  <si>
    <t>JOSANELLE ANGELA</t>
  </si>
  <si>
    <t>MA. NEDA</t>
  </si>
  <si>
    <t>ELEONOR</t>
  </si>
  <si>
    <t>MARNIE</t>
  </si>
  <si>
    <t>B</t>
  </si>
  <si>
    <t>MALOU</t>
  </si>
  <si>
    <t>C</t>
  </si>
  <si>
    <t>VIRGINIA</t>
  </si>
  <si>
    <t>O</t>
  </si>
  <si>
    <t>HEIDI</t>
  </si>
  <si>
    <t>P</t>
  </si>
  <si>
    <t>Y</t>
  </si>
  <si>
    <t>D</t>
  </si>
  <si>
    <t>S</t>
  </si>
  <si>
    <t>G</t>
  </si>
  <si>
    <t>L</t>
  </si>
  <si>
    <t>JOSIE</t>
  </si>
  <si>
    <t>MELODY</t>
  </si>
  <si>
    <t>VON</t>
  </si>
  <si>
    <t>CORNELIO JR.</t>
  </si>
  <si>
    <t>MARY ANNE</t>
  </si>
  <si>
    <t>REMEDIOS</t>
  </si>
  <si>
    <t>LOLITA</t>
  </si>
  <si>
    <t>CARMENCITA</t>
  </si>
  <si>
    <t>ROCELIA</t>
  </si>
  <si>
    <t>MAY</t>
  </si>
  <si>
    <t>MAE</t>
  </si>
  <si>
    <t>THELMA</t>
  </si>
  <si>
    <t>DONNA</t>
  </si>
  <si>
    <t>ERLIDONA</t>
  </si>
  <si>
    <t>KIMBERLY</t>
  </si>
  <si>
    <t>JABSON</t>
  </si>
  <si>
    <t>REINZIE JOYCE</t>
  </si>
  <si>
    <t>FENOY</t>
  </si>
  <si>
    <t>RUDY</t>
  </si>
  <si>
    <t>CATINDIG</t>
  </si>
  <si>
    <t>JONATHAN</t>
  </si>
  <si>
    <t>COMETA</t>
  </si>
  <si>
    <t>ROMEO</t>
  </si>
  <si>
    <t>SORSONE</t>
  </si>
  <si>
    <t>NORIEL</t>
  </si>
  <si>
    <t>natanielle20@yahoo.com</t>
  </si>
  <si>
    <t>dcomets@yahoo.com</t>
  </si>
  <si>
    <t xml:space="preserve">reinziejoycejabson@yahoo.com </t>
  </si>
  <si>
    <t>2/29/1983</t>
  </si>
  <si>
    <t>lastname</t>
  </si>
  <si>
    <t>firstname</t>
  </si>
  <si>
    <t>middlename</t>
  </si>
  <si>
    <t>email</t>
  </si>
  <si>
    <t>gender</t>
  </si>
  <si>
    <t>birthdate</t>
  </si>
  <si>
    <t>institution</t>
  </si>
  <si>
    <t>weight</t>
  </si>
  <si>
    <t>height</t>
  </si>
  <si>
    <t>body_fat</t>
  </si>
  <si>
    <t>pa</t>
  </si>
  <si>
    <t>feet</t>
  </si>
  <si>
    <t>inches</t>
  </si>
  <si>
    <t>pounds</t>
  </si>
  <si>
    <t>bmi</t>
  </si>
  <si>
    <t>classification</t>
  </si>
  <si>
    <t>dbw</t>
  </si>
  <si>
    <t>ll_dbw</t>
  </si>
  <si>
    <t>ul_dbw</t>
  </si>
  <si>
    <t>energy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</si>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</sst>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10"/>
      <name val="Calibri"/>
      <family val="2"/>
    </font>
    <font>
      <u/>
      <sz val="9"/>
      <color theme="1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4" fillId="2" borderId="1" xfId="0" applyFont="1" applyFill="1" applyBorder="1"/>
    <xf numFmtId="0" fontId="0" fillId="2" borderId="1" xfId="0" applyFill="1" applyBorder="1"/>
    <xf numFmtId="0" fontId="4" fillId="2" borderId="2" xfId="0" applyFont="1" applyFill="1" applyBorder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6" fillId="2" borderId="2" xfId="1" applyFont="1" applyFill="1" applyBorder="1" applyAlignment="1" applyProtection="1"/>
    <xf numFmtId="0" fontId="6" fillId="2" borderId="1" xfId="1" applyFont="1" applyFill="1" applyBorder="1" applyAlignment="1" applyProtection="1"/>
    <xf numFmtId="0" fontId="3" fillId="3" borderId="1" xfId="0" applyFont="1" applyFill="1" applyBorder="1"/>
    <xf numFmtId="0" fontId="0" fillId="3" borderId="1" xfId="0" applyFill="1" applyBorder="1"/>
    <xf numFmtId="0" fontId="4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7" fillId="3" borderId="1" xfId="0" applyFont="1" applyFill="1" applyBorder="1" applyAlignment="1">
      <alignment wrapText="1"/>
    </xf>
    <xf numFmtId="0" fontId="5" fillId="3" borderId="1" xfId="1" applyFont="1" applyFill="1" applyBorder="1" applyAlignment="1" applyProtection="1"/>
    <xf numFmtId="0" fontId="1" fillId="3" borderId="1" xfId="0" applyFont="1" applyFill="1" applyBorder="1" applyAlignment="1">
      <alignment horizontal="center" wrapText="1"/>
    </xf>
    <xf numFmtId="164" fontId="0" fillId="3" borderId="1" xfId="0" applyNumberFormat="1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4" fontId="0" fillId="3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inziejoycejabson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zoomScale="80" zoomScaleNormal="80" workbookViewId="0">
      <selection sqref="A1:U1"/>
    </sheetView>
  </sheetViews>
  <sheetFormatPr defaultRowHeight="15" x14ac:dyDescent="0.25"/>
  <cols>
    <col min="1" max="1" width="14.7109375" customWidth="1"/>
    <col min="2" max="2" width="14.140625" customWidth="1"/>
    <col min="3" max="3" width="14.42578125" customWidth="1"/>
    <col min="4" max="4" width="21.5703125" customWidth="1"/>
    <col min="6" max="6" width="21.140625" customWidth="1"/>
    <col min="7" max="7" width="24.85546875" customWidth="1"/>
    <col min="8" max="8" width="12.7109375" customWidth="1"/>
    <col min="9" max="9" width="11.140625" customWidth="1"/>
    <col min="10" max="10" width="14.5703125" customWidth="1"/>
    <col min="11" max="11" width="10.85546875" customWidth="1"/>
    <col min="16" max="16" width="20.7109375" customWidth="1"/>
    <col min="21" max="21" width="14.42578125" customWidth="1"/>
  </cols>
  <sheetData>
    <row r="1" spans="1:21" ht="21" customHeight="1" x14ac:dyDescent="0.25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  <c r="R1" t="s">
        <v>173</v>
      </c>
      <c r="S1" t="s">
        <v>174</v>
      </c>
      <c r="T1" t="s">
        <v>175</v>
      </c>
      <c r="U1" t="s">
        <v>176</v>
      </c>
    </row>
    <row r="2" spans="1:21" x14ac:dyDescent="0.25">
      <c r="A2" s="1" t="s">
        <v>4</v>
      </c>
      <c r="B2" s="1" t="s">
        <v>5</v>
      </c>
      <c r="C2" s="2"/>
      <c r="D2" s="3" t="s">
        <v>69</v>
      </c>
      <c r="E2" s="4" t="s">
        <v>2</v>
      </c>
      <c r="F2" s="24">
        <v>23848</v>
      </c>
      <c r="G2" s="5" t="s">
        <v>110</v>
      </c>
      <c r="H2" s="6">
        <v>71.8</v>
      </c>
      <c r="I2" s="6">
        <v>157.19999999999999</v>
      </c>
      <c r="J2" s="6">
        <v>41.5</v>
      </c>
      <c r="K2" s="5">
        <v>30</v>
      </c>
      <c r="L2" s="5">
        <f>ROUNDDOWN(((I2/2.54)/12), 0)</f>
        <v>5</v>
      </c>
      <c r="M2" s="7">
        <f>((((I2/2.54)/12)-L2)*12)</f>
        <v>1.8897637795275557</v>
      </c>
      <c r="N2" s="7">
        <f>H2*2.2</f>
        <v>157.96</v>
      </c>
      <c r="O2" s="8">
        <f>H2/((I2/100)^2)</f>
        <v>29.054898380695249</v>
      </c>
      <c r="P2" s="5" t="str">
        <f>IF(O2&lt;18.5,"UNDERWEIGHT",IF(O2&lt;=24.99,"NORMAL",IF(O2&lt;=29.99,"OVERWEIGHT","OBESE")))</f>
        <v>OVERWEIGHT</v>
      </c>
      <c r="Q2" s="7">
        <f>((I2-100)-((I2-100)*0.1))</f>
        <v>51.47999999999999</v>
      </c>
      <c r="R2" s="7">
        <f>(H2)-(0.1*H2)</f>
        <v>64.62</v>
      </c>
      <c r="S2" s="7">
        <f>(H2)+(0.1*H2)</f>
        <v>78.97999999999999</v>
      </c>
      <c r="T2" s="7">
        <f>Q2*K2</f>
        <v>1544.3999999999996</v>
      </c>
      <c r="U2" s="9">
        <v>43227</v>
      </c>
    </row>
    <row r="3" spans="1:21" x14ac:dyDescent="0.25">
      <c r="A3" s="1" t="s">
        <v>6</v>
      </c>
      <c r="B3" s="1" t="s">
        <v>7</v>
      </c>
      <c r="C3" s="2"/>
      <c r="D3" s="3" t="s">
        <v>70</v>
      </c>
      <c r="E3" s="4" t="s">
        <v>2</v>
      </c>
      <c r="F3" s="24">
        <v>23355</v>
      </c>
      <c r="G3" s="5" t="s">
        <v>110</v>
      </c>
      <c r="H3" s="6">
        <v>69.099999999999994</v>
      </c>
      <c r="I3" s="6">
        <v>158.5</v>
      </c>
      <c r="J3" s="6">
        <v>41.5</v>
      </c>
      <c r="K3" s="5">
        <v>30</v>
      </c>
      <c r="L3" s="5">
        <f t="shared" ref="L3:L44" si="0">ROUNDDOWN(((I3/2.54)/12), 0)</f>
        <v>5</v>
      </c>
      <c r="M3" s="7">
        <f t="shared" ref="M3:M64" si="1">((((I3/2.54)/12)-L3)*12)</f>
        <v>2.4015748031496038</v>
      </c>
      <c r="N3" s="7">
        <f t="shared" ref="N3:N44" si="2">H3*2.2</f>
        <v>152.02000000000001</v>
      </c>
      <c r="O3" s="8">
        <f t="shared" ref="O3:O44" si="3">H3/((I3/100)^2)</f>
        <v>27.505498114221457</v>
      </c>
      <c r="P3" s="5" t="str">
        <f t="shared" ref="P3:P64" si="4">IF(O3&lt;18.5,"UNDERWEIGHT",IF(O3&lt;=24.99,"NORMAL",IF(O3&lt;=29.99,"OVERWEIGHT","OBESE")))</f>
        <v>OVERWEIGHT</v>
      </c>
      <c r="Q3" s="7">
        <f t="shared" ref="Q3:Q44" si="5">((I3-100)-((I3-100)*0.1))</f>
        <v>52.65</v>
      </c>
      <c r="R3" s="7">
        <f t="shared" ref="R3:R44" si="6">(H3)-(0.1*H3)</f>
        <v>62.19</v>
      </c>
      <c r="S3" s="7">
        <f t="shared" ref="S3:S44" si="7">(H3)+(0.1*H3)</f>
        <v>76.009999999999991</v>
      </c>
      <c r="T3" s="7">
        <f t="shared" ref="T3:T44" si="8">Q3*K3</f>
        <v>1579.5</v>
      </c>
      <c r="U3" s="9">
        <v>43227</v>
      </c>
    </row>
    <row r="4" spans="1:21" x14ac:dyDescent="0.25">
      <c r="A4" s="1" t="s">
        <v>8</v>
      </c>
      <c r="B4" s="1" t="s">
        <v>9</v>
      </c>
      <c r="C4" s="2"/>
      <c r="D4" s="10" t="s">
        <v>71</v>
      </c>
      <c r="E4" s="4" t="s">
        <v>3</v>
      </c>
      <c r="F4" s="24">
        <v>27259</v>
      </c>
      <c r="G4" s="5" t="s">
        <v>110</v>
      </c>
      <c r="H4" s="6">
        <v>58.1</v>
      </c>
      <c r="I4" s="6">
        <v>159.30000000000001</v>
      </c>
      <c r="J4" s="6">
        <v>20.3</v>
      </c>
      <c r="K4" s="5">
        <v>30</v>
      </c>
      <c r="L4" s="5">
        <f t="shared" si="0"/>
        <v>5</v>
      </c>
      <c r="M4" s="7">
        <f t="shared" si="1"/>
        <v>2.7165354330708666</v>
      </c>
      <c r="N4" s="7">
        <f t="shared" si="2"/>
        <v>127.82000000000001</v>
      </c>
      <c r="O4" s="8">
        <f t="shared" si="3"/>
        <v>22.895207335608664</v>
      </c>
      <c r="P4" s="5" t="str">
        <f t="shared" si="4"/>
        <v>NORMAL</v>
      </c>
      <c r="Q4" s="7">
        <f t="shared" si="5"/>
        <v>53.370000000000012</v>
      </c>
      <c r="R4" s="7">
        <f t="shared" si="6"/>
        <v>52.29</v>
      </c>
      <c r="S4" s="7">
        <f t="shared" si="7"/>
        <v>63.910000000000004</v>
      </c>
      <c r="T4" s="7">
        <f t="shared" si="8"/>
        <v>1601.1000000000004</v>
      </c>
      <c r="U4" s="9">
        <v>43227</v>
      </c>
    </row>
    <row r="5" spans="1:21" x14ac:dyDescent="0.25">
      <c r="A5" s="1" t="s">
        <v>10</v>
      </c>
      <c r="B5" s="1" t="s">
        <v>11</v>
      </c>
      <c r="C5" s="2"/>
      <c r="D5" s="10" t="s">
        <v>72</v>
      </c>
      <c r="E5" s="4" t="s">
        <v>3</v>
      </c>
      <c r="F5" s="24">
        <v>32892</v>
      </c>
      <c r="G5" s="5" t="s">
        <v>110</v>
      </c>
      <c r="H5" s="6">
        <v>59.2</v>
      </c>
      <c r="I5" s="6">
        <v>166.3</v>
      </c>
      <c r="J5" s="6">
        <v>14.9</v>
      </c>
      <c r="K5" s="5">
        <v>30</v>
      </c>
      <c r="L5" s="5">
        <f t="shared" si="0"/>
        <v>5</v>
      </c>
      <c r="M5" s="7">
        <f t="shared" si="1"/>
        <v>5.4724409448818925</v>
      </c>
      <c r="N5" s="7">
        <f t="shared" si="2"/>
        <v>130.24</v>
      </c>
      <c r="O5" s="8">
        <f t="shared" si="3"/>
        <v>21.406083160463542</v>
      </c>
      <c r="P5" s="5" t="str">
        <f t="shared" si="4"/>
        <v>NORMAL</v>
      </c>
      <c r="Q5" s="7">
        <f t="shared" si="5"/>
        <v>59.670000000000009</v>
      </c>
      <c r="R5" s="7">
        <f t="shared" si="6"/>
        <v>53.28</v>
      </c>
      <c r="S5" s="7">
        <f t="shared" si="7"/>
        <v>65.12</v>
      </c>
      <c r="T5" s="7">
        <f t="shared" si="8"/>
        <v>1790.1000000000004</v>
      </c>
      <c r="U5" s="9">
        <v>43227</v>
      </c>
    </row>
    <row r="6" spans="1:21" x14ac:dyDescent="0.25">
      <c r="A6" s="1" t="s">
        <v>12</v>
      </c>
      <c r="B6" s="1" t="s">
        <v>13</v>
      </c>
      <c r="C6" s="2"/>
      <c r="D6" s="10" t="s">
        <v>73</v>
      </c>
      <c r="E6" s="4" t="s">
        <v>2</v>
      </c>
      <c r="F6" s="24">
        <v>35496</v>
      </c>
      <c r="G6" s="5" t="s">
        <v>110</v>
      </c>
      <c r="H6" s="6">
        <v>89.9</v>
      </c>
      <c r="I6" s="6">
        <v>156.54</v>
      </c>
      <c r="J6" s="6">
        <v>50.6</v>
      </c>
      <c r="K6" s="5">
        <v>30</v>
      </c>
      <c r="L6" s="5">
        <f t="shared" si="0"/>
        <v>5</v>
      </c>
      <c r="M6" s="7">
        <f t="shared" si="1"/>
        <v>1.6299212598425221</v>
      </c>
      <c r="N6" s="7">
        <f t="shared" si="2"/>
        <v>197.78000000000003</v>
      </c>
      <c r="O6" s="8">
        <f t="shared" si="3"/>
        <v>36.686732472952336</v>
      </c>
      <c r="P6" s="5" t="str">
        <f t="shared" si="4"/>
        <v>OBESE</v>
      </c>
      <c r="Q6" s="7">
        <f t="shared" si="5"/>
        <v>50.885999999999996</v>
      </c>
      <c r="R6" s="7">
        <f t="shared" si="6"/>
        <v>80.910000000000011</v>
      </c>
      <c r="S6" s="7">
        <f t="shared" si="7"/>
        <v>98.89</v>
      </c>
      <c r="T6" s="7">
        <f t="shared" si="8"/>
        <v>1526.58</v>
      </c>
      <c r="U6" s="9">
        <v>43227</v>
      </c>
    </row>
    <row r="7" spans="1:21" x14ac:dyDescent="0.25">
      <c r="A7" s="1" t="s">
        <v>14</v>
      </c>
      <c r="B7" s="1" t="s">
        <v>111</v>
      </c>
      <c r="C7" s="2" t="s">
        <v>0</v>
      </c>
      <c r="D7" s="10" t="s">
        <v>74</v>
      </c>
      <c r="E7" s="4" t="s">
        <v>2</v>
      </c>
      <c r="F7" s="24">
        <v>31705</v>
      </c>
      <c r="G7" s="5" t="s">
        <v>110</v>
      </c>
      <c r="H7" s="6">
        <v>51.6</v>
      </c>
      <c r="I7" s="6">
        <v>157.4</v>
      </c>
      <c r="J7" s="6">
        <v>30.9</v>
      </c>
      <c r="K7" s="5">
        <v>30</v>
      </c>
      <c r="L7" s="5">
        <f t="shared" si="0"/>
        <v>5</v>
      </c>
      <c r="M7" s="7">
        <f t="shared" si="1"/>
        <v>1.9685039370078741</v>
      </c>
      <c r="N7" s="7">
        <f t="shared" si="2"/>
        <v>113.52000000000001</v>
      </c>
      <c r="O7" s="8">
        <f t="shared" si="3"/>
        <v>20.82764878448873</v>
      </c>
      <c r="P7" s="5" t="str">
        <f t="shared" si="4"/>
        <v>NORMAL</v>
      </c>
      <c r="Q7" s="7">
        <f t="shared" si="5"/>
        <v>51.660000000000004</v>
      </c>
      <c r="R7" s="7">
        <f t="shared" si="6"/>
        <v>46.44</v>
      </c>
      <c r="S7" s="7">
        <f t="shared" si="7"/>
        <v>56.760000000000005</v>
      </c>
      <c r="T7" s="7">
        <f t="shared" si="8"/>
        <v>1549.8000000000002</v>
      </c>
      <c r="U7" s="9">
        <v>43227</v>
      </c>
    </row>
    <row r="8" spans="1:21" x14ac:dyDescent="0.25">
      <c r="A8" s="1" t="s">
        <v>15</v>
      </c>
      <c r="B8" s="1" t="s">
        <v>16</v>
      </c>
      <c r="C8" s="2"/>
      <c r="D8" s="10" t="s">
        <v>75</v>
      </c>
      <c r="E8" s="4" t="s">
        <v>2</v>
      </c>
      <c r="F8" s="24">
        <v>20703</v>
      </c>
      <c r="G8" s="5" t="s">
        <v>110</v>
      </c>
      <c r="H8" s="6">
        <v>73.7</v>
      </c>
      <c r="I8" s="6">
        <v>160.5</v>
      </c>
      <c r="J8" s="6">
        <v>43.2</v>
      </c>
      <c r="K8" s="5">
        <v>30</v>
      </c>
      <c r="L8" s="5">
        <f t="shared" si="0"/>
        <v>5</v>
      </c>
      <c r="M8" s="7">
        <f t="shared" si="1"/>
        <v>3.1889763779527556</v>
      </c>
      <c r="N8" s="7">
        <f t="shared" si="2"/>
        <v>162.14000000000001</v>
      </c>
      <c r="O8" s="8">
        <f t="shared" si="3"/>
        <v>28.609970788326979</v>
      </c>
      <c r="P8" s="5" t="str">
        <f t="shared" si="4"/>
        <v>OVERWEIGHT</v>
      </c>
      <c r="Q8" s="7">
        <f t="shared" si="5"/>
        <v>54.45</v>
      </c>
      <c r="R8" s="7">
        <f t="shared" si="6"/>
        <v>66.33</v>
      </c>
      <c r="S8" s="7">
        <f t="shared" si="7"/>
        <v>81.070000000000007</v>
      </c>
      <c r="T8" s="7">
        <f t="shared" si="8"/>
        <v>1633.5</v>
      </c>
      <c r="U8" s="9">
        <v>43227</v>
      </c>
    </row>
    <row r="9" spans="1:21" x14ac:dyDescent="0.25">
      <c r="A9" s="1" t="s">
        <v>17</v>
      </c>
      <c r="B9" s="1" t="s">
        <v>112</v>
      </c>
      <c r="C9" s="2" t="s">
        <v>1</v>
      </c>
      <c r="D9" s="10" t="s">
        <v>76</v>
      </c>
      <c r="E9" s="4" t="s">
        <v>2</v>
      </c>
      <c r="F9" s="24">
        <v>26222</v>
      </c>
      <c r="G9" s="5" t="s">
        <v>110</v>
      </c>
      <c r="H9" s="6">
        <v>68.099999999999994</v>
      </c>
      <c r="I9" s="6">
        <v>153</v>
      </c>
      <c r="J9" s="6">
        <v>42.8</v>
      </c>
      <c r="K9" s="5">
        <v>30</v>
      </c>
      <c r="L9" s="5">
        <f t="shared" si="0"/>
        <v>5</v>
      </c>
      <c r="M9" s="7">
        <f t="shared" si="1"/>
        <v>0.23622047244094446</v>
      </c>
      <c r="N9" s="7">
        <f t="shared" si="2"/>
        <v>149.82</v>
      </c>
      <c r="O9" s="8">
        <f t="shared" si="3"/>
        <v>29.091375112136355</v>
      </c>
      <c r="P9" s="5" t="str">
        <f t="shared" si="4"/>
        <v>OVERWEIGHT</v>
      </c>
      <c r="Q9" s="7">
        <f t="shared" si="5"/>
        <v>47.7</v>
      </c>
      <c r="R9" s="7">
        <f t="shared" si="6"/>
        <v>61.289999999999992</v>
      </c>
      <c r="S9" s="7">
        <f t="shared" si="7"/>
        <v>74.91</v>
      </c>
      <c r="T9" s="7">
        <f t="shared" si="8"/>
        <v>1431</v>
      </c>
      <c r="U9" s="9">
        <v>43227</v>
      </c>
    </row>
    <row r="10" spans="1:21" x14ac:dyDescent="0.25">
      <c r="A10" s="1" t="s">
        <v>18</v>
      </c>
      <c r="B10" s="1" t="s">
        <v>19</v>
      </c>
      <c r="C10" s="2"/>
      <c r="D10" s="10" t="s">
        <v>77</v>
      </c>
      <c r="E10" s="4" t="s">
        <v>2</v>
      </c>
      <c r="F10" s="25" t="s">
        <v>155</v>
      </c>
      <c r="G10" s="5" t="s">
        <v>110</v>
      </c>
      <c r="H10" s="6">
        <v>49.2</v>
      </c>
      <c r="I10" s="6">
        <v>155.9</v>
      </c>
      <c r="J10" s="6">
        <v>29</v>
      </c>
      <c r="K10" s="5">
        <v>30</v>
      </c>
      <c r="L10" s="5">
        <f t="shared" si="0"/>
        <v>5</v>
      </c>
      <c r="M10" s="7">
        <f t="shared" si="1"/>
        <v>1.3779527559055076</v>
      </c>
      <c r="N10" s="7">
        <f t="shared" si="2"/>
        <v>108.24000000000001</v>
      </c>
      <c r="O10" s="8">
        <f t="shared" si="3"/>
        <v>20.242906650988012</v>
      </c>
      <c r="P10" s="5" t="str">
        <f t="shared" si="4"/>
        <v>NORMAL</v>
      </c>
      <c r="Q10" s="7">
        <f t="shared" si="5"/>
        <v>50.31</v>
      </c>
      <c r="R10" s="7">
        <f t="shared" si="6"/>
        <v>44.28</v>
      </c>
      <c r="S10" s="7">
        <f t="shared" si="7"/>
        <v>54.120000000000005</v>
      </c>
      <c r="T10" s="7">
        <f t="shared" si="8"/>
        <v>1509.3000000000002</v>
      </c>
      <c r="U10" s="9">
        <v>43227</v>
      </c>
    </row>
    <row r="11" spans="1:21" x14ac:dyDescent="0.25">
      <c r="A11" s="1" t="s">
        <v>20</v>
      </c>
      <c r="B11" s="1" t="s">
        <v>21</v>
      </c>
      <c r="C11" s="2"/>
      <c r="D11" s="11"/>
      <c r="E11" s="4" t="s">
        <v>2</v>
      </c>
      <c r="F11" s="25"/>
      <c r="G11" s="5" t="s">
        <v>110</v>
      </c>
      <c r="H11" s="6">
        <v>59.3</v>
      </c>
      <c r="I11" s="6">
        <v>145</v>
      </c>
      <c r="J11" s="6">
        <v>41.7</v>
      </c>
      <c r="K11" s="5">
        <v>30</v>
      </c>
      <c r="L11" s="5">
        <f t="shared" si="0"/>
        <v>4</v>
      </c>
      <c r="M11" s="7">
        <f t="shared" si="1"/>
        <v>9.0866141732283481</v>
      </c>
      <c r="N11" s="7">
        <f t="shared" si="2"/>
        <v>130.46</v>
      </c>
      <c r="O11" s="8">
        <f t="shared" si="3"/>
        <v>28.204518430439951</v>
      </c>
      <c r="P11" s="5" t="str">
        <f t="shared" si="4"/>
        <v>OVERWEIGHT</v>
      </c>
      <c r="Q11" s="7">
        <f t="shared" si="5"/>
        <v>40.5</v>
      </c>
      <c r="R11" s="7">
        <f t="shared" si="6"/>
        <v>53.37</v>
      </c>
      <c r="S11" s="7">
        <f t="shared" si="7"/>
        <v>65.22999999999999</v>
      </c>
      <c r="T11" s="7">
        <f t="shared" si="8"/>
        <v>1215</v>
      </c>
      <c r="U11" s="9">
        <v>43227</v>
      </c>
    </row>
    <row r="12" spans="1:21" x14ac:dyDescent="0.25">
      <c r="A12" s="1" t="s">
        <v>22</v>
      </c>
      <c r="B12" s="1" t="s">
        <v>113</v>
      </c>
      <c r="C12" s="2" t="s">
        <v>0</v>
      </c>
      <c r="D12" s="1" t="s">
        <v>78</v>
      </c>
      <c r="E12" s="4" t="s">
        <v>2</v>
      </c>
      <c r="F12" s="25"/>
      <c r="G12" s="5" t="s">
        <v>110</v>
      </c>
      <c r="H12" s="6">
        <v>69.2</v>
      </c>
      <c r="I12" s="6">
        <v>150.80000000000001</v>
      </c>
      <c r="J12" s="6">
        <v>43.6</v>
      </c>
      <c r="K12" s="5">
        <v>30</v>
      </c>
      <c r="L12" s="5">
        <f t="shared" si="0"/>
        <v>4</v>
      </c>
      <c r="M12" s="7">
        <f t="shared" si="1"/>
        <v>11.370078740157485</v>
      </c>
      <c r="N12" s="7">
        <f t="shared" si="2"/>
        <v>152.24</v>
      </c>
      <c r="O12" s="8">
        <f t="shared" si="3"/>
        <v>30.430102231071771</v>
      </c>
      <c r="P12" s="5" t="str">
        <f t="shared" si="4"/>
        <v>OBESE</v>
      </c>
      <c r="Q12" s="7">
        <f t="shared" si="5"/>
        <v>45.720000000000013</v>
      </c>
      <c r="R12" s="7">
        <f t="shared" si="6"/>
        <v>62.28</v>
      </c>
      <c r="S12" s="7">
        <f t="shared" si="7"/>
        <v>76.12</v>
      </c>
      <c r="T12" s="7">
        <f t="shared" si="8"/>
        <v>1371.6000000000004</v>
      </c>
      <c r="U12" s="9">
        <v>43227</v>
      </c>
    </row>
    <row r="13" spans="1:21" x14ac:dyDescent="0.25">
      <c r="A13" s="1" t="s">
        <v>23</v>
      </c>
      <c r="B13" s="1" t="s">
        <v>24</v>
      </c>
      <c r="C13" s="2"/>
      <c r="D13" s="1" t="s">
        <v>79</v>
      </c>
      <c r="E13" s="4" t="s">
        <v>3</v>
      </c>
      <c r="F13" s="25"/>
      <c r="G13" s="5" t="s">
        <v>110</v>
      </c>
      <c r="H13" s="6">
        <v>77.2</v>
      </c>
      <c r="I13" s="6">
        <v>171.6</v>
      </c>
      <c r="J13" s="6">
        <v>25.1</v>
      </c>
      <c r="K13" s="5">
        <v>30</v>
      </c>
      <c r="L13" s="5">
        <f t="shared" si="0"/>
        <v>5</v>
      </c>
      <c r="M13" s="7">
        <f t="shared" si="1"/>
        <v>7.5590551181102335</v>
      </c>
      <c r="N13" s="7">
        <f t="shared" si="2"/>
        <v>169.84000000000003</v>
      </c>
      <c r="O13" s="8">
        <f t="shared" si="3"/>
        <v>26.216984258942304</v>
      </c>
      <c r="P13" s="5" t="str">
        <f t="shared" si="4"/>
        <v>OVERWEIGHT</v>
      </c>
      <c r="Q13" s="7">
        <f t="shared" si="5"/>
        <v>64.44</v>
      </c>
      <c r="R13" s="7">
        <f t="shared" si="6"/>
        <v>69.48</v>
      </c>
      <c r="S13" s="7">
        <f t="shared" si="7"/>
        <v>84.92</v>
      </c>
      <c r="T13" s="7">
        <f t="shared" si="8"/>
        <v>1933.1999999999998</v>
      </c>
      <c r="U13" s="9">
        <v>43227</v>
      </c>
    </row>
    <row r="14" spans="1:21" x14ac:dyDescent="0.25">
      <c r="A14" s="1" t="s">
        <v>25</v>
      </c>
      <c r="B14" s="1" t="s">
        <v>21</v>
      </c>
      <c r="C14" s="2"/>
      <c r="D14" s="1" t="s">
        <v>80</v>
      </c>
      <c r="E14" s="4" t="s">
        <v>2</v>
      </c>
      <c r="F14" s="24">
        <v>24052</v>
      </c>
      <c r="G14" s="5" t="s">
        <v>110</v>
      </c>
      <c r="H14" s="6">
        <v>50</v>
      </c>
      <c r="I14" s="6">
        <v>152.4</v>
      </c>
      <c r="J14" s="6">
        <v>31.8</v>
      </c>
      <c r="K14" s="5">
        <v>30</v>
      </c>
      <c r="L14" s="5">
        <f t="shared" si="0"/>
        <v>5</v>
      </c>
      <c r="M14" s="7">
        <f t="shared" si="1"/>
        <v>0</v>
      </c>
      <c r="N14" s="7">
        <f t="shared" si="2"/>
        <v>110.00000000000001</v>
      </c>
      <c r="O14" s="8">
        <f t="shared" si="3"/>
        <v>21.527820833419444</v>
      </c>
      <c r="P14" s="5" t="str">
        <f t="shared" si="4"/>
        <v>NORMAL</v>
      </c>
      <c r="Q14" s="7">
        <f t="shared" si="5"/>
        <v>47.160000000000004</v>
      </c>
      <c r="R14" s="7">
        <f t="shared" si="6"/>
        <v>45</v>
      </c>
      <c r="S14" s="7">
        <f t="shared" si="7"/>
        <v>55</v>
      </c>
      <c r="T14" s="7">
        <f t="shared" si="8"/>
        <v>1414.8000000000002</v>
      </c>
      <c r="U14" s="9">
        <v>43227</v>
      </c>
    </row>
    <row r="15" spans="1:21" x14ac:dyDescent="0.25">
      <c r="A15" s="1" t="s">
        <v>26</v>
      </c>
      <c r="B15" s="1" t="s">
        <v>114</v>
      </c>
      <c r="C15" s="2" t="s">
        <v>115</v>
      </c>
      <c r="D15" s="1" t="s">
        <v>81</v>
      </c>
      <c r="E15" s="4" t="s">
        <v>2</v>
      </c>
      <c r="F15" s="24">
        <v>25421</v>
      </c>
      <c r="G15" s="5" t="s">
        <v>110</v>
      </c>
      <c r="H15" s="6">
        <v>56.2</v>
      </c>
      <c r="I15" s="6">
        <v>154.80000000000001</v>
      </c>
      <c r="J15" s="6">
        <v>34.6</v>
      </c>
      <c r="K15" s="5">
        <v>30</v>
      </c>
      <c r="L15" s="5">
        <f t="shared" si="0"/>
        <v>5</v>
      </c>
      <c r="M15" s="7">
        <f t="shared" si="1"/>
        <v>0.94488188976378851</v>
      </c>
      <c r="N15" s="7">
        <f t="shared" si="2"/>
        <v>123.64000000000001</v>
      </c>
      <c r="O15" s="8">
        <f t="shared" si="3"/>
        <v>23.452783953955759</v>
      </c>
      <c r="P15" s="5" t="str">
        <f t="shared" si="4"/>
        <v>NORMAL</v>
      </c>
      <c r="Q15" s="7">
        <f t="shared" si="5"/>
        <v>49.320000000000007</v>
      </c>
      <c r="R15" s="7">
        <f t="shared" si="6"/>
        <v>50.58</v>
      </c>
      <c r="S15" s="7">
        <f t="shared" si="7"/>
        <v>61.820000000000007</v>
      </c>
      <c r="T15" s="7">
        <f t="shared" si="8"/>
        <v>1479.6000000000001</v>
      </c>
      <c r="U15" s="9">
        <v>43227</v>
      </c>
    </row>
    <row r="16" spans="1:21" x14ac:dyDescent="0.25">
      <c r="A16" s="1" t="s">
        <v>27</v>
      </c>
      <c r="B16" s="1" t="s">
        <v>28</v>
      </c>
      <c r="C16" s="2"/>
      <c r="D16" s="1" t="s">
        <v>82</v>
      </c>
      <c r="E16" s="4" t="s">
        <v>2</v>
      </c>
      <c r="F16" s="24">
        <v>33315</v>
      </c>
      <c r="G16" s="5" t="s">
        <v>110</v>
      </c>
      <c r="H16" s="6">
        <v>55.7</v>
      </c>
      <c r="I16" s="6">
        <v>162</v>
      </c>
      <c r="J16" s="6">
        <v>31.4</v>
      </c>
      <c r="K16" s="5">
        <v>30</v>
      </c>
      <c r="L16" s="5">
        <f t="shared" si="0"/>
        <v>5</v>
      </c>
      <c r="M16" s="7">
        <f t="shared" si="1"/>
        <v>3.7795275590551221</v>
      </c>
      <c r="N16" s="7">
        <f t="shared" si="2"/>
        <v>122.54000000000002</v>
      </c>
      <c r="O16" s="8">
        <f t="shared" si="3"/>
        <v>21.223898795915254</v>
      </c>
      <c r="P16" s="5" t="str">
        <f t="shared" si="4"/>
        <v>NORMAL</v>
      </c>
      <c r="Q16" s="7">
        <f t="shared" si="5"/>
        <v>55.8</v>
      </c>
      <c r="R16" s="7">
        <f t="shared" si="6"/>
        <v>50.13</v>
      </c>
      <c r="S16" s="7">
        <f t="shared" si="7"/>
        <v>61.27</v>
      </c>
      <c r="T16" s="7">
        <f t="shared" si="8"/>
        <v>1674</v>
      </c>
      <c r="U16" s="9">
        <v>43227</v>
      </c>
    </row>
    <row r="17" spans="1:21" x14ac:dyDescent="0.25">
      <c r="A17" s="1" t="s">
        <v>29</v>
      </c>
      <c r="B17" s="1" t="s">
        <v>116</v>
      </c>
      <c r="C17" s="2" t="s">
        <v>117</v>
      </c>
      <c r="D17" s="1" t="s">
        <v>83</v>
      </c>
      <c r="E17" s="4" t="s">
        <v>2</v>
      </c>
      <c r="F17" s="24">
        <v>22515</v>
      </c>
      <c r="G17" s="5" t="s">
        <v>110</v>
      </c>
      <c r="H17" s="6">
        <v>66.8</v>
      </c>
      <c r="I17" s="6">
        <v>147</v>
      </c>
      <c r="J17" s="6">
        <v>45.6</v>
      </c>
      <c r="K17" s="5">
        <v>30</v>
      </c>
      <c r="L17" s="5">
        <f t="shared" si="0"/>
        <v>4</v>
      </c>
      <c r="M17" s="7">
        <f t="shared" si="1"/>
        <v>9.8740157480314998</v>
      </c>
      <c r="N17" s="7">
        <f t="shared" si="2"/>
        <v>146.96</v>
      </c>
      <c r="O17" s="8">
        <f t="shared" si="3"/>
        <v>30.913045490304967</v>
      </c>
      <c r="P17" s="5" t="str">
        <f t="shared" si="4"/>
        <v>OBESE</v>
      </c>
      <c r="Q17" s="7">
        <f t="shared" si="5"/>
        <v>42.3</v>
      </c>
      <c r="R17" s="7">
        <f t="shared" si="6"/>
        <v>60.12</v>
      </c>
      <c r="S17" s="7">
        <f t="shared" si="7"/>
        <v>73.47999999999999</v>
      </c>
      <c r="T17" s="7">
        <f t="shared" si="8"/>
        <v>1269</v>
      </c>
      <c r="U17" s="9">
        <v>43227</v>
      </c>
    </row>
    <row r="18" spans="1:21" x14ac:dyDescent="0.25">
      <c r="A18" s="1" t="s">
        <v>30</v>
      </c>
      <c r="B18" s="1" t="s">
        <v>31</v>
      </c>
      <c r="C18" s="2"/>
      <c r="D18" s="1" t="s">
        <v>84</v>
      </c>
      <c r="E18" s="4" t="s">
        <v>2</v>
      </c>
      <c r="F18" s="24">
        <v>33767</v>
      </c>
      <c r="G18" s="5" t="s">
        <v>110</v>
      </c>
      <c r="H18" s="6">
        <v>43.3</v>
      </c>
      <c r="I18" s="6">
        <v>153.4</v>
      </c>
      <c r="J18" s="6">
        <v>27.5</v>
      </c>
      <c r="K18" s="5">
        <v>30</v>
      </c>
      <c r="L18" s="5">
        <f t="shared" si="0"/>
        <v>5</v>
      </c>
      <c r="M18" s="7">
        <f t="shared" si="1"/>
        <v>0.39370078740158121</v>
      </c>
      <c r="N18" s="7">
        <f t="shared" si="2"/>
        <v>95.26</v>
      </c>
      <c r="O18" s="8">
        <f t="shared" si="3"/>
        <v>18.400820005133529</v>
      </c>
      <c r="P18" s="5" t="str">
        <f t="shared" si="4"/>
        <v>UNDERWEIGHT</v>
      </c>
      <c r="Q18" s="7">
        <f t="shared" si="5"/>
        <v>48.06</v>
      </c>
      <c r="R18" s="7">
        <f t="shared" si="6"/>
        <v>38.97</v>
      </c>
      <c r="S18" s="7">
        <f t="shared" si="7"/>
        <v>47.629999999999995</v>
      </c>
      <c r="T18" s="7">
        <f t="shared" si="8"/>
        <v>1441.8000000000002</v>
      </c>
      <c r="U18" s="9">
        <v>43227</v>
      </c>
    </row>
    <row r="19" spans="1:21" x14ac:dyDescent="0.25">
      <c r="A19" s="1" t="s">
        <v>32</v>
      </c>
      <c r="B19" s="1" t="s">
        <v>127</v>
      </c>
      <c r="C19" s="2" t="s">
        <v>126</v>
      </c>
      <c r="D19" s="1" t="s">
        <v>85</v>
      </c>
      <c r="E19" s="4" t="s">
        <v>2</v>
      </c>
      <c r="F19" s="24">
        <v>21917</v>
      </c>
      <c r="G19" s="5" t="s">
        <v>110</v>
      </c>
      <c r="H19" s="6">
        <v>71.8</v>
      </c>
      <c r="I19" s="6">
        <v>146</v>
      </c>
      <c r="J19" s="6">
        <v>48.9</v>
      </c>
      <c r="K19" s="5">
        <v>30</v>
      </c>
      <c r="L19" s="5">
        <f t="shared" si="0"/>
        <v>4</v>
      </c>
      <c r="M19" s="7">
        <f t="shared" si="1"/>
        <v>9.4803149606299186</v>
      </c>
      <c r="N19" s="7">
        <f t="shared" si="2"/>
        <v>157.96</v>
      </c>
      <c r="O19" s="8">
        <f t="shared" si="3"/>
        <v>33.68361793957591</v>
      </c>
      <c r="P19" s="5" t="str">
        <f t="shared" si="4"/>
        <v>OBESE</v>
      </c>
      <c r="Q19" s="7">
        <f t="shared" si="5"/>
        <v>41.4</v>
      </c>
      <c r="R19" s="7">
        <f t="shared" si="6"/>
        <v>64.62</v>
      </c>
      <c r="S19" s="7">
        <f t="shared" si="7"/>
        <v>78.97999999999999</v>
      </c>
      <c r="T19" s="7">
        <f t="shared" si="8"/>
        <v>1242</v>
      </c>
      <c r="U19" s="9">
        <v>43227</v>
      </c>
    </row>
    <row r="20" spans="1:21" x14ac:dyDescent="0.25">
      <c r="A20" s="1" t="s">
        <v>33</v>
      </c>
      <c r="B20" s="1" t="s">
        <v>118</v>
      </c>
      <c r="C20" s="2" t="s">
        <v>119</v>
      </c>
      <c r="D20" s="1" t="s">
        <v>86</v>
      </c>
      <c r="E20" s="4" t="s">
        <v>2</v>
      </c>
      <c r="F20" s="24">
        <v>22339</v>
      </c>
      <c r="G20" s="5" t="s">
        <v>110</v>
      </c>
      <c r="H20" s="6">
        <v>55</v>
      </c>
      <c r="I20" s="6">
        <v>152</v>
      </c>
      <c r="J20" s="6">
        <v>36.9</v>
      </c>
      <c r="K20" s="5">
        <v>30</v>
      </c>
      <c r="L20" s="5">
        <f t="shared" si="0"/>
        <v>4</v>
      </c>
      <c r="M20" s="7">
        <f t="shared" si="1"/>
        <v>11.842519685039374</v>
      </c>
      <c r="N20" s="7">
        <f t="shared" si="2"/>
        <v>121.00000000000001</v>
      </c>
      <c r="O20" s="8">
        <f t="shared" si="3"/>
        <v>23.80540166204986</v>
      </c>
      <c r="P20" s="5" t="str">
        <f t="shared" si="4"/>
        <v>NORMAL</v>
      </c>
      <c r="Q20" s="7">
        <f t="shared" si="5"/>
        <v>46.8</v>
      </c>
      <c r="R20" s="7">
        <f t="shared" si="6"/>
        <v>49.5</v>
      </c>
      <c r="S20" s="7">
        <f t="shared" si="7"/>
        <v>60.5</v>
      </c>
      <c r="T20" s="7">
        <f t="shared" si="8"/>
        <v>1404</v>
      </c>
      <c r="U20" s="9">
        <v>43227</v>
      </c>
    </row>
    <row r="21" spans="1:21" x14ac:dyDescent="0.25">
      <c r="A21" s="1" t="s">
        <v>34</v>
      </c>
      <c r="B21" s="1" t="s">
        <v>35</v>
      </c>
      <c r="C21" s="2"/>
      <c r="D21" s="1" t="s">
        <v>87</v>
      </c>
      <c r="E21" s="4" t="s">
        <v>2</v>
      </c>
      <c r="F21" s="24">
        <v>32554</v>
      </c>
      <c r="G21" s="5" t="s">
        <v>110</v>
      </c>
      <c r="H21" s="6">
        <v>50.5</v>
      </c>
      <c r="I21" s="6">
        <v>156.1</v>
      </c>
      <c r="J21" s="6">
        <v>32.799999999999997</v>
      </c>
      <c r="K21" s="5">
        <v>30</v>
      </c>
      <c r="L21" s="5">
        <f t="shared" si="0"/>
        <v>5</v>
      </c>
      <c r="M21" s="7">
        <f t="shared" si="1"/>
        <v>1.456692913385826</v>
      </c>
      <c r="N21" s="7">
        <f t="shared" si="2"/>
        <v>111.10000000000001</v>
      </c>
      <c r="O21" s="8">
        <f t="shared" si="3"/>
        <v>20.724572078625332</v>
      </c>
      <c r="P21" s="5" t="str">
        <f t="shared" si="4"/>
        <v>NORMAL</v>
      </c>
      <c r="Q21" s="7">
        <f t="shared" si="5"/>
        <v>50.489999999999995</v>
      </c>
      <c r="R21" s="7">
        <f t="shared" si="6"/>
        <v>45.45</v>
      </c>
      <c r="S21" s="7">
        <f t="shared" si="7"/>
        <v>55.55</v>
      </c>
      <c r="T21" s="7">
        <f t="shared" si="8"/>
        <v>1514.6999999999998</v>
      </c>
      <c r="U21" s="9">
        <v>43227</v>
      </c>
    </row>
    <row r="22" spans="1:21" x14ac:dyDescent="0.25">
      <c r="A22" s="1" t="s">
        <v>36</v>
      </c>
      <c r="B22" s="1" t="s">
        <v>120</v>
      </c>
      <c r="C22" s="2" t="s">
        <v>121</v>
      </c>
      <c r="D22" s="1" t="s">
        <v>88</v>
      </c>
      <c r="E22" s="4" t="s">
        <v>2</v>
      </c>
      <c r="F22" s="24">
        <v>20635</v>
      </c>
      <c r="G22" s="5" t="s">
        <v>110</v>
      </c>
      <c r="H22" s="6">
        <v>61.9</v>
      </c>
      <c r="I22" s="6">
        <v>163.5</v>
      </c>
      <c r="J22" s="6">
        <v>33</v>
      </c>
      <c r="K22" s="5">
        <v>30</v>
      </c>
      <c r="L22" s="5">
        <f t="shared" si="0"/>
        <v>5</v>
      </c>
      <c r="M22" s="7">
        <f t="shared" si="1"/>
        <v>4.3700787401574779</v>
      </c>
      <c r="N22" s="7">
        <f t="shared" si="2"/>
        <v>136.18</v>
      </c>
      <c r="O22" s="8">
        <f t="shared" si="3"/>
        <v>23.155551814755587</v>
      </c>
      <c r="P22" s="5" t="str">
        <f t="shared" si="4"/>
        <v>NORMAL</v>
      </c>
      <c r="Q22" s="7">
        <f t="shared" si="5"/>
        <v>57.15</v>
      </c>
      <c r="R22" s="7">
        <f t="shared" si="6"/>
        <v>55.71</v>
      </c>
      <c r="S22" s="7">
        <f t="shared" si="7"/>
        <v>68.09</v>
      </c>
      <c r="T22" s="7">
        <f t="shared" si="8"/>
        <v>1714.5</v>
      </c>
      <c r="U22" s="9">
        <v>43227</v>
      </c>
    </row>
    <row r="23" spans="1:21" x14ac:dyDescent="0.25">
      <c r="A23" s="1" t="s">
        <v>37</v>
      </c>
      <c r="B23" s="1" t="s">
        <v>128</v>
      </c>
      <c r="C23" s="2" t="s">
        <v>122</v>
      </c>
      <c r="D23" s="1" t="s">
        <v>89</v>
      </c>
      <c r="E23" s="4" t="s">
        <v>2</v>
      </c>
      <c r="F23" s="24">
        <v>34061</v>
      </c>
      <c r="G23" s="5" t="s">
        <v>110</v>
      </c>
      <c r="H23" s="6">
        <v>54.5</v>
      </c>
      <c r="I23" s="6">
        <v>153</v>
      </c>
      <c r="J23" s="6">
        <v>34.9</v>
      </c>
      <c r="K23" s="5">
        <v>30</v>
      </c>
      <c r="L23" s="5">
        <f t="shared" si="0"/>
        <v>5</v>
      </c>
      <c r="M23" s="7">
        <f t="shared" si="1"/>
        <v>0.23622047244094446</v>
      </c>
      <c r="N23" s="7">
        <f t="shared" si="2"/>
        <v>119.9</v>
      </c>
      <c r="O23" s="8">
        <f t="shared" si="3"/>
        <v>23.28164381220898</v>
      </c>
      <c r="P23" s="5" t="str">
        <f t="shared" si="4"/>
        <v>NORMAL</v>
      </c>
      <c r="Q23" s="7">
        <f t="shared" si="5"/>
        <v>47.7</v>
      </c>
      <c r="R23" s="7">
        <f t="shared" si="6"/>
        <v>49.05</v>
      </c>
      <c r="S23" s="7">
        <f t="shared" si="7"/>
        <v>59.95</v>
      </c>
      <c r="T23" s="7">
        <f t="shared" si="8"/>
        <v>1431</v>
      </c>
      <c r="U23" s="9">
        <v>43227</v>
      </c>
    </row>
    <row r="24" spans="1:21" x14ac:dyDescent="0.25">
      <c r="A24" s="1" t="s">
        <v>38</v>
      </c>
      <c r="B24" s="1" t="s">
        <v>129</v>
      </c>
      <c r="C24" s="2" t="s">
        <v>3</v>
      </c>
      <c r="D24" s="1" t="s">
        <v>90</v>
      </c>
      <c r="E24" s="4" t="s">
        <v>3</v>
      </c>
      <c r="F24" s="24">
        <v>34293</v>
      </c>
      <c r="G24" s="5" t="s">
        <v>110</v>
      </c>
      <c r="H24" s="6">
        <v>70.900000000000006</v>
      </c>
      <c r="I24" s="6">
        <v>174.4</v>
      </c>
      <c r="J24" s="6">
        <v>22.2</v>
      </c>
      <c r="K24" s="5">
        <v>30</v>
      </c>
      <c r="L24" s="5">
        <f t="shared" si="0"/>
        <v>5</v>
      </c>
      <c r="M24" s="7">
        <f t="shared" si="1"/>
        <v>8.661417322834648</v>
      </c>
      <c r="N24" s="7">
        <f t="shared" si="2"/>
        <v>155.98000000000002</v>
      </c>
      <c r="O24" s="8">
        <f t="shared" si="3"/>
        <v>23.31059043851528</v>
      </c>
      <c r="P24" s="5" t="str">
        <f t="shared" si="4"/>
        <v>NORMAL</v>
      </c>
      <c r="Q24" s="7">
        <f t="shared" si="5"/>
        <v>66.960000000000008</v>
      </c>
      <c r="R24" s="7">
        <f t="shared" si="6"/>
        <v>63.81</v>
      </c>
      <c r="S24" s="7">
        <f t="shared" si="7"/>
        <v>77.990000000000009</v>
      </c>
      <c r="T24" s="7">
        <f t="shared" si="8"/>
        <v>2008.8000000000002</v>
      </c>
      <c r="U24" s="9">
        <v>43227</v>
      </c>
    </row>
    <row r="25" spans="1:21" x14ac:dyDescent="0.25">
      <c r="A25" s="1" t="s">
        <v>39</v>
      </c>
      <c r="B25" s="1" t="s">
        <v>130</v>
      </c>
      <c r="C25" s="2" t="s">
        <v>0</v>
      </c>
      <c r="D25" s="1" t="s">
        <v>91</v>
      </c>
      <c r="E25" s="4" t="s">
        <v>3</v>
      </c>
      <c r="F25" s="24">
        <v>29066</v>
      </c>
      <c r="G25" s="5" t="s">
        <v>110</v>
      </c>
      <c r="H25" s="6">
        <v>79</v>
      </c>
      <c r="I25" s="6">
        <v>169.5</v>
      </c>
      <c r="J25" s="6">
        <v>26.8</v>
      </c>
      <c r="K25" s="5">
        <v>30</v>
      </c>
      <c r="L25" s="5">
        <f t="shared" si="0"/>
        <v>5</v>
      </c>
      <c r="M25" s="7">
        <f t="shared" si="1"/>
        <v>6.7322834645669332</v>
      </c>
      <c r="N25" s="7">
        <f t="shared" si="2"/>
        <v>173.8</v>
      </c>
      <c r="O25" s="8">
        <f t="shared" si="3"/>
        <v>27.4971502162355</v>
      </c>
      <c r="P25" s="5" t="str">
        <f t="shared" si="4"/>
        <v>OVERWEIGHT</v>
      </c>
      <c r="Q25" s="7">
        <f t="shared" si="5"/>
        <v>62.55</v>
      </c>
      <c r="R25" s="7">
        <f t="shared" si="6"/>
        <v>71.099999999999994</v>
      </c>
      <c r="S25" s="7">
        <f t="shared" si="7"/>
        <v>86.9</v>
      </c>
      <c r="T25" s="7">
        <f t="shared" si="8"/>
        <v>1876.5</v>
      </c>
      <c r="U25" s="9">
        <v>43227</v>
      </c>
    </row>
    <row r="26" spans="1:21" x14ac:dyDescent="0.25">
      <c r="A26" s="1" t="s">
        <v>40</v>
      </c>
      <c r="B26" s="1" t="s">
        <v>41</v>
      </c>
      <c r="C26" s="2"/>
      <c r="D26" s="1" t="s">
        <v>92</v>
      </c>
      <c r="E26" s="4" t="s">
        <v>2</v>
      </c>
      <c r="F26" s="24">
        <v>31316</v>
      </c>
      <c r="G26" s="5" t="s">
        <v>110</v>
      </c>
      <c r="H26" s="6">
        <v>61.5</v>
      </c>
      <c r="I26" s="6">
        <v>152</v>
      </c>
      <c r="J26" s="6">
        <v>39.200000000000003</v>
      </c>
      <c r="K26" s="5">
        <v>30</v>
      </c>
      <c r="L26" s="5">
        <f t="shared" si="0"/>
        <v>4</v>
      </c>
      <c r="M26" s="7">
        <f t="shared" si="1"/>
        <v>11.842519685039374</v>
      </c>
      <c r="N26" s="7">
        <f t="shared" si="2"/>
        <v>135.30000000000001</v>
      </c>
      <c r="O26" s="8">
        <f t="shared" si="3"/>
        <v>26.61876731301939</v>
      </c>
      <c r="P26" s="5" t="str">
        <f t="shared" si="4"/>
        <v>OVERWEIGHT</v>
      </c>
      <c r="Q26" s="7">
        <f t="shared" si="5"/>
        <v>46.8</v>
      </c>
      <c r="R26" s="7">
        <f t="shared" si="6"/>
        <v>55.35</v>
      </c>
      <c r="S26" s="7">
        <f t="shared" si="7"/>
        <v>67.650000000000006</v>
      </c>
      <c r="T26" s="7">
        <f t="shared" si="8"/>
        <v>1404</v>
      </c>
      <c r="U26" s="9">
        <v>43227</v>
      </c>
    </row>
    <row r="27" spans="1:21" x14ac:dyDescent="0.25">
      <c r="A27" s="1" t="s">
        <v>42</v>
      </c>
      <c r="B27" s="1" t="s">
        <v>43</v>
      </c>
      <c r="C27" s="2"/>
      <c r="D27" s="1" t="s">
        <v>93</v>
      </c>
      <c r="E27" s="4" t="s">
        <v>2</v>
      </c>
      <c r="F27" s="24">
        <v>31749</v>
      </c>
      <c r="G27" s="5" t="s">
        <v>110</v>
      </c>
      <c r="H27" s="6">
        <v>51.5</v>
      </c>
      <c r="I27" s="6">
        <v>160.1</v>
      </c>
      <c r="J27" s="6">
        <v>27.5</v>
      </c>
      <c r="K27" s="5">
        <v>30</v>
      </c>
      <c r="L27" s="5">
        <f t="shared" si="0"/>
        <v>5</v>
      </c>
      <c r="M27" s="7">
        <f t="shared" si="1"/>
        <v>3.0314960629921295</v>
      </c>
      <c r="N27" s="7">
        <f t="shared" si="2"/>
        <v>113.30000000000001</v>
      </c>
      <c r="O27" s="8">
        <f t="shared" si="3"/>
        <v>20.092064570823748</v>
      </c>
      <c r="P27" s="5" t="str">
        <f t="shared" si="4"/>
        <v>NORMAL</v>
      </c>
      <c r="Q27" s="7">
        <f t="shared" si="5"/>
        <v>54.089999999999996</v>
      </c>
      <c r="R27" s="7">
        <f t="shared" si="6"/>
        <v>46.35</v>
      </c>
      <c r="S27" s="7">
        <f t="shared" si="7"/>
        <v>56.65</v>
      </c>
      <c r="T27" s="7">
        <f t="shared" si="8"/>
        <v>1622.6999999999998</v>
      </c>
      <c r="U27" s="9">
        <v>43227</v>
      </c>
    </row>
    <row r="28" spans="1:21" x14ac:dyDescent="0.25">
      <c r="A28" s="1" t="s">
        <v>44</v>
      </c>
      <c r="B28" s="1" t="s">
        <v>45</v>
      </c>
      <c r="C28" s="2"/>
      <c r="D28" s="1"/>
      <c r="E28" s="4" t="s">
        <v>2</v>
      </c>
      <c r="F28" s="24">
        <v>25406</v>
      </c>
      <c r="G28" s="5" t="s">
        <v>110</v>
      </c>
      <c r="H28" s="6">
        <v>65.5</v>
      </c>
      <c r="I28" s="6">
        <v>162.19999999999999</v>
      </c>
      <c r="J28" s="6">
        <v>36.5</v>
      </c>
      <c r="K28" s="5">
        <v>30</v>
      </c>
      <c r="L28" s="5">
        <f t="shared" si="0"/>
        <v>5</v>
      </c>
      <c r="M28" s="7">
        <f t="shared" si="1"/>
        <v>3.8582677165354298</v>
      </c>
      <c r="N28" s="7">
        <f t="shared" si="2"/>
        <v>144.10000000000002</v>
      </c>
      <c r="O28" s="8">
        <f t="shared" si="3"/>
        <v>24.896574687443465</v>
      </c>
      <c r="P28" s="5" t="str">
        <f t="shared" si="4"/>
        <v>NORMAL</v>
      </c>
      <c r="Q28" s="7">
        <f t="shared" si="5"/>
        <v>55.97999999999999</v>
      </c>
      <c r="R28" s="7">
        <f t="shared" si="6"/>
        <v>58.95</v>
      </c>
      <c r="S28" s="7">
        <f t="shared" si="7"/>
        <v>72.05</v>
      </c>
      <c r="T28" s="7">
        <f t="shared" si="8"/>
        <v>1679.3999999999996</v>
      </c>
      <c r="U28" s="9">
        <v>43227</v>
      </c>
    </row>
    <row r="29" spans="1:21" x14ac:dyDescent="0.25">
      <c r="A29" s="1" t="s">
        <v>46</v>
      </c>
      <c r="B29" s="1" t="s">
        <v>131</v>
      </c>
      <c r="C29" s="2" t="s">
        <v>123</v>
      </c>
      <c r="D29" s="1" t="s">
        <v>94</v>
      </c>
      <c r="E29" s="4" t="s">
        <v>2</v>
      </c>
      <c r="F29" s="24">
        <v>23414</v>
      </c>
      <c r="G29" s="5" t="s">
        <v>110</v>
      </c>
      <c r="H29" s="6">
        <v>63.1</v>
      </c>
      <c r="I29" s="6">
        <v>155.80000000000001</v>
      </c>
      <c r="J29" s="6">
        <v>39.700000000000003</v>
      </c>
      <c r="K29" s="5">
        <v>30</v>
      </c>
      <c r="L29" s="5">
        <f t="shared" si="0"/>
        <v>5</v>
      </c>
      <c r="M29" s="7">
        <f t="shared" si="1"/>
        <v>1.3385826771653591</v>
      </c>
      <c r="N29" s="7">
        <f t="shared" si="2"/>
        <v>138.82000000000002</v>
      </c>
      <c r="O29" s="8">
        <f t="shared" si="3"/>
        <v>25.99527718133745</v>
      </c>
      <c r="P29" s="5" t="str">
        <f t="shared" si="4"/>
        <v>OVERWEIGHT</v>
      </c>
      <c r="Q29" s="7">
        <f t="shared" si="5"/>
        <v>50.220000000000013</v>
      </c>
      <c r="R29" s="7">
        <f t="shared" si="6"/>
        <v>56.79</v>
      </c>
      <c r="S29" s="7">
        <f t="shared" si="7"/>
        <v>69.41</v>
      </c>
      <c r="T29" s="7">
        <f t="shared" si="8"/>
        <v>1506.6000000000004</v>
      </c>
      <c r="U29" s="9">
        <v>43227</v>
      </c>
    </row>
    <row r="30" spans="1:21" x14ac:dyDescent="0.25">
      <c r="A30" s="1" t="s">
        <v>47</v>
      </c>
      <c r="B30" s="1" t="s">
        <v>48</v>
      </c>
      <c r="C30" s="2"/>
      <c r="D30" s="1" t="s">
        <v>95</v>
      </c>
      <c r="E30" s="4" t="s">
        <v>2</v>
      </c>
      <c r="F30" s="24">
        <v>35671</v>
      </c>
      <c r="G30" s="5" t="s">
        <v>110</v>
      </c>
      <c r="H30" s="6">
        <v>55.1</v>
      </c>
      <c r="I30" s="6">
        <v>156.5</v>
      </c>
      <c r="J30" s="6">
        <v>33</v>
      </c>
      <c r="K30" s="5">
        <v>30</v>
      </c>
      <c r="L30" s="5">
        <f t="shared" si="0"/>
        <v>5</v>
      </c>
      <c r="M30" s="7">
        <f t="shared" si="1"/>
        <v>1.6141732283464627</v>
      </c>
      <c r="N30" s="7">
        <f t="shared" si="2"/>
        <v>121.22000000000001</v>
      </c>
      <c r="O30" s="8">
        <f t="shared" si="3"/>
        <v>22.496912288581086</v>
      </c>
      <c r="P30" s="5" t="str">
        <f t="shared" si="4"/>
        <v>NORMAL</v>
      </c>
      <c r="Q30" s="7">
        <f t="shared" si="5"/>
        <v>50.85</v>
      </c>
      <c r="R30" s="7">
        <f t="shared" si="6"/>
        <v>49.59</v>
      </c>
      <c r="S30" s="7">
        <f t="shared" si="7"/>
        <v>60.61</v>
      </c>
      <c r="T30" s="7">
        <f t="shared" si="8"/>
        <v>1525.5</v>
      </c>
      <c r="U30" s="9">
        <v>43227</v>
      </c>
    </row>
    <row r="31" spans="1:21" x14ac:dyDescent="0.25">
      <c r="A31" s="1" t="s">
        <v>47</v>
      </c>
      <c r="B31" s="1" t="s">
        <v>132</v>
      </c>
      <c r="C31" s="2" t="s">
        <v>119</v>
      </c>
      <c r="D31" s="1" t="s">
        <v>96</v>
      </c>
      <c r="E31" s="4" t="s">
        <v>2</v>
      </c>
      <c r="F31" s="24">
        <v>19736</v>
      </c>
      <c r="G31" s="5" t="s">
        <v>110</v>
      </c>
      <c r="H31" s="6">
        <v>67</v>
      </c>
      <c r="I31" s="6">
        <v>170.6</v>
      </c>
      <c r="J31" s="6">
        <v>32.299999999999997</v>
      </c>
      <c r="K31" s="5">
        <v>30</v>
      </c>
      <c r="L31" s="5">
        <f t="shared" si="0"/>
        <v>5</v>
      </c>
      <c r="M31" s="7">
        <f t="shared" si="1"/>
        <v>7.1653543307086522</v>
      </c>
      <c r="N31" s="7">
        <f t="shared" si="2"/>
        <v>147.4</v>
      </c>
      <c r="O31" s="8">
        <f t="shared" si="3"/>
        <v>23.020605847371325</v>
      </c>
      <c r="P31" s="5" t="str">
        <f t="shared" si="4"/>
        <v>NORMAL</v>
      </c>
      <c r="Q31" s="7">
        <f t="shared" si="5"/>
        <v>63.539999999999992</v>
      </c>
      <c r="R31" s="7">
        <f t="shared" si="6"/>
        <v>60.3</v>
      </c>
      <c r="S31" s="7">
        <f t="shared" si="7"/>
        <v>73.7</v>
      </c>
      <c r="T31" s="7">
        <f t="shared" si="8"/>
        <v>1906.1999999999998</v>
      </c>
      <c r="U31" s="9">
        <v>43227</v>
      </c>
    </row>
    <row r="32" spans="1:21" x14ac:dyDescent="0.25">
      <c r="A32" s="1" t="s">
        <v>49</v>
      </c>
      <c r="B32" s="1" t="s">
        <v>133</v>
      </c>
      <c r="C32" s="2" t="s">
        <v>115</v>
      </c>
      <c r="D32" s="1" t="s">
        <v>97</v>
      </c>
      <c r="E32" s="4" t="s">
        <v>2</v>
      </c>
      <c r="F32" s="24">
        <v>20556</v>
      </c>
      <c r="G32" s="5" t="s">
        <v>110</v>
      </c>
      <c r="H32" s="6">
        <v>64.2</v>
      </c>
      <c r="I32" s="6">
        <v>152.80000000000001</v>
      </c>
      <c r="J32" s="6">
        <v>41.7</v>
      </c>
      <c r="K32" s="5">
        <v>30</v>
      </c>
      <c r="L32" s="5">
        <f t="shared" si="0"/>
        <v>5</v>
      </c>
      <c r="M32" s="7">
        <f t="shared" si="1"/>
        <v>0.15748031496063675</v>
      </c>
      <c r="N32" s="7">
        <f t="shared" si="2"/>
        <v>141.24</v>
      </c>
      <c r="O32" s="8">
        <f t="shared" si="3"/>
        <v>27.497190318247856</v>
      </c>
      <c r="P32" s="5" t="str">
        <f t="shared" si="4"/>
        <v>OVERWEIGHT</v>
      </c>
      <c r="Q32" s="7">
        <f t="shared" si="5"/>
        <v>47.52000000000001</v>
      </c>
      <c r="R32" s="7">
        <f t="shared" si="6"/>
        <v>57.78</v>
      </c>
      <c r="S32" s="7">
        <f t="shared" si="7"/>
        <v>70.62</v>
      </c>
      <c r="T32" s="7">
        <f t="shared" si="8"/>
        <v>1425.6000000000004</v>
      </c>
      <c r="U32" s="9">
        <v>43227</v>
      </c>
    </row>
    <row r="33" spans="1:21" x14ac:dyDescent="0.25">
      <c r="A33" s="1" t="s">
        <v>50</v>
      </c>
      <c r="B33" s="1" t="s">
        <v>134</v>
      </c>
      <c r="C33" s="2" t="s">
        <v>115</v>
      </c>
      <c r="D33" s="1" t="s">
        <v>98</v>
      </c>
      <c r="E33" s="4" t="s">
        <v>2</v>
      </c>
      <c r="F33" s="24">
        <v>20698</v>
      </c>
      <c r="G33" s="5" t="s">
        <v>110</v>
      </c>
      <c r="H33" s="6">
        <v>51.9</v>
      </c>
      <c r="I33" s="6">
        <v>156.30000000000001</v>
      </c>
      <c r="J33" s="6">
        <v>30.5</v>
      </c>
      <c r="K33" s="5">
        <v>30</v>
      </c>
      <c r="L33" s="5">
        <f t="shared" si="0"/>
        <v>5</v>
      </c>
      <c r="M33" s="7">
        <f t="shared" si="1"/>
        <v>1.5354330708661443</v>
      </c>
      <c r="N33" s="7">
        <f t="shared" si="2"/>
        <v>114.18</v>
      </c>
      <c r="O33" s="8">
        <f t="shared" si="3"/>
        <v>21.244641254146075</v>
      </c>
      <c r="P33" s="5" t="str">
        <f t="shared" si="4"/>
        <v>NORMAL</v>
      </c>
      <c r="Q33" s="7">
        <f t="shared" si="5"/>
        <v>50.670000000000009</v>
      </c>
      <c r="R33" s="7">
        <f t="shared" si="6"/>
        <v>46.71</v>
      </c>
      <c r="S33" s="7">
        <f t="shared" si="7"/>
        <v>57.089999999999996</v>
      </c>
      <c r="T33" s="7">
        <f t="shared" si="8"/>
        <v>1520.1000000000004</v>
      </c>
      <c r="U33" s="9">
        <v>43227</v>
      </c>
    </row>
    <row r="34" spans="1:21" x14ac:dyDescent="0.25">
      <c r="A34" s="1" t="s">
        <v>51</v>
      </c>
      <c r="B34" s="1" t="s">
        <v>52</v>
      </c>
      <c r="C34" s="2"/>
      <c r="D34" s="1" t="s">
        <v>99</v>
      </c>
      <c r="E34" s="4" t="s">
        <v>2</v>
      </c>
      <c r="F34" s="24">
        <v>29733</v>
      </c>
      <c r="G34" s="5" t="s">
        <v>110</v>
      </c>
      <c r="H34" s="6">
        <v>93</v>
      </c>
      <c r="I34" s="6">
        <v>158</v>
      </c>
      <c r="J34" s="6">
        <v>51.5</v>
      </c>
      <c r="K34" s="5">
        <v>30</v>
      </c>
      <c r="L34" s="5">
        <f t="shared" si="0"/>
        <v>5</v>
      </c>
      <c r="M34" s="7">
        <f t="shared" si="1"/>
        <v>2.2047244094488185</v>
      </c>
      <c r="N34" s="7">
        <f t="shared" si="2"/>
        <v>204.60000000000002</v>
      </c>
      <c r="O34" s="8">
        <f t="shared" si="3"/>
        <v>37.25364524915878</v>
      </c>
      <c r="P34" s="5" t="str">
        <f t="shared" si="4"/>
        <v>OBESE</v>
      </c>
      <c r="Q34" s="7">
        <f t="shared" si="5"/>
        <v>52.2</v>
      </c>
      <c r="R34" s="7">
        <f t="shared" si="6"/>
        <v>83.7</v>
      </c>
      <c r="S34" s="7">
        <f t="shared" si="7"/>
        <v>102.3</v>
      </c>
      <c r="T34" s="7">
        <f t="shared" si="8"/>
        <v>1566</v>
      </c>
      <c r="U34" s="9">
        <v>43227</v>
      </c>
    </row>
    <row r="35" spans="1:21" x14ac:dyDescent="0.25">
      <c r="A35" s="1" t="s">
        <v>53</v>
      </c>
      <c r="B35" s="1" t="s">
        <v>135</v>
      </c>
      <c r="C35" s="2" t="s">
        <v>1</v>
      </c>
      <c r="D35" s="1" t="s">
        <v>100</v>
      </c>
      <c r="E35" s="4" t="s">
        <v>2</v>
      </c>
      <c r="F35" s="25"/>
      <c r="G35" s="5" t="s">
        <v>110</v>
      </c>
      <c r="H35" s="6">
        <v>48.2</v>
      </c>
      <c r="I35" s="6">
        <v>152.5</v>
      </c>
      <c r="J35" s="6">
        <v>25.9</v>
      </c>
      <c r="K35" s="5">
        <v>30</v>
      </c>
      <c r="L35" s="5">
        <f t="shared" si="0"/>
        <v>5</v>
      </c>
      <c r="M35" s="7">
        <f t="shared" si="1"/>
        <v>3.9370078740159187E-2</v>
      </c>
      <c r="N35" s="7">
        <f t="shared" si="2"/>
        <v>106.04000000000002</v>
      </c>
      <c r="O35" s="8">
        <f t="shared" si="3"/>
        <v>20.725611394786352</v>
      </c>
      <c r="P35" s="5" t="str">
        <f t="shared" si="4"/>
        <v>NORMAL</v>
      </c>
      <c r="Q35" s="7">
        <f t="shared" si="5"/>
        <v>47.25</v>
      </c>
      <c r="R35" s="7">
        <f t="shared" si="6"/>
        <v>43.38</v>
      </c>
      <c r="S35" s="7">
        <f t="shared" si="7"/>
        <v>53.02</v>
      </c>
      <c r="T35" s="7">
        <f t="shared" si="8"/>
        <v>1417.5</v>
      </c>
      <c r="U35" s="9">
        <v>43227</v>
      </c>
    </row>
    <row r="36" spans="1:21" x14ac:dyDescent="0.25">
      <c r="A36" s="1" t="s">
        <v>54</v>
      </c>
      <c r="B36" s="1" t="s">
        <v>136</v>
      </c>
      <c r="C36" s="2" t="s">
        <v>124</v>
      </c>
      <c r="D36" s="1" t="s">
        <v>101</v>
      </c>
      <c r="E36" s="4" t="s">
        <v>2</v>
      </c>
      <c r="F36" s="24">
        <v>20714</v>
      </c>
      <c r="G36" s="5" t="s">
        <v>110</v>
      </c>
      <c r="H36" s="6">
        <v>51.4</v>
      </c>
      <c r="I36" s="6">
        <v>150.19999999999999</v>
      </c>
      <c r="J36" s="6">
        <v>33.799999999999997</v>
      </c>
      <c r="K36" s="5">
        <v>30</v>
      </c>
      <c r="L36" s="5">
        <f t="shared" si="0"/>
        <v>4</v>
      </c>
      <c r="M36" s="7">
        <f t="shared" si="1"/>
        <v>11.13385826771653</v>
      </c>
      <c r="N36" s="7">
        <f t="shared" si="2"/>
        <v>113.08000000000001</v>
      </c>
      <c r="O36" s="8">
        <f t="shared" si="3"/>
        <v>22.783647546724215</v>
      </c>
      <c r="P36" s="5" t="str">
        <f t="shared" si="4"/>
        <v>NORMAL</v>
      </c>
      <c r="Q36" s="7">
        <f t="shared" si="5"/>
        <v>45.179999999999993</v>
      </c>
      <c r="R36" s="7">
        <f t="shared" si="6"/>
        <v>46.26</v>
      </c>
      <c r="S36" s="7">
        <f t="shared" si="7"/>
        <v>56.54</v>
      </c>
      <c r="T36" s="7">
        <f t="shared" si="8"/>
        <v>1355.3999999999999</v>
      </c>
      <c r="U36" s="9">
        <v>43227</v>
      </c>
    </row>
    <row r="37" spans="1:21" x14ac:dyDescent="0.25">
      <c r="A37" s="1" t="s">
        <v>56</v>
      </c>
      <c r="B37" s="1" t="s">
        <v>137</v>
      </c>
      <c r="C37" s="2" t="s">
        <v>2</v>
      </c>
      <c r="D37" s="1" t="s">
        <v>102</v>
      </c>
      <c r="E37" s="4" t="s">
        <v>2</v>
      </c>
      <c r="F37" s="24">
        <v>34471</v>
      </c>
      <c r="G37" s="5" t="s">
        <v>110</v>
      </c>
      <c r="H37" s="6">
        <v>55</v>
      </c>
      <c r="I37" s="6">
        <v>158.1</v>
      </c>
      <c r="J37" s="6">
        <v>29.8</v>
      </c>
      <c r="K37" s="5">
        <v>30</v>
      </c>
      <c r="L37" s="5">
        <f t="shared" si="0"/>
        <v>5</v>
      </c>
      <c r="M37" s="7">
        <f t="shared" si="1"/>
        <v>2.2440944881889671</v>
      </c>
      <c r="N37" s="7">
        <f t="shared" si="2"/>
        <v>121.00000000000001</v>
      </c>
      <c r="O37" s="8">
        <f t="shared" si="3"/>
        <v>22.003863878497064</v>
      </c>
      <c r="P37" s="5" t="str">
        <f t="shared" si="4"/>
        <v>NORMAL</v>
      </c>
      <c r="Q37" s="7">
        <f t="shared" si="5"/>
        <v>52.289999999999992</v>
      </c>
      <c r="R37" s="7">
        <f t="shared" si="6"/>
        <v>49.5</v>
      </c>
      <c r="S37" s="7">
        <f t="shared" si="7"/>
        <v>60.5</v>
      </c>
      <c r="T37" s="7">
        <f t="shared" si="8"/>
        <v>1568.6999999999998</v>
      </c>
      <c r="U37" s="9">
        <v>43227</v>
      </c>
    </row>
    <row r="38" spans="1:21" x14ac:dyDescent="0.25">
      <c r="A38" s="1" t="s">
        <v>58</v>
      </c>
      <c r="B38" s="1" t="s">
        <v>138</v>
      </c>
      <c r="C38" s="2" t="s">
        <v>3</v>
      </c>
      <c r="D38" s="1" t="s">
        <v>103</v>
      </c>
      <c r="E38" s="4" t="s">
        <v>2</v>
      </c>
      <c r="F38" s="24">
        <v>20551</v>
      </c>
      <c r="G38" s="5" t="s">
        <v>110</v>
      </c>
      <c r="H38" s="6">
        <v>36.9</v>
      </c>
      <c r="I38" s="6">
        <v>145.30000000000001</v>
      </c>
      <c r="J38" s="6">
        <v>20.8</v>
      </c>
      <c r="K38" s="5">
        <v>30</v>
      </c>
      <c r="L38" s="5">
        <f t="shared" si="0"/>
        <v>4</v>
      </c>
      <c r="M38" s="7">
        <f t="shared" si="1"/>
        <v>9.2047244094488256</v>
      </c>
      <c r="N38" s="7">
        <f t="shared" si="2"/>
        <v>81.180000000000007</v>
      </c>
      <c r="O38" s="8">
        <f t="shared" si="3"/>
        <v>17.478136934808443</v>
      </c>
      <c r="P38" s="5" t="str">
        <f t="shared" si="4"/>
        <v>UNDERWEIGHT</v>
      </c>
      <c r="Q38" s="7">
        <f t="shared" si="5"/>
        <v>40.77000000000001</v>
      </c>
      <c r="R38" s="7">
        <f t="shared" si="6"/>
        <v>33.21</v>
      </c>
      <c r="S38" s="7">
        <f t="shared" si="7"/>
        <v>40.589999999999996</v>
      </c>
      <c r="T38" s="7">
        <f t="shared" si="8"/>
        <v>1223.1000000000004</v>
      </c>
      <c r="U38" s="9">
        <v>43227</v>
      </c>
    </row>
    <row r="39" spans="1:21" x14ac:dyDescent="0.25">
      <c r="A39" s="1" t="s">
        <v>59</v>
      </c>
      <c r="B39" s="1" t="s">
        <v>60</v>
      </c>
      <c r="C39" s="2"/>
      <c r="D39" s="1" t="s">
        <v>104</v>
      </c>
      <c r="E39" s="4" t="s">
        <v>2</v>
      </c>
      <c r="F39" s="24">
        <v>33377</v>
      </c>
      <c r="G39" s="5" t="s">
        <v>110</v>
      </c>
      <c r="H39" s="6">
        <v>52.3</v>
      </c>
      <c r="I39" s="6">
        <v>161.1</v>
      </c>
      <c r="J39" s="6">
        <v>26</v>
      </c>
      <c r="K39" s="5">
        <v>30</v>
      </c>
      <c r="L39" s="5">
        <f t="shared" si="0"/>
        <v>5</v>
      </c>
      <c r="M39" s="7">
        <f t="shared" si="1"/>
        <v>3.4251968503937</v>
      </c>
      <c r="N39" s="7">
        <f t="shared" si="2"/>
        <v>115.06</v>
      </c>
      <c r="O39" s="8">
        <f t="shared" si="3"/>
        <v>20.15164983445208</v>
      </c>
      <c r="P39" s="5" t="str">
        <f t="shared" si="4"/>
        <v>NORMAL</v>
      </c>
      <c r="Q39" s="7">
        <f t="shared" si="5"/>
        <v>54.989999999999995</v>
      </c>
      <c r="R39" s="7">
        <f t="shared" si="6"/>
        <v>47.069999999999993</v>
      </c>
      <c r="S39" s="7">
        <f t="shared" si="7"/>
        <v>57.53</v>
      </c>
      <c r="T39" s="7">
        <f t="shared" si="8"/>
        <v>1649.6999999999998</v>
      </c>
      <c r="U39" s="9">
        <v>43227</v>
      </c>
    </row>
    <row r="40" spans="1:21" x14ac:dyDescent="0.25">
      <c r="A40" s="1" t="s">
        <v>61</v>
      </c>
      <c r="B40" s="1" t="s">
        <v>62</v>
      </c>
      <c r="C40" s="2"/>
      <c r="D40" s="1" t="s">
        <v>105</v>
      </c>
      <c r="E40" s="4" t="s">
        <v>2</v>
      </c>
      <c r="F40" s="24">
        <v>21965</v>
      </c>
      <c r="G40" s="5" t="s">
        <v>110</v>
      </c>
      <c r="H40" s="6">
        <v>61.2</v>
      </c>
      <c r="I40" s="6">
        <v>147.4</v>
      </c>
      <c r="J40" s="6">
        <v>42.8</v>
      </c>
      <c r="K40" s="5">
        <v>30</v>
      </c>
      <c r="L40" s="5">
        <f t="shared" si="0"/>
        <v>4</v>
      </c>
      <c r="M40" s="7">
        <f t="shared" si="1"/>
        <v>10.031496062992126</v>
      </c>
      <c r="N40" s="7">
        <f t="shared" si="2"/>
        <v>134.64000000000001</v>
      </c>
      <c r="O40" s="8">
        <f t="shared" si="3"/>
        <v>28.168028735071406</v>
      </c>
      <c r="P40" s="5" t="str">
        <f t="shared" si="4"/>
        <v>OVERWEIGHT</v>
      </c>
      <c r="Q40" s="7">
        <f t="shared" si="5"/>
        <v>42.660000000000004</v>
      </c>
      <c r="R40" s="7">
        <f t="shared" si="6"/>
        <v>55.08</v>
      </c>
      <c r="S40" s="7">
        <f t="shared" si="7"/>
        <v>67.320000000000007</v>
      </c>
      <c r="T40" s="7">
        <f t="shared" si="8"/>
        <v>1279.8000000000002</v>
      </c>
      <c r="U40" s="9">
        <v>43227</v>
      </c>
    </row>
    <row r="41" spans="1:21" x14ac:dyDescent="0.25">
      <c r="A41" s="1" t="s">
        <v>63</v>
      </c>
      <c r="B41" s="1" t="s">
        <v>139</v>
      </c>
      <c r="C41" s="2" t="s">
        <v>1</v>
      </c>
      <c r="D41" s="1" t="s">
        <v>106</v>
      </c>
      <c r="E41" s="4" t="s">
        <v>2</v>
      </c>
      <c r="F41" s="24">
        <v>32358</v>
      </c>
      <c r="G41" s="5" t="s">
        <v>110</v>
      </c>
      <c r="H41" s="6">
        <v>58.4</v>
      </c>
      <c r="I41" s="6">
        <v>149.80000000000001</v>
      </c>
      <c r="J41" s="6">
        <v>36.799999999999997</v>
      </c>
      <c r="K41" s="5">
        <v>30</v>
      </c>
      <c r="L41" s="5">
        <f t="shared" si="0"/>
        <v>4</v>
      </c>
      <c r="M41" s="7">
        <f t="shared" si="1"/>
        <v>10.976377952755914</v>
      </c>
      <c r="N41" s="7">
        <f t="shared" si="2"/>
        <v>128.48000000000002</v>
      </c>
      <c r="O41" s="8">
        <f t="shared" si="3"/>
        <v>26.024909046507929</v>
      </c>
      <c r="P41" s="5" t="str">
        <f t="shared" si="4"/>
        <v>OVERWEIGHT</v>
      </c>
      <c r="Q41" s="7">
        <f t="shared" si="5"/>
        <v>44.820000000000007</v>
      </c>
      <c r="R41" s="7">
        <f t="shared" si="6"/>
        <v>52.56</v>
      </c>
      <c r="S41" s="7">
        <f t="shared" si="7"/>
        <v>64.239999999999995</v>
      </c>
      <c r="T41" s="7">
        <f t="shared" si="8"/>
        <v>1344.6000000000001</v>
      </c>
      <c r="U41" s="9">
        <v>43227</v>
      </c>
    </row>
    <row r="42" spans="1:21" x14ac:dyDescent="0.25">
      <c r="A42" s="1" t="s">
        <v>65</v>
      </c>
      <c r="B42" s="1" t="s">
        <v>66</v>
      </c>
      <c r="C42" s="2"/>
      <c r="D42" s="1" t="s">
        <v>107</v>
      </c>
      <c r="E42" s="4" t="s">
        <v>3</v>
      </c>
      <c r="F42" s="24">
        <v>32911</v>
      </c>
      <c r="G42" s="5" t="s">
        <v>110</v>
      </c>
      <c r="H42" s="6">
        <v>64.599999999999994</v>
      </c>
      <c r="I42" s="6">
        <v>157.5</v>
      </c>
      <c r="J42" s="6">
        <v>24.4</v>
      </c>
      <c r="K42" s="5">
        <v>30</v>
      </c>
      <c r="L42" s="5">
        <f t="shared" si="0"/>
        <v>5</v>
      </c>
      <c r="M42" s="7">
        <f t="shared" si="1"/>
        <v>2.0078740157480333</v>
      </c>
      <c r="N42" s="7">
        <f t="shared" si="2"/>
        <v>142.12</v>
      </c>
      <c r="O42" s="8">
        <f t="shared" si="3"/>
        <v>26.041824137062232</v>
      </c>
      <c r="P42" s="5" t="str">
        <f t="shared" si="4"/>
        <v>OVERWEIGHT</v>
      </c>
      <c r="Q42" s="7">
        <f t="shared" si="5"/>
        <v>51.75</v>
      </c>
      <c r="R42" s="7">
        <f t="shared" si="6"/>
        <v>58.139999999999993</v>
      </c>
      <c r="S42" s="7">
        <f t="shared" si="7"/>
        <v>71.059999999999988</v>
      </c>
      <c r="T42" s="7">
        <f t="shared" si="8"/>
        <v>1552.5</v>
      </c>
      <c r="U42" s="9">
        <v>43227</v>
      </c>
    </row>
    <row r="43" spans="1:21" x14ac:dyDescent="0.25">
      <c r="A43" s="1" t="s">
        <v>67</v>
      </c>
      <c r="B43" s="1" t="s">
        <v>140</v>
      </c>
      <c r="C43" s="2" t="s">
        <v>125</v>
      </c>
      <c r="D43" s="1" t="s">
        <v>108</v>
      </c>
      <c r="E43" s="4" t="s">
        <v>2</v>
      </c>
      <c r="F43" s="24">
        <v>24411</v>
      </c>
      <c r="G43" s="5" t="s">
        <v>110</v>
      </c>
      <c r="H43" s="6">
        <v>56.2</v>
      </c>
      <c r="I43" s="6">
        <v>151.80000000000001</v>
      </c>
      <c r="J43" s="6">
        <v>33.200000000000003</v>
      </c>
      <c r="K43" s="5">
        <v>30</v>
      </c>
      <c r="L43" s="5">
        <f t="shared" si="0"/>
        <v>4</v>
      </c>
      <c r="M43" s="7">
        <f t="shared" si="1"/>
        <v>11.763779527559056</v>
      </c>
      <c r="N43" s="7">
        <f t="shared" si="2"/>
        <v>123.64000000000001</v>
      </c>
      <c r="O43" s="8">
        <f t="shared" si="3"/>
        <v>24.388931417630506</v>
      </c>
      <c r="P43" s="5" t="str">
        <f t="shared" si="4"/>
        <v>NORMAL</v>
      </c>
      <c r="Q43" s="7">
        <f t="shared" si="5"/>
        <v>46.620000000000012</v>
      </c>
      <c r="R43" s="7">
        <f t="shared" si="6"/>
        <v>50.58</v>
      </c>
      <c r="S43" s="7">
        <f t="shared" si="7"/>
        <v>61.820000000000007</v>
      </c>
      <c r="T43" s="7">
        <f t="shared" si="8"/>
        <v>1398.6000000000004</v>
      </c>
      <c r="U43" s="9">
        <v>43227</v>
      </c>
    </row>
    <row r="44" spans="1:21" x14ac:dyDescent="0.25">
      <c r="A44" s="1" t="s">
        <v>68</v>
      </c>
      <c r="B44" s="1" t="s">
        <v>141</v>
      </c>
      <c r="C44" s="2" t="s">
        <v>121</v>
      </c>
      <c r="D44" s="1" t="s">
        <v>109</v>
      </c>
      <c r="E44" s="4" t="s">
        <v>2</v>
      </c>
      <c r="F44" s="24">
        <v>34035</v>
      </c>
      <c r="G44" s="5" t="s">
        <v>110</v>
      </c>
      <c r="H44" s="6">
        <v>42.9</v>
      </c>
      <c r="I44" s="6">
        <v>151.80000000000001</v>
      </c>
      <c r="J44" s="6">
        <v>25.6</v>
      </c>
      <c r="K44" s="5">
        <v>30</v>
      </c>
      <c r="L44" s="5">
        <f t="shared" si="0"/>
        <v>4</v>
      </c>
      <c r="M44" s="7">
        <f t="shared" si="1"/>
        <v>11.763779527559056</v>
      </c>
      <c r="N44" s="7">
        <f t="shared" si="2"/>
        <v>94.38000000000001</v>
      </c>
      <c r="O44" s="8">
        <f t="shared" si="3"/>
        <v>18.617173626625419</v>
      </c>
      <c r="P44" s="5" t="str">
        <f t="shared" si="4"/>
        <v>NORMAL</v>
      </c>
      <c r="Q44" s="7">
        <f t="shared" si="5"/>
        <v>46.620000000000012</v>
      </c>
      <c r="R44" s="7">
        <f t="shared" si="6"/>
        <v>38.61</v>
      </c>
      <c r="S44" s="7">
        <f t="shared" si="7"/>
        <v>47.19</v>
      </c>
      <c r="T44" s="7">
        <f t="shared" si="8"/>
        <v>1398.6000000000004</v>
      </c>
      <c r="U44" s="9">
        <v>43227</v>
      </c>
    </row>
    <row r="45" spans="1:21" x14ac:dyDescent="0.25">
      <c r="A45" s="12" t="s">
        <v>6</v>
      </c>
      <c r="B45" s="12" t="s">
        <v>7</v>
      </c>
      <c r="C45" s="13"/>
      <c r="D45" s="14" t="s">
        <v>70</v>
      </c>
      <c r="E45" s="15" t="s">
        <v>2</v>
      </c>
      <c r="F45" s="26">
        <v>23355</v>
      </c>
      <c r="G45" s="16" t="s">
        <v>110</v>
      </c>
      <c r="H45" s="16">
        <v>67.3</v>
      </c>
      <c r="I45" s="16">
        <v>157.19999999999999</v>
      </c>
      <c r="J45" s="13"/>
      <c r="K45" s="16">
        <v>30</v>
      </c>
      <c r="L45" s="16">
        <f t="shared" ref="L45:L59" si="9">ROUNDDOWN(((I45/2.54)/12), 0)</f>
        <v>5</v>
      </c>
      <c r="M45" s="17">
        <f t="shared" si="1"/>
        <v>1.8897637795275557</v>
      </c>
      <c r="N45" s="17">
        <f t="shared" ref="N45:N59" si="10">H45*2.2</f>
        <v>148.06</v>
      </c>
      <c r="O45" s="18">
        <f t="shared" ref="O45:O59" si="11">H45/((I45/100)^2)</f>
        <v>27.23390892786616</v>
      </c>
      <c r="P45" s="16" t="str">
        <f t="shared" si="4"/>
        <v>OVERWEIGHT</v>
      </c>
      <c r="Q45" s="17">
        <f t="shared" ref="Q45:Q59" si="12">((I45-100)-((I45-100)*0.1))</f>
        <v>51.47999999999999</v>
      </c>
      <c r="R45" s="17">
        <f t="shared" ref="R45:R59" si="13">(H45)-(0.1*H45)</f>
        <v>60.569999999999993</v>
      </c>
      <c r="S45" s="17">
        <f t="shared" ref="S45:S59" si="14">(H45)+(0.1*H45)</f>
        <v>74.03</v>
      </c>
      <c r="T45" s="17">
        <f t="shared" ref="T45:T59" si="15">Q45*K45</f>
        <v>1544.3999999999996</v>
      </c>
      <c r="U45" s="19">
        <v>43360</v>
      </c>
    </row>
    <row r="46" spans="1:21" x14ac:dyDescent="0.25">
      <c r="A46" s="12" t="s">
        <v>8</v>
      </c>
      <c r="B46" s="12" t="s">
        <v>9</v>
      </c>
      <c r="C46" s="13"/>
      <c r="D46" s="14" t="s">
        <v>71</v>
      </c>
      <c r="E46" s="15" t="s">
        <v>3</v>
      </c>
      <c r="F46" s="26">
        <v>27259</v>
      </c>
      <c r="G46" s="16" t="s">
        <v>110</v>
      </c>
      <c r="H46" s="16">
        <v>56</v>
      </c>
      <c r="I46" s="16">
        <v>159.30000000000001</v>
      </c>
      <c r="J46" s="13"/>
      <c r="K46" s="16">
        <v>30</v>
      </c>
      <c r="L46" s="16">
        <f t="shared" si="9"/>
        <v>5</v>
      </c>
      <c r="M46" s="17">
        <f t="shared" si="1"/>
        <v>2.7165354330708666</v>
      </c>
      <c r="N46" s="17">
        <f t="shared" si="10"/>
        <v>123.20000000000002</v>
      </c>
      <c r="O46" s="18">
        <f t="shared" si="11"/>
        <v>22.06766972106859</v>
      </c>
      <c r="P46" s="16" t="str">
        <f t="shared" si="4"/>
        <v>NORMAL</v>
      </c>
      <c r="Q46" s="17">
        <f t="shared" si="12"/>
        <v>53.370000000000012</v>
      </c>
      <c r="R46" s="17">
        <f t="shared" si="13"/>
        <v>50.4</v>
      </c>
      <c r="S46" s="17">
        <f t="shared" si="14"/>
        <v>61.6</v>
      </c>
      <c r="T46" s="17">
        <f t="shared" si="15"/>
        <v>1601.1000000000004</v>
      </c>
      <c r="U46" s="19">
        <v>43360</v>
      </c>
    </row>
    <row r="47" spans="1:21" x14ac:dyDescent="0.25">
      <c r="A47" s="12" t="s">
        <v>15</v>
      </c>
      <c r="B47" s="12" t="s">
        <v>16</v>
      </c>
      <c r="C47" s="13"/>
      <c r="D47" s="14" t="s">
        <v>75</v>
      </c>
      <c r="E47" s="15" t="s">
        <v>2</v>
      </c>
      <c r="F47" s="26">
        <v>20703</v>
      </c>
      <c r="G47" s="16" t="s">
        <v>110</v>
      </c>
      <c r="H47" s="16">
        <v>74.400000000000006</v>
      </c>
      <c r="I47" s="16">
        <v>160.5</v>
      </c>
      <c r="J47" s="13"/>
      <c r="K47" s="16">
        <v>30</v>
      </c>
      <c r="L47" s="16">
        <f t="shared" si="9"/>
        <v>5</v>
      </c>
      <c r="M47" s="17">
        <f t="shared" si="1"/>
        <v>3.1889763779527556</v>
      </c>
      <c r="N47" s="17">
        <f t="shared" si="10"/>
        <v>163.68000000000004</v>
      </c>
      <c r="O47" s="18">
        <f t="shared" si="11"/>
        <v>28.881707281567532</v>
      </c>
      <c r="P47" s="16" t="str">
        <f t="shared" si="4"/>
        <v>OVERWEIGHT</v>
      </c>
      <c r="Q47" s="17">
        <f t="shared" si="12"/>
        <v>54.45</v>
      </c>
      <c r="R47" s="17">
        <f t="shared" si="13"/>
        <v>66.960000000000008</v>
      </c>
      <c r="S47" s="17">
        <f t="shared" si="14"/>
        <v>81.84</v>
      </c>
      <c r="T47" s="17">
        <f t="shared" si="15"/>
        <v>1633.5</v>
      </c>
      <c r="U47" s="19">
        <v>43360</v>
      </c>
    </row>
    <row r="48" spans="1:21" x14ac:dyDescent="0.25">
      <c r="A48" s="12" t="s">
        <v>25</v>
      </c>
      <c r="B48" s="12" t="s">
        <v>21</v>
      </c>
      <c r="C48" s="13"/>
      <c r="D48" s="14" t="s">
        <v>80</v>
      </c>
      <c r="E48" s="15" t="s">
        <v>2</v>
      </c>
      <c r="F48" s="26">
        <v>24052</v>
      </c>
      <c r="G48" s="16" t="s">
        <v>110</v>
      </c>
      <c r="H48" s="16">
        <v>51.3</v>
      </c>
      <c r="I48" s="16">
        <v>152.4</v>
      </c>
      <c r="J48" s="13"/>
      <c r="K48" s="16">
        <v>30</v>
      </c>
      <c r="L48" s="16">
        <f t="shared" si="9"/>
        <v>5</v>
      </c>
      <c r="M48" s="17">
        <f t="shared" si="1"/>
        <v>0</v>
      </c>
      <c r="N48" s="17">
        <f t="shared" si="10"/>
        <v>112.86</v>
      </c>
      <c r="O48" s="18">
        <f t="shared" si="11"/>
        <v>22.087544175088347</v>
      </c>
      <c r="P48" s="16" t="str">
        <f t="shared" si="4"/>
        <v>NORMAL</v>
      </c>
      <c r="Q48" s="17">
        <f t="shared" si="12"/>
        <v>47.160000000000004</v>
      </c>
      <c r="R48" s="17">
        <f t="shared" si="13"/>
        <v>46.169999999999995</v>
      </c>
      <c r="S48" s="17">
        <f t="shared" si="14"/>
        <v>56.43</v>
      </c>
      <c r="T48" s="17">
        <f t="shared" si="15"/>
        <v>1414.8000000000002</v>
      </c>
      <c r="U48" s="19">
        <v>43360</v>
      </c>
    </row>
    <row r="49" spans="1:21" x14ac:dyDescent="0.25">
      <c r="A49" s="12" t="s">
        <v>27</v>
      </c>
      <c r="B49" s="12" t="s">
        <v>28</v>
      </c>
      <c r="C49" s="13"/>
      <c r="D49" s="14" t="s">
        <v>82</v>
      </c>
      <c r="E49" s="15" t="s">
        <v>2</v>
      </c>
      <c r="F49" s="26">
        <v>33315</v>
      </c>
      <c r="G49" s="16" t="s">
        <v>110</v>
      </c>
      <c r="H49" s="16">
        <v>57.3</v>
      </c>
      <c r="I49" s="16">
        <v>162</v>
      </c>
      <c r="J49" s="13"/>
      <c r="K49" s="16">
        <v>30</v>
      </c>
      <c r="L49" s="16">
        <f t="shared" si="9"/>
        <v>5</v>
      </c>
      <c r="M49" s="17">
        <f t="shared" si="1"/>
        <v>3.7795275590551221</v>
      </c>
      <c r="N49" s="17">
        <f t="shared" si="10"/>
        <v>126.06</v>
      </c>
      <c r="O49" s="18">
        <f t="shared" si="11"/>
        <v>21.833561957018741</v>
      </c>
      <c r="P49" s="16" t="str">
        <f t="shared" si="4"/>
        <v>NORMAL</v>
      </c>
      <c r="Q49" s="17">
        <f t="shared" si="12"/>
        <v>55.8</v>
      </c>
      <c r="R49" s="17">
        <f t="shared" si="13"/>
        <v>51.569999999999993</v>
      </c>
      <c r="S49" s="17">
        <f t="shared" si="14"/>
        <v>63.03</v>
      </c>
      <c r="T49" s="17">
        <f t="shared" si="15"/>
        <v>1674</v>
      </c>
      <c r="U49" s="19">
        <v>43360</v>
      </c>
    </row>
    <row r="50" spans="1:21" x14ac:dyDescent="0.25">
      <c r="A50" s="12" t="s">
        <v>33</v>
      </c>
      <c r="B50" s="12" t="s">
        <v>118</v>
      </c>
      <c r="C50" s="13" t="s">
        <v>119</v>
      </c>
      <c r="D50" s="14" t="s">
        <v>86</v>
      </c>
      <c r="E50" s="15" t="s">
        <v>2</v>
      </c>
      <c r="F50" s="26">
        <v>22339</v>
      </c>
      <c r="G50" s="16" t="s">
        <v>110</v>
      </c>
      <c r="H50" s="16">
        <v>56.85</v>
      </c>
      <c r="I50" s="16">
        <v>152</v>
      </c>
      <c r="J50" s="13"/>
      <c r="K50" s="16">
        <v>30</v>
      </c>
      <c r="L50" s="16">
        <f t="shared" si="9"/>
        <v>4</v>
      </c>
      <c r="M50" s="17">
        <f t="shared" si="1"/>
        <v>11.842519685039374</v>
      </c>
      <c r="N50" s="17">
        <f t="shared" si="10"/>
        <v>125.07000000000001</v>
      </c>
      <c r="O50" s="18">
        <f t="shared" si="11"/>
        <v>24.606128808864266</v>
      </c>
      <c r="P50" s="16" t="str">
        <f t="shared" si="4"/>
        <v>NORMAL</v>
      </c>
      <c r="Q50" s="17">
        <f t="shared" si="12"/>
        <v>46.8</v>
      </c>
      <c r="R50" s="17">
        <f t="shared" si="13"/>
        <v>51.164999999999999</v>
      </c>
      <c r="S50" s="17">
        <f t="shared" si="14"/>
        <v>62.535000000000004</v>
      </c>
      <c r="T50" s="17">
        <f t="shared" si="15"/>
        <v>1404</v>
      </c>
      <c r="U50" s="19">
        <v>43360</v>
      </c>
    </row>
    <row r="51" spans="1:21" x14ac:dyDescent="0.25">
      <c r="A51" s="12" t="s">
        <v>37</v>
      </c>
      <c r="B51" s="12" t="s">
        <v>128</v>
      </c>
      <c r="C51" s="13" t="s">
        <v>122</v>
      </c>
      <c r="D51" s="14" t="s">
        <v>89</v>
      </c>
      <c r="E51" s="15" t="s">
        <v>2</v>
      </c>
      <c r="F51" s="26">
        <v>34061</v>
      </c>
      <c r="G51" s="16" t="s">
        <v>110</v>
      </c>
      <c r="H51" s="16">
        <v>55.25</v>
      </c>
      <c r="I51" s="16">
        <v>153</v>
      </c>
      <c r="J51" s="13"/>
      <c r="K51" s="16">
        <v>30</v>
      </c>
      <c r="L51" s="16">
        <f t="shared" si="9"/>
        <v>5</v>
      </c>
      <c r="M51" s="17">
        <f t="shared" si="1"/>
        <v>0.23622047244094446</v>
      </c>
      <c r="N51" s="17">
        <f t="shared" si="10"/>
        <v>121.55000000000001</v>
      </c>
      <c r="O51" s="18">
        <f t="shared" si="11"/>
        <v>23.602033405954973</v>
      </c>
      <c r="P51" s="16" t="str">
        <f t="shared" si="4"/>
        <v>NORMAL</v>
      </c>
      <c r="Q51" s="17">
        <f t="shared" si="12"/>
        <v>47.7</v>
      </c>
      <c r="R51" s="17">
        <f t="shared" si="13"/>
        <v>49.725000000000001</v>
      </c>
      <c r="S51" s="17">
        <f t="shared" si="14"/>
        <v>60.774999999999999</v>
      </c>
      <c r="T51" s="17">
        <f t="shared" si="15"/>
        <v>1431</v>
      </c>
      <c r="U51" s="19">
        <v>43360</v>
      </c>
    </row>
    <row r="52" spans="1:21" x14ac:dyDescent="0.25">
      <c r="A52" s="12" t="s">
        <v>42</v>
      </c>
      <c r="B52" s="12" t="s">
        <v>43</v>
      </c>
      <c r="C52" s="13"/>
      <c r="D52" s="14" t="s">
        <v>93</v>
      </c>
      <c r="E52" s="15" t="s">
        <v>2</v>
      </c>
      <c r="F52" s="26">
        <v>31749</v>
      </c>
      <c r="G52" s="16" t="s">
        <v>110</v>
      </c>
      <c r="H52" s="16">
        <v>51.95</v>
      </c>
      <c r="I52" s="16">
        <v>160.1</v>
      </c>
      <c r="J52" s="13"/>
      <c r="K52" s="16">
        <v>30</v>
      </c>
      <c r="L52" s="16">
        <f t="shared" si="9"/>
        <v>5</v>
      </c>
      <c r="M52" s="17">
        <f t="shared" si="1"/>
        <v>3.0314960629921295</v>
      </c>
      <c r="N52" s="17">
        <f t="shared" si="10"/>
        <v>114.29000000000002</v>
      </c>
      <c r="O52" s="18">
        <f t="shared" si="11"/>
        <v>20.267626300083375</v>
      </c>
      <c r="P52" s="16" t="str">
        <f t="shared" si="4"/>
        <v>NORMAL</v>
      </c>
      <c r="Q52" s="17">
        <f t="shared" si="12"/>
        <v>54.089999999999996</v>
      </c>
      <c r="R52" s="17">
        <f t="shared" si="13"/>
        <v>46.755000000000003</v>
      </c>
      <c r="S52" s="17">
        <f t="shared" si="14"/>
        <v>57.145000000000003</v>
      </c>
      <c r="T52" s="17">
        <f t="shared" si="15"/>
        <v>1622.6999999999998</v>
      </c>
      <c r="U52" s="19">
        <v>43360</v>
      </c>
    </row>
    <row r="53" spans="1:21" x14ac:dyDescent="0.25">
      <c r="A53" s="12" t="s">
        <v>44</v>
      </c>
      <c r="B53" s="12" t="s">
        <v>45</v>
      </c>
      <c r="C53" s="13"/>
      <c r="D53" s="14"/>
      <c r="E53" s="15" t="s">
        <v>2</v>
      </c>
      <c r="F53" s="26">
        <v>25406</v>
      </c>
      <c r="G53" s="16" t="s">
        <v>110</v>
      </c>
      <c r="H53" s="16">
        <v>64.849999999999994</v>
      </c>
      <c r="I53" s="16">
        <v>162.19999999999999</v>
      </c>
      <c r="J53" s="13"/>
      <c r="K53" s="16">
        <v>30</v>
      </c>
      <c r="L53" s="16">
        <f t="shared" si="9"/>
        <v>5</v>
      </c>
      <c r="M53" s="17">
        <f t="shared" si="1"/>
        <v>3.8582677165354298</v>
      </c>
      <c r="N53" s="17">
        <f t="shared" si="10"/>
        <v>142.66999999999999</v>
      </c>
      <c r="O53" s="18">
        <f t="shared" si="11"/>
        <v>24.649509442453564</v>
      </c>
      <c r="P53" s="16" t="str">
        <f t="shared" si="4"/>
        <v>NORMAL</v>
      </c>
      <c r="Q53" s="17">
        <f t="shared" si="12"/>
        <v>55.97999999999999</v>
      </c>
      <c r="R53" s="17">
        <f t="shared" si="13"/>
        <v>58.364999999999995</v>
      </c>
      <c r="S53" s="17">
        <f t="shared" si="14"/>
        <v>71.334999999999994</v>
      </c>
      <c r="T53" s="17">
        <f t="shared" si="15"/>
        <v>1679.3999999999996</v>
      </c>
      <c r="U53" s="19">
        <v>43360</v>
      </c>
    </row>
    <row r="54" spans="1:21" x14ac:dyDescent="0.25">
      <c r="A54" s="12" t="s">
        <v>46</v>
      </c>
      <c r="B54" s="12" t="s">
        <v>131</v>
      </c>
      <c r="C54" s="13" t="s">
        <v>123</v>
      </c>
      <c r="D54" s="14" t="s">
        <v>94</v>
      </c>
      <c r="E54" s="15" t="s">
        <v>2</v>
      </c>
      <c r="F54" s="26">
        <v>23414</v>
      </c>
      <c r="G54" s="16" t="s">
        <v>110</v>
      </c>
      <c r="H54" s="16">
        <v>61.9</v>
      </c>
      <c r="I54" s="16">
        <v>155.80000000000001</v>
      </c>
      <c r="J54" s="13"/>
      <c r="K54" s="16">
        <v>30</v>
      </c>
      <c r="L54" s="16">
        <f t="shared" si="9"/>
        <v>5</v>
      </c>
      <c r="M54" s="17">
        <f t="shared" si="1"/>
        <v>1.3385826771653591</v>
      </c>
      <c r="N54" s="17">
        <f t="shared" si="10"/>
        <v>136.18</v>
      </c>
      <c r="O54" s="18">
        <f t="shared" si="11"/>
        <v>25.500913748411854</v>
      </c>
      <c r="P54" s="16" t="str">
        <f t="shared" si="4"/>
        <v>OVERWEIGHT</v>
      </c>
      <c r="Q54" s="17">
        <f t="shared" si="12"/>
        <v>50.220000000000013</v>
      </c>
      <c r="R54" s="17">
        <f t="shared" si="13"/>
        <v>55.71</v>
      </c>
      <c r="S54" s="17">
        <f t="shared" si="14"/>
        <v>68.09</v>
      </c>
      <c r="T54" s="17">
        <f t="shared" si="15"/>
        <v>1506.6000000000004</v>
      </c>
      <c r="U54" s="19">
        <v>43360</v>
      </c>
    </row>
    <row r="55" spans="1:21" x14ac:dyDescent="0.25">
      <c r="A55" s="12" t="s">
        <v>49</v>
      </c>
      <c r="B55" s="12" t="s">
        <v>133</v>
      </c>
      <c r="C55" s="13" t="s">
        <v>115</v>
      </c>
      <c r="D55" s="14" t="s">
        <v>97</v>
      </c>
      <c r="E55" s="15" t="s">
        <v>2</v>
      </c>
      <c r="F55" s="26">
        <v>20556</v>
      </c>
      <c r="G55" s="16" t="s">
        <v>110</v>
      </c>
      <c r="H55" s="16">
        <v>64.3</v>
      </c>
      <c r="I55" s="16">
        <v>152.80000000000001</v>
      </c>
      <c r="J55" s="13"/>
      <c r="K55" s="16">
        <v>30</v>
      </c>
      <c r="L55" s="16">
        <f t="shared" si="9"/>
        <v>5</v>
      </c>
      <c r="M55" s="17">
        <f t="shared" si="1"/>
        <v>0.15748031496063675</v>
      </c>
      <c r="N55" s="17">
        <f t="shared" si="10"/>
        <v>141.46</v>
      </c>
      <c r="O55" s="18">
        <f t="shared" si="11"/>
        <v>27.540020832762259</v>
      </c>
      <c r="P55" s="16" t="str">
        <f t="shared" si="4"/>
        <v>OVERWEIGHT</v>
      </c>
      <c r="Q55" s="17">
        <f t="shared" si="12"/>
        <v>47.52000000000001</v>
      </c>
      <c r="R55" s="17">
        <f t="shared" si="13"/>
        <v>57.87</v>
      </c>
      <c r="S55" s="17">
        <f t="shared" si="14"/>
        <v>70.72999999999999</v>
      </c>
      <c r="T55" s="17">
        <f t="shared" si="15"/>
        <v>1425.6000000000004</v>
      </c>
      <c r="U55" s="19">
        <v>43360</v>
      </c>
    </row>
    <row r="56" spans="1:21" x14ac:dyDescent="0.25">
      <c r="A56" s="12" t="s">
        <v>50</v>
      </c>
      <c r="B56" s="12" t="s">
        <v>134</v>
      </c>
      <c r="C56" s="13" t="s">
        <v>115</v>
      </c>
      <c r="D56" s="14" t="s">
        <v>98</v>
      </c>
      <c r="E56" s="15" t="s">
        <v>2</v>
      </c>
      <c r="F56" s="26">
        <v>20698</v>
      </c>
      <c r="G56" s="16" t="s">
        <v>110</v>
      </c>
      <c r="H56" s="16">
        <v>51.15</v>
      </c>
      <c r="I56" s="16">
        <v>156.30000000000001</v>
      </c>
      <c r="J56" s="13"/>
      <c r="K56" s="16">
        <v>30</v>
      </c>
      <c r="L56" s="16">
        <f t="shared" si="9"/>
        <v>5</v>
      </c>
      <c r="M56" s="17">
        <f t="shared" si="1"/>
        <v>1.5354330708661443</v>
      </c>
      <c r="N56" s="17">
        <f t="shared" si="10"/>
        <v>112.53</v>
      </c>
      <c r="O56" s="18">
        <f t="shared" si="11"/>
        <v>20.937637767814486</v>
      </c>
      <c r="P56" s="16" t="str">
        <f t="shared" si="4"/>
        <v>NORMAL</v>
      </c>
      <c r="Q56" s="17">
        <f t="shared" si="12"/>
        <v>50.670000000000009</v>
      </c>
      <c r="R56" s="17">
        <f t="shared" si="13"/>
        <v>46.034999999999997</v>
      </c>
      <c r="S56" s="17">
        <f t="shared" si="14"/>
        <v>56.265000000000001</v>
      </c>
      <c r="T56" s="17">
        <f t="shared" si="15"/>
        <v>1520.1000000000004</v>
      </c>
      <c r="U56" s="19">
        <v>43360</v>
      </c>
    </row>
    <row r="57" spans="1:21" x14ac:dyDescent="0.25">
      <c r="A57" s="12" t="s">
        <v>54</v>
      </c>
      <c r="B57" s="12" t="s">
        <v>55</v>
      </c>
      <c r="C57" s="13" t="s">
        <v>124</v>
      </c>
      <c r="D57" s="14" t="s">
        <v>101</v>
      </c>
      <c r="E57" s="15" t="s">
        <v>2</v>
      </c>
      <c r="F57" s="26">
        <v>20714</v>
      </c>
      <c r="G57" s="16" t="s">
        <v>110</v>
      </c>
      <c r="H57" s="16">
        <v>52.5</v>
      </c>
      <c r="I57" s="16">
        <v>150.19999999999999</v>
      </c>
      <c r="J57" s="13"/>
      <c r="K57" s="16">
        <v>30</v>
      </c>
      <c r="L57" s="16">
        <f t="shared" si="9"/>
        <v>4</v>
      </c>
      <c r="M57" s="17">
        <f t="shared" si="1"/>
        <v>11.13385826771653</v>
      </c>
      <c r="N57" s="17">
        <f t="shared" si="10"/>
        <v>115.50000000000001</v>
      </c>
      <c r="O57" s="18">
        <f t="shared" si="11"/>
        <v>23.271235334689127</v>
      </c>
      <c r="P57" s="16" t="str">
        <f t="shared" si="4"/>
        <v>NORMAL</v>
      </c>
      <c r="Q57" s="17">
        <f t="shared" si="12"/>
        <v>45.179999999999993</v>
      </c>
      <c r="R57" s="17">
        <f t="shared" si="13"/>
        <v>47.25</v>
      </c>
      <c r="S57" s="17">
        <f t="shared" si="14"/>
        <v>57.75</v>
      </c>
      <c r="T57" s="17">
        <f t="shared" si="15"/>
        <v>1355.3999999999999</v>
      </c>
      <c r="U57" s="19">
        <v>43360</v>
      </c>
    </row>
    <row r="58" spans="1:21" x14ac:dyDescent="0.25">
      <c r="A58" s="12" t="s">
        <v>56</v>
      </c>
      <c r="B58" s="12" t="s">
        <v>57</v>
      </c>
      <c r="C58" s="13" t="s">
        <v>2</v>
      </c>
      <c r="D58" s="14" t="s">
        <v>102</v>
      </c>
      <c r="E58" s="15" t="s">
        <v>2</v>
      </c>
      <c r="F58" s="26">
        <v>34471</v>
      </c>
      <c r="G58" s="16" t="s">
        <v>110</v>
      </c>
      <c r="H58" s="16">
        <v>56.8</v>
      </c>
      <c r="I58" s="16">
        <v>158.1</v>
      </c>
      <c r="J58" s="13"/>
      <c r="K58" s="16">
        <v>30</v>
      </c>
      <c r="L58" s="16">
        <f t="shared" si="9"/>
        <v>5</v>
      </c>
      <c r="M58" s="17">
        <f t="shared" si="1"/>
        <v>2.2440944881889671</v>
      </c>
      <c r="N58" s="17">
        <f t="shared" si="10"/>
        <v>124.96000000000001</v>
      </c>
      <c r="O58" s="18">
        <f t="shared" si="11"/>
        <v>22.723990332702421</v>
      </c>
      <c r="P58" s="16" t="str">
        <f t="shared" si="4"/>
        <v>NORMAL</v>
      </c>
      <c r="Q58" s="17">
        <f t="shared" si="12"/>
        <v>52.289999999999992</v>
      </c>
      <c r="R58" s="17">
        <f t="shared" si="13"/>
        <v>51.12</v>
      </c>
      <c r="S58" s="17">
        <f t="shared" si="14"/>
        <v>62.48</v>
      </c>
      <c r="T58" s="17">
        <f t="shared" si="15"/>
        <v>1568.6999999999998</v>
      </c>
      <c r="U58" s="19">
        <v>43360</v>
      </c>
    </row>
    <row r="59" spans="1:21" x14ac:dyDescent="0.25">
      <c r="A59" s="12" t="s">
        <v>63</v>
      </c>
      <c r="B59" s="12" t="s">
        <v>64</v>
      </c>
      <c r="C59" s="13" t="s">
        <v>1</v>
      </c>
      <c r="D59" s="14" t="s">
        <v>106</v>
      </c>
      <c r="E59" s="15" t="s">
        <v>2</v>
      </c>
      <c r="F59" s="26">
        <v>32358</v>
      </c>
      <c r="G59" s="16" t="s">
        <v>110</v>
      </c>
      <c r="H59" s="16">
        <v>60.05</v>
      </c>
      <c r="I59" s="16">
        <v>149.80000000000001</v>
      </c>
      <c r="J59" s="13"/>
      <c r="K59" s="16">
        <v>30</v>
      </c>
      <c r="L59" s="16">
        <f t="shared" si="9"/>
        <v>4</v>
      </c>
      <c r="M59" s="17">
        <f t="shared" si="1"/>
        <v>10.976377952755914</v>
      </c>
      <c r="N59" s="17">
        <f t="shared" si="10"/>
        <v>132.11000000000001</v>
      </c>
      <c r="O59" s="18">
        <f t="shared" si="11"/>
        <v>26.760201853472623</v>
      </c>
      <c r="P59" s="16" t="str">
        <f t="shared" si="4"/>
        <v>OVERWEIGHT</v>
      </c>
      <c r="Q59" s="17">
        <f t="shared" si="12"/>
        <v>44.820000000000007</v>
      </c>
      <c r="R59" s="17">
        <f t="shared" si="13"/>
        <v>54.044999999999995</v>
      </c>
      <c r="S59" s="17">
        <f t="shared" si="14"/>
        <v>66.054999999999993</v>
      </c>
      <c r="T59" s="17">
        <f t="shared" si="15"/>
        <v>1344.6000000000001</v>
      </c>
      <c r="U59" s="19">
        <v>43360</v>
      </c>
    </row>
    <row r="60" spans="1:21" x14ac:dyDescent="0.25">
      <c r="A60" s="20" t="s">
        <v>142</v>
      </c>
      <c r="B60" s="20" t="s">
        <v>143</v>
      </c>
      <c r="C60" s="13"/>
      <c r="D60" s="21" t="s">
        <v>154</v>
      </c>
      <c r="E60" s="15" t="s">
        <v>2</v>
      </c>
      <c r="F60" s="26">
        <v>32454</v>
      </c>
      <c r="G60" s="16" t="s">
        <v>110</v>
      </c>
      <c r="H60" s="22">
        <v>52.9</v>
      </c>
      <c r="I60" s="22">
        <v>157.9</v>
      </c>
      <c r="J60" s="13"/>
      <c r="K60" s="16">
        <v>30</v>
      </c>
      <c r="L60" s="16">
        <f t="shared" ref="L60:L64" si="16">ROUNDDOWN(((I60/2.54)/12), 0)</f>
        <v>5</v>
      </c>
      <c r="M60" s="17">
        <f t="shared" si="1"/>
        <v>2.1653543307086593</v>
      </c>
      <c r="N60" s="17">
        <f t="shared" ref="N60:N64" si="17">H60*2.2</f>
        <v>116.38000000000001</v>
      </c>
      <c r="O60" s="18">
        <f t="shared" ref="O60:O64" si="18">H60/((I60/100)^2)</f>
        <v>21.21736326331871</v>
      </c>
      <c r="P60" s="16" t="str">
        <f t="shared" si="4"/>
        <v>NORMAL</v>
      </c>
      <c r="Q60" s="17">
        <f t="shared" ref="Q60:Q64" si="19">((I60-100)-((I60-100)*0.1))</f>
        <v>52.110000000000007</v>
      </c>
      <c r="R60" s="17">
        <f t="shared" ref="R60:R64" si="20">(H60)-(0.1*H60)</f>
        <v>47.61</v>
      </c>
      <c r="S60" s="17">
        <f t="shared" ref="S60:S64" si="21">(H60)+(0.1*H60)</f>
        <v>58.19</v>
      </c>
      <c r="T60" s="17">
        <f t="shared" ref="T60:T64" si="22">Q60*K60</f>
        <v>1563.3000000000002</v>
      </c>
      <c r="U60" s="19">
        <v>43360</v>
      </c>
    </row>
    <row r="61" spans="1:21" x14ac:dyDescent="0.25">
      <c r="A61" s="20" t="s">
        <v>144</v>
      </c>
      <c r="B61" s="20" t="s">
        <v>145</v>
      </c>
      <c r="C61" s="13"/>
      <c r="D61" s="14"/>
      <c r="E61" s="15" t="s">
        <v>3</v>
      </c>
      <c r="F61" s="27"/>
      <c r="G61" s="16" t="s">
        <v>110</v>
      </c>
      <c r="H61" s="22">
        <v>75.25</v>
      </c>
      <c r="I61" s="22">
        <v>162.4</v>
      </c>
      <c r="J61" s="13"/>
      <c r="K61" s="16">
        <v>30</v>
      </c>
      <c r="L61" s="16">
        <f t="shared" si="16"/>
        <v>5</v>
      </c>
      <c r="M61" s="17">
        <f t="shared" si="1"/>
        <v>3.9370078740157481</v>
      </c>
      <c r="N61" s="17">
        <f t="shared" si="17"/>
        <v>165.55</v>
      </c>
      <c r="O61" s="18">
        <f t="shared" si="18"/>
        <v>28.532147103788006</v>
      </c>
      <c r="P61" s="16" t="str">
        <f t="shared" si="4"/>
        <v>OVERWEIGHT</v>
      </c>
      <c r="Q61" s="17">
        <f t="shared" si="19"/>
        <v>56.160000000000004</v>
      </c>
      <c r="R61" s="17">
        <f t="shared" si="20"/>
        <v>67.724999999999994</v>
      </c>
      <c r="S61" s="17">
        <f t="shared" si="21"/>
        <v>82.775000000000006</v>
      </c>
      <c r="T61" s="17">
        <f t="shared" si="22"/>
        <v>1684.8000000000002</v>
      </c>
      <c r="U61" s="19">
        <v>43360</v>
      </c>
    </row>
    <row r="62" spans="1:21" x14ac:dyDescent="0.25">
      <c r="A62" s="20" t="s">
        <v>146</v>
      </c>
      <c r="B62" s="20" t="s">
        <v>147</v>
      </c>
      <c r="C62" s="13"/>
      <c r="D62" s="14" t="s">
        <v>152</v>
      </c>
      <c r="E62" s="15" t="s">
        <v>3</v>
      </c>
      <c r="F62" s="27"/>
      <c r="G62" s="16" t="s">
        <v>110</v>
      </c>
      <c r="H62" s="22">
        <v>80.650000000000006</v>
      </c>
      <c r="I62" s="22">
        <v>170</v>
      </c>
      <c r="J62" s="13"/>
      <c r="K62" s="16">
        <v>30</v>
      </c>
      <c r="L62" s="16">
        <f t="shared" si="16"/>
        <v>5</v>
      </c>
      <c r="M62" s="17">
        <f t="shared" si="1"/>
        <v>6.9291338582677184</v>
      </c>
      <c r="N62" s="17">
        <f t="shared" si="17"/>
        <v>177.43000000000004</v>
      </c>
      <c r="O62" s="18">
        <f t="shared" si="18"/>
        <v>27.906574394463671</v>
      </c>
      <c r="P62" s="16" t="str">
        <f t="shared" si="4"/>
        <v>OVERWEIGHT</v>
      </c>
      <c r="Q62" s="17">
        <f t="shared" si="19"/>
        <v>63</v>
      </c>
      <c r="R62" s="17">
        <f t="shared" si="20"/>
        <v>72.585000000000008</v>
      </c>
      <c r="S62" s="17">
        <f t="shared" si="21"/>
        <v>88.715000000000003</v>
      </c>
      <c r="T62" s="17">
        <f t="shared" si="22"/>
        <v>1890</v>
      </c>
      <c r="U62" s="19">
        <v>43360</v>
      </c>
    </row>
    <row r="63" spans="1:21" x14ac:dyDescent="0.25">
      <c r="A63" s="20" t="s">
        <v>148</v>
      </c>
      <c r="B63" s="20" t="s">
        <v>149</v>
      </c>
      <c r="C63" s="13"/>
      <c r="D63" s="14" t="s">
        <v>153</v>
      </c>
      <c r="E63" s="15" t="s">
        <v>3</v>
      </c>
      <c r="F63" s="27"/>
      <c r="G63" s="16" t="s">
        <v>110</v>
      </c>
      <c r="H63" s="22">
        <v>88.5</v>
      </c>
      <c r="I63" s="22">
        <v>175</v>
      </c>
      <c r="J63" s="13"/>
      <c r="K63" s="16">
        <v>30</v>
      </c>
      <c r="L63" s="16">
        <f t="shared" si="16"/>
        <v>5</v>
      </c>
      <c r="M63" s="17">
        <f t="shared" si="1"/>
        <v>8.8976377952755819</v>
      </c>
      <c r="N63" s="17">
        <f t="shared" si="17"/>
        <v>194.70000000000002</v>
      </c>
      <c r="O63" s="18">
        <f t="shared" si="18"/>
        <v>28.897959183673468</v>
      </c>
      <c r="P63" s="16" t="str">
        <f t="shared" si="4"/>
        <v>OVERWEIGHT</v>
      </c>
      <c r="Q63" s="17">
        <f t="shared" si="19"/>
        <v>67.5</v>
      </c>
      <c r="R63" s="17">
        <f t="shared" si="20"/>
        <v>79.650000000000006</v>
      </c>
      <c r="S63" s="17">
        <f t="shared" si="21"/>
        <v>97.35</v>
      </c>
      <c r="T63" s="17">
        <f t="shared" si="22"/>
        <v>2025</v>
      </c>
      <c r="U63" s="19">
        <v>43360</v>
      </c>
    </row>
    <row r="64" spans="1:21" x14ac:dyDescent="0.25">
      <c r="A64" s="12" t="s">
        <v>150</v>
      </c>
      <c r="B64" s="12" t="s">
        <v>151</v>
      </c>
      <c r="C64" s="13"/>
      <c r="D64" s="14"/>
      <c r="E64" s="15" t="s">
        <v>3</v>
      </c>
      <c r="F64" s="27"/>
      <c r="G64" s="16" t="s">
        <v>110</v>
      </c>
      <c r="H64" s="23">
        <v>65.099999999999994</v>
      </c>
      <c r="I64" s="23">
        <v>164.9</v>
      </c>
      <c r="J64" s="13"/>
      <c r="K64" s="16">
        <v>30</v>
      </c>
      <c r="L64" s="16">
        <f t="shared" si="16"/>
        <v>5</v>
      </c>
      <c r="M64" s="17">
        <f t="shared" si="1"/>
        <v>4.9212598425196852</v>
      </c>
      <c r="N64" s="17">
        <f t="shared" si="17"/>
        <v>143.22</v>
      </c>
      <c r="O64" s="18">
        <f t="shared" si="18"/>
        <v>23.940856155907561</v>
      </c>
      <c r="P64" s="16" t="str">
        <f t="shared" si="4"/>
        <v>NORMAL</v>
      </c>
      <c r="Q64" s="17">
        <f t="shared" si="19"/>
        <v>58.410000000000004</v>
      </c>
      <c r="R64" s="17">
        <f t="shared" si="20"/>
        <v>58.589999999999996</v>
      </c>
      <c r="S64" s="17">
        <f t="shared" si="21"/>
        <v>71.61</v>
      </c>
      <c r="T64" s="17">
        <f t="shared" si="22"/>
        <v>1752.3000000000002</v>
      </c>
      <c r="U64" s="19">
        <v>43360</v>
      </c>
    </row>
  </sheetData>
  <hyperlinks>
    <hyperlink ref="D60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LNS</dc:creator>
  <cp:lastModifiedBy>MISU</cp:lastModifiedBy>
  <dcterms:created xsi:type="dcterms:W3CDTF">2018-10-23T03:00:09Z</dcterms:created>
  <dcterms:modified xsi:type="dcterms:W3CDTF">2018-11-09T02:43:53Z</dcterms:modified>
</cp:coreProperties>
</file>