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76" i="1" l="1"/>
  <c r="R76" i="1"/>
  <c r="Q76" i="1"/>
  <c r="T76" i="1" s="1"/>
  <c r="O76" i="1"/>
  <c r="P76" i="1" s="1"/>
  <c r="N76" i="1"/>
  <c r="L76" i="1"/>
  <c r="M76" i="1" s="1"/>
  <c r="S84" i="1"/>
  <c r="R84" i="1"/>
  <c r="Q84" i="1"/>
  <c r="T84" i="1" s="1"/>
  <c r="P84" i="1"/>
  <c r="O84" i="1"/>
  <c r="N84" i="1"/>
  <c r="L84" i="1"/>
  <c r="M84" i="1" s="1"/>
  <c r="S71" i="1"/>
  <c r="R71" i="1"/>
  <c r="Q71" i="1"/>
  <c r="T71" i="1" s="1"/>
  <c r="O71" i="1"/>
  <c r="P71" i="1" s="1"/>
  <c r="N71" i="1"/>
  <c r="L71" i="1"/>
  <c r="M71" i="1" s="1"/>
  <c r="S95" i="1"/>
  <c r="R95" i="1"/>
  <c r="Q95" i="1"/>
  <c r="T95" i="1" s="1"/>
  <c r="O95" i="1"/>
  <c r="P95" i="1" s="1"/>
  <c r="N95" i="1"/>
  <c r="L95" i="1"/>
  <c r="M95" i="1" s="1"/>
  <c r="S94" i="1"/>
  <c r="R94" i="1"/>
  <c r="Q94" i="1"/>
  <c r="T94" i="1" s="1"/>
  <c r="O94" i="1"/>
  <c r="P94" i="1" s="1"/>
  <c r="N94" i="1"/>
  <c r="L94" i="1"/>
  <c r="M94" i="1" s="1"/>
  <c r="S92" i="1"/>
  <c r="R92" i="1"/>
  <c r="Q92" i="1"/>
  <c r="T92" i="1" s="1"/>
  <c r="P92" i="1"/>
  <c r="O92" i="1"/>
  <c r="N92" i="1"/>
  <c r="L92" i="1"/>
  <c r="M92" i="1" s="1"/>
  <c r="S87" i="1"/>
  <c r="R87" i="1"/>
  <c r="Q87" i="1"/>
  <c r="T87" i="1" s="1"/>
  <c r="O87" i="1"/>
  <c r="P87" i="1" s="1"/>
  <c r="N87" i="1"/>
  <c r="L87" i="1"/>
  <c r="M87" i="1" s="1"/>
  <c r="S89" i="1"/>
  <c r="R89" i="1"/>
  <c r="Q89" i="1"/>
  <c r="T89" i="1" s="1"/>
  <c r="O89" i="1"/>
  <c r="P89" i="1" s="1"/>
  <c r="N89" i="1"/>
  <c r="L89" i="1"/>
  <c r="M89" i="1" s="1"/>
  <c r="S73" i="1"/>
  <c r="R73" i="1"/>
  <c r="Q73" i="1"/>
  <c r="T73" i="1" s="1"/>
  <c r="O73" i="1"/>
  <c r="P73" i="1" s="1"/>
  <c r="N73" i="1"/>
  <c r="L73" i="1"/>
  <c r="M73" i="1" s="1"/>
  <c r="S108" i="1"/>
  <c r="R108" i="1"/>
  <c r="Q108" i="1"/>
  <c r="T108" i="1" s="1"/>
  <c r="O108" i="1"/>
  <c r="P108" i="1" s="1"/>
  <c r="N108" i="1"/>
  <c r="L108" i="1"/>
  <c r="M108" i="1" s="1"/>
  <c r="S107" i="1"/>
  <c r="R107" i="1"/>
  <c r="Q107" i="1"/>
  <c r="T107" i="1" s="1"/>
  <c r="O107" i="1"/>
  <c r="P107" i="1" s="1"/>
  <c r="N107" i="1"/>
  <c r="L107" i="1"/>
  <c r="M107" i="1" s="1"/>
  <c r="S106" i="1"/>
  <c r="R106" i="1"/>
  <c r="Q106" i="1"/>
  <c r="T106" i="1" s="1"/>
  <c r="O106" i="1"/>
  <c r="P106" i="1" s="1"/>
  <c r="N106" i="1"/>
  <c r="L106" i="1"/>
  <c r="M106" i="1" s="1"/>
  <c r="S105" i="1"/>
  <c r="R105" i="1"/>
  <c r="Q105" i="1"/>
  <c r="T105" i="1" s="1"/>
  <c r="O105" i="1"/>
  <c r="P105" i="1" s="1"/>
  <c r="N105" i="1"/>
  <c r="L105" i="1"/>
  <c r="M105" i="1" s="1"/>
  <c r="S104" i="1"/>
  <c r="R104" i="1"/>
  <c r="Q104" i="1"/>
  <c r="T104" i="1" s="1"/>
  <c r="O104" i="1"/>
  <c r="P104" i="1" s="1"/>
  <c r="N104" i="1"/>
  <c r="L104" i="1"/>
  <c r="M104" i="1" s="1"/>
  <c r="S103" i="1"/>
  <c r="R103" i="1"/>
  <c r="Q103" i="1"/>
  <c r="T103" i="1" s="1"/>
  <c r="O103" i="1"/>
  <c r="P103" i="1" s="1"/>
  <c r="N103" i="1"/>
  <c r="M103" i="1"/>
  <c r="L103" i="1"/>
  <c r="S102" i="1"/>
  <c r="R102" i="1"/>
  <c r="Q102" i="1"/>
  <c r="T102" i="1" s="1"/>
  <c r="O102" i="1"/>
  <c r="P102" i="1" s="1"/>
  <c r="N102" i="1"/>
  <c r="L102" i="1"/>
  <c r="M102" i="1" s="1"/>
  <c r="S101" i="1"/>
  <c r="R101" i="1"/>
  <c r="Q101" i="1"/>
  <c r="T101" i="1" s="1"/>
  <c r="O101" i="1"/>
  <c r="P101" i="1" s="1"/>
  <c r="N101" i="1"/>
  <c r="L101" i="1"/>
  <c r="M101" i="1" s="1"/>
  <c r="S100" i="1"/>
  <c r="R100" i="1"/>
  <c r="Q100" i="1"/>
  <c r="T100" i="1" s="1"/>
  <c r="O100" i="1"/>
  <c r="P100" i="1" s="1"/>
  <c r="N100" i="1"/>
  <c r="L100" i="1"/>
  <c r="M100" i="1" s="1"/>
  <c r="S99" i="1"/>
  <c r="R99" i="1"/>
  <c r="Q99" i="1"/>
  <c r="T99" i="1" s="1"/>
  <c r="O99" i="1"/>
  <c r="P99" i="1" s="1"/>
  <c r="N99" i="1"/>
  <c r="L99" i="1"/>
  <c r="M99" i="1" s="1"/>
  <c r="S98" i="1"/>
  <c r="R98" i="1"/>
  <c r="Q98" i="1"/>
  <c r="T98" i="1" s="1"/>
  <c r="O98" i="1"/>
  <c r="P98" i="1" s="1"/>
  <c r="N98" i="1"/>
  <c r="L98" i="1"/>
  <c r="M98" i="1" s="1"/>
  <c r="S97" i="1"/>
  <c r="R97" i="1"/>
  <c r="Q97" i="1"/>
  <c r="T97" i="1" s="1"/>
  <c r="O97" i="1"/>
  <c r="P97" i="1" s="1"/>
  <c r="N97" i="1"/>
  <c r="L97" i="1"/>
  <c r="M97" i="1" s="1"/>
  <c r="S96" i="1"/>
  <c r="R96" i="1"/>
  <c r="Q96" i="1"/>
  <c r="T96" i="1" s="1"/>
  <c r="P96" i="1"/>
  <c r="O96" i="1"/>
  <c r="N96" i="1"/>
  <c r="L96" i="1"/>
  <c r="M96" i="1" s="1"/>
  <c r="S93" i="1"/>
  <c r="R93" i="1"/>
  <c r="Q93" i="1"/>
  <c r="T93" i="1" s="1"/>
  <c r="O93" i="1"/>
  <c r="P93" i="1" s="1"/>
  <c r="N93" i="1"/>
  <c r="L93" i="1"/>
  <c r="M93" i="1" s="1"/>
  <c r="S91" i="1"/>
  <c r="R91" i="1"/>
  <c r="Q91" i="1"/>
  <c r="T91" i="1" s="1"/>
  <c r="O91" i="1"/>
  <c r="P91" i="1" s="1"/>
  <c r="N91" i="1"/>
  <c r="L91" i="1"/>
  <c r="M91" i="1" s="1"/>
  <c r="S90" i="1"/>
  <c r="R90" i="1"/>
  <c r="Q90" i="1"/>
  <c r="T90" i="1" s="1"/>
  <c r="O90" i="1"/>
  <c r="P90" i="1" s="1"/>
  <c r="N90" i="1"/>
  <c r="L90" i="1"/>
  <c r="M90" i="1" s="1"/>
  <c r="S88" i="1"/>
  <c r="R88" i="1"/>
  <c r="Q88" i="1"/>
  <c r="T88" i="1" s="1"/>
  <c r="O88" i="1"/>
  <c r="P88" i="1" s="1"/>
  <c r="N88" i="1"/>
  <c r="L88" i="1"/>
  <c r="M88" i="1" s="1"/>
  <c r="S86" i="1"/>
  <c r="R86" i="1"/>
  <c r="Q86" i="1"/>
  <c r="T86" i="1" s="1"/>
  <c r="O86" i="1"/>
  <c r="P86" i="1" s="1"/>
  <c r="N86" i="1"/>
  <c r="M86" i="1"/>
  <c r="L86" i="1"/>
  <c r="T85" i="1"/>
  <c r="S85" i="1"/>
  <c r="R85" i="1"/>
  <c r="Q85" i="1"/>
  <c r="O85" i="1"/>
  <c r="P85" i="1" s="1"/>
  <c r="N85" i="1"/>
  <c r="L85" i="1"/>
  <c r="M85" i="1" s="1"/>
  <c r="S83" i="1"/>
  <c r="R83" i="1"/>
  <c r="Q83" i="1"/>
  <c r="T83" i="1" s="1"/>
  <c r="O83" i="1"/>
  <c r="P83" i="1" s="1"/>
  <c r="N83" i="1"/>
  <c r="L83" i="1"/>
  <c r="M83" i="1" s="1"/>
  <c r="S82" i="1"/>
  <c r="R82" i="1"/>
  <c r="Q82" i="1"/>
  <c r="T82" i="1" s="1"/>
  <c r="P82" i="1"/>
  <c r="O82" i="1"/>
  <c r="N82" i="1"/>
  <c r="L82" i="1"/>
  <c r="M82" i="1" s="1"/>
  <c r="S81" i="1"/>
  <c r="R81" i="1"/>
  <c r="Q81" i="1"/>
  <c r="T81" i="1" s="1"/>
  <c r="O81" i="1"/>
  <c r="P81" i="1" s="1"/>
  <c r="N81" i="1"/>
  <c r="L81" i="1"/>
  <c r="M81" i="1" s="1"/>
  <c r="S80" i="1"/>
  <c r="R80" i="1"/>
  <c r="Q80" i="1"/>
  <c r="T80" i="1" s="1"/>
  <c r="O80" i="1"/>
  <c r="P80" i="1" s="1"/>
  <c r="N80" i="1"/>
  <c r="L80" i="1"/>
  <c r="M80" i="1" s="1"/>
  <c r="S79" i="1"/>
  <c r="R79" i="1"/>
  <c r="Q79" i="1"/>
  <c r="T79" i="1" s="1"/>
  <c r="O79" i="1"/>
  <c r="P79" i="1" s="1"/>
  <c r="N79" i="1"/>
  <c r="L79" i="1"/>
  <c r="M79" i="1" s="1"/>
  <c r="S78" i="1"/>
  <c r="R78" i="1"/>
  <c r="Q78" i="1"/>
  <c r="T78" i="1" s="1"/>
  <c r="O78" i="1"/>
  <c r="P78" i="1" s="1"/>
  <c r="N78" i="1"/>
  <c r="L78" i="1"/>
  <c r="M78" i="1" s="1"/>
  <c r="S77" i="1"/>
  <c r="R77" i="1"/>
  <c r="Q77" i="1"/>
  <c r="T77" i="1" s="1"/>
  <c r="O77" i="1"/>
  <c r="P77" i="1" s="1"/>
  <c r="N77" i="1"/>
  <c r="L77" i="1"/>
  <c r="M77" i="1" s="1"/>
  <c r="S75" i="1"/>
  <c r="R75" i="1"/>
  <c r="Q75" i="1"/>
  <c r="T75" i="1" s="1"/>
  <c r="O75" i="1"/>
  <c r="P75" i="1" s="1"/>
  <c r="N75" i="1"/>
  <c r="L75" i="1"/>
  <c r="M75" i="1" s="1"/>
  <c r="S74" i="1"/>
  <c r="R74" i="1"/>
  <c r="Q74" i="1"/>
  <c r="T74" i="1" s="1"/>
  <c r="O74" i="1"/>
  <c r="P74" i="1" s="1"/>
  <c r="N74" i="1"/>
  <c r="L74" i="1"/>
  <c r="M74" i="1" s="1"/>
  <c r="S72" i="1"/>
  <c r="R72" i="1"/>
  <c r="Q72" i="1"/>
  <c r="T72" i="1" s="1"/>
  <c r="P72" i="1"/>
  <c r="O72" i="1"/>
  <c r="N72" i="1"/>
  <c r="L72" i="1"/>
  <c r="M72" i="1" s="1"/>
  <c r="S70" i="1"/>
  <c r="R70" i="1"/>
  <c r="Q70" i="1"/>
  <c r="T70" i="1" s="1"/>
  <c r="O70" i="1"/>
  <c r="P70" i="1" s="1"/>
  <c r="N70" i="1"/>
  <c r="L70" i="1"/>
  <c r="M70" i="1" s="1"/>
  <c r="S69" i="1"/>
  <c r="R69" i="1"/>
  <c r="Q69" i="1"/>
  <c r="T69" i="1" s="1"/>
  <c r="O69" i="1"/>
  <c r="P69" i="1" s="1"/>
  <c r="N69" i="1"/>
  <c r="L69" i="1"/>
  <c r="M69" i="1" s="1"/>
  <c r="S68" i="1"/>
  <c r="R68" i="1"/>
  <c r="Q68" i="1"/>
  <c r="T68" i="1" s="1"/>
  <c r="O68" i="1"/>
  <c r="P68" i="1" s="1"/>
  <c r="N68" i="1"/>
  <c r="L68" i="1"/>
  <c r="M68" i="1" s="1"/>
  <c r="S67" i="1"/>
  <c r="R67" i="1"/>
  <c r="Q67" i="1"/>
  <c r="T67" i="1" s="1"/>
  <c r="O67" i="1"/>
  <c r="P67" i="1" s="1"/>
  <c r="N67" i="1"/>
  <c r="L67" i="1"/>
  <c r="M67" i="1" s="1"/>
  <c r="S66" i="1"/>
  <c r="R66" i="1"/>
  <c r="Q66" i="1"/>
  <c r="T66" i="1" s="1"/>
  <c r="O66" i="1"/>
  <c r="P66" i="1" s="1"/>
  <c r="N66" i="1"/>
  <c r="M66" i="1"/>
  <c r="L66" i="1"/>
  <c r="T65" i="1"/>
  <c r="S65" i="1"/>
  <c r="R65" i="1"/>
  <c r="Q65" i="1"/>
  <c r="O65" i="1"/>
  <c r="P65" i="1" s="1"/>
  <c r="N65" i="1"/>
  <c r="L65" i="1"/>
  <c r="M65" i="1" s="1"/>
  <c r="S64" i="1"/>
  <c r="R64" i="1"/>
  <c r="Q64" i="1"/>
  <c r="T64" i="1" s="1"/>
  <c r="O64" i="1"/>
  <c r="P64" i="1" s="1"/>
  <c r="N64" i="1"/>
  <c r="L64" i="1"/>
  <c r="M64" i="1" s="1"/>
  <c r="S63" i="1"/>
  <c r="R63" i="1"/>
  <c r="Q63" i="1"/>
  <c r="T63" i="1" s="1"/>
  <c r="O63" i="1"/>
  <c r="P63" i="1" s="1"/>
  <c r="N63" i="1"/>
  <c r="L63" i="1"/>
  <c r="M63" i="1" s="1"/>
  <c r="S62" i="1"/>
  <c r="R62" i="1"/>
  <c r="Q62" i="1"/>
  <c r="T62" i="1" s="1"/>
  <c r="P62" i="1"/>
  <c r="O62" i="1"/>
  <c r="N62" i="1"/>
  <c r="L62" i="1"/>
  <c r="M62" i="1" s="1"/>
  <c r="S61" i="1"/>
  <c r="R61" i="1"/>
  <c r="Q61" i="1"/>
  <c r="T61" i="1" s="1"/>
  <c r="O61" i="1"/>
  <c r="P61" i="1" s="1"/>
  <c r="N61" i="1"/>
  <c r="L61" i="1"/>
  <c r="M61" i="1" s="1"/>
  <c r="S60" i="1"/>
  <c r="R60" i="1"/>
  <c r="Q60" i="1"/>
  <c r="T60" i="1" s="1"/>
  <c r="O60" i="1"/>
  <c r="P60" i="1" s="1"/>
  <c r="N60" i="1"/>
  <c r="L60" i="1"/>
  <c r="M60" i="1" s="1"/>
  <c r="S59" i="1"/>
  <c r="R59" i="1"/>
  <c r="Q59" i="1"/>
  <c r="T59" i="1" s="1"/>
  <c r="O59" i="1"/>
  <c r="P59" i="1" s="1"/>
  <c r="N59" i="1"/>
  <c r="L59" i="1"/>
  <c r="M59" i="1" s="1"/>
  <c r="S58" i="1"/>
  <c r="R58" i="1"/>
  <c r="Q58" i="1"/>
  <c r="T58" i="1" s="1"/>
  <c r="O58" i="1"/>
  <c r="P58" i="1" s="1"/>
  <c r="N58" i="1"/>
  <c r="L58" i="1"/>
  <c r="M58" i="1" s="1"/>
  <c r="S57" i="1"/>
  <c r="R57" i="1"/>
  <c r="Q57" i="1"/>
  <c r="T57" i="1" s="1"/>
  <c r="O57" i="1"/>
  <c r="P57" i="1" s="1"/>
  <c r="N57" i="1"/>
  <c r="L57" i="1"/>
  <c r="M57" i="1" s="1"/>
  <c r="S56" i="1"/>
  <c r="R56" i="1"/>
  <c r="Q56" i="1"/>
  <c r="T56" i="1" s="1"/>
  <c r="O56" i="1"/>
  <c r="P56" i="1" s="1"/>
  <c r="N56" i="1"/>
  <c r="L56" i="1"/>
  <c r="M56" i="1" s="1"/>
  <c r="S55" i="1"/>
  <c r="R55" i="1"/>
  <c r="Q55" i="1"/>
  <c r="T55" i="1" s="1"/>
  <c r="O55" i="1"/>
  <c r="P55" i="1" s="1"/>
  <c r="N55" i="1"/>
  <c r="L55" i="1"/>
  <c r="M55" i="1" s="1"/>
  <c r="S54" i="1"/>
  <c r="R54" i="1"/>
  <c r="Q54" i="1"/>
  <c r="T54" i="1" s="1"/>
  <c r="O54" i="1"/>
  <c r="P54" i="1" s="1"/>
  <c r="N54" i="1"/>
  <c r="L54" i="1"/>
  <c r="M54" i="1" s="1"/>
  <c r="S53" i="1"/>
  <c r="R53" i="1"/>
  <c r="Q53" i="1"/>
  <c r="T53" i="1" s="1"/>
  <c r="P53" i="1"/>
  <c r="O53" i="1"/>
  <c r="N53" i="1"/>
  <c r="L53" i="1"/>
  <c r="M53" i="1" s="1"/>
  <c r="S52" i="1"/>
  <c r="R52" i="1"/>
  <c r="Q52" i="1"/>
  <c r="T52" i="1" s="1"/>
  <c r="O52" i="1"/>
  <c r="P52" i="1" s="1"/>
  <c r="N52" i="1"/>
  <c r="L52" i="1"/>
  <c r="M52" i="1" s="1"/>
  <c r="S51" i="1"/>
  <c r="R51" i="1"/>
  <c r="Q51" i="1"/>
  <c r="T51" i="1" s="1"/>
  <c r="O51" i="1"/>
  <c r="P51" i="1" s="1"/>
  <c r="N51" i="1"/>
  <c r="L51" i="1"/>
  <c r="M51" i="1" s="1"/>
  <c r="S50" i="1"/>
  <c r="R50" i="1"/>
  <c r="Q50" i="1"/>
  <c r="T50" i="1" s="1"/>
  <c r="O50" i="1"/>
  <c r="P50" i="1" s="1"/>
  <c r="N50" i="1"/>
  <c r="L50" i="1"/>
  <c r="M50" i="1" s="1"/>
  <c r="S49" i="1"/>
  <c r="R49" i="1"/>
  <c r="Q49" i="1"/>
  <c r="T49" i="1" s="1"/>
  <c r="O49" i="1"/>
  <c r="P49" i="1" s="1"/>
  <c r="N49" i="1"/>
  <c r="L49" i="1"/>
  <c r="M49" i="1" s="1"/>
  <c r="S48" i="1"/>
  <c r="R48" i="1"/>
  <c r="Q48" i="1"/>
  <c r="T48" i="1" s="1"/>
  <c r="O48" i="1"/>
  <c r="P48" i="1" s="1"/>
  <c r="N48" i="1"/>
  <c r="L48" i="1"/>
  <c r="M48" i="1" s="1"/>
  <c r="S47" i="1"/>
  <c r="R47" i="1"/>
  <c r="Q47" i="1"/>
  <c r="T47" i="1" s="1"/>
  <c r="O47" i="1"/>
  <c r="P47" i="1" s="1"/>
  <c r="N47" i="1"/>
  <c r="L47" i="1"/>
  <c r="M47" i="1" s="1"/>
  <c r="S46" i="1"/>
  <c r="R46" i="1"/>
  <c r="Q46" i="1"/>
  <c r="T46" i="1" s="1"/>
  <c r="O46" i="1"/>
  <c r="P46" i="1" s="1"/>
  <c r="N46" i="1"/>
  <c r="L46" i="1"/>
  <c r="M46" i="1" s="1"/>
  <c r="S45" i="1"/>
  <c r="R45" i="1"/>
  <c r="Q45" i="1"/>
  <c r="T45" i="1" s="1"/>
  <c r="O45" i="1"/>
  <c r="P45" i="1" s="1"/>
  <c r="N45" i="1"/>
  <c r="M45" i="1"/>
  <c r="L45" i="1"/>
  <c r="T44" i="1"/>
  <c r="S44" i="1"/>
  <c r="R44" i="1"/>
  <c r="Q44" i="1"/>
  <c r="O44" i="1"/>
  <c r="P44" i="1" s="1"/>
  <c r="N44" i="1"/>
  <c r="L44" i="1"/>
  <c r="M44" i="1" s="1"/>
  <c r="S43" i="1"/>
  <c r="R43" i="1"/>
  <c r="Q43" i="1"/>
  <c r="T43" i="1" s="1"/>
  <c r="O43" i="1"/>
  <c r="P43" i="1" s="1"/>
  <c r="N43" i="1"/>
  <c r="L43" i="1"/>
  <c r="M43" i="1" s="1"/>
  <c r="S42" i="1"/>
  <c r="R42" i="1"/>
  <c r="Q42" i="1"/>
  <c r="T42" i="1" s="1"/>
  <c r="P42" i="1"/>
  <c r="O42" i="1"/>
  <c r="N42" i="1"/>
  <c r="L42" i="1"/>
  <c r="M42" i="1" s="1"/>
  <c r="S41" i="1"/>
  <c r="R41" i="1"/>
  <c r="Q41" i="1"/>
  <c r="T41" i="1" s="1"/>
  <c r="O41" i="1"/>
  <c r="P41" i="1" s="1"/>
  <c r="N41" i="1"/>
  <c r="L41" i="1"/>
  <c r="M41" i="1" s="1"/>
  <c r="S40" i="1"/>
  <c r="R40" i="1"/>
  <c r="Q40" i="1"/>
  <c r="T40" i="1" s="1"/>
  <c r="O40" i="1"/>
  <c r="P40" i="1" s="1"/>
  <c r="N40" i="1"/>
  <c r="L40" i="1"/>
  <c r="M40" i="1" s="1"/>
  <c r="S39" i="1"/>
  <c r="R39" i="1"/>
  <c r="Q39" i="1"/>
  <c r="T39" i="1" s="1"/>
  <c r="O39" i="1"/>
  <c r="P39" i="1" s="1"/>
  <c r="N39" i="1"/>
  <c r="L39" i="1"/>
  <c r="M39" i="1" s="1"/>
  <c r="S38" i="1"/>
  <c r="R38" i="1"/>
  <c r="Q38" i="1"/>
  <c r="T38" i="1" s="1"/>
  <c r="O38" i="1"/>
  <c r="P38" i="1" s="1"/>
  <c r="N38" i="1"/>
  <c r="L38" i="1"/>
  <c r="M38" i="1" s="1"/>
  <c r="S37" i="1"/>
  <c r="R37" i="1"/>
  <c r="Q37" i="1"/>
  <c r="T37" i="1" s="1"/>
  <c r="O37" i="1"/>
  <c r="P37" i="1" s="1"/>
  <c r="N37" i="1"/>
  <c r="L37" i="1"/>
  <c r="M37" i="1" s="1"/>
  <c r="S36" i="1"/>
  <c r="R36" i="1"/>
  <c r="Q36" i="1"/>
  <c r="T36" i="1" s="1"/>
  <c r="O36" i="1"/>
  <c r="P36" i="1" s="1"/>
  <c r="N36" i="1"/>
  <c r="L36" i="1"/>
  <c r="M36" i="1" s="1"/>
  <c r="S35" i="1"/>
  <c r="R35" i="1"/>
  <c r="Q35" i="1"/>
  <c r="T35" i="1" s="1"/>
  <c r="O35" i="1"/>
  <c r="P35" i="1" s="1"/>
  <c r="N35" i="1"/>
  <c r="L35" i="1"/>
  <c r="M35" i="1" s="1"/>
  <c r="S34" i="1"/>
  <c r="R34" i="1"/>
  <c r="Q34" i="1"/>
  <c r="T34" i="1" s="1"/>
  <c r="P34" i="1"/>
  <c r="O34" i="1"/>
  <c r="N34" i="1"/>
  <c r="L34" i="1"/>
  <c r="M34" i="1" s="1"/>
  <c r="S33" i="1"/>
  <c r="R33" i="1"/>
  <c r="Q33" i="1"/>
  <c r="T33" i="1" s="1"/>
  <c r="O33" i="1"/>
  <c r="P33" i="1" s="1"/>
  <c r="N33" i="1"/>
  <c r="L33" i="1"/>
  <c r="M33" i="1" s="1"/>
  <c r="S32" i="1"/>
  <c r="R32" i="1"/>
  <c r="Q32" i="1"/>
  <c r="T32" i="1" s="1"/>
  <c r="O32" i="1"/>
  <c r="P32" i="1" s="1"/>
  <c r="N32" i="1"/>
  <c r="L32" i="1"/>
  <c r="M32" i="1" s="1"/>
  <c r="S31" i="1"/>
  <c r="R31" i="1"/>
  <c r="Q31" i="1"/>
  <c r="T31" i="1" s="1"/>
  <c r="O31" i="1"/>
  <c r="P31" i="1" s="1"/>
  <c r="N31" i="1"/>
  <c r="L31" i="1"/>
  <c r="M31" i="1" s="1"/>
  <c r="S30" i="1"/>
  <c r="R30" i="1"/>
  <c r="Q30" i="1"/>
  <c r="T30" i="1" s="1"/>
  <c r="O30" i="1"/>
  <c r="P30" i="1" s="1"/>
  <c r="N30" i="1"/>
  <c r="L30" i="1"/>
  <c r="M30" i="1" s="1"/>
  <c r="S29" i="1"/>
  <c r="R29" i="1"/>
  <c r="Q29" i="1"/>
  <c r="T29" i="1" s="1"/>
  <c r="O29" i="1"/>
  <c r="P29" i="1" s="1"/>
  <c r="N29" i="1"/>
  <c r="M29" i="1"/>
  <c r="L29" i="1"/>
  <c r="T28" i="1"/>
  <c r="S28" i="1"/>
  <c r="R28" i="1"/>
  <c r="Q28" i="1"/>
  <c r="O28" i="1"/>
  <c r="P28" i="1" s="1"/>
  <c r="N28" i="1"/>
  <c r="L28" i="1"/>
  <c r="M28" i="1" s="1"/>
  <c r="S27" i="1"/>
  <c r="R27" i="1"/>
  <c r="Q27" i="1"/>
  <c r="T27" i="1" s="1"/>
  <c r="O27" i="1"/>
  <c r="P27" i="1" s="1"/>
  <c r="N27" i="1"/>
  <c r="L27" i="1"/>
  <c r="M27" i="1" s="1"/>
  <c r="S26" i="1"/>
  <c r="R26" i="1"/>
  <c r="Q26" i="1"/>
  <c r="T26" i="1" s="1"/>
  <c r="P26" i="1"/>
  <c r="O26" i="1"/>
  <c r="N26" i="1"/>
  <c r="L26" i="1"/>
  <c r="M26" i="1" s="1"/>
  <c r="S25" i="1"/>
  <c r="R25" i="1"/>
  <c r="Q25" i="1"/>
  <c r="T25" i="1" s="1"/>
  <c r="O25" i="1"/>
  <c r="P25" i="1" s="1"/>
  <c r="N25" i="1"/>
  <c r="L25" i="1"/>
  <c r="M25" i="1" s="1"/>
  <c r="S24" i="1"/>
  <c r="R24" i="1"/>
  <c r="Q24" i="1"/>
  <c r="T24" i="1" s="1"/>
  <c r="O24" i="1"/>
  <c r="P24" i="1" s="1"/>
  <c r="N24" i="1"/>
  <c r="L24" i="1"/>
  <c r="M24" i="1" s="1"/>
  <c r="S23" i="1"/>
  <c r="R23" i="1"/>
  <c r="Q23" i="1"/>
  <c r="T23" i="1" s="1"/>
  <c r="O23" i="1"/>
  <c r="P23" i="1" s="1"/>
  <c r="N23" i="1"/>
  <c r="L23" i="1"/>
  <c r="M23" i="1" s="1"/>
  <c r="S22" i="1"/>
  <c r="R22" i="1"/>
  <c r="Q22" i="1"/>
  <c r="T22" i="1" s="1"/>
  <c r="O22" i="1"/>
  <c r="P22" i="1" s="1"/>
  <c r="N22" i="1"/>
  <c r="L22" i="1"/>
  <c r="M22" i="1" s="1"/>
  <c r="S21" i="1"/>
  <c r="R21" i="1"/>
  <c r="Q21" i="1"/>
  <c r="T21" i="1" s="1"/>
  <c r="O21" i="1"/>
  <c r="P21" i="1" s="1"/>
  <c r="N21" i="1"/>
  <c r="L21" i="1"/>
  <c r="M21" i="1" s="1"/>
  <c r="S20" i="1"/>
  <c r="R20" i="1"/>
  <c r="Q20" i="1"/>
  <c r="T20" i="1" s="1"/>
  <c r="O20" i="1"/>
  <c r="P20" i="1" s="1"/>
  <c r="N20" i="1"/>
  <c r="L20" i="1"/>
  <c r="M20" i="1" s="1"/>
  <c r="S19" i="1"/>
  <c r="R19" i="1"/>
  <c r="Q19" i="1"/>
  <c r="T19" i="1" s="1"/>
  <c r="O19" i="1"/>
  <c r="P19" i="1" s="1"/>
  <c r="N19" i="1"/>
  <c r="L19" i="1"/>
  <c r="M19" i="1" s="1"/>
  <c r="S18" i="1"/>
  <c r="R18" i="1"/>
  <c r="Q18" i="1"/>
  <c r="T18" i="1" s="1"/>
  <c r="O18" i="1"/>
  <c r="P18" i="1" s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T16" i="1"/>
  <c r="S16" i="1"/>
  <c r="R16" i="1"/>
  <c r="Q16" i="1"/>
  <c r="O16" i="1"/>
  <c r="P16" i="1" s="1"/>
  <c r="N16" i="1"/>
  <c r="L16" i="1"/>
  <c r="M16" i="1" s="1"/>
  <c r="S15" i="1"/>
  <c r="R15" i="1"/>
  <c r="Q15" i="1"/>
  <c r="T15" i="1" s="1"/>
  <c r="O15" i="1"/>
  <c r="P15" i="1" s="1"/>
  <c r="N15" i="1"/>
  <c r="L15" i="1"/>
  <c r="M15" i="1" s="1"/>
  <c r="S14" i="1"/>
  <c r="R14" i="1"/>
  <c r="Q14" i="1"/>
  <c r="T14" i="1" s="1"/>
  <c r="P14" i="1"/>
  <c r="O14" i="1"/>
  <c r="N14" i="1"/>
  <c r="L14" i="1"/>
  <c r="M14" i="1" s="1"/>
  <c r="S13" i="1"/>
  <c r="R13" i="1"/>
  <c r="Q13" i="1"/>
  <c r="T13" i="1" s="1"/>
  <c r="O13" i="1"/>
  <c r="P13" i="1" s="1"/>
  <c r="N13" i="1"/>
  <c r="L13" i="1"/>
  <c r="M13" i="1" s="1"/>
  <c r="S12" i="1"/>
  <c r="R12" i="1"/>
  <c r="Q12" i="1"/>
  <c r="T12" i="1" s="1"/>
  <c r="O12" i="1"/>
  <c r="P12" i="1" s="1"/>
  <c r="N12" i="1"/>
  <c r="L12" i="1"/>
  <c r="M12" i="1" s="1"/>
  <c r="S11" i="1"/>
  <c r="R11" i="1"/>
  <c r="Q11" i="1"/>
  <c r="T11" i="1" s="1"/>
  <c r="O11" i="1"/>
  <c r="P11" i="1" s="1"/>
  <c r="N11" i="1"/>
  <c r="L11" i="1"/>
  <c r="M11" i="1" s="1"/>
  <c r="S10" i="1"/>
  <c r="R10" i="1"/>
  <c r="Q10" i="1"/>
  <c r="T10" i="1" s="1"/>
  <c r="O10" i="1"/>
  <c r="P10" i="1" s="1"/>
  <c r="N10" i="1"/>
  <c r="L10" i="1"/>
  <c r="M10" i="1" s="1"/>
  <c r="S9" i="1"/>
  <c r="R9" i="1"/>
  <c r="Q9" i="1"/>
  <c r="T9" i="1" s="1"/>
  <c r="O9" i="1"/>
  <c r="P9" i="1" s="1"/>
  <c r="N9" i="1"/>
  <c r="M9" i="1"/>
  <c r="L9" i="1"/>
  <c r="S8" i="1"/>
  <c r="R8" i="1"/>
  <c r="Q8" i="1"/>
  <c r="T8" i="1" s="1"/>
  <c r="O8" i="1"/>
  <c r="P8" i="1" s="1"/>
  <c r="N8" i="1"/>
  <c r="L8" i="1"/>
  <c r="M8" i="1" s="1"/>
  <c r="S7" i="1"/>
  <c r="R7" i="1"/>
  <c r="Q7" i="1"/>
  <c r="T7" i="1" s="1"/>
  <c r="O7" i="1"/>
  <c r="P7" i="1" s="1"/>
  <c r="N7" i="1"/>
  <c r="L7" i="1"/>
  <c r="M7" i="1" s="1"/>
  <c r="S6" i="1"/>
  <c r="R6" i="1"/>
  <c r="Q6" i="1"/>
  <c r="T6" i="1" s="1"/>
  <c r="O6" i="1"/>
  <c r="P6" i="1" s="1"/>
  <c r="N6" i="1"/>
  <c r="L6" i="1"/>
  <c r="M6" i="1" s="1"/>
  <c r="S5" i="1"/>
  <c r="R5" i="1"/>
  <c r="Q5" i="1"/>
  <c r="T5" i="1" s="1"/>
  <c r="O5" i="1"/>
  <c r="P5" i="1" s="1"/>
  <c r="N5" i="1"/>
  <c r="L5" i="1"/>
  <c r="M5" i="1" s="1"/>
  <c r="S4" i="1"/>
  <c r="R4" i="1"/>
  <c r="Q4" i="1"/>
  <c r="T4" i="1" s="1"/>
  <c r="O4" i="1"/>
  <c r="P4" i="1" s="1"/>
  <c r="N4" i="1"/>
  <c r="L4" i="1"/>
  <c r="M4" i="1" s="1"/>
  <c r="S3" i="1"/>
  <c r="R3" i="1"/>
  <c r="Q3" i="1"/>
  <c r="T3" i="1" s="1"/>
  <c r="O3" i="1"/>
  <c r="P3" i="1" s="1"/>
  <c r="N3" i="1"/>
  <c r="L3" i="1"/>
  <c r="M3" i="1" s="1"/>
  <c r="S2" i="1" l="1"/>
  <c r="R2" i="1"/>
  <c r="Q2" i="1"/>
  <c r="T2" i="1" s="1"/>
  <c r="O2" i="1"/>
  <c r="P2" i="1" s="1"/>
  <c r="N2" i="1"/>
  <c r="L2" i="1"/>
  <c r="M2" i="1" s="1"/>
</calcChain>
</file>

<file path=xl/sharedStrings.xml><?xml version="1.0" encoding="utf-8"?>
<sst xmlns="http://schemas.openxmlformats.org/spreadsheetml/2006/main" count="553" uniqueCount="238">
  <si>
    <t>M</t>
  </si>
  <si>
    <t>STII</t>
  </si>
  <si>
    <t>ABALON</t>
  </si>
  <si>
    <t>JONATHAN</t>
  </si>
  <si>
    <t>ABLAO</t>
  </si>
  <si>
    <t>ZENAIDA</t>
  </si>
  <si>
    <t>ACA-SACLAMITAO</t>
  </si>
  <si>
    <t>JUDY</t>
  </si>
  <si>
    <t>AGUISANDA</t>
  </si>
  <si>
    <t>CARMELA</t>
  </si>
  <si>
    <t>ALIS-BRILLO</t>
  </si>
  <si>
    <t>IRENE</t>
  </si>
  <si>
    <t>ANONAS</t>
  </si>
  <si>
    <t>FRAMELIA</t>
  </si>
  <si>
    <t>AQUINO</t>
  </si>
  <si>
    <t xml:space="preserve"> MARY JANE</t>
  </si>
  <si>
    <t>ARDIETA</t>
  </si>
  <si>
    <t>BACANI</t>
  </si>
  <si>
    <t>ANNI LYN</t>
  </si>
  <si>
    <t>BALILA</t>
  </si>
  <si>
    <t>RESTY</t>
  </si>
  <si>
    <t>BARRERA</t>
  </si>
  <si>
    <t>JENISSA JADE</t>
  </si>
  <si>
    <t>BARRIENTOS</t>
  </si>
  <si>
    <t>JESSICA</t>
  </si>
  <si>
    <t>BATANG</t>
  </si>
  <si>
    <t>MELCHELYN</t>
  </si>
  <si>
    <t>BIO</t>
  </si>
  <si>
    <t>NEIL ANJO</t>
  </si>
  <si>
    <t>BONICELI</t>
  </si>
  <si>
    <t>JAYSON WELF</t>
  </si>
  <si>
    <t>BUEMIA</t>
  </si>
  <si>
    <t>BULAON</t>
  </si>
  <si>
    <t>IRISH</t>
  </si>
  <si>
    <t>BUSTAMANTE</t>
  </si>
  <si>
    <t>CARANTO</t>
  </si>
  <si>
    <t>MARY JOYCE</t>
  </si>
  <si>
    <t>CELESTINO</t>
  </si>
  <si>
    <t>ARLENE</t>
  </si>
  <si>
    <t>DE GUZMAN</t>
  </si>
  <si>
    <t>JONATHAN II</t>
  </si>
  <si>
    <t>DE LEON</t>
  </si>
  <si>
    <t>JAHN PHILIP</t>
  </si>
  <si>
    <t>DEGALA</t>
  </si>
  <si>
    <t xml:space="preserve"> KRYSTAL MAE</t>
  </si>
  <si>
    <t>DICOS</t>
  </si>
  <si>
    <t>JULIETA</t>
  </si>
  <si>
    <t>DIMAGIBA</t>
  </si>
  <si>
    <t>LOTUSLEI</t>
  </si>
  <si>
    <t>DIMALANTA</t>
  </si>
  <si>
    <t>MARY MARJOE</t>
  </si>
  <si>
    <t>DIONALDO</t>
  </si>
  <si>
    <t>AMABELLE RACHELLE</t>
  </si>
  <si>
    <t>DUCUSIN</t>
  </si>
  <si>
    <t>ERRASQUIN</t>
  </si>
  <si>
    <t>JEAN MARIE</t>
  </si>
  <si>
    <t>FERRER</t>
  </si>
  <si>
    <t>ELDRICH</t>
  </si>
  <si>
    <t>FRANCIA</t>
  </si>
  <si>
    <t>RIZA C.</t>
  </si>
  <si>
    <t>GENERALAO</t>
  </si>
  <si>
    <t xml:space="preserve"> ELMER</t>
  </si>
  <si>
    <t>LABASBAS</t>
  </si>
  <si>
    <t>LOUELLA</t>
  </si>
  <si>
    <t>LARA</t>
  </si>
  <si>
    <t>ERICK JOHN</t>
  </si>
  <si>
    <t>LAURENTE</t>
  </si>
  <si>
    <t>ROMULO</t>
  </si>
  <si>
    <t>LONGAMEN</t>
  </si>
  <si>
    <t>JC</t>
  </si>
  <si>
    <t>MANGGAO</t>
  </si>
  <si>
    <t>DANDEE FLORENCE</t>
  </si>
  <si>
    <t>MASCARDO</t>
  </si>
  <si>
    <t>REINA MICHELLE</t>
  </si>
  <si>
    <t xml:space="preserve">MEDRANO </t>
  </si>
  <si>
    <t>MA BERNADETTE</t>
  </si>
  <si>
    <t>MESIAS</t>
  </si>
  <si>
    <t>MA. RACHEL DIANA</t>
  </si>
  <si>
    <t>MONTES</t>
  </si>
  <si>
    <t>WENIE</t>
  </si>
  <si>
    <t>MUNCAL</t>
  </si>
  <si>
    <t>GERALDINE M.</t>
  </si>
  <si>
    <t xml:space="preserve">OMEGA </t>
  </si>
  <si>
    <t>JONATHAN BRADD</t>
  </si>
  <si>
    <t>ORTIZ</t>
  </si>
  <si>
    <t>KAROL JANE</t>
  </si>
  <si>
    <t>PABLO</t>
  </si>
  <si>
    <t>MARITES</t>
  </si>
  <si>
    <t>PADILLA</t>
  </si>
  <si>
    <t>BETH</t>
  </si>
  <si>
    <t>PASTORAL</t>
  </si>
  <si>
    <t>JOHN ANTHONY</t>
  </si>
  <si>
    <t>PEREZ</t>
  </si>
  <si>
    <t>FRANCIS NIKKO</t>
  </si>
  <si>
    <t>RAMIREZ</t>
  </si>
  <si>
    <t>KARENE</t>
  </si>
  <si>
    <t>RAMON</t>
  </si>
  <si>
    <t>KARL RAVEN</t>
  </si>
  <si>
    <t>REYES</t>
  </si>
  <si>
    <t>MA KRISTINE</t>
  </si>
  <si>
    <t>KHASIAN EUNICE</t>
  </si>
  <si>
    <t>SAN PEDRO</t>
  </si>
  <si>
    <t>LAURENCE</t>
  </si>
  <si>
    <t>SANDOVAL</t>
  </si>
  <si>
    <t xml:space="preserve"> JOEY</t>
  </si>
  <si>
    <t>SAYSON</t>
  </si>
  <si>
    <t>KIMVERLYN</t>
  </si>
  <si>
    <t>SENGCO</t>
  </si>
  <si>
    <t>HADASSA</t>
  </si>
  <si>
    <t>SENORA</t>
  </si>
  <si>
    <t>ROSEMARIE</t>
  </si>
  <si>
    <t>SEVILLA</t>
  </si>
  <si>
    <t>TAWALI</t>
  </si>
  <si>
    <t>CINDY</t>
  </si>
  <si>
    <t>VALERIO</t>
  </si>
  <si>
    <t>CEAJAY</t>
  </si>
  <si>
    <t>VALMORIA</t>
  </si>
  <si>
    <t>LEGEE BOY</t>
  </si>
  <si>
    <t>ZAGADA</t>
  </si>
  <si>
    <t>REINER</t>
  </si>
  <si>
    <t>ZARRAGA</t>
  </si>
  <si>
    <t>abalonjonathan@gmail.com</t>
  </si>
  <si>
    <t>jaca.saclamitao@gmail.com</t>
  </si>
  <si>
    <t xml:space="preserve">aguisandacarmela@gmail.com </t>
  </si>
  <si>
    <t xml:space="preserve"> isabrillo4@gmail.com</t>
  </si>
  <si>
    <t xml:space="preserve"> framvanonas@yahoo.com</t>
  </si>
  <si>
    <t xml:space="preserve"> maryjaneaquino028@yahoo.com</t>
  </si>
  <si>
    <t xml:space="preserve"> maryl102@yahoo.com</t>
  </si>
  <si>
    <t>lyn_bacani@yahoo.com</t>
  </si>
  <si>
    <t xml:space="preserve"> rrbalilaon@gmail.com</t>
  </si>
  <si>
    <t xml:space="preserve"> bfjessica@yahoo.com</t>
  </si>
  <si>
    <t xml:space="preserve"> melchelynlimbaga@yahoo.com</t>
  </si>
  <si>
    <t>jaysonboriceli@gmail.com</t>
  </si>
  <si>
    <t>buemiabenila@gmail.com</t>
  </si>
  <si>
    <t>bustamantegio@gmail.com</t>
  </si>
  <si>
    <t>caranto077@gmail.com</t>
  </si>
  <si>
    <t xml:space="preserve">jahnphiliprdeleon@gmail.com </t>
  </si>
  <si>
    <t xml:space="preserve"> krystalmaedegala@yahoo.com</t>
  </si>
  <si>
    <t xml:space="preserve"> julietadicos@gmail.com</t>
  </si>
  <si>
    <t xml:space="preserve"> lanielle_13@yahoo.com</t>
  </si>
  <si>
    <t xml:space="preserve">marjoedimalanta@gmail.com </t>
  </si>
  <si>
    <t>amabelledionaldo@gmail.com</t>
  </si>
  <si>
    <t>gedbulaon@yahoo.com</t>
  </si>
  <si>
    <t xml:space="preserve"> jean_errasquin@yahoo.com</t>
  </si>
  <si>
    <t xml:space="preserve">eldrichferrer@gmail.com </t>
  </si>
  <si>
    <t xml:space="preserve">rizafrancia13@gmail.com </t>
  </si>
  <si>
    <t>ella.dost.stii@gmail.com</t>
  </si>
  <si>
    <t xml:space="preserve"> erickjohnlara@gmail.com</t>
  </si>
  <si>
    <t xml:space="preserve">romulo.laurente@gmail.com </t>
  </si>
  <si>
    <t xml:space="preserve">jclongamen@gmail.com </t>
  </si>
  <si>
    <t xml:space="preserve"> manggao.dfbailon@gmail.com</t>
  </si>
  <si>
    <t>kwinhie@gmail.com</t>
  </si>
  <si>
    <t>ma.bernadettemedrano@yahoo.com</t>
  </si>
  <si>
    <t xml:space="preserve"> lechar109@yahoo.com</t>
  </si>
  <si>
    <t xml:space="preserve"> weniemontes@gmail.com</t>
  </si>
  <si>
    <t xml:space="preserve">dindin.muncal@gmail.com </t>
  </si>
  <si>
    <t xml:space="preserve"> jbnaron2@gmail.com</t>
  </si>
  <si>
    <t xml:space="preserve"> ortiz.karoljane@yahoo.com</t>
  </si>
  <si>
    <t>pabsmbp@yahoo.com</t>
  </si>
  <si>
    <t>johnanthony.pastoral26@gmail.com</t>
  </si>
  <si>
    <t>perez.francisnikko@gmail.com</t>
  </si>
  <si>
    <t>kareneramirez07@gmail.com</t>
  </si>
  <si>
    <t xml:space="preserve"> karlravenramon@ymail.com</t>
  </si>
  <si>
    <t xml:space="preserve">msbeliever1982@gmail.com </t>
  </si>
  <si>
    <t>ksianromulo@gmail.com</t>
  </si>
  <si>
    <t xml:space="preserve">joeysandoval37@yahoo.com </t>
  </si>
  <si>
    <t>kim.sayson@gmail.com</t>
  </si>
  <si>
    <t xml:space="preserve">rosemarie.senyora@yahoo.com </t>
  </si>
  <si>
    <t xml:space="preserve">sevillajasminjoyce@gmail.com </t>
  </si>
  <si>
    <t xml:space="preserve"> cinday25@gmail.com</t>
  </si>
  <si>
    <t xml:space="preserve">legeeictisd@gmail.com </t>
  </si>
  <si>
    <t xml:space="preserve"> reiner.zagada19@gmail.com</t>
  </si>
  <si>
    <t>GIORGIO MANUEL</t>
  </si>
  <si>
    <t>B</t>
  </si>
  <si>
    <t>L</t>
  </si>
  <si>
    <t>MARIA</t>
  </si>
  <si>
    <t>BENILA</t>
  </si>
  <si>
    <t>GERALDINE</t>
  </si>
  <si>
    <t>P</t>
  </si>
  <si>
    <t>JASMIN  JOYCE</t>
  </si>
  <si>
    <t>JOSEMARIA</t>
  </si>
  <si>
    <t>T</t>
  </si>
  <si>
    <t>F</t>
  </si>
  <si>
    <t>KRYSTAL MAE</t>
  </si>
  <si>
    <t>ELMER</t>
  </si>
  <si>
    <t>C</t>
  </si>
  <si>
    <t xml:space="preserve">MARIA </t>
  </si>
  <si>
    <t xml:space="preserve">BENILA </t>
  </si>
  <si>
    <t xml:space="preserve">GIORGIO MANUEL </t>
  </si>
  <si>
    <t>RIZA</t>
  </si>
  <si>
    <t>BUENAVENTURA</t>
  </si>
  <si>
    <t>GRAE-MAR</t>
  </si>
  <si>
    <t>MARFAL</t>
  </si>
  <si>
    <t>ALLAN MAURO</t>
  </si>
  <si>
    <t>LEONARDO</t>
  </si>
  <si>
    <t>JORAM KATE</t>
  </si>
  <si>
    <t>MORALES</t>
  </si>
  <si>
    <t>NARQUITTA</t>
  </si>
  <si>
    <t>MARIEVIC</t>
  </si>
  <si>
    <t>ALFON</t>
  </si>
  <si>
    <t>BUARAO</t>
  </si>
  <si>
    <t>MARIO</t>
  </si>
  <si>
    <t>INTIA</t>
  </si>
  <si>
    <t>JAMES</t>
  </si>
  <si>
    <t>CERVERO</t>
  </si>
  <si>
    <t>MARIEL</t>
  </si>
  <si>
    <t>buenaventura.grae@gmail.com</t>
  </si>
  <si>
    <t>allanmarfal@gmail.com</t>
  </si>
  <si>
    <t>joramleonardo@yahoo.com</t>
  </si>
  <si>
    <t>atomorales@gmail.com</t>
  </si>
  <si>
    <t>mavie.villanueva@gmail.com</t>
  </si>
  <si>
    <t>alfon.narquitta@stii.dost.gov.ph</t>
  </si>
  <si>
    <t>mbuarao@gmail.com</t>
  </si>
  <si>
    <t>jintia21@gmail.com</t>
  </si>
  <si>
    <t>marielrcervero1988@gmail.com</t>
  </si>
  <si>
    <t xml:space="preserve">REYNALDO, JR </t>
  </si>
  <si>
    <t>A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</si>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</sst>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ont="1" applyFill="1" applyBorder="1"/>
    <xf numFmtId="14" fontId="0" fillId="2" borderId="1" xfId="0" applyNumberFormat="1" applyFill="1" applyBorder="1"/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6" fillId="3" borderId="1" xfId="1" applyFont="1" applyFill="1" applyBorder="1" applyAlignment="1"/>
    <xf numFmtId="0" fontId="0" fillId="3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intia21@gmail.com" TargetMode="External"/><Relationship Id="rId3" Type="http://schemas.openxmlformats.org/officeDocument/2006/relationships/hyperlink" Target="mailto:joramleonardo@yahoo.com" TargetMode="External"/><Relationship Id="rId7" Type="http://schemas.openxmlformats.org/officeDocument/2006/relationships/hyperlink" Target="mailto:mbuarao@gmail.com" TargetMode="External"/><Relationship Id="rId2" Type="http://schemas.openxmlformats.org/officeDocument/2006/relationships/hyperlink" Target="mailto:allanmarfal@gmail.com" TargetMode="External"/><Relationship Id="rId1" Type="http://schemas.openxmlformats.org/officeDocument/2006/relationships/hyperlink" Target="mailto:buenaventura.grae@gmail.com" TargetMode="External"/><Relationship Id="rId6" Type="http://schemas.openxmlformats.org/officeDocument/2006/relationships/hyperlink" Target="mailto:alfon.narquitta@stii.dost.gov.ph" TargetMode="External"/><Relationship Id="rId5" Type="http://schemas.openxmlformats.org/officeDocument/2006/relationships/hyperlink" Target="mailto:mavie.villanueva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tomorales@gmail.com" TargetMode="External"/><Relationship Id="rId9" Type="http://schemas.openxmlformats.org/officeDocument/2006/relationships/hyperlink" Target="mailto:marielrcervero19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96" zoomScaleNormal="96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U1"/>
    </sheetView>
  </sheetViews>
  <sheetFormatPr defaultRowHeight="15" x14ac:dyDescent="0.25"/>
  <cols>
    <col min="1" max="1" width="19" customWidth="1"/>
    <col min="2" max="2" width="24.140625" customWidth="1"/>
    <col min="3" max="3" width="14" customWidth="1"/>
    <col min="4" max="4" width="22.7109375" customWidth="1"/>
    <col min="6" max="6" width="13.5703125" customWidth="1"/>
    <col min="7" max="7" width="14.85546875" customWidth="1"/>
    <col min="10" max="10" width="11" customWidth="1"/>
    <col min="16" max="16" width="17.85546875" customWidth="1"/>
    <col min="21" max="21" width="11.5703125" customWidth="1"/>
  </cols>
  <sheetData>
    <row r="1" spans="1:21" x14ac:dyDescent="0.25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</row>
    <row r="2" spans="1:21" x14ac:dyDescent="0.25">
      <c r="A2" s="1" t="s">
        <v>2</v>
      </c>
      <c r="B2" s="1" t="s">
        <v>3</v>
      </c>
      <c r="C2" s="2"/>
      <c r="D2" s="3" t="s">
        <v>121</v>
      </c>
      <c r="E2" s="4" t="s">
        <v>0</v>
      </c>
      <c r="F2" s="5">
        <v>36056</v>
      </c>
      <c r="G2" s="6" t="s">
        <v>1</v>
      </c>
      <c r="H2" s="7">
        <v>62.8</v>
      </c>
      <c r="I2" s="7">
        <v>168.5</v>
      </c>
      <c r="J2" s="7">
        <v>19.5</v>
      </c>
      <c r="K2" s="6">
        <v>30</v>
      </c>
      <c r="L2" s="6">
        <f>ROUNDDOWN(((I2/2.54)/12), 0)</f>
        <v>5</v>
      </c>
      <c r="M2" s="8">
        <f>((((I2/2.54)/12)-L2)*12)</f>
        <v>6.338582677165352</v>
      </c>
      <c r="N2" s="8">
        <f>H2*2.2</f>
        <v>138.16</v>
      </c>
      <c r="O2" s="9">
        <f>H2/((I2/100)^2)</f>
        <v>22.11871197245727</v>
      </c>
      <c r="P2" s="6" t="str">
        <f>IF(O2&lt;18.5,"UNDERWEIGHT",IF(O2&lt;=24.99,"NORMAL",IF(O2&lt;=29.99,"OVERWEIGHT","OBESE")))</f>
        <v>NORMAL</v>
      </c>
      <c r="Q2" s="8">
        <f>((I2-100)-((I2-100)*0.1))</f>
        <v>61.65</v>
      </c>
      <c r="R2" s="8">
        <f>(H2)-(0.1*H2)</f>
        <v>56.519999999999996</v>
      </c>
      <c r="S2" s="8">
        <f>(H2)+(0.1*H2)</f>
        <v>69.08</v>
      </c>
      <c r="T2" s="8">
        <f>Q2*K2</f>
        <v>1849.5</v>
      </c>
      <c r="U2" s="5">
        <v>43270</v>
      </c>
    </row>
    <row r="3" spans="1:21" x14ac:dyDescent="0.25">
      <c r="A3" s="2" t="s">
        <v>4</v>
      </c>
      <c r="B3" s="2" t="s">
        <v>5</v>
      </c>
      <c r="C3" s="2"/>
      <c r="D3" s="3"/>
      <c r="E3" s="6" t="s">
        <v>182</v>
      </c>
      <c r="F3" s="11">
        <v>22662</v>
      </c>
      <c r="G3" s="6" t="s">
        <v>1</v>
      </c>
      <c r="H3" s="6">
        <v>53.1</v>
      </c>
      <c r="I3" s="6">
        <v>160</v>
      </c>
      <c r="J3" s="6">
        <v>29.5</v>
      </c>
      <c r="K3" s="6">
        <v>30</v>
      </c>
      <c r="L3" s="6">
        <f t="shared" ref="L3:L64" si="0">ROUNDDOWN(((I3/2.54)/12), 0)</f>
        <v>5</v>
      </c>
      <c r="M3" s="8">
        <f t="shared" ref="M3:M64" si="1">((((I3/2.54)/12)-L3)*12)</f>
        <v>2.9921259842519703</v>
      </c>
      <c r="N3" s="8">
        <f t="shared" ref="N3:N64" si="2">H3*2.2</f>
        <v>116.82000000000001</v>
      </c>
      <c r="O3" s="9">
        <f t="shared" ref="O3:O64" si="3">H3/((I3/100)^2)</f>
        <v>20.742187499999996</v>
      </c>
      <c r="P3" s="6" t="str">
        <f t="shared" ref="P3:P64" si="4">IF(O3&lt;18.5,"UNDERWEIGHT",IF(O3&lt;=24.99,"NORMAL",IF(O3&lt;=29.99,"OVERWEIGHT","OBESE")))</f>
        <v>NORMAL</v>
      </c>
      <c r="Q3" s="8">
        <f t="shared" ref="Q3:Q64" si="5">((I3-100)-((I3-100)*0.1))</f>
        <v>54</v>
      </c>
      <c r="R3" s="8">
        <f t="shared" ref="R3:R64" si="6">(H3)-(0.1*H3)</f>
        <v>47.79</v>
      </c>
      <c r="S3" s="8">
        <f t="shared" ref="S3:S64" si="7">(H3)+(0.1*H3)</f>
        <v>58.410000000000004</v>
      </c>
      <c r="T3" s="8">
        <f t="shared" ref="T3:T64" si="8">Q3*K3</f>
        <v>1620</v>
      </c>
      <c r="U3" s="5">
        <v>43270</v>
      </c>
    </row>
    <row r="4" spans="1:21" x14ac:dyDescent="0.25">
      <c r="A4" s="2" t="s">
        <v>6</v>
      </c>
      <c r="B4" s="2" t="s">
        <v>7</v>
      </c>
      <c r="C4" s="2"/>
      <c r="D4" s="3" t="s">
        <v>122</v>
      </c>
      <c r="E4" s="6" t="s">
        <v>182</v>
      </c>
      <c r="F4" s="11">
        <v>27962</v>
      </c>
      <c r="G4" s="6" t="s">
        <v>1</v>
      </c>
      <c r="H4" s="6">
        <v>69.3</v>
      </c>
      <c r="I4" s="6">
        <v>151</v>
      </c>
      <c r="J4" s="6">
        <v>43.6</v>
      </c>
      <c r="K4" s="6">
        <v>30</v>
      </c>
      <c r="L4" s="6">
        <f t="shared" si="0"/>
        <v>4</v>
      </c>
      <c r="M4" s="8">
        <f t="shared" si="1"/>
        <v>11.448818897637793</v>
      </c>
      <c r="N4" s="8">
        <f t="shared" si="2"/>
        <v>152.46</v>
      </c>
      <c r="O4" s="9">
        <f t="shared" si="3"/>
        <v>30.393403798079031</v>
      </c>
      <c r="P4" s="6" t="str">
        <f t="shared" si="4"/>
        <v>OBESE</v>
      </c>
      <c r="Q4" s="8">
        <f t="shared" si="5"/>
        <v>45.9</v>
      </c>
      <c r="R4" s="8">
        <f t="shared" si="6"/>
        <v>62.37</v>
      </c>
      <c r="S4" s="8">
        <f t="shared" si="7"/>
        <v>76.22999999999999</v>
      </c>
      <c r="T4" s="8">
        <f t="shared" si="8"/>
        <v>1377</v>
      </c>
      <c r="U4" s="5">
        <v>43270</v>
      </c>
    </row>
    <row r="5" spans="1:21" x14ac:dyDescent="0.25">
      <c r="A5" s="2" t="s">
        <v>8</v>
      </c>
      <c r="B5" s="2" t="s">
        <v>9</v>
      </c>
      <c r="C5" s="2"/>
      <c r="D5" s="3" t="s">
        <v>123</v>
      </c>
      <c r="E5" s="6" t="s">
        <v>182</v>
      </c>
      <c r="F5" s="11">
        <v>34605</v>
      </c>
      <c r="G5" s="6" t="s">
        <v>1</v>
      </c>
      <c r="H5" s="6">
        <v>61.6</v>
      </c>
      <c r="I5" s="6">
        <v>149</v>
      </c>
      <c r="J5" s="6">
        <v>39.5</v>
      </c>
      <c r="K5" s="6">
        <v>30</v>
      </c>
      <c r="L5" s="6">
        <f t="shared" si="0"/>
        <v>4</v>
      </c>
      <c r="M5" s="8">
        <f t="shared" si="1"/>
        <v>10.661417322834641</v>
      </c>
      <c r="N5" s="8">
        <f t="shared" si="2"/>
        <v>135.52000000000001</v>
      </c>
      <c r="O5" s="9">
        <f t="shared" si="3"/>
        <v>27.746497905499755</v>
      </c>
      <c r="P5" s="6" t="str">
        <f t="shared" si="4"/>
        <v>OVERWEIGHT</v>
      </c>
      <c r="Q5" s="8">
        <f t="shared" si="5"/>
        <v>44.1</v>
      </c>
      <c r="R5" s="8">
        <f t="shared" si="6"/>
        <v>55.44</v>
      </c>
      <c r="S5" s="8">
        <f t="shared" si="7"/>
        <v>67.760000000000005</v>
      </c>
      <c r="T5" s="8">
        <f t="shared" si="8"/>
        <v>1323</v>
      </c>
      <c r="U5" s="5">
        <v>43270</v>
      </c>
    </row>
    <row r="6" spans="1:21" x14ac:dyDescent="0.25">
      <c r="A6" s="2" t="s">
        <v>10</v>
      </c>
      <c r="B6" s="2" t="s">
        <v>11</v>
      </c>
      <c r="C6" s="2"/>
      <c r="D6" s="3" t="s">
        <v>124</v>
      </c>
      <c r="E6" s="6" t="s">
        <v>182</v>
      </c>
      <c r="F6" s="11">
        <v>30837</v>
      </c>
      <c r="G6" s="6" t="s">
        <v>1</v>
      </c>
      <c r="H6" s="6">
        <v>56.4</v>
      </c>
      <c r="I6" s="6">
        <v>146.5</v>
      </c>
      <c r="J6" s="6">
        <v>34.6</v>
      </c>
      <c r="K6" s="6">
        <v>30</v>
      </c>
      <c r="L6" s="6">
        <f t="shared" si="0"/>
        <v>4</v>
      </c>
      <c r="M6" s="8">
        <f t="shared" si="1"/>
        <v>9.6771653543307146</v>
      </c>
      <c r="N6" s="8">
        <f t="shared" si="2"/>
        <v>124.08000000000001</v>
      </c>
      <c r="O6" s="9">
        <f t="shared" si="3"/>
        <v>26.278698645295805</v>
      </c>
      <c r="P6" s="6" t="str">
        <f t="shared" si="4"/>
        <v>OVERWEIGHT</v>
      </c>
      <c r="Q6" s="8">
        <f t="shared" si="5"/>
        <v>41.85</v>
      </c>
      <c r="R6" s="8">
        <f t="shared" si="6"/>
        <v>50.76</v>
      </c>
      <c r="S6" s="8">
        <f t="shared" si="7"/>
        <v>62.04</v>
      </c>
      <c r="T6" s="8">
        <f t="shared" si="8"/>
        <v>1255.5</v>
      </c>
      <c r="U6" s="5">
        <v>43270</v>
      </c>
    </row>
    <row r="7" spans="1:21" x14ac:dyDescent="0.25">
      <c r="A7" s="2" t="s">
        <v>12</v>
      </c>
      <c r="B7" s="2" t="s">
        <v>13</v>
      </c>
      <c r="C7" s="2"/>
      <c r="D7" s="3" t="s">
        <v>125</v>
      </c>
      <c r="E7" s="6" t="s">
        <v>182</v>
      </c>
      <c r="F7" s="11">
        <v>25613</v>
      </c>
      <c r="G7" s="6" t="s">
        <v>1</v>
      </c>
      <c r="H7" s="6">
        <v>65.400000000000006</v>
      </c>
      <c r="I7" s="6">
        <v>150</v>
      </c>
      <c r="J7" s="6">
        <v>41.8</v>
      </c>
      <c r="K7" s="6">
        <v>30</v>
      </c>
      <c r="L7" s="6">
        <f t="shared" si="0"/>
        <v>4</v>
      </c>
      <c r="M7" s="8">
        <f t="shared" si="1"/>
        <v>11.055118110236222</v>
      </c>
      <c r="N7" s="8">
        <f t="shared" si="2"/>
        <v>143.88000000000002</v>
      </c>
      <c r="O7" s="9">
        <f t="shared" si="3"/>
        <v>29.06666666666667</v>
      </c>
      <c r="P7" s="6" t="str">
        <f t="shared" si="4"/>
        <v>OVERWEIGHT</v>
      </c>
      <c r="Q7" s="8">
        <f t="shared" si="5"/>
        <v>45</v>
      </c>
      <c r="R7" s="8">
        <f t="shared" si="6"/>
        <v>58.860000000000007</v>
      </c>
      <c r="S7" s="8">
        <f t="shared" si="7"/>
        <v>71.940000000000012</v>
      </c>
      <c r="T7" s="8">
        <f t="shared" si="8"/>
        <v>1350</v>
      </c>
      <c r="U7" s="5">
        <v>43270</v>
      </c>
    </row>
    <row r="8" spans="1:21" x14ac:dyDescent="0.25">
      <c r="A8" s="2" t="s">
        <v>14</v>
      </c>
      <c r="B8" s="2" t="s">
        <v>15</v>
      </c>
      <c r="C8" s="2"/>
      <c r="D8" s="3" t="s">
        <v>126</v>
      </c>
      <c r="E8" s="6" t="s">
        <v>182</v>
      </c>
      <c r="F8" s="11">
        <v>32403</v>
      </c>
      <c r="G8" s="6" t="s">
        <v>1</v>
      </c>
      <c r="H8" s="6">
        <v>70.099999999999994</v>
      </c>
      <c r="I8" s="6">
        <v>153.9</v>
      </c>
      <c r="J8" s="6">
        <v>41.8</v>
      </c>
      <c r="K8" s="6">
        <v>30</v>
      </c>
      <c r="L8" s="6">
        <f t="shared" si="0"/>
        <v>5</v>
      </c>
      <c r="M8" s="8">
        <f t="shared" si="1"/>
        <v>0.59055118110236648</v>
      </c>
      <c r="N8" s="8">
        <f t="shared" si="2"/>
        <v>154.22</v>
      </c>
      <c r="O8" s="9">
        <f t="shared" si="3"/>
        <v>29.596528804262231</v>
      </c>
      <c r="P8" s="6" t="str">
        <f t="shared" si="4"/>
        <v>OVERWEIGHT</v>
      </c>
      <c r="Q8" s="8">
        <f t="shared" si="5"/>
        <v>48.510000000000005</v>
      </c>
      <c r="R8" s="8">
        <f t="shared" si="6"/>
        <v>63.089999999999996</v>
      </c>
      <c r="S8" s="8">
        <f t="shared" si="7"/>
        <v>77.11</v>
      </c>
      <c r="T8" s="8">
        <f t="shared" si="8"/>
        <v>1455.3000000000002</v>
      </c>
      <c r="U8" s="5">
        <v>43270</v>
      </c>
    </row>
    <row r="9" spans="1:21" x14ac:dyDescent="0.25">
      <c r="A9" s="2" t="s">
        <v>16</v>
      </c>
      <c r="B9" s="2" t="s">
        <v>175</v>
      </c>
      <c r="C9" s="2" t="s">
        <v>174</v>
      </c>
      <c r="D9" s="3" t="s">
        <v>127</v>
      </c>
      <c r="E9" s="6" t="s">
        <v>182</v>
      </c>
      <c r="F9" s="2"/>
      <c r="G9" s="6" t="s">
        <v>1</v>
      </c>
      <c r="H9" s="6">
        <v>67.099999999999994</v>
      </c>
      <c r="I9" s="6">
        <v>154</v>
      </c>
      <c r="J9" s="6">
        <v>39.6</v>
      </c>
      <c r="K9" s="6">
        <v>30</v>
      </c>
      <c r="L9" s="6">
        <f t="shared" si="0"/>
        <v>5</v>
      </c>
      <c r="M9" s="8">
        <f t="shared" si="1"/>
        <v>0.62992125984251501</v>
      </c>
      <c r="N9" s="8">
        <f t="shared" si="2"/>
        <v>147.62</v>
      </c>
      <c r="O9" s="9">
        <f t="shared" si="3"/>
        <v>28.293135435992578</v>
      </c>
      <c r="P9" s="6" t="str">
        <f t="shared" si="4"/>
        <v>OVERWEIGHT</v>
      </c>
      <c r="Q9" s="8">
        <f t="shared" si="5"/>
        <v>48.6</v>
      </c>
      <c r="R9" s="8">
        <f t="shared" si="6"/>
        <v>60.389999999999993</v>
      </c>
      <c r="S9" s="8">
        <f t="shared" si="7"/>
        <v>73.809999999999988</v>
      </c>
      <c r="T9" s="8">
        <f t="shared" si="8"/>
        <v>1458</v>
      </c>
      <c r="U9" s="5">
        <v>43270</v>
      </c>
    </row>
    <row r="10" spans="1:21" x14ac:dyDescent="0.25">
      <c r="A10" s="2" t="s">
        <v>17</v>
      </c>
      <c r="B10" s="2" t="s">
        <v>18</v>
      </c>
      <c r="C10" s="2"/>
      <c r="D10" s="3" t="s">
        <v>128</v>
      </c>
      <c r="E10" s="6" t="s">
        <v>182</v>
      </c>
      <c r="F10" s="11">
        <v>25473</v>
      </c>
      <c r="G10" s="6" t="s">
        <v>1</v>
      </c>
      <c r="H10" s="6">
        <v>69.400000000000006</v>
      </c>
      <c r="I10" s="6">
        <v>154.5</v>
      </c>
      <c r="J10" s="6">
        <v>38.6</v>
      </c>
      <c r="K10" s="6">
        <v>30</v>
      </c>
      <c r="L10" s="6">
        <f t="shared" si="0"/>
        <v>5</v>
      </c>
      <c r="M10" s="8">
        <f t="shared" si="1"/>
        <v>0.82677165354330029</v>
      </c>
      <c r="N10" s="8">
        <f t="shared" si="2"/>
        <v>152.68000000000004</v>
      </c>
      <c r="O10" s="9">
        <f t="shared" si="3"/>
        <v>29.073847152836692</v>
      </c>
      <c r="P10" s="6" t="str">
        <f t="shared" si="4"/>
        <v>OVERWEIGHT</v>
      </c>
      <c r="Q10" s="8">
        <f t="shared" si="5"/>
        <v>49.05</v>
      </c>
      <c r="R10" s="8">
        <f t="shared" si="6"/>
        <v>62.460000000000008</v>
      </c>
      <c r="S10" s="8">
        <f t="shared" si="7"/>
        <v>76.34</v>
      </c>
      <c r="T10" s="8">
        <f t="shared" si="8"/>
        <v>1471.5</v>
      </c>
      <c r="U10" s="5">
        <v>43270</v>
      </c>
    </row>
    <row r="11" spans="1:21" x14ac:dyDescent="0.25">
      <c r="A11" s="2" t="s">
        <v>19</v>
      </c>
      <c r="B11" s="2" t="s">
        <v>20</v>
      </c>
      <c r="C11" s="2"/>
      <c r="D11" s="3" t="s">
        <v>129</v>
      </c>
      <c r="E11" s="6" t="s">
        <v>0</v>
      </c>
      <c r="F11" s="11">
        <v>34706</v>
      </c>
      <c r="G11" s="6" t="s">
        <v>1</v>
      </c>
      <c r="H11" s="6">
        <v>65.7</v>
      </c>
      <c r="I11" s="6">
        <v>168</v>
      </c>
      <c r="J11" s="6">
        <v>18.5</v>
      </c>
      <c r="K11" s="6">
        <v>30</v>
      </c>
      <c r="L11" s="6">
        <f t="shared" si="0"/>
        <v>5</v>
      </c>
      <c r="M11" s="8">
        <f t="shared" si="1"/>
        <v>6.1417322834645667</v>
      </c>
      <c r="N11" s="8">
        <f t="shared" si="2"/>
        <v>144.54000000000002</v>
      </c>
      <c r="O11" s="9">
        <f t="shared" si="3"/>
        <v>23.2780612244898</v>
      </c>
      <c r="P11" s="6" t="str">
        <f t="shared" si="4"/>
        <v>NORMAL</v>
      </c>
      <c r="Q11" s="8">
        <f t="shared" si="5"/>
        <v>61.2</v>
      </c>
      <c r="R11" s="8">
        <f t="shared" si="6"/>
        <v>59.13</v>
      </c>
      <c r="S11" s="8">
        <f t="shared" si="7"/>
        <v>72.27000000000001</v>
      </c>
      <c r="T11" s="8">
        <f t="shared" si="8"/>
        <v>1836</v>
      </c>
      <c r="U11" s="5">
        <v>43270</v>
      </c>
    </row>
    <row r="12" spans="1:21" x14ac:dyDescent="0.25">
      <c r="A12" s="2" t="s">
        <v>21</v>
      </c>
      <c r="B12" s="2" t="s">
        <v>22</v>
      </c>
      <c r="C12" s="2"/>
      <c r="D12" s="3"/>
      <c r="E12" s="6" t="s">
        <v>182</v>
      </c>
      <c r="F12" s="2"/>
      <c r="G12" s="6" t="s">
        <v>1</v>
      </c>
      <c r="H12" s="6">
        <v>48.7</v>
      </c>
      <c r="I12" s="6">
        <v>162.1</v>
      </c>
      <c r="J12" s="6">
        <v>21.1</v>
      </c>
      <c r="K12" s="6">
        <v>30</v>
      </c>
      <c r="L12" s="6">
        <f t="shared" si="0"/>
        <v>5</v>
      </c>
      <c r="M12" s="8">
        <f t="shared" si="1"/>
        <v>3.8188976377952706</v>
      </c>
      <c r="N12" s="8">
        <f t="shared" si="2"/>
        <v>107.14000000000001</v>
      </c>
      <c r="O12" s="9">
        <f t="shared" si="3"/>
        <v>18.533734250607296</v>
      </c>
      <c r="P12" s="6" t="str">
        <f t="shared" si="4"/>
        <v>NORMAL</v>
      </c>
      <c r="Q12" s="8">
        <f t="shared" si="5"/>
        <v>55.889999999999993</v>
      </c>
      <c r="R12" s="8">
        <f t="shared" si="6"/>
        <v>43.83</v>
      </c>
      <c r="S12" s="8">
        <f t="shared" si="7"/>
        <v>53.570000000000007</v>
      </c>
      <c r="T12" s="8">
        <f t="shared" si="8"/>
        <v>1676.6999999999998</v>
      </c>
      <c r="U12" s="5">
        <v>43270</v>
      </c>
    </row>
    <row r="13" spans="1:21" x14ac:dyDescent="0.25">
      <c r="A13" s="2" t="s">
        <v>23</v>
      </c>
      <c r="B13" s="2" t="s">
        <v>24</v>
      </c>
      <c r="C13" s="2"/>
      <c r="D13" s="3" t="s">
        <v>130</v>
      </c>
      <c r="E13" s="6" t="s">
        <v>182</v>
      </c>
      <c r="F13" s="11">
        <v>25949</v>
      </c>
      <c r="G13" s="6" t="s">
        <v>1</v>
      </c>
      <c r="H13" s="6">
        <v>53.5</v>
      </c>
      <c r="I13" s="6">
        <v>147.19999999999999</v>
      </c>
      <c r="J13" s="6">
        <v>36.6</v>
      </c>
      <c r="K13" s="6">
        <v>30</v>
      </c>
      <c r="L13" s="6">
        <f t="shared" si="0"/>
        <v>4</v>
      </c>
      <c r="M13" s="8">
        <f t="shared" si="1"/>
        <v>9.9527559055118076</v>
      </c>
      <c r="N13" s="8">
        <f t="shared" si="2"/>
        <v>117.7</v>
      </c>
      <c r="O13" s="9">
        <f t="shared" si="3"/>
        <v>24.690970581285445</v>
      </c>
      <c r="P13" s="6" t="str">
        <f t="shared" si="4"/>
        <v>NORMAL</v>
      </c>
      <c r="Q13" s="8">
        <f t="shared" si="5"/>
        <v>42.47999999999999</v>
      </c>
      <c r="R13" s="8">
        <f t="shared" si="6"/>
        <v>48.15</v>
      </c>
      <c r="S13" s="8">
        <f t="shared" si="7"/>
        <v>58.85</v>
      </c>
      <c r="T13" s="8">
        <f t="shared" si="8"/>
        <v>1274.3999999999996</v>
      </c>
      <c r="U13" s="5">
        <v>43270</v>
      </c>
    </row>
    <row r="14" spans="1:21" x14ac:dyDescent="0.25">
      <c r="A14" s="2" t="s">
        <v>25</v>
      </c>
      <c r="B14" s="2" t="s">
        <v>26</v>
      </c>
      <c r="C14" s="2"/>
      <c r="D14" s="3" t="s">
        <v>131</v>
      </c>
      <c r="E14" s="6" t="s">
        <v>182</v>
      </c>
      <c r="F14" s="11">
        <v>33533</v>
      </c>
      <c r="G14" s="6" t="s">
        <v>1</v>
      </c>
      <c r="H14" s="6">
        <v>50.7</v>
      </c>
      <c r="I14" s="6">
        <v>153.19999999999999</v>
      </c>
      <c r="J14" s="6">
        <v>29.6</v>
      </c>
      <c r="K14" s="6">
        <v>30</v>
      </c>
      <c r="L14" s="6">
        <f t="shared" si="0"/>
        <v>5</v>
      </c>
      <c r="M14" s="8">
        <f t="shared" si="1"/>
        <v>0.31496062992125218</v>
      </c>
      <c r="N14" s="8">
        <f t="shared" si="2"/>
        <v>111.54000000000002</v>
      </c>
      <c r="O14" s="9">
        <f t="shared" si="3"/>
        <v>21.601824267668341</v>
      </c>
      <c r="P14" s="6" t="str">
        <f t="shared" si="4"/>
        <v>NORMAL</v>
      </c>
      <c r="Q14" s="8">
        <f t="shared" si="5"/>
        <v>47.879999999999988</v>
      </c>
      <c r="R14" s="8">
        <f t="shared" si="6"/>
        <v>45.63</v>
      </c>
      <c r="S14" s="8">
        <f t="shared" si="7"/>
        <v>55.77</v>
      </c>
      <c r="T14" s="8">
        <f t="shared" si="8"/>
        <v>1436.3999999999996</v>
      </c>
      <c r="U14" s="5">
        <v>43270</v>
      </c>
    </row>
    <row r="15" spans="1:21" x14ac:dyDescent="0.25">
      <c r="A15" s="2" t="s">
        <v>27</v>
      </c>
      <c r="B15" s="2" t="s">
        <v>28</v>
      </c>
      <c r="C15" s="2"/>
      <c r="D15" s="3"/>
      <c r="E15" s="6" t="s">
        <v>0</v>
      </c>
      <c r="F15" s="11">
        <v>34346</v>
      </c>
      <c r="G15" s="6" t="s">
        <v>1</v>
      </c>
      <c r="H15" s="6">
        <v>61.4</v>
      </c>
      <c r="I15" s="6">
        <v>167.1</v>
      </c>
      <c r="J15" s="6">
        <v>16.7</v>
      </c>
      <c r="K15" s="6">
        <v>30</v>
      </c>
      <c r="L15" s="6">
        <f t="shared" si="0"/>
        <v>5</v>
      </c>
      <c r="M15" s="8">
        <f t="shared" si="1"/>
        <v>5.7874015748031447</v>
      </c>
      <c r="N15" s="8">
        <f t="shared" si="2"/>
        <v>135.08000000000001</v>
      </c>
      <c r="O15" s="9">
        <f t="shared" si="3"/>
        <v>21.989505920155171</v>
      </c>
      <c r="P15" s="6" t="str">
        <f t="shared" si="4"/>
        <v>NORMAL</v>
      </c>
      <c r="Q15" s="8">
        <f t="shared" si="5"/>
        <v>60.389999999999993</v>
      </c>
      <c r="R15" s="8">
        <f t="shared" si="6"/>
        <v>55.26</v>
      </c>
      <c r="S15" s="8">
        <f t="shared" si="7"/>
        <v>67.539999999999992</v>
      </c>
      <c r="T15" s="8">
        <f t="shared" si="8"/>
        <v>1811.6999999999998</v>
      </c>
      <c r="U15" s="5">
        <v>43270</v>
      </c>
    </row>
    <row r="16" spans="1:21" x14ac:dyDescent="0.25">
      <c r="A16" s="2" t="s">
        <v>29</v>
      </c>
      <c r="B16" s="2" t="s">
        <v>30</v>
      </c>
      <c r="C16" s="2"/>
      <c r="D16" s="3" t="s">
        <v>132</v>
      </c>
      <c r="E16" s="6" t="s">
        <v>0</v>
      </c>
      <c r="F16" s="11">
        <v>32018</v>
      </c>
      <c r="G16" s="6" t="s">
        <v>1</v>
      </c>
      <c r="H16" s="6">
        <v>68.3</v>
      </c>
      <c r="I16" s="6">
        <v>165.4</v>
      </c>
      <c r="J16" s="6">
        <v>26.1</v>
      </c>
      <c r="K16" s="6">
        <v>30</v>
      </c>
      <c r="L16" s="6">
        <f t="shared" si="0"/>
        <v>5</v>
      </c>
      <c r="M16" s="8">
        <f t="shared" si="1"/>
        <v>5.1181102362204705</v>
      </c>
      <c r="N16" s="8">
        <f t="shared" si="2"/>
        <v>150.26000000000002</v>
      </c>
      <c r="O16" s="9">
        <f t="shared" si="3"/>
        <v>24.966041796736206</v>
      </c>
      <c r="P16" s="6" t="str">
        <f t="shared" si="4"/>
        <v>NORMAL</v>
      </c>
      <c r="Q16" s="8">
        <f t="shared" si="5"/>
        <v>58.860000000000007</v>
      </c>
      <c r="R16" s="8">
        <f t="shared" si="6"/>
        <v>61.47</v>
      </c>
      <c r="S16" s="8">
        <f t="shared" si="7"/>
        <v>75.13</v>
      </c>
      <c r="T16" s="8">
        <f t="shared" si="8"/>
        <v>1765.8000000000002</v>
      </c>
      <c r="U16" s="5">
        <v>43270</v>
      </c>
    </row>
    <row r="17" spans="1:21" x14ac:dyDescent="0.25">
      <c r="A17" s="2" t="s">
        <v>31</v>
      </c>
      <c r="B17" s="2" t="s">
        <v>176</v>
      </c>
      <c r="C17" s="2" t="s">
        <v>173</v>
      </c>
      <c r="D17" s="3" t="s">
        <v>133</v>
      </c>
      <c r="E17" s="6" t="s">
        <v>182</v>
      </c>
      <c r="F17" s="11">
        <v>34727</v>
      </c>
      <c r="G17" s="6" t="s">
        <v>1</v>
      </c>
      <c r="H17" s="6">
        <v>56.7</v>
      </c>
      <c r="I17" s="6">
        <v>146.1</v>
      </c>
      <c r="J17" s="6">
        <v>37.299999999999997</v>
      </c>
      <c r="K17" s="6">
        <v>30</v>
      </c>
      <c r="L17" s="6">
        <f t="shared" si="0"/>
        <v>4</v>
      </c>
      <c r="M17" s="8">
        <f t="shared" si="1"/>
        <v>9.5196850393700778</v>
      </c>
      <c r="N17" s="8">
        <f t="shared" si="2"/>
        <v>124.74000000000002</v>
      </c>
      <c r="O17" s="9">
        <f t="shared" si="3"/>
        <v>26.563336692400785</v>
      </c>
      <c r="P17" s="6" t="str">
        <f t="shared" si="4"/>
        <v>OVERWEIGHT</v>
      </c>
      <c r="Q17" s="8">
        <f t="shared" si="5"/>
        <v>41.489999999999995</v>
      </c>
      <c r="R17" s="8">
        <f t="shared" si="6"/>
        <v>51.03</v>
      </c>
      <c r="S17" s="8">
        <f t="shared" si="7"/>
        <v>62.370000000000005</v>
      </c>
      <c r="T17" s="8">
        <f t="shared" si="8"/>
        <v>1244.6999999999998</v>
      </c>
      <c r="U17" s="5">
        <v>43270</v>
      </c>
    </row>
    <row r="18" spans="1:21" x14ac:dyDescent="0.25">
      <c r="A18" s="2" t="s">
        <v>32</v>
      </c>
      <c r="B18" s="2" t="s">
        <v>33</v>
      </c>
      <c r="C18" s="2"/>
      <c r="D18" s="3"/>
      <c r="E18" s="6" t="s">
        <v>182</v>
      </c>
      <c r="F18" s="11">
        <v>31610</v>
      </c>
      <c r="G18" s="6" t="s">
        <v>1</v>
      </c>
      <c r="H18" s="6">
        <v>70.2</v>
      </c>
      <c r="I18" s="6">
        <v>162</v>
      </c>
      <c r="J18" s="6">
        <v>39.299999999999997</v>
      </c>
      <c r="K18" s="6">
        <v>30</v>
      </c>
      <c r="L18" s="6">
        <f t="shared" si="0"/>
        <v>5</v>
      </c>
      <c r="M18" s="8">
        <f t="shared" si="1"/>
        <v>3.7795275590551221</v>
      </c>
      <c r="N18" s="8">
        <f t="shared" si="2"/>
        <v>154.44000000000003</v>
      </c>
      <c r="O18" s="9">
        <f t="shared" si="3"/>
        <v>26.748971193415635</v>
      </c>
      <c r="P18" s="6" t="str">
        <f t="shared" si="4"/>
        <v>OVERWEIGHT</v>
      </c>
      <c r="Q18" s="8">
        <f t="shared" si="5"/>
        <v>55.8</v>
      </c>
      <c r="R18" s="8">
        <f t="shared" si="6"/>
        <v>63.18</v>
      </c>
      <c r="S18" s="8">
        <f t="shared" si="7"/>
        <v>77.22</v>
      </c>
      <c r="T18" s="8">
        <f t="shared" si="8"/>
        <v>1674</v>
      </c>
      <c r="U18" s="5">
        <v>43270</v>
      </c>
    </row>
    <row r="19" spans="1:21" x14ac:dyDescent="0.25">
      <c r="A19" s="2" t="s">
        <v>34</v>
      </c>
      <c r="B19" s="2" t="s">
        <v>172</v>
      </c>
      <c r="C19" s="10" t="s">
        <v>173</v>
      </c>
      <c r="D19" s="3" t="s">
        <v>134</v>
      </c>
      <c r="E19" s="6" t="s">
        <v>0</v>
      </c>
      <c r="F19" s="11">
        <v>32158</v>
      </c>
      <c r="G19" s="6" t="s">
        <v>1</v>
      </c>
      <c r="H19" s="6">
        <v>50.3</v>
      </c>
      <c r="I19" s="6">
        <v>157.4</v>
      </c>
      <c r="J19" s="6">
        <v>17.399999999999999</v>
      </c>
      <c r="K19" s="6">
        <v>30</v>
      </c>
      <c r="L19" s="6">
        <f t="shared" si="0"/>
        <v>5</v>
      </c>
      <c r="M19" s="8">
        <f t="shared" si="1"/>
        <v>1.9685039370078741</v>
      </c>
      <c r="N19" s="8">
        <f t="shared" si="2"/>
        <v>110.66</v>
      </c>
      <c r="O19" s="9">
        <f t="shared" si="3"/>
        <v>20.302921198833001</v>
      </c>
      <c r="P19" s="6" t="str">
        <f t="shared" si="4"/>
        <v>NORMAL</v>
      </c>
      <c r="Q19" s="8">
        <f t="shared" si="5"/>
        <v>51.660000000000004</v>
      </c>
      <c r="R19" s="8">
        <f t="shared" si="6"/>
        <v>45.269999999999996</v>
      </c>
      <c r="S19" s="8">
        <f t="shared" si="7"/>
        <v>55.33</v>
      </c>
      <c r="T19" s="8">
        <f t="shared" si="8"/>
        <v>1549.8000000000002</v>
      </c>
      <c r="U19" s="5">
        <v>43270</v>
      </c>
    </row>
    <row r="20" spans="1:21" x14ac:dyDescent="0.25">
      <c r="A20" s="2" t="s">
        <v>35</v>
      </c>
      <c r="B20" s="2" t="s">
        <v>36</v>
      </c>
      <c r="C20" s="2"/>
      <c r="D20" s="3" t="s">
        <v>135</v>
      </c>
      <c r="E20" s="6" t="s">
        <v>182</v>
      </c>
      <c r="F20" s="11">
        <v>35097</v>
      </c>
      <c r="G20" s="6" t="s">
        <v>1</v>
      </c>
      <c r="H20" s="6">
        <v>51.4</v>
      </c>
      <c r="I20" s="6">
        <v>153</v>
      </c>
      <c r="J20" s="6">
        <v>30.9</v>
      </c>
      <c r="K20" s="6">
        <v>30</v>
      </c>
      <c r="L20" s="6">
        <f t="shared" si="0"/>
        <v>5</v>
      </c>
      <c r="M20" s="8">
        <f t="shared" si="1"/>
        <v>0.23622047244094446</v>
      </c>
      <c r="N20" s="8">
        <f t="shared" si="2"/>
        <v>113.08000000000001</v>
      </c>
      <c r="O20" s="9">
        <f t="shared" si="3"/>
        <v>21.957366824725533</v>
      </c>
      <c r="P20" s="6" t="str">
        <f t="shared" si="4"/>
        <v>NORMAL</v>
      </c>
      <c r="Q20" s="8">
        <f t="shared" si="5"/>
        <v>47.7</v>
      </c>
      <c r="R20" s="8">
        <f t="shared" si="6"/>
        <v>46.26</v>
      </c>
      <c r="S20" s="8">
        <f t="shared" si="7"/>
        <v>56.54</v>
      </c>
      <c r="T20" s="8">
        <f t="shared" si="8"/>
        <v>1431</v>
      </c>
      <c r="U20" s="5">
        <v>43270</v>
      </c>
    </row>
    <row r="21" spans="1:21" x14ac:dyDescent="0.25">
      <c r="A21" s="2" t="s">
        <v>37</v>
      </c>
      <c r="B21" s="2" t="s">
        <v>38</v>
      </c>
      <c r="C21" s="2"/>
      <c r="D21" s="3"/>
      <c r="E21" s="6" t="s">
        <v>182</v>
      </c>
      <c r="F21" s="11">
        <v>20886</v>
      </c>
      <c r="G21" s="6" t="s">
        <v>1</v>
      </c>
      <c r="H21" s="6">
        <v>56.8</v>
      </c>
      <c r="I21" s="6">
        <v>151.19999999999999</v>
      </c>
      <c r="J21" s="6">
        <v>35</v>
      </c>
      <c r="K21" s="6">
        <v>30</v>
      </c>
      <c r="L21" s="6">
        <f t="shared" si="0"/>
        <v>4</v>
      </c>
      <c r="M21" s="8">
        <f t="shared" si="1"/>
        <v>11.5275590551181</v>
      </c>
      <c r="N21" s="8">
        <f t="shared" si="2"/>
        <v>124.96000000000001</v>
      </c>
      <c r="O21" s="9">
        <f t="shared" si="3"/>
        <v>24.845329078133318</v>
      </c>
      <c r="P21" s="6" t="str">
        <f t="shared" si="4"/>
        <v>NORMAL</v>
      </c>
      <c r="Q21" s="8">
        <f t="shared" si="5"/>
        <v>46.079999999999991</v>
      </c>
      <c r="R21" s="8">
        <f t="shared" si="6"/>
        <v>51.12</v>
      </c>
      <c r="S21" s="8">
        <f t="shared" si="7"/>
        <v>62.48</v>
      </c>
      <c r="T21" s="8">
        <f t="shared" si="8"/>
        <v>1382.3999999999996</v>
      </c>
      <c r="U21" s="5">
        <v>43270</v>
      </c>
    </row>
    <row r="22" spans="1:21" x14ac:dyDescent="0.25">
      <c r="A22" s="2" t="s">
        <v>39</v>
      </c>
      <c r="B22" s="2" t="s">
        <v>40</v>
      </c>
      <c r="C22" s="2"/>
      <c r="D22" s="3"/>
      <c r="E22" s="6" t="s">
        <v>0</v>
      </c>
      <c r="F22" s="2"/>
      <c r="G22" s="6" t="s">
        <v>1</v>
      </c>
      <c r="H22" s="6">
        <v>47.7</v>
      </c>
      <c r="I22" s="6">
        <v>164.6</v>
      </c>
      <c r="J22" s="6">
        <v>13.5</v>
      </c>
      <c r="K22" s="6">
        <v>30</v>
      </c>
      <c r="L22" s="6">
        <f t="shared" si="0"/>
        <v>5</v>
      </c>
      <c r="M22" s="8">
        <f t="shared" si="1"/>
        <v>4.8031496062992183</v>
      </c>
      <c r="N22" s="8">
        <f t="shared" si="2"/>
        <v>104.94000000000001</v>
      </c>
      <c r="O22" s="9">
        <f t="shared" si="3"/>
        <v>17.605919722911615</v>
      </c>
      <c r="P22" s="6" t="str">
        <f t="shared" si="4"/>
        <v>UNDERWEIGHT</v>
      </c>
      <c r="Q22" s="8">
        <f t="shared" si="5"/>
        <v>58.139999999999993</v>
      </c>
      <c r="R22" s="8">
        <f t="shared" si="6"/>
        <v>42.93</v>
      </c>
      <c r="S22" s="8">
        <f t="shared" si="7"/>
        <v>52.470000000000006</v>
      </c>
      <c r="T22" s="8">
        <f t="shared" si="8"/>
        <v>1744.1999999999998</v>
      </c>
      <c r="U22" s="5">
        <v>43270</v>
      </c>
    </row>
    <row r="23" spans="1:21" x14ac:dyDescent="0.25">
      <c r="A23" s="2" t="s">
        <v>41</v>
      </c>
      <c r="B23" s="2" t="s">
        <v>42</v>
      </c>
      <c r="C23" s="2"/>
      <c r="D23" s="3" t="s">
        <v>136</v>
      </c>
      <c r="E23" s="6" t="s">
        <v>0</v>
      </c>
      <c r="F23" s="11">
        <v>34722</v>
      </c>
      <c r="G23" s="6" t="s">
        <v>1</v>
      </c>
      <c r="H23" s="6">
        <v>85.1</v>
      </c>
      <c r="I23" s="6">
        <v>174</v>
      </c>
      <c r="J23" s="6">
        <v>26</v>
      </c>
      <c r="K23" s="6">
        <v>30</v>
      </c>
      <c r="L23" s="6">
        <f t="shared" si="0"/>
        <v>5</v>
      </c>
      <c r="M23" s="8">
        <f t="shared" si="1"/>
        <v>8.5039370078740113</v>
      </c>
      <c r="N23" s="8">
        <f t="shared" si="2"/>
        <v>187.22</v>
      </c>
      <c r="O23" s="9">
        <f t="shared" si="3"/>
        <v>28.108072400581317</v>
      </c>
      <c r="P23" s="6" t="str">
        <f t="shared" si="4"/>
        <v>OVERWEIGHT</v>
      </c>
      <c r="Q23" s="8">
        <f t="shared" si="5"/>
        <v>66.599999999999994</v>
      </c>
      <c r="R23" s="8">
        <f t="shared" si="6"/>
        <v>76.589999999999989</v>
      </c>
      <c r="S23" s="8">
        <f t="shared" si="7"/>
        <v>93.61</v>
      </c>
      <c r="T23" s="8">
        <f t="shared" si="8"/>
        <v>1997.9999999999998</v>
      </c>
      <c r="U23" s="5">
        <v>43270</v>
      </c>
    </row>
    <row r="24" spans="1:21" x14ac:dyDescent="0.25">
      <c r="A24" s="2" t="s">
        <v>43</v>
      </c>
      <c r="B24" s="2" t="s">
        <v>183</v>
      </c>
      <c r="C24" s="2"/>
      <c r="D24" s="3" t="s">
        <v>137</v>
      </c>
      <c r="E24" s="6" t="s">
        <v>182</v>
      </c>
      <c r="F24" s="11">
        <v>35411</v>
      </c>
      <c r="G24" s="6" t="s">
        <v>1</v>
      </c>
      <c r="H24" s="6">
        <v>68.5</v>
      </c>
      <c r="I24" s="6">
        <v>158</v>
      </c>
      <c r="J24" s="6">
        <v>39.799999999999997</v>
      </c>
      <c r="K24" s="6">
        <v>30</v>
      </c>
      <c r="L24" s="6">
        <f t="shared" si="0"/>
        <v>5</v>
      </c>
      <c r="M24" s="8">
        <f t="shared" si="1"/>
        <v>2.2047244094488185</v>
      </c>
      <c r="N24" s="8">
        <f t="shared" si="2"/>
        <v>150.70000000000002</v>
      </c>
      <c r="O24" s="9">
        <f t="shared" si="3"/>
        <v>27.439512898573941</v>
      </c>
      <c r="P24" s="6" t="str">
        <f t="shared" si="4"/>
        <v>OVERWEIGHT</v>
      </c>
      <c r="Q24" s="8">
        <f t="shared" si="5"/>
        <v>52.2</v>
      </c>
      <c r="R24" s="8">
        <f t="shared" si="6"/>
        <v>61.65</v>
      </c>
      <c r="S24" s="8">
        <f t="shared" si="7"/>
        <v>75.349999999999994</v>
      </c>
      <c r="T24" s="8">
        <f t="shared" si="8"/>
        <v>1566</v>
      </c>
      <c r="U24" s="5">
        <v>43270</v>
      </c>
    </row>
    <row r="25" spans="1:21" x14ac:dyDescent="0.25">
      <c r="A25" s="2" t="s">
        <v>45</v>
      </c>
      <c r="B25" s="2" t="s">
        <v>46</v>
      </c>
      <c r="C25" s="2"/>
      <c r="D25" s="3" t="s">
        <v>138</v>
      </c>
      <c r="E25" s="6" t="s">
        <v>182</v>
      </c>
      <c r="F25" s="11">
        <v>34186</v>
      </c>
      <c r="G25" s="6" t="s">
        <v>1</v>
      </c>
      <c r="H25" s="6">
        <v>47.8</v>
      </c>
      <c r="I25" s="6">
        <v>137.4</v>
      </c>
      <c r="J25" s="6">
        <v>34.9</v>
      </c>
      <c r="K25" s="6">
        <v>30</v>
      </c>
      <c r="L25" s="6">
        <f t="shared" si="0"/>
        <v>4</v>
      </c>
      <c r="M25" s="8">
        <f t="shared" si="1"/>
        <v>6.0944881889763778</v>
      </c>
      <c r="N25" s="8">
        <f t="shared" si="2"/>
        <v>105.16</v>
      </c>
      <c r="O25" s="9">
        <f t="shared" si="3"/>
        <v>25.319459540774918</v>
      </c>
      <c r="P25" s="6" t="str">
        <f t="shared" si="4"/>
        <v>OVERWEIGHT</v>
      </c>
      <c r="Q25" s="8">
        <f t="shared" si="5"/>
        <v>33.660000000000004</v>
      </c>
      <c r="R25" s="8">
        <f t="shared" si="6"/>
        <v>43.019999999999996</v>
      </c>
      <c r="S25" s="8">
        <f t="shared" si="7"/>
        <v>52.58</v>
      </c>
      <c r="T25" s="8">
        <f t="shared" si="8"/>
        <v>1009.8000000000001</v>
      </c>
      <c r="U25" s="5">
        <v>43270</v>
      </c>
    </row>
    <row r="26" spans="1:21" x14ac:dyDescent="0.25">
      <c r="A26" s="2" t="s">
        <v>47</v>
      </c>
      <c r="B26" s="2" t="s">
        <v>48</v>
      </c>
      <c r="C26" s="2"/>
      <c r="D26" s="3" t="s">
        <v>139</v>
      </c>
      <c r="E26" s="6" t="s">
        <v>182</v>
      </c>
      <c r="F26" s="11">
        <v>33555</v>
      </c>
      <c r="G26" s="6" t="s">
        <v>1</v>
      </c>
      <c r="H26" s="6">
        <v>70.5</v>
      </c>
      <c r="I26" s="6">
        <v>154</v>
      </c>
      <c r="J26" s="6">
        <v>43</v>
      </c>
      <c r="K26" s="6">
        <v>30</v>
      </c>
      <c r="L26" s="6">
        <f t="shared" si="0"/>
        <v>5</v>
      </c>
      <c r="M26" s="8">
        <f t="shared" si="1"/>
        <v>0.62992125984251501</v>
      </c>
      <c r="N26" s="8">
        <f t="shared" si="2"/>
        <v>155.10000000000002</v>
      </c>
      <c r="O26" s="9">
        <f t="shared" si="3"/>
        <v>29.726766739753753</v>
      </c>
      <c r="P26" s="6" t="str">
        <f t="shared" si="4"/>
        <v>OVERWEIGHT</v>
      </c>
      <c r="Q26" s="8">
        <f t="shared" si="5"/>
        <v>48.6</v>
      </c>
      <c r="R26" s="8">
        <f t="shared" si="6"/>
        <v>63.45</v>
      </c>
      <c r="S26" s="8">
        <f t="shared" si="7"/>
        <v>77.55</v>
      </c>
      <c r="T26" s="8">
        <f t="shared" si="8"/>
        <v>1458</v>
      </c>
      <c r="U26" s="5">
        <v>43270</v>
      </c>
    </row>
    <row r="27" spans="1:21" x14ac:dyDescent="0.25">
      <c r="A27" s="2" t="s">
        <v>49</v>
      </c>
      <c r="B27" s="2" t="s">
        <v>50</v>
      </c>
      <c r="C27" s="2"/>
      <c r="D27" s="3" t="s">
        <v>140</v>
      </c>
      <c r="E27" s="6" t="s">
        <v>182</v>
      </c>
      <c r="F27" s="11">
        <v>32087</v>
      </c>
      <c r="G27" s="6" t="s">
        <v>1</v>
      </c>
      <c r="H27" s="6">
        <v>50.1</v>
      </c>
      <c r="I27" s="6">
        <v>157.19999999999999</v>
      </c>
      <c r="J27" s="6">
        <v>28.2</v>
      </c>
      <c r="K27" s="6">
        <v>30</v>
      </c>
      <c r="L27" s="6">
        <f t="shared" si="0"/>
        <v>5</v>
      </c>
      <c r="M27" s="8">
        <f t="shared" si="1"/>
        <v>1.8897637795275557</v>
      </c>
      <c r="N27" s="8">
        <f t="shared" si="2"/>
        <v>110.22000000000001</v>
      </c>
      <c r="O27" s="9">
        <f t="shared" si="3"/>
        <v>20.273682574830531</v>
      </c>
      <c r="P27" s="6" t="str">
        <f t="shared" si="4"/>
        <v>NORMAL</v>
      </c>
      <c r="Q27" s="8">
        <f t="shared" si="5"/>
        <v>51.47999999999999</v>
      </c>
      <c r="R27" s="8">
        <f t="shared" si="6"/>
        <v>45.09</v>
      </c>
      <c r="S27" s="8">
        <f t="shared" si="7"/>
        <v>55.11</v>
      </c>
      <c r="T27" s="8">
        <f t="shared" si="8"/>
        <v>1544.3999999999996</v>
      </c>
      <c r="U27" s="5">
        <v>43270</v>
      </c>
    </row>
    <row r="28" spans="1:21" x14ac:dyDescent="0.25">
      <c r="A28" s="2" t="s">
        <v>51</v>
      </c>
      <c r="B28" s="2" t="s">
        <v>52</v>
      </c>
      <c r="C28" s="2"/>
      <c r="D28" s="3" t="s">
        <v>141</v>
      </c>
      <c r="E28" s="6" t="s">
        <v>182</v>
      </c>
      <c r="F28" s="2"/>
      <c r="G28" s="6" t="s">
        <v>1</v>
      </c>
      <c r="H28" s="6">
        <v>45.2</v>
      </c>
      <c r="I28" s="6">
        <v>148.5</v>
      </c>
      <c r="J28" s="6">
        <v>12.3</v>
      </c>
      <c r="K28" s="6">
        <v>30</v>
      </c>
      <c r="L28" s="6">
        <f t="shared" si="0"/>
        <v>4</v>
      </c>
      <c r="M28" s="8">
        <f t="shared" si="1"/>
        <v>10.464566929133856</v>
      </c>
      <c r="N28" s="8">
        <f t="shared" si="2"/>
        <v>99.440000000000012</v>
      </c>
      <c r="O28" s="9">
        <f t="shared" si="3"/>
        <v>20.49677470552891</v>
      </c>
      <c r="P28" s="6" t="str">
        <f t="shared" si="4"/>
        <v>NORMAL</v>
      </c>
      <c r="Q28" s="8">
        <f t="shared" si="5"/>
        <v>43.65</v>
      </c>
      <c r="R28" s="8">
        <f t="shared" si="6"/>
        <v>40.68</v>
      </c>
      <c r="S28" s="8">
        <f t="shared" si="7"/>
        <v>49.720000000000006</v>
      </c>
      <c r="T28" s="8">
        <f t="shared" si="8"/>
        <v>1309.5</v>
      </c>
      <c r="U28" s="5">
        <v>43270</v>
      </c>
    </row>
    <row r="29" spans="1:21" x14ac:dyDescent="0.25">
      <c r="A29" s="2" t="s">
        <v>53</v>
      </c>
      <c r="B29" s="2" t="s">
        <v>177</v>
      </c>
      <c r="C29" s="2" t="s">
        <v>173</v>
      </c>
      <c r="D29" s="3" t="s">
        <v>142</v>
      </c>
      <c r="E29" s="6" t="s">
        <v>182</v>
      </c>
      <c r="F29" s="11">
        <v>26313</v>
      </c>
      <c r="G29" s="6" t="s">
        <v>1</v>
      </c>
      <c r="H29" s="6">
        <v>79.7</v>
      </c>
      <c r="I29" s="6">
        <v>149.5</v>
      </c>
      <c r="J29" s="6">
        <v>50.8</v>
      </c>
      <c r="K29" s="6">
        <v>30</v>
      </c>
      <c r="L29" s="6">
        <f t="shared" si="0"/>
        <v>4</v>
      </c>
      <c r="M29" s="8">
        <f t="shared" si="1"/>
        <v>10.858267716535426</v>
      </c>
      <c r="N29" s="8">
        <f t="shared" si="2"/>
        <v>175.34000000000003</v>
      </c>
      <c r="O29" s="9">
        <f t="shared" si="3"/>
        <v>35.659556380801106</v>
      </c>
      <c r="P29" s="6" t="str">
        <f t="shared" si="4"/>
        <v>OBESE</v>
      </c>
      <c r="Q29" s="8">
        <f t="shared" si="5"/>
        <v>44.55</v>
      </c>
      <c r="R29" s="8">
        <f t="shared" si="6"/>
        <v>71.73</v>
      </c>
      <c r="S29" s="8">
        <f t="shared" si="7"/>
        <v>87.67</v>
      </c>
      <c r="T29" s="8">
        <f t="shared" si="8"/>
        <v>1336.5</v>
      </c>
      <c r="U29" s="5">
        <v>43270</v>
      </c>
    </row>
    <row r="30" spans="1:21" x14ac:dyDescent="0.25">
      <c r="A30" s="2" t="s">
        <v>54</v>
      </c>
      <c r="B30" s="2" t="s">
        <v>55</v>
      </c>
      <c r="C30" s="2"/>
      <c r="D30" s="3" t="s">
        <v>143</v>
      </c>
      <c r="E30" s="6" t="s">
        <v>182</v>
      </c>
      <c r="F30" s="11">
        <v>35432</v>
      </c>
      <c r="G30" s="6" t="s">
        <v>1</v>
      </c>
      <c r="H30" s="6">
        <v>60.9</v>
      </c>
      <c r="I30" s="6">
        <v>157</v>
      </c>
      <c r="J30" s="6">
        <v>36.1</v>
      </c>
      <c r="K30" s="6">
        <v>30</v>
      </c>
      <c r="L30" s="6">
        <f t="shared" si="0"/>
        <v>5</v>
      </c>
      <c r="M30" s="8">
        <f t="shared" si="1"/>
        <v>1.811023622047248</v>
      </c>
      <c r="N30" s="8">
        <f t="shared" si="2"/>
        <v>133.98000000000002</v>
      </c>
      <c r="O30" s="9">
        <f t="shared" si="3"/>
        <v>24.706884660635318</v>
      </c>
      <c r="P30" s="6" t="str">
        <f t="shared" si="4"/>
        <v>NORMAL</v>
      </c>
      <c r="Q30" s="8">
        <f t="shared" si="5"/>
        <v>51.3</v>
      </c>
      <c r="R30" s="8">
        <f t="shared" si="6"/>
        <v>54.81</v>
      </c>
      <c r="S30" s="8">
        <f t="shared" si="7"/>
        <v>66.989999999999995</v>
      </c>
      <c r="T30" s="8">
        <f t="shared" si="8"/>
        <v>1539</v>
      </c>
      <c r="U30" s="5">
        <v>43270</v>
      </c>
    </row>
    <row r="31" spans="1:21" x14ac:dyDescent="0.25">
      <c r="A31" s="2" t="s">
        <v>56</v>
      </c>
      <c r="B31" s="2" t="s">
        <v>57</v>
      </c>
      <c r="C31" s="2"/>
      <c r="D31" s="3" t="s">
        <v>144</v>
      </c>
      <c r="E31" s="6" t="s">
        <v>0</v>
      </c>
      <c r="F31" s="11">
        <v>34949</v>
      </c>
      <c r="G31" s="6" t="s">
        <v>1</v>
      </c>
      <c r="H31" s="6">
        <v>73</v>
      </c>
      <c r="I31" s="6">
        <v>165.5</v>
      </c>
      <c r="J31" s="6">
        <v>26.3</v>
      </c>
      <c r="K31" s="6">
        <v>30</v>
      </c>
      <c r="L31" s="6">
        <f t="shared" si="0"/>
        <v>5</v>
      </c>
      <c r="M31" s="8">
        <f t="shared" si="1"/>
        <v>5.157480314960619</v>
      </c>
      <c r="N31" s="8">
        <f t="shared" si="2"/>
        <v>160.60000000000002</v>
      </c>
      <c r="O31" s="9">
        <f t="shared" si="3"/>
        <v>26.651819534323341</v>
      </c>
      <c r="P31" s="6" t="str">
        <f t="shared" si="4"/>
        <v>OVERWEIGHT</v>
      </c>
      <c r="Q31" s="8">
        <f t="shared" si="5"/>
        <v>58.95</v>
      </c>
      <c r="R31" s="8">
        <f t="shared" si="6"/>
        <v>65.7</v>
      </c>
      <c r="S31" s="8">
        <f t="shared" si="7"/>
        <v>80.3</v>
      </c>
      <c r="T31" s="8">
        <f t="shared" si="8"/>
        <v>1768.5</v>
      </c>
      <c r="U31" s="5">
        <v>43270</v>
      </c>
    </row>
    <row r="32" spans="1:21" x14ac:dyDescent="0.25">
      <c r="A32" s="2" t="s">
        <v>58</v>
      </c>
      <c r="B32" s="2" t="s">
        <v>59</v>
      </c>
      <c r="C32" s="2"/>
      <c r="D32" s="3" t="s">
        <v>145</v>
      </c>
      <c r="E32" s="6" t="s">
        <v>182</v>
      </c>
      <c r="F32" s="11">
        <v>33830</v>
      </c>
      <c r="G32" s="6" t="s">
        <v>1</v>
      </c>
      <c r="H32" s="6">
        <v>61.8</v>
      </c>
      <c r="I32" s="6">
        <v>150</v>
      </c>
      <c r="J32" s="6">
        <v>40.5</v>
      </c>
      <c r="K32" s="6">
        <v>30</v>
      </c>
      <c r="L32" s="6">
        <f t="shared" si="0"/>
        <v>4</v>
      </c>
      <c r="M32" s="8">
        <f t="shared" si="1"/>
        <v>11.055118110236222</v>
      </c>
      <c r="N32" s="8">
        <f t="shared" si="2"/>
        <v>135.96</v>
      </c>
      <c r="O32" s="9">
        <f t="shared" si="3"/>
        <v>27.466666666666665</v>
      </c>
      <c r="P32" s="6" t="str">
        <f t="shared" si="4"/>
        <v>OVERWEIGHT</v>
      </c>
      <c r="Q32" s="8">
        <f t="shared" si="5"/>
        <v>45</v>
      </c>
      <c r="R32" s="8">
        <f t="shared" si="6"/>
        <v>55.62</v>
      </c>
      <c r="S32" s="8">
        <f t="shared" si="7"/>
        <v>67.97999999999999</v>
      </c>
      <c r="T32" s="8">
        <f t="shared" si="8"/>
        <v>1350</v>
      </c>
      <c r="U32" s="5">
        <v>43270</v>
      </c>
    </row>
    <row r="33" spans="1:21" x14ac:dyDescent="0.25">
      <c r="A33" s="2" t="s">
        <v>60</v>
      </c>
      <c r="B33" s="2" t="s">
        <v>184</v>
      </c>
      <c r="C33" s="2"/>
      <c r="D33" s="3"/>
      <c r="E33" s="6" t="s">
        <v>0</v>
      </c>
      <c r="F33" s="11">
        <v>30122</v>
      </c>
      <c r="G33" s="6" t="s">
        <v>1</v>
      </c>
      <c r="H33" s="6">
        <v>72.900000000000006</v>
      </c>
      <c r="I33" s="6">
        <v>168.4</v>
      </c>
      <c r="J33" s="6">
        <v>22.5</v>
      </c>
      <c r="K33" s="6">
        <v>30</v>
      </c>
      <c r="L33" s="6">
        <f t="shared" si="0"/>
        <v>5</v>
      </c>
      <c r="M33" s="8">
        <f t="shared" si="1"/>
        <v>6.2992125984252034</v>
      </c>
      <c r="N33" s="8">
        <f t="shared" si="2"/>
        <v>160.38000000000002</v>
      </c>
      <c r="O33" s="9">
        <f t="shared" si="3"/>
        <v>25.706523885556951</v>
      </c>
      <c r="P33" s="6" t="str">
        <f t="shared" si="4"/>
        <v>OVERWEIGHT</v>
      </c>
      <c r="Q33" s="8">
        <f t="shared" si="5"/>
        <v>61.56</v>
      </c>
      <c r="R33" s="8">
        <f t="shared" si="6"/>
        <v>65.61</v>
      </c>
      <c r="S33" s="8">
        <f t="shared" si="7"/>
        <v>80.190000000000012</v>
      </c>
      <c r="T33" s="8">
        <f t="shared" si="8"/>
        <v>1846.8000000000002</v>
      </c>
      <c r="U33" s="5">
        <v>43270</v>
      </c>
    </row>
    <row r="34" spans="1:21" x14ac:dyDescent="0.25">
      <c r="A34" s="2" t="s">
        <v>62</v>
      </c>
      <c r="B34" s="2" t="s">
        <v>63</v>
      </c>
      <c r="C34" s="2"/>
      <c r="D34" s="3" t="s">
        <v>146</v>
      </c>
      <c r="E34" s="6" t="s">
        <v>182</v>
      </c>
      <c r="F34" s="11">
        <v>34576</v>
      </c>
      <c r="G34" s="6" t="s">
        <v>1</v>
      </c>
      <c r="H34" s="6">
        <v>64.900000000000006</v>
      </c>
      <c r="I34" s="6">
        <v>160.4</v>
      </c>
      <c r="J34" s="6">
        <v>36.799999999999997</v>
      </c>
      <c r="K34" s="6">
        <v>30</v>
      </c>
      <c r="L34" s="6">
        <f t="shared" si="0"/>
        <v>5</v>
      </c>
      <c r="M34" s="8">
        <f t="shared" si="1"/>
        <v>3.1496062992125964</v>
      </c>
      <c r="N34" s="8">
        <f t="shared" si="2"/>
        <v>142.78000000000003</v>
      </c>
      <c r="O34" s="9">
        <f t="shared" si="3"/>
        <v>25.225278449760882</v>
      </c>
      <c r="P34" s="6" t="str">
        <f t="shared" si="4"/>
        <v>OVERWEIGHT</v>
      </c>
      <c r="Q34" s="8">
        <f t="shared" si="5"/>
        <v>54.360000000000007</v>
      </c>
      <c r="R34" s="8">
        <f t="shared" si="6"/>
        <v>58.410000000000004</v>
      </c>
      <c r="S34" s="8">
        <f t="shared" si="7"/>
        <v>71.39</v>
      </c>
      <c r="T34" s="8">
        <f t="shared" si="8"/>
        <v>1630.8000000000002</v>
      </c>
      <c r="U34" s="5">
        <v>43270</v>
      </c>
    </row>
    <row r="35" spans="1:21" x14ac:dyDescent="0.25">
      <c r="A35" s="2" t="s">
        <v>64</v>
      </c>
      <c r="B35" s="2" t="s">
        <v>65</v>
      </c>
      <c r="C35" s="2"/>
      <c r="D35" s="3" t="s">
        <v>147</v>
      </c>
      <c r="E35" s="6" t="s">
        <v>0</v>
      </c>
      <c r="F35" s="11">
        <v>32155</v>
      </c>
      <c r="G35" s="6" t="s">
        <v>1</v>
      </c>
      <c r="H35" s="6">
        <v>57.6</v>
      </c>
      <c r="I35" s="6">
        <v>167.5</v>
      </c>
      <c r="J35" s="6">
        <v>19.3</v>
      </c>
      <c r="K35" s="6">
        <v>30</v>
      </c>
      <c r="L35" s="6">
        <f t="shared" si="0"/>
        <v>5</v>
      </c>
      <c r="M35" s="8">
        <f t="shared" si="1"/>
        <v>5.9448818897637814</v>
      </c>
      <c r="N35" s="8">
        <f t="shared" si="2"/>
        <v>126.72000000000001</v>
      </c>
      <c r="O35" s="9">
        <f t="shared" si="3"/>
        <v>20.530184896413456</v>
      </c>
      <c r="P35" s="6" t="str">
        <f t="shared" si="4"/>
        <v>NORMAL</v>
      </c>
      <c r="Q35" s="8">
        <f t="shared" si="5"/>
        <v>60.75</v>
      </c>
      <c r="R35" s="8">
        <f t="shared" si="6"/>
        <v>51.84</v>
      </c>
      <c r="S35" s="8">
        <f t="shared" si="7"/>
        <v>63.36</v>
      </c>
      <c r="T35" s="8">
        <f t="shared" si="8"/>
        <v>1822.5</v>
      </c>
      <c r="U35" s="5">
        <v>43270</v>
      </c>
    </row>
    <row r="36" spans="1:21" x14ac:dyDescent="0.25">
      <c r="A36" s="2" t="s">
        <v>66</v>
      </c>
      <c r="B36" s="2" t="s">
        <v>67</v>
      </c>
      <c r="C36" s="2"/>
      <c r="D36" s="3" t="s">
        <v>148</v>
      </c>
      <c r="E36" s="6" t="s">
        <v>0</v>
      </c>
      <c r="F36" s="11">
        <v>32756</v>
      </c>
      <c r="G36" s="6" t="s">
        <v>1</v>
      </c>
      <c r="H36" s="6">
        <v>65.2</v>
      </c>
      <c r="I36" s="6">
        <v>164.5</v>
      </c>
      <c r="J36" s="6">
        <v>20.8</v>
      </c>
      <c r="K36" s="6">
        <v>30</v>
      </c>
      <c r="L36" s="6">
        <f t="shared" si="0"/>
        <v>5</v>
      </c>
      <c r="M36" s="8">
        <f t="shared" si="1"/>
        <v>4.7637795275590484</v>
      </c>
      <c r="N36" s="8">
        <f t="shared" si="2"/>
        <v>143.44000000000003</v>
      </c>
      <c r="O36" s="9">
        <f t="shared" si="3"/>
        <v>24.094381980949919</v>
      </c>
      <c r="P36" s="6" t="str">
        <f t="shared" si="4"/>
        <v>NORMAL</v>
      </c>
      <c r="Q36" s="8">
        <f t="shared" si="5"/>
        <v>58.05</v>
      </c>
      <c r="R36" s="8">
        <f t="shared" si="6"/>
        <v>58.68</v>
      </c>
      <c r="S36" s="8">
        <f t="shared" si="7"/>
        <v>71.72</v>
      </c>
      <c r="T36" s="8">
        <f t="shared" si="8"/>
        <v>1741.5</v>
      </c>
      <c r="U36" s="5">
        <v>43270</v>
      </c>
    </row>
    <row r="37" spans="1:21" x14ac:dyDescent="0.25">
      <c r="A37" s="2" t="s">
        <v>68</v>
      </c>
      <c r="B37" s="2" t="s">
        <v>69</v>
      </c>
      <c r="C37" s="2"/>
      <c r="D37" s="3" t="s">
        <v>149</v>
      </c>
      <c r="E37" s="6" t="s">
        <v>0</v>
      </c>
      <c r="F37" s="11">
        <v>33050</v>
      </c>
      <c r="G37" s="6" t="s">
        <v>1</v>
      </c>
      <c r="H37" s="6">
        <v>90.9</v>
      </c>
      <c r="I37" s="6">
        <v>166.4</v>
      </c>
      <c r="J37" s="6">
        <v>29.4</v>
      </c>
      <c r="K37" s="6">
        <v>30</v>
      </c>
      <c r="L37" s="6">
        <f t="shared" si="0"/>
        <v>5</v>
      </c>
      <c r="M37" s="8">
        <f t="shared" si="1"/>
        <v>5.511811023622041</v>
      </c>
      <c r="N37" s="8">
        <f t="shared" si="2"/>
        <v>199.98000000000002</v>
      </c>
      <c r="O37" s="9">
        <f t="shared" si="3"/>
        <v>32.828968657544372</v>
      </c>
      <c r="P37" s="6" t="str">
        <f t="shared" si="4"/>
        <v>OBESE</v>
      </c>
      <c r="Q37" s="8">
        <f t="shared" si="5"/>
        <v>59.760000000000005</v>
      </c>
      <c r="R37" s="8">
        <f t="shared" si="6"/>
        <v>81.81</v>
      </c>
      <c r="S37" s="8">
        <f t="shared" si="7"/>
        <v>99.990000000000009</v>
      </c>
      <c r="T37" s="8">
        <f t="shared" si="8"/>
        <v>1792.8000000000002</v>
      </c>
      <c r="U37" s="5">
        <v>43270</v>
      </c>
    </row>
    <row r="38" spans="1:21" x14ac:dyDescent="0.25">
      <c r="A38" s="2" t="s">
        <v>70</v>
      </c>
      <c r="B38" s="2" t="s">
        <v>71</v>
      </c>
      <c r="C38" s="2"/>
      <c r="D38" s="3" t="s">
        <v>150</v>
      </c>
      <c r="E38" s="6" t="s">
        <v>0</v>
      </c>
      <c r="F38" s="11">
        <v>33850</v>
      </c>
      <c r="G38" s="6" t="s">
        <v>1</v>
      </c>
      <c r="H38" s="6">
        <v>47.4</v>
      </c>
      <c r="I38" s="6">
        <v>152.4</v>
      </c>
      <c r="J38" s="6">
        <v>16.5</v>
      </c>
      <c r="K38" s="6">
        <v>30</v>
      </c>
      <c r="L38" s="6">
        <f t="shared" si="0"/>
        <v>5</v>
      </c>
      <c r="M38" s="8">
        <f t="shared" si="1"/>
        <v>0</v>
      </c>
      <c r="N38" s="8">
        <f t="shared" si="2"/>
        <v>104.28</v>
      </c>
      <c r="O38" s="9">
        <f t="shared" si="3"/>
        <v>20.408374150081631</v>
      </c>
      <c r="P38" s="6" t="str">
        <f t="shared" si="4"/>
        <v>NORMAL</v>
      </c>
      <c r="Q38" s="8">
        <f t="shared" si="5"/>
        <v>47.160000000000004</v>
      </c>
      <c r="R38" s="8">
        <f t="shared" si="6"/>
        <v>42.66</v>
      </c>
      <c r="S38" s="8">
        <f t="shared" si="7"/>
        <v>52.14</v>
      </c>
      <c r="T38" s="8">
        <f t="shared" si="8"/>
        <v>1414.8000000000002</v>
      </c>
      <c r="U38" s="5">
        <v>43270</v>
      </c>
    </row>
    <row r="39" spans="1:21" x14ac:dyDescent="0.25">
      <c r="A39" s="2" t="s">
        <v>72</v>
      </c>
      <c r="B39" s="2" t="s">
        <v>73</v>
      </c>
      <c r="C39" s="2"/>
      <c r="D39" s="3" t="s">
        <v>151</v>
      </c>
      <c r="E39" s="6" t="s">
        <v>182</v>
      </c>
      <c r="F39" s="11">
        <v>32548</v>
      </c>
      <c r="G39" s="6" t="s">
        <v>1</v>
      </c>
      <c r="H39" s="6">
        <v>94.2</v>
      </c>
      <c r="I39" s="6">
        <v>155</v>
      </c>
      <c r="J39" s="6">
        <v>53.1</v>
      </c>
      <c r="K39" s="6">
        <v>30</v>
      </c>
      <c r="L39" s="6">
        <f t="shared" si="0"/>
        <v>5</v>
      </c>
      <c r="M39" s="8">
        <f t="shared" si="1"/>
        <v>1.0236220472440962</v>
      </c>
      <c r="N39" s="8">
        <f t="shared" si="2"/>
        <v>207.24</v>
      </c>
      <c r="O39" s="9">
        <f t="shared" si="3"/>
        <v>39.209157127991674</v>
      </c>
      <c r="P39" s="6" t="str">
        <f t="shared" si="4"/>
        <v>OBESE</v>
      </c>
      <c r="Q39" s="8">
        <f t="shared" si="5"/>
        <v>49.5</v>
      </c>
      <c r="R39" s="8">
        <f t="shared" si="6"/>
        <v>84.78</v>
      </c>
      <c r="S39" s="8">
        <f t="shared" si="7"/>
        <v>103.62</v>
      </c>
      <c r="T39" s="8">
        <f t="shared" si="8"/>
        <v>1485</v>
      </c>
      <c r="U39" s="5">
        <v>43270</v>
      </c>
    </row>
    <row r="40" spans="1:21" x14ac:dyDescent="0.25">
      <c r="A40" s="2" t="s">
        <v>74</v>
      </c>
      <c r="B40" s="2" t="s">
        <v>75</v>
      </c>
      <c r="C40" s="2"/>
      <c r="D40" s="3" t="s">
        <v>152</v>
      </c>
      <c r="E40" s="6" t="s">
        <v>182</v>
      </c>
      <c r="F40" s="11">
        <v>33693</v>
      </c>
      <c r="G40" s="6" t="s">
        <v>1</v>
      </c>
      <c r="H40" s="6">
        <v>57</v>
      </c>
      <c r="I40" s="6">
        <v>150.19999999999999</v>
      </c>
      <c r="J40" s="6">
        <v>39.9</v>
      </c>
      <c r="K40" s="6">
        <v>30</v>
      </c>
      <c r="L40" s="6">
        <f t="shared" si="0"/>
        <v>4</v>
      </c>
      <c r="M40" s="8">
        <f t="shared" si="1"/>
        <v>11.13385826771653</v>
      </c>
      <c r="N40" s="8">
        <f t="shared" si="2"/>
        <v>125.4</v>
      </c>
      <c r="O40" s="9">
        <f t="shared" si="3"/>
        <v>25.265912649091053</v>
      </c>
      <c r="P40" s="6" t="str">
        <f t="shared" si="4"/>
        <v>OVERWEIGHT</v>
      </c>
      <c r="Q40" s="8">
        <f t="shared" si="5"/>
        <v>45.179999999999993</v>
      </c>
      <c r="R40" s="8">
        <f t="shared" si="6"/>
        <v>51.3</v>
      </c>
      <c r="S40" s="8">
        <f t="shared" si="7"/>
        <v>62.7</v>
      </c>
      <c r="T40" s="8">
        <f t="shared" si="8"/>
        <v>1355.3999999999999</v>
      </c>
      <c r="U40" s="5">
        <v>43270</v>
      </c>
    </row>
    <row r="41" spans="1:21" x14ac:dyDescent="0.25">
      <c r="A41" s="2" t="s">
        <v>76</v>
      </c>
      <c r="B41" s="2" t="s">
        <v>77</v>
      </c>
      <c r="C41" s="2"/>
      <c r="D41" s="3" t="s">
        <v>153</v>
      </c>
      <c r="E41" s="6" t="s">
        <v>182</v>
      </c>
      <c r="F41" s="11">
        <v>29595</v>
      </c>
      <c r="G41" s="6" t="s">
        <v>1</v>
      </c>
      <c r="H41" s="6">
        <v>77.8</v>
      </c>
      <c r="I41" s="6">
        <v>159</v>
      </c>
      <c r="J41" s="6">
        <v>42.7</v>
      </c>
      <c r="K41" s="6">
        <v>30</v>
      </c>
      <c r="L41" s="6">
        <f t="shared" si="0"/>
        <v>5</v>
      </c>
      <c r="M41" s="8">
        <f t="shared" si="1"/>
        <v>2.5984251968503891</v>
      </c>
      <c r="N41" s="8">
        <f t="shared" si="2"/>
        <v>171.16</v>
      </c>
      <c r="O41" s="9">
        <f t="shared" si="3"/>
        <v>30.774099125825714</v>
      </c>
      <c r="P41" s="6" t="str">
        <f t="shared" si="4"/>
        <v>OBESE</v>
      </c>
      <c r="Q41" s="8">
        <f t="shared" si="5"/>
        <v>53.1</v>
      </c>
      <c r="R41" s="8">
        <f t="shared" si="6"/>
        <v>70.02</v>
      </c>
      <c r="S41" s="8">
        <f t="shared" si="7"/>
        <v>85.58</v>
      </c>
      <c r="T41" s="8">
        <f t="shared" si="8"/>
        <v>1593</v>
      </c>
      <c r="U41" s="5">
        <v>43270</v>
      </c>
    </row>
    <row r="42" spans="1:21" x14ac:dyDescent="0.25">
      <c r="A42" s="2" t="s">
        <v>78</v>
      </c>
      <c r="B42" s="2" t="s">
        <v>79</v>
      </c>
      <c r="C42" s="2"/>
      <c r="D42" s="3" t="s">
        <v>154</v>
      </c>
      <c r="E42" s="6" t="s">
        <v>182</v>
      </c>
      <c r="F42" s="11">
        <v>33545</v>
      </c>
      <c r="G42" s="6" t="s">
        <v>1</v>
      </c>
      <c r="H42" s="6">
        <v>48.6</v>
      </c>
      <c r="I42" s="6">
        <v>145</v>
      </c>
      <c r="J42" s="6">
        <v>34.200000000000003</v>
      </c>
      <c r="K42" s="6">
        <v>30</v>
      </c>
      <c r="L42" s="6">
        <f t="shared" si="0"/>
        <v>4</v>
      </c>
      <c r="M42" s="8">
        <f t="shared" si="1"/>
        <v>9.0866141732283481</v>
      </c>
      <c r="N42" s="8">
        <f t="shared" si="2"/>
        <v>106.92000000000002</v>
      </c>
      <c r="O42" s="9">
        <f t="shared" si="3"/>
        <v>23.115338882282998</v>
      </c>
      <c r="P42" s="6" t="str">
        <f t="shared" si="4"/>
        <v>NORMAL</v>
      </c>
      <c r="Q42" s="8">
        <f t="shared" si="5"/>
        <v>40.5</v>
      </c>
      <c r="R42" s="8">
        <f t="shared" si="6"/>
        <v>43.74</v>
      </c>
      <c r="S42" s="8">
        <f t="shared" si="7"/>
        <v>53.46</v>
      </c>
      <c r="T42" s="8">
        <f t="shared" si="8"/>
        <v>1215</v>
      </c>
      <c r="U42" s="5">
        <v>43270</v>
      </c>
    </row>
    <row r="43" spans="1:21" x14ac:dyDescent="0.25">
      <c r="A43" s="2" t="s">
        <v>80</v>
      </c>
      <c r="B43" s="2" t="s">
        <v>81</v>
      </c>
      <c r="C43" s="2"/>
      <c r="D43" s="3" t="s">
        <v>155</v>
      </c>
      <c r="E43" s="6" t="s">
        <v>182</v>
      </c>
      <c r="F43" s="11">
        <v>33146</v>
      </c>
      <c r="G43" s="6" t="s">
        <v>1</v>
      </c>
      <c r="H43" s="6">
        <v>50.2</v>
      </c>
      <c r="I43" s="6">
        <v>147.80000000000001</v>
      </c>
      <c r="J43" s="6"/>
      <c r="K43" s="6">
        <v>30</v>
      </c>
      <c r="L43" s="6">
        <f t="shared" si="0"/>
        <v>4</v>
      </c>
      <c r="M43" s="8">
        <f t="shared" si="1"/>
        <v>10.188976377952763</v>
      </c>
      <c r="N43" s="8">
        <f t="shared" si="2"/>
        <v>110.44000000000001</v>
      </c>
      <c r="O43" s="9">
        <f t="shared" si="3"/>
        <v>22.980255291409772</v>
      </c>
      <c r="P43" s="6" t="str">
        <f t="shared" si="4"/>
        <v>NORMAL</v>
      </c>
      <c r="Q43" s="8">
        <f t="shared" si="5"/>
        <v>43.02000000000001</v>
      </c>
      <c r="R43" s="8">
        <f t="shared" si="6"/>
        <v>45.18</v>
      </c>
      <c r="S43" s="8">
        <f t="shared" si="7"/>
        <v>55.220000000000006</v>
      </c>
      <c r="T43" s="8">
        <f t="shared" si="8"/>
        <v>1290.6000000000004</v>
      </c>
      <c r="U43" s="5">
        <v>43270</v>
      </c>
    </row>
    <row r="44" spans="1:21" x14ac:dyDescent="0.25">
      <c r="A44" s="2" t="s">
        <v>82</v>
      </c>
      <c r="B44" s="2" t="s">
        <v>83</v>
      </c>
      <c r="C44" s="2"/>
      <c r="D44" s="3" t="s">
        <v>156</v>
      </c>
      <c r="E44" s="6" t="s">
        <v>0</v>
      </c>
      <c r="F44" s="11">
        <v>34967</v>
      </c>
      <c r="G44" s="6" t="s">
        <v>1</v>
      </c>
      <c r="H44" s="6">
        <v>86.9</v>
      </c>
      <c r="I44" s="6">
        <v>173.9</v>
      </c>
      <c r="J44" s="6">
        <v>25.6</v>
      </c>
      <c r="K44" s="6">
        <v>30</v>
      </c>
      <c r="L44" s="6">
        <f t="shared" si="0"/>
        <v>5</v>
      </c>
      <c r="M44" s="8">
        <f t="shared" si="1"/>
        <v>8.4645669291338628</v>
      </c>
      <c r="N44" s="8">
        <f t="shared" si="2"/>
        <v>191.18000000000004</v>
      </c>
      <c r="O44" s="9">
        <f t="shared" si="3"/>
        <v>28.735622681764383</v>
      </c>
      <c r="P44" s="6" t="str">
        <f t="shared" si="4"/>
        <v>OVERWEIGHT</v>
      </c>
      <c r="Q44" s="8">
        <f t="shared" si="5"/>
        <v>66.510000000000005</v>
      </c>
      <c r="R44" s="8">
        <f t="shared" si="6"/>
        <v>78.210000000000008</v>
      </c>
      <c r="S44" s="8">
        <f t="shared" si="7"/>
        <v>95.59</v>
      </c>
      <c r="T44" s="8">
        <f t="shared" si="8"/>
        <v>1995.3000000000002</v>
      </c>
      <c r="U44" s="5">
        <v>43270</v>
      </c>
    </row>
    <row r="45" spans="1:21" x14ac:dyDescent="0.25">
      <c r="A45" s="2" t="s">
        <v>84</v>
      </c>
      <c r="B45" s="2" t="s">
        <v>85</v>
      </c>
      <c r="C45" s="2"/>
      <c r="D45" s="3" t="s">
        <v>157</v>
      </c>
      <c r="E45" s="6" t="s">
        <v>182</v>
      </c>
      <c r="F45" s="2"/>
      <c r="G45" s="6" t="s">
        <v>1</v>
      </c>
      <c r="H45" s="6">
        <v>48.5</v>
      </c>
      <c r="I45" s="6">
        <v>148</v>
      </c>
      <c r="J45" s="6">
        <v>30.8</v>
      </c>
      <c r="K45" s="6">
        <v>30</v>
      </c>
      <c r="L45" s="6">
        <f t="shared" si="0"/>
        <v>4</v>
      </c>
      <c r="M45" s="8">
        <f t="shared" si="1"/>
        <v>10.26771653543307</v>
      </c>
      <c r="N45" s="8">
        <f t="shared" si="2"/>
        <v>106.7</v>
      </c>
      <c r="O45" s="9">
        <f t="shared" si="3"/>
        <v>22.142074506939373</v>
      </c>
      <c r="P45" s="6" t="str">
        <f t="shared" si="4"/>
        <v>NORMAL</v>
      </c>
      <c r="Q45" s="8">
        <f t="shared" si="5"/>
        <v>43.2</v>
      </c>
      <c r="R45" s="8">
        <f t="shared" si="6"/>
        <v>43.65</v>
      </c>
      <c r="S45" s="8">
        <f t="shared" si="7"/>
        <v>53.35</v>
      </c>
      <c r="T45" s="8">
        <f t="shared" si="8"/>
        <v>1296</v>
      </c>
      <c r="U45" s="5">
        <v>43270</v>
      </c>
    </row>
    <row r="46" spans="1:21" x14ac:dyDescent="0.25">
      <c r="A46" s="2" t="s">
        <v>86</v>
      </c>
      <c r="B46" s="2" t="s">
        <v>87</v>
      </c>
      <c r="C46" s="2"/>
      <c r="D46" s="3" t="s">
        <v>158</v>
      </c>
      <c r="E46" s="6" t="s">
        <v>182</v>
      </c>
      <c r="F46" s="11">
        <v>25207</v>
      </c>
      <c r="G46" s="6" t="s">
        <v>1</v>
      </c>
      <c r="H46" s="6">
        <v>75.3</v>
      </c>
      <c r="I46" s="6">
        <v>155</v>
      </c>
      <c r="J46" s="6">
        <v>44.4</v>
      </c>
      <c r="K46" s="6">
        <v>30</v>
      </c>
      <c r="L46" s="6">
        <f t="shared" si="0"/>
        <v>5</v>
      </c>
      <c r="M46" s="8">
        <f t="shared" si="1"/>
        <v>1.0236220472440962</v>
      </c>
      <c r="N46" s="8">
        <f t="shared" si="2"/>
        <v>165.66</v>
      </c>
      <c r="O46" s="9">
        <f t="shared" si="3"/>
        <v>31.342351716961492</v>
      </c>
      <c r="P46" s="6" t="str">
        <f t="shared" si="4"/>
        <v>OBESE</v>
      </c>
      <c r="Q46" s="8">
        <f t="shared" si="5"/>
        <v>49.5</v>
      </c>
      <c r="R46" s="8">
        <f t="shared" si="6"/>
        <v>67.77</v>
      </c>
      <c r="S46" s="8">
        <f t="shared" si="7"/>
        <v>82.83</v>
      </c>
      <c r="T46" s="8">
        <f t="shared" si="8"/>
        <v>1485</v>
      </c>
      <c r="U46" s="5">
        <v>43270</v>
      </c>
    </row>
    <row r="47" spans="1:21" x14ac:dyDescent="0.25">
      <c r="A47" s="2" t="s">
        <v>88</v>
      </c>
      <c r="B47" s="2" t="s">
        <v>89</v>
      </c>
      <c r="C47" s="2"/>
      <c r="D47" s="3"/>
      <c r="E47" s="6" t="s">
        <v>182</v>
      </c>
      <c r="F47" s="2"/>
      <c r="G47" s="6" t="s">
        <v>1</v>
      </c>
      <c r="H47" s="6">
        <v>55.1</v>
      </c>
      <c r="I47" s="6">
        <v>150</v>
      </c>
      <c r="J47" s="6">
        <v>34.5</v>
      </c>
      <c r="K47" s="6">
        <v>30</v>
      </c>
      <c r="L47" s="6">
        <f t="shared" si="0"/>
        <v>4</v>
      </c>
      <c r="M47" s="8">
        <f t="shared" si="1"/>
        <v>11.055118110236222</v>
      </c>
      <c r="N47" s="8">
        <f t="shared" si="2"/>
        <v>121.22000000000001</v>
      </c>
      <c r="O47" s="9">
        <f t="shared" si="3"/>
        <v>24.488888888888891</v>
      </c>
      <c r="P47" s="6" t="str">
        <f t="shared" si="4"/>
        <v>NORMAL</v>
      </c>
      <c r="Q47" s="8">
        <f t="shared" si="5"/>
        <v>45</v>
      </c>
      <c r="R47" s="8">
        <f t="shared" si="6"/>
        <v>49.59</v>
      </c>
      <c r="S47" s="8">
        <f t="shared" si="7"/>
        <v>60.61</v>
      </c>
      <c r="T47" s="8">
        <f t="shared" si="8"/>
        <v>1350</v>
      </c>
      <c r="U47" s="5">
        <v>43270</v>
      </c>
    </row>
    <row r="48" spans="1:21" x14ac:dyDescent="0.25">
      <c r="A48" s="2" t="s">
        <v>90</v>
      </c>
      <c r="B48" s="2" t="s">
        <v>91</v>
      </c>
      <c r="C48" s="2"/>
      <c r="D48" s="3" t="s">
        <v>159</v>
      </c>
      <c r="E48" s="6" t="s">
        <v>0</v>
      </c>
      <c r="F48" s="11">
        <v>32781</v>
      </c>
      <c r="G48" s="6" t="s">
        <v>1</v>
      </c>
      <c r="H48" s="6">
        <v>55.2</v>
      </c>
      <c r="I48" s="6">
        <v>163.19999999999999</v>
      </c>
      <c r="J48" s="6"/>
      <c r="K48" s="6">
        <v>30</v>
      </c>
      <c r="L48" s="6">
        <f t="shared" si="0"/>
        <v>5</v>
      </c>
      <c r="M48" s="8">
        <f t="shared" si="1"/>
        <v>4.251968503937011</v>
      </c>
      <c r="N48" s="8">
        <f t="shared" si="2"/>
        <v>121.44000000000001</v>
      </c>
      <c r="O48" s="9">
        <f t="shared" si="3"/>
        <v>20.725201845444065</v>
      </c>
      <c r="P48" s="6" t="str">
        <f t="shared" si="4"/>
        <v>NORMAL</v>
      </c>
      <c r="Q48" s="8">
        <f t="shared" si="5"/>
        <v>56.879999999999988</v>
      </c>
      <c r="R48" s="8">
        <f t="shared" si="6"/>
        <v>49.68</v>
      </c>
      <c r="S48" s="8">
        <f t="shared" si="7"/>
        <v>60.720000000000006</v>
      </c>
      <c r="T48" s="8">
        <f t="shared" si="8"/>
        <v>1706.3999999999996</v>
      </c>
      <c r="U48" s="5">
        <v>43270</v>
      </c>
    </row>
    <row r="49" spans="1:21" x14ac:dyDescent="0.25">
      <c r="A49" s="2" t="s">
        <v>92</v>
      </c>
      <c r="B49" s="2" t="s">
        <v>93</v>
      </c>
      <c r="C49" s="2"/>
      <c r="D49" s="3" t="s">
        <v>160</v>
      </c>
      <c r="E49" s="6" t="s">
        <v>182</v>
      </c>
      <c r="F49" s="11">
        <v>34751</v>
      </c>
      <c r="G49" s="6" t="s">
        <v>1</v>
      </c>
      <c r="H49" s="6">
        <v>54.9</v>
      </c>
      <c r="I49" s="6">
        <v>169.2</v>
      </c>
      <c r="J49" s="6">
        <v>11.6</v>
      </c>
      <c r="K49" s="6">
        <v>30</v>
      </c>
      <c r="L49" s="6">
        <f t="shared" si="0"/>
        <v>5</v>
      </c>
      <c r="M49" s="8">
        <f t="shared" si="1"/>
        <v>6.6141732283464449</v>
      </c>
      <c r="N49" s="8">
        <f t="shared" si="2"/>
        <v>120.78</v>
      </c>
      <c r="O49" s="9">
        <f t="shared" si="3"/>
        <v>19.176600774608925</v>
      </c>
      <c r="P49" s="6" t="str">
        <f t="shared" si="4"/>
        <v>NORMAL</v>
      </c>
      <c r="Q49" s="8">
        <f t="shared" si="5"/>
        <v>62.279999999999987</v>
      </c>
      <c r="R49" s="8">
        <f t="shared" si="6"/>
        <v>49.41</v>
      </c>
      <c r="S49" s="8">
        <f t="shared" si="7"/>
        <v>60.39</v>
      </c>
      <c r="T49" s="8">
        <f t="shared" si="8"/>
        <v>1868.3999999999996</v>
      </c>
      <c r="U49" s="5">
        <v>43270</v>
      </c>
    </row>
    <row r="50" spans="1:21" x14ac:dyDescent="0.25">
      <c r="A50" s="2" t="s">
        <v>94</v>
      </c>
      <c r="B50" s="2" t="s">
        <v>95</v>
      </c>
      <c r="C50" s="2"/>
      <c r="D50" s="3" t="s">
        <v>161</v>
      </c>
      <c r="E50" s="6" t="s">
        <v>182</v>
      </c>
      <c r="F50" s="11">
        <v>29002</v>
      </c>
      <c r="G50" s="6" t="s">
        <v>1</v>
      </c>
      <c r="H50" s="6">
        <v>58.2</v>
      </c>
      <c r="I50" s="6">
        <v>155</v>
      </c>
      <c r="J50" s="6">
        <v>32.6</v>
      </c>
      <c r="K50" s="6">
        <v>30</v>
      </c>
      <c r="L50" s="6">
        <f t="shared" si="0"/>
        <v>5</v>
      </c>
      <c r="M50" s="8">
        <f t="shared" si="1"/>
        <v>1.0236220472440962</v>
      </c>
      <c r="N50" s="8">
        <f t="shared" si="2"/>
        <v>128.04000000000002</v>
      </c>
      <c r="O50" s="9">
        <f t="shared" si="3"/>
        <v>24.224765868886575</v>
      </c>
      <c r="P50" s="6" t="str">
        <f t="shared" si="4"/>
        <v>NORMAL</v>
      </c>
      <c r="Q50" s="8">
        <f t="shared" si="5"/>
        <v>49.5</v>
      </c>
      <c r="R50" s="8">
        <f t="shared" si="6"/>
        <v>52.38</v>
      </c>
      <c r="S50" s="8">
        <f t="shared" si="7"/>
        <v>64.02000000000001</v>
      </c>
      <c r="T50" s="8">
        <f t="shared" si="8"/>
        <v>1485</v>
      </c>
      <c r="U50" s="5">
        <v>43270</v>
      </c>
    </row>
    <row r="51" spans="1:21" x14ac:dyDescent="0.25">
      <c r="A51" s="2" t="s">
        <v>96</v>
      </c>
      <c r="B51" s="2" t="s">
        <v>97</v>
      </c>
      <c r="C51" s="2"/>
      <c r="D51" s="3" t="s">
        <v>162</v>
      </c>
      <c r="E51" s="6" t="s">
        <v>0</v>
      </c>
      <c r="F51" s="11">
        <v>34493</v>
      </c>
      <c r="G51" s="6" t="s">
        <v>1</v>
      </c>
      <c r="H51" s="6">
        <v>69.3</v>
      </c>
      <c r="I51" s="6">
        <v>167</v>
      </c>
      <c r="J51" s="6">
        <v>25.5</v>
      </c>
      <c r="K51" s="6">
        <v>30</v>
      </c>
      <c r="L51" s="6">
        <f t="shared" si="0"/>
        <v>5</v>
      </c>
      <c r="M51" s="8">
        <f t="shared" si="1"/>
        <v>5.7480314960629961</v>
      </c>
      <c r="N51" s="8">
        <f t="shared" si="2"/>
        <v>152.46</v>
      </c>
      <c r="O51" s="9">
        <f t="shared" si="3"/>
        <v>24.848506579655062</v>
      </c>
      <c r="P51" s="6" t="str">
        <f t="shared" si="4"/>
        <v>NORMAL</v>
      </c>
      <c r="Q51" s="8">
        <f t="shared" si="5"/>
        <v>60.3</v>
      </c>
      <c r="R51" s="8">
        <f t="shared" si="6"/>
        <v>62.37</v>
      </c>
      <c r="S51" s="8">
        <f t="shared" si="7"/>
        <v>76.22999999999999</v>
      </c>
      <c r="T51" s="8">
        <f t="shared" si="8"/>
        <v>1809</v>
      </c>
      <c r="U51" s="5">
        <v>43270</v>
      </c>
    </row>
    <row r="52" spans="1:21" x14ac:dyDescent="0.25">
      <c r="A52" s="2" t="s">
        <v>98</v>
      </c>
      <c r="B52" s="2" t="s">
        <v>99</v>
      </c>
      <c r="C52" s="2"/>
      <c r="D52" s="3" t="s">
        <v>163</v>
      </c>
      <c r="E52" s="6" t="s">
        <v>182</v>
      </c>
      <c r="F52" s="2"/>
      <c r="G52" s="6" t="s">
        <v>1</v>
      </c>
      <c r="H52" s="6">
        <v>69.400000000000006</v>
      </c>
      <c r="I52" s="6">
        <v>162</v>
      </c>
      <c r="J52" s="6">
        <v>40.4</v>
      </c>
      <c r="K52" s="6">
        <v>30</v>
      </c>
      <c r="L52" s="6">
        <f t="shared" si="0"/>
        <v>5</v>
      </c>
      <c r="M52" s="8">
        <f t="shared" si="1"/>
        <v>3.7795275590551221</v>
      </c>
      <c r="N52" s="8">
        <f t="shared" si="2"/>
        <v>152.68000000000004</v>
      </c>
      <c r="O52" s="9">
        <f t="shared" si="3"/>
        <v>26.444139612863889</v>
      </c>
      <c r="P52" s="6" t="str">
        <f t="shared" si="4"/>
        <v>OVERWEIGHT</v>
      </c>
      <c r="Q52" s="8">
        <f t="shared" si="5"/>
        <v>55.8</v>
      </c>
      <c r="R52" s="8">
        <f t="shared" si="6"/>
        <v>62.460000000000008</v>
      </c>
      <c r="S52" s="8">
        <f t="shared" si="7"/>
        <v>76.34</v>
      </c>
      <c r="T52" s="8">
        <f t="shared" si="8"/>
        <v>1674</v>
      </c>
      <c r="U52" s="5">
        <v>43270</v>
      </c>
    </row>
    <row r="53" spans="1:21" x14ac:dyDescent="0.25">
      <c r="A53" s="2" t="s">
        <v>67</v>
      </c>
      <c r="B53" s="2" t="s">
        <v>100</v>
      </c>
      <c r="C53" s="2"/>
      <c r="D53" s="3" t="s">
        <v>164</v>
      </c>
      <c r="E53" s="6" t="s">
        <v>182</v>
      </c>
      <c r="F53" s="11">
        <v>34909</v>
      </c>
      <c r="G53" s="6" t="s">
        <v>1</v>
      </c>
      <c r="H53" s="6">
        <v>58.9</v>
      </c>
      <c r="I53" s="6">
        <v>160.5</v>
      </c>
      <c r="J53" s="6">
        <v>33.9</v>
      </c>
      <c r="K53" s="6">
        <v>30</v>
      </c>
      <c r="L53" s="6">
        <f t="shared" si="0"/>
        <v>5</v>
      </c>
      <c r="M53" s="8">
        <f t="shared" si="1"/>
        <v>3.1889763779527556</v>
      </c>
      <c r="N53" s="8">
        <f t="shared" si="2"/>
        <v>129.58000000000001</v>
      </c>
      <c r="O53" s="9">
        <f t="shared" si="3"/>
        <v>22.864684931240962</v>
      </c>
      <c r="P53" s="6" t="str">
        <f t="shared" si="4"/>
        <v>NORMAL</v>
      </c>
      <c r="Q53" s="8">
        <f t="shared" si="5"/>
        <v>54.45</v>
      </c>
      <c r="R53" s="8">
        <f t="shared" si="6"/>
        <v>53.01</v>
      </c>
      <c r="S53" s="8">
        <f t="shared" si="7"/>
        <v>64.789999999999992</v>
      </c>
      <c r="T53" s="8">
        <f t="shared" si="8"/>
        <v>1633.5</v>
      </c>
      <c r="U53" s="5">
        <v>43270</v>
      </c>
    </row>
    <row r="54" spans="1:21" x14ac:dyDescent="0.25">
      <c r="A54" s="2" t="s">
        <v>101</v>
      </c>
      <c r="B54" s="2" t="s">
        <v>102</v>
      </c>
      <c r="C54" s="2"/>
      <c r="D54" s="3"/>
      <c r="E54" s="6" t="s">
        <v>0</v>
      </c>
      <c r="F54" s="11">
        <v>34621</v>
      </c>
      <c r="G54" s="6" t="s">
        <v>1</v>
      </c>
      <c r="H54" s="6">
        <v>79.5</v>
      </c>
      <c r="I54" s="6">
        <v>172</v>
      </c>
      <c r="J54" s="6">
        <v>25.1</v>
      </c>
      <c r="K54" s="6">
        <v>30</v>
      </c>
      <c r="L54" s="6">
        <f t="shared" si="0"/>
        <v>5</v>
      </c>
      <c r="M54" s="8">
        <f t="shared" si="1"/>
        <v>7.7165354330708595</v>
      </c>
      <c r="N54" s="8">
        <f t="shared" si="2"/>
        <v>174.9</v>
      </c>
      <c r="O54" s="9">
        <f t="shared" si="3"/>
        <v>26.872633856138457</v>
      </c>
      <c r="P54" s="6" t="str">
        <f t="shared" si="4"/>
        <v>OVERWEIGHT</v>
      </c>
      <c r="Q54" s="8">
        <f t="shared" si="5"/>
        <v>64.8</v>
      </c>
      <c r="R54" s="8">
        <f t="shared" si="6"/>
        <v>71.55</v>
      </c>
      <c r="S54" s="8">
        <f t="shared" si="7"/>
        <v>87.45</v>
      </c>
      <c r="T54" s="8">
        <f t="shared" si="8"/>
        <v>1944</v>
      </c>
      <c r="U54" s="5">
        <v>43270</v>
      </c>
    </row>
    <row r="55" spans="1:21" x14ac:dyDescent="0.25">
      <c r="A55" s="2" t="s">
        <v>103</v>
      </c>
      <c r="B55" s="2" t="s">
        <v>104</v>
      </c>
      <c r="C55" s="2"/>
      <c r="D55" s="3" t="s">
        <v>165</v>
      </c>
      <c r="E55" s="6" t="s">
        <v>0</v>
      </c>
      <c r="F55" s="11">
        <v>23029</v>
      </c>
      <c r="G55" s="6" t="s">
        <v>1</v>
      </c>
      <c r="H55" s="6">
        <v>78.099999999999994</v>
      </c>
      <c r="I55" s="6">
        <v>172</v>
      </c>
      <c r="J55" s="6">
        <v>28.2</v>
      </c>
      <c r="K55" s="6">
        <v>30</v>
      </c>
      <c r="L55" s="6">
        <f t="shared" si="0"/>
        <v>5</v>
      </c>
      <c r="M55" s="8">
        <f t="shared" si="1"/>
        <v>7.7165354330708595</v>
      </c>
      <c r="N55" s="8">
        <f t="shared" si="2"/>
        <v>171.82</v>
      </c>
      <c r="O55" s="9">
        <f t="shared" si="3"/>
        <v>26.399405083829098</v>
      </c>
      <c r="P55" s="6" t="str">
        <f t="shared" si="4"/>
        <v>OVERWEIGHT</v>
      </c>
      <c r="Q55" s="8">
        <f t="shared" si="5"/>
        <v>64.8</v>
      </c>
      <c r="R55" s="8">
        <f t="shared" si="6"/>
        <v>70.289999999999992</v>
      </c>
      <c r="S55" s="8">
        <f t="shared" si="7"/>
        <v>85.91</v>
      </c>
      <c r="T55" s="8">
        <f t="shared" si="8"/>
        <v>1944</v>
      </c>
      <c r="U55" s="5">
        <v>43270</v>
      </c>
    </row>
    <row r="56" spans="1:21" x14ac:dyDescent="0.25">
      <c r="A56" s="2" t="s">
        <v>105</v>
      </c>
      <c r="B56" s="2" t="s">
        <v>106</v>
      </c>
      <c r="C56" s="2"/>
      <c r="D56" s="3" t="s">
        <v>166</v>
      </c>
      <c r="E56" s="6" t="s">
        <v>182</v>
      </c>
      <c r="F56" s="11">
        <v>34548</v>
      </c>
      <c r="G56" s="6" t="s">
        <v>1</v>
      </c>
      <c r="H56" s="6">
        <v>54.4</v>
      </c>
      <c r="I56" s="6">
        <v>150</v>
      </c>
      <c r="J56" s="6">
        <v>36.299999999999997</v>
      </c>
      <c r="K56" s="6">
        <v>30</v>
      </c>
      <c r="L56" s="6">
        <f t="shared" si="0"/>
        <v>4</v>
      </c>
      <c r="M56" s="8">
        <f t="shared" si="1"/>
        <v>11.055118110236222</v>
      </c>
      <c r="N56" s="8">
        <f t="shared" si="2"/>
        <v>119.68</v>
      </c>
      <c r="O56" s="9">
        <f t="shared" si="3"/>
        <v>24.177777777777777</v>
      </c>
      <c r="P56" s="6" t="str">
        <f t="shared" si="4"/>
        <v>NORMAL</v>
      </c>
      <c r="Q56" s="8">
        <f t="shared" si="5"/>
        <v>45</v>
      </c>
      <c r="R56" s="8">
        <f t="shared" si="6"/>
        <v>48.96</v>
      </c>
      <c r="S56" s="8">
        <f t="shared" si="7"/>
        <v>59.839999999999996</v>
      </c>
      <c r="T56" s="8">
        <f t="shared" si="8"/>
        <v>1350</v>
      </c>
      <c r="U56" s="5">
        <v>43270</v>
      </c>
    </row>
    <row r="57" spans="1:21" x14ac:dyDescent="0.25">
      <c r="A57" s="2" t="s">
        <v>107</v>
      </c>
      <c r="B57" s="2" t="s">
        <v>108</v>
      </c>
      <c r="C57" s="2"/>
      <c r="D57" s="3"/>
      <c r="E57" s="6" t="s">
        <v>182</v>
      </c>
      <c r="F57" s="11">
        <v>34686</v>
      </c>
      <c r="G57" s="6" t="s">
        <v>1</v>
      </c>
      <c r="H57" s="6">
        <v>68</v>
      </c>
      <c r="I57" s="6">
        <v>156.80000000000001</v>
      </c>
      <c r="J57" s="6">
        <v>41.1</v>
      </c>
      <c r="K57" s="6">
        <v>30</v>
      </c>
      <c r="L57" s="6">
        <f t="shared" si="0"/>
        <v>5</v>
      </c>
      <c r="M57" s="8">
        <f t="shared" si="1"/>
        <v>1.7322834645669296</v>
      </c>
      <c r="N57" s="8">
        <f t="shared" si="2"/>
        <v>149.60000000000002</v>
      </c>
      <c r="O57" s="9">
        <f t="shared" si="3"/>
        <v>27.657746772178253</v>
      </c>
      <c r="P57" s="6" t="str">
        <f t="shared" si="4"/>
        <v>OVERWEIGHT</v>
      </c>
      <c r="Q57" s="8">
        <f t="shared" si="5"/>
        <v>51.120000000000012</v>
      </c>
      <c r="R57" s="8">
        <f t="shared" si="6"/>
        <v>61.2</v>
      </c>
      <c r="S57" s="8">
        <f t="shared" si="7"/>
        <v>74.8</v>
      </c>
      <c r="T57" s="8">
        <f t="shared" si="8"/>
        <v>1533.6000000000004</v>
      </c>
      <c r="U57" s="5">
        <v>43270</v>
      </c>
    </row>
    <row r="58" spans="1:21" x14ac:dyDescent="0.25">
      <c r="A58" s="2" t="s">
        <v>109</v>
      </c>
      <c r="B58" s="2" t="s">
        <v>110</v>
      </c>
      <c r="C58" s="2"/>
      <c r="D58" s="3" t="s">
        <v>167</v>
      </c>
      <c r="E58" s="6" t="s">
        <v>182</v>
      </c>
      <c r="F58" s="11">
        <v>34777</v>
      </c>
      <c r="G58" s="6" t="s">
        <v>1</v>
      </c>
      <c r="H58" s="6">
        <v>57.6</v>
      </c>
      <c r="I58" s="6">
        <v>160.19999999999999</v>
      </c>
      <c r="J58" s="6">
        <v>32.4</v>
      </c>
      <c r="K58" s="6">
        <v>30</v>
      </c>
      <c r="L58" s="6">
        <f t="shared" si="0"/>
        <v>5</v>
      </c>
      <c r="M58" s="8">
        <f t="shared" si="1"/>
        <v>3.070866141732278</v>
      </c>
      <c r="N58" s="8">
        <f t="shared" si="2"/>
        <v>126.72000000000001</v>
      </c>
      <c r="O58" s="9">
        <f t="shared" si="3"/>
        <v>22.443855293243001</v>
      </c>
      <c r="P58" s="6" t="str">
        <f t="shared" si="4"/>
        <v>NORMAL</v>
      </c>
      <c r="Q58" s="8">
        <f t="shared" si="5"/>
        <v>54.179999999999993</v>
      </c>
      <c r="R58" s="8">
        <f t="shared" si="6"/>
        <v>51.84</v>
      </c>
      <c r="S58" s="8">
        <f t="shared" si="7"/>
        <v>63.36</v>
      </c>
      <c r="T58" s="8">
        <f t="shared" si="8"/>
        <v>1625.3999999999999</v>
      </c>
      <c r="U58" s="5">
        <v>43270</v>
      </c>
    </row>
    <row r="59" spans="1:21" x14ac:dyDescent="0.25">
      <c r="A59" s="2" t="s">
        <v>111</v>
      </c>
      <c r="B59" s="2" t="s">
        <v>179</v>
      </c>
      <c r="C59" s="2" t="s">
        <v>178</v>
      </c>
      <c r="D59" s="3" t="s">
        <v>168</v>
      </c>
      <c r="E59" s="6" t="s">
        <v>182</v>
      </c>
      <c r="F59" s="11">
        <v>34536</v>
      </c>
      <c r="G59" s="6" t="s">
        <v>1</v>
      </c>
      <c r="H59" s="6">
        <v>56.3</v>
      </c>
      <c r="I59" s="6">
        <v>150.9</v>
      </c>
      <c r="J59" s="6">
        <v>37.799999999999997</v>
      </c>
      <c r="K59" s="6">
        <v>30</v>
      </c>
      <c r="L59" s="6">
        <f t="shared" si="0"/>
        <v>4</v>
      </c>
      <c r="M59" s="8">
        <f t="shared" si="1"/>
        <v>11.409448818897634</v>
      </c>
      <c r="N59" s="8">
        <f t="shared" si="2"/>
        <v>123.86</v>
      </c>
      <c r="O59" s="9">
        <f t="shared" si="3"/>
        <v>24.724636497340232</v>
      </c>
      <c r="P59" s="6" t="str">
        <f t="shared" si="4"/>
        <v>NORMAL</v>
      </c>
      <c r="Q59" s="8">
        <f t="shared" si="5"/>
        <v>45.81</v>
      </c>
      <c r="R59" s="8">
        <f t="shared" si="6"/>
        <v>50.669999999999995</v>
      </c>
      <c r="S59" s="8">
        <f t="shared" si="7"/>
        <v>61.93</v>
      </c>
      <c r="T59" s="8">
        <f t="shared" si="8"/>
        <v>1374.3000000000002</v>
      </c>
      <c r="U59" s="5">
        <v>43270</v>
      </c>
    </row>
    <row r="60" spans="1:21" x14ac:dyDescent="0.25">
      <c r="A60" s="2" t="s">
        <v>112</v>
      </c>
      <c r="B60" s="2" t="s">
        <v>113</v>
      </c>
      <c r="C60" s="2"/>
      <c r="D60" s="3" t="s">
        <v>169</v>
      </c>
      <c r="E60" s="6" t="s">
        <v>182</v>
      </c>
      <c r="F60" s="2"/>
      <c r="G60" s="6" t="s">
        <v>1</v>
      </c>
      <c r="H60" s="6">
        <v>50.1</v>
      </c>
      <c r="I60" s="6">
        <v>147.4</v>
      </c>
      <c r="J60" s="6">
        <v>32.9</v>
      </c>
      <c r="K60" s="6">
        <v>30</v>
      </c>
      <c r="L60" s="6">
        <f t="shared" si="0"/>
        <v>4</v>
      </c>
      <c r="M60" s="8">
        <f t="shared" si="1"/>
        <v>10.031496062992126</v>
      </c>
      <c r="N60" s="8">
        <f t="shared" si="2"/>
        <v>110.22000000000001</v>
      </c>
      <c r="O60" s="9">
        <f t="shared" si="3"/>
        <v>23.059121562533946</v>
      </c>
      <c r="P60" s="6" t="str">
        <f t="shared" si="4"/>
        <v>NORMAL</v>
      </c>
      <c r="Q60" s="8">
        <f t="shared" si="5"/>
        <v>42.660000000000004</v>
      </c>
      <c r="R60" s="8">
        <f t="shared" si="6"/>
        <v>45.09</v>
      </c>
      <c r="S60" s="8">
        <f t="shared" si="7"/>
        <v>55.11</v>
      </c>
      <c r="T60" s="8">
        <f t="shared" si="8"/>
        <v>1279.8000000000002</v>
      </c>
      <c r="U60" s="5">
        <v>43270</v>
      </c>
    </row>
    <row r="61" spans="1:21" x14ac:dyDescent="0.25">
      <c r="A61" s="2" t="s">
        <v>114</v>
      </c>
      <c r="B61" s="2" t="s">
        <v>115</v>
      </c>
      <c r="C61" s="2"/>
      <c r="D61" s="3"/>
      <c r="E61" s="6" t="s">
        <v>0</v>
      </c>
      <c r="F61" s="11">
        <v>31696</v>
      </c>
      <c r="G61" s="6" t="s">
        <v>1</v>
      </c>
      <c r="H61" s="6">
        <v>59.1</v>
      </c>
      <c r="I61" s="6">
        <v>161</v>
      </c>
      <c r="J61" s="6">
        <v>17.600000000000001</v>
      </c>
      <c r="K61" s="6">
        <v>30</v>
      </c>
      <c r="L61" s="6">
        <f t="shared" si="0"/>
        <v>5</v>
      </c>
      <c r="M61" s="8">
        <f t="shared" si="1"/>
        <v>3.3858267716535408</v>
      </c>
      <c r="N61" s="8">
        <f t="shared" si="2"/>
        <v>130.02000000000001</v>
      </c>
      <c r="O61" s="9">
        <f t="shared" si="3"/>
        <v>22.800046294510242</v>
      </c>
      <c r="P61" s="6" t="str">
        <f t="shared" si="4"/>
        <v>NORMAL</v>
      </c>
      <c r="Q61" s="8">
        <f t="shared" si="5"/>
        <v>54.9</v>
      </c>
      <c r="R61" s="8">
        <f t="shared" si="6"/>
        <v>53.19</v>
      </c>
      <c r="S61" s="8">
        <f t="shared" si="7"/>
        <v>65.010000000000005</v>
      </c>
      <c r="T61" s="8">
        <f t="shared" si="8"/>
        <v>1647</v>
      </c>
      <c r="U61" s="5">
        <v>43270</v>
      </c>
    </row>
    <row r="62" spans="1:21" x14ac:dyDescent="0.25">
      <c r="A62" s="2" t="s">
        <v>116</v>
      </c>
      <c r="B62" s="2" t="s">
        <v>117</v>
      </c>
      <c r="C62" s="2"/>
      <c r="D62" s="3" t="s">
        <v>170</v>
      </c>
      <c r="E62" s="6" t="s">
        <v>0</v>
      </c>
      <c r="F62" s="11">
        <v>32281</v>
      </c>
      <c r="G62" s="6" t="s">
        <v>1</v>
      </c>
      <c r="H62" s="6">
        <v>69.5</v>
      </c>
      <c r="I62" s="6">
        <v>161</v>
      </c>
      <c r="J62" s="6">
        <v>35.9</v>
      </c>
      <c r="K62" s="6">
        <v>30</v>
      </c>
      <c r="L62" s="6">
        <f t="shared" si="0"/>
        <v>5</v>
      </c>
      <c r="M62" s="8">
        <f t="shared" si="1"/>
        <v>3.3858267716535408</v>
      </c>
      <c r="N62" s="8">
        <f t="shared" si="2"/>
        <v>152.9</v>
      </c>
      <c r="O62" s="9">
        <f t="shared" si="3"/>
        <v>26.812237182207472</v>
      </c>
      <c r="P62" s="6" t="str">
        <f t="shared" si="4"/>
        <v>OVERWEIGHT</v>
      </c>
      <c r="Q62" s="8">
        <f t="shared" si="5"/>
        <v>54.9</v>
      </c>
      <c r="R62" s="8">
        <f t="shared" si="6"/>
        <v>62.55</v>
      </c>
      <c r="S62" s="8">
        <f t="shared" si="7"/>
        <v>76.45</v>
      </c>
      <c r="T62" s="8">
        <f t="shared" si="8"/>
        <v>1647</v>
      </c>
      <c r="U62" s="5">
        <v>43270</v>
      </c>
    </row>
    <row r="63" spans="1:21" x14ac:dyDescent="0.25">
      <c r="A63" s="2" t="s">
        <v>118</v>
      </c>
      <c r="B63" s="2" t="s">
        <v>119</v>
      </c>
      <c r="C63" s="2"/>
      <c r="D63" s="3" t="s">
        <v>171</v>
      </c>
      <c r="E63" s="6" t="s">
        <v>0</v>
      </c>
      <c r="F63" s="11">
        <v>33427</v>
      </c>
      <c r="G63" s="6" t="s">
        <v>1</v>
      </c>
      <c r="H63" s="6">
        <v>70.8</v>
      </c>
      <c r="I63" s="6">
        <v>161.5</v>
      </c>
      <c r="J63" s="6">
        <v>25.6</v>
      </c>
      <c r="K63" s="6">
        <v>30</v>
      </c>
      <c r="L63" s="6">
        <f t="shared" si="0"/>
        <v>5</v>
      </c>
      <c r="M63" s="8">
        <f t="shared" si="1"/>
        <v>3.5826771653543368</v>
      </c>
      <c r="N63" s="8">
        <f t="shared" si="2"/>
        <v>155.76000000000002</v>
      </c>
      <c r="O63" s="9">
        <f t="shared" si="3"/>
        <v>27.144897391904454</v>
      </c>
      <c r="P63" s="6" t="str">
        <f t="shared" si="4"/>
        <v>OVERWEIGHT</v>
      </c>
      <c r="Q63" s="8">
        <f t="shared" si="5"/>
        <v>55.35</v>
      </c>
      <c r="R63" s="8">
        <f t="shared" si="6"/>
        <v>63.72</v>
      </c>
      <c r="S63" s="8">
        <f t="shared" si="7"/>
        <v>77.88</v>
      </c>
      <c r="T63" s="8">
        <f t="shared" si="8"/>
        <v>1660.5</v>
      </c>
      <c r="U63" s="5">
        <v>43270</v>
      </c>
    </row>
    <row r="64" spans="1:21" x14ac:dyDescent="0.25">
      <c r="A64" s="2" t="s">
        <v>120</v>
      </c>
      <c r="B64" s="2" t="s">
        <v>180</v>
      </c>
      <c r="C64" s="2" t="s">
        <v>181</v>
      </c>
      <c r="D64" s="2"/>
      <c r="E64" s="6" t="s">
        <v>0</v>
      </c>
      <c r="F64" s="11">
        <v>29414</v>
      </c>
      <c r="G64" s="6" t="s">
        <v>1</v>
      </c>
      <c r="H64" s="6">
        <v>77.5</v>
      </c>
      <c r="I64" s="6">
        <v>166.7</v>
      </c>
      <c r="J64" s="6">
        <v>26.2</v>
      </c>
      <c r="K64" s="6">
        <v>30</v>
      </c>
      <c r="L64" s="6">
        <f t="shared" si="0"/>
        <v>5</v>
      </c>
      <c r="M64" s="8">
        <f t="shared" si="1"/>
        <v>5.6299212598425186</v>
      </c>
      <c r="N64" s="8">
        <f t="shared" si="2"/>
        <v>170.5</v>
      </c>
      <c r="O64" s="9">
        <f t="shared" si="3"/>
        <v>27.888843347107429</v>
      </c>
      <c r="P64" s="6" t="str">
        <f t="shared" si="4"/>
        <v>OVERWEIGHT</v>
      </c>
      <c r="Q64" s="8">
        <f t="shared" si="5"/>
        <v>60.029999999999987</v>
      </c>
      <c r="R64" s="8">
        <f t="shared" si="6"/>
        <v>69.75</v>
      </c>
      <c r="S64" s="8">
        <f t="shared" si="7"/>
        <v>85.25</v>
      </c>
      <c r="T64" s="8">
        <f t="shared" si="8"/>
        <v>1800.8999999999996</v>
      </c>
      <c r="U64" s="5">
        <v>43270</v>
      </c>
    </row>
    <row r="65" spans="1:21" x14ac:dyDescent="0.25">
      <c r="A65" s="12" t="s">
        <v>2</v>
      </c>
      <c r="B65" s="13" t="s">
        <v>3</v>
      </c>
      <c r="C65" s="14"/>
      <c r="D65" s="28" t="s">
        <v>121</v>
      </c>
      <c r="E65" s="29" t="s">
        <v>0</v>
      </c>
      <c r="F65" s="20">
        <v>36056</v>
      </c>
      <c r="G65" s="15" t="s">
        <v>1</v>
      </c>
      <c r="H65" s="16">
        <v>64</v>
      </c>
      <c r="I65" s="17">
        <v>168.5</v>
      </c>
      <c r="J65" s="14"/>
      <c r="K65" s="15">
        <v>30</v>
      </c>
      <c r="L65" s="15">
        <f t="shared" ref="L65:L108" si="9">ROUNDDOWN(((I65/2.54)/12), 0)</f>
        <v>5</v>
      </c>
      <c r="M65" s="18">
        <f t="shared" ref="M65:M108" si="10">((((I65/2.54)/12)-L65)*12)</f>
        <v>6.338582677165352</v>
      </c>
      <c r="N65" s="18">
        <f t="shared" ref="N65:N108" si="11">H65*2.2</f>
        <v>140.80000000000001</v>
      </c>
      <c r="O65" s="19">
        <f t="shared" ref="O65:O108" si="12">H65/((I65/100)^2)</f>
        <v>22.541362519701675</v>
      </c>
      <c r="P65" s="15" t="str">
        <f t="shared" ref="P65:P108" si="13">IF(O65&lt;18.5,"UNDERWEIGHT",IF(O65&lt;=24.99,"NORMAL",IF(O65&lt;=29.99,"OVERWEIGHT","OBESE")))</f>
        <v>NORMAL</v>
      </c>
      <c r="Q65" s="18">
        <f t="shared" ref="Q65:Q108" si="14">((I65-100)-((I65-100)*0.1))</f>
        <v>61.65</v>
      </c>
      <c r="R65" s="18">
        <f t="shared" ref="R65:R108" si="15">(H65)-(0.1*H65)</f>
        <v>57.6</v>
      </c>
      <c r="S65" s="18">
        <f t="shared" ref="S65:S108" si="16">(H65)+(0.1*H65)</f>
        <v>70.400000000000006</v>
      </c>
      <c r="T65" s="18">
        <f t="shared" ref="T65:T108" si="17">Q65*K65</f>
        <v>1849.5</v>
      </c>
      <c r="U65" s="20">
        <v>43360</v>
      </c>
    </row>
    <row r="66" spans="1:21" x14ac:dyDescent="0.25">
      <c r="A66" s="12" t="s">
        <v>6</v>
      </c>
      <c r="B66" s="13" t="s">
        <v>7</v>
      </c>
      <c r="C66" s="14"/>
      <c r="D66" s="28" t="s">
        <v>122</v>
      </c>
      <c r="E66" s="15" t="s">
        <v>182</v>
      </c>
      <c r="F66" s="20">
        <v>27962</v>
      </c>
      <c r="G66" s="15" t="s">
        <v>1</v>
      </c>
      <c r="H66" s="16">
        <v>73.400000000000006</v>
      </c>
      <c r="I66" s="17">
        <v>151</v>
      </c>
      <c r="J66" s="14"/>
      <c r="K66" s="15">
        <v>30</v>
      </c>
      <c r="L66" s="15">
        <f t="shared" si="9"/>
        <v>4</v>
      </c>
      <c r="M66" s="18">
        <f t="shared" si="10"/>
        <v>11.448818897637793</v>
      </c>
      <c r="N66" s="18">
        <f t="shared" si="11"/>
        <v>161.48000000000002</v>
      </c>
      <c r="O66" s="19">
        <f t="shared" si="12"/>
        <v>32.191570545151528</v>
      </c>
      <c r="P66" s="15" t="str">
        <f t="shared" si="13"/>
        <v>OBESE</v>
      </c>
      <c r="Q66" s="18">
        <f t="shared" si="14"/>
        <v>45.9</v>
      </c>
      <c r="R66" s="18">
        <f t="shared" si="15"/>
        <v>66.06</v>
      </c>
      <c r="S66" s="18">
        <f t="shared" si="16"/>
        <v>80.740000000000009</v>
      </c>
      <c r="T66" s="18">
        <f t="shared" si="17"/>
        <v>1377</v>
      </c>
      <c r="U66" s="20">
        <v>43360</v>
      </c>
    </row>
    <row r="67" spans="1:21" x14ac:dyDescent="0.25">
      <c r="A67" s="12" t="s">
        <v>14</v>
      </c>
      <c r="B67" s="13" t="s">
        <v>15</v>
      </c>
      <c r="C67" s="14"/>
      <c r="D67" s="28" t="s">
        <v>126</v>
      </c>
      <c r="E67" s="15" t="s">
        <v>182</v>
      </c>
      <c r="F67" s="20">
        <v>32403</v>
      </c>
      <c r="G67" s="15" t="s">
        <v>1</v>
      </c>
      <c r="H67" s="16">
        <v>71.150000000000006</v>
      </c>
      <c r="I67" s="17">
        <v>153.9</v>
      </c>
      <c r="J67" s="14"/>
      <c r="K67" s="15">
        <v>30</v>
      </c>
      <c r="L67" s="15">
        <f t="shared" si="9"/>
        <v>5</v>
      </c>
      <c r="M67" s="18">
        <f t="shared" si="10"/>
        <v>0.59055118110236648</v>
      </c>
      <c r="N67" s="18">
        <f t="shared" si="11"/>
        <v>156.53000000000003</v>
      </c>
      <c r="O67" s="19">
        <f t="shared" si="12"/>
        <v>30.039843429718374</v>
      </c>
      <c r="P67" s="15" t="str">
        <f t="shared" si="13"/>
        <v>OBESE</v>
      </c>
      <c r="Q67" s="18">
        <f t="shared" si="14"/>
        <v>48.510000000000005</v>
      </c>
      <c r="R67" s="18">
        <f t="shared" si="15"/>
        <v>64.035000000000011</v>
      </c>
      <c r="S67" s="18">
        <f t="shared" si="16"/>
        <v>78.265000000000001</v>
      </c>
      <c r="T67" s="18">
        <f t="shared" si="17"/>
        <v>1455.3000000000002</v>
      </c>
      <c r="U67" s="20">
        <v>43360</v>
      </c>
    </row>
    <row r="68" spans="1:21" x14ac:dyDescent="0.25">
      <c r="A68" s="21" t="s">
        <v>16</v>
      </c>
      <c r="B68" s="14" t="s">
        <v>186</v>
      </c>
      <c r="C68" s="14" t="s">
        <v>174</v>
      </c>
      <c r="D68" s="28" t="s">
        <v>127</v>
      </c>
      <c r="E68" s="15" t="s">
        <v>182</v>
      </c>
      <c r="F68" s="14"/>
      <c r="G68" s="15" t="s">
        <v>1</v>
      </c>
      <c r="H68" s="16">
        <v>66.75</v>
      </c>
      <c r="I68" s="23">
        <v>154</v>
      </c>
      <c r="J68" s="14"/>
      <c r="K68" s="15">
        <v>30</v>
      </c>
      <c r="L68" s="15">
        <f t="shared" si="9"/>
        <v>5</v>
      </c>
      <c r="M68" s="18">
        <f t="shared" si="10"/>
        <v>0.62992125984251501</v>
      </c>
      <c r="N68" s="18">
        <f t="shared" si="11"/>
        <v>146.85000000000002</v>
      </c>
      <c r="O68" s="19">
        <f t="shared" si="12"/>
        <v>28.14555574295834</v>
      </c>
      <c r="P68" s="15" t="str">
        <f t="shared" si="13"/>
        <v>OVERWEIGHT</v>
      </c>
      <c r="Q68" s="18">
        <f t="shared" si="14"/>
        <v>48.6</v>
      </c>
      <c r="R68" s="18">
        <f t="shared" si="15"/>
        <v>60.075000000000003</v>
      </c>
      <c r="S68" s="18">
        <f t="shared" si="16"/>
        <v>73.424999999999997</v>
      </c>
      <c r="T68" s="18">
        <f t="shared" si="17"/>
        <v>1458</v>
      </c>
      <c r="U68" s="20">
        <v>43360</v>
      </c>
    </row>
    <row r="69" spans="1:21" x14ac:dyDescent="0.25">
      <c r="A69" s="12" t="s">
        <v>21</v>
      </c>
      <c r="B69" s="13" t="s">
        <v>22</v>
      </c>
      <c r="C69" s="14"/>
      <c r="D69" s="28"/>
      <c r="E69" s="15" t="s">
        <v>182</v>
      </c>
      <c r="F69" s="14"/>
      <c r="G69" s="15" t="s">
        <v>1</v>
      </c>
      <c r="H69" s="16">
        <v>49.2</v>
      </c>
      <c r="I69" s="17">
        <v>162.1</v>
      </c>
      <c r="J69" s="14"/>
      <c r="K69" s="15">
        <v>30</v>
      </c>
      <c r="L69" s="15">
        <f t="shared" si="9"/>
        <v>5</v>
      </c>
      <c r="M69" s="18">
        <f t="shared" si="10"/>
        <v>3.8188976377952706</v>
      </c>
      <c r="N69" s="18">
        <f t="shared" si="11"/>
        <v>108.24000000000001</v>
      </c>
      <c r="O69" s="19">
        <f t="shared" si="12"/>
        <v>18.724018996506754</v>
      </c>
      <c r="P69" s="15" t="str">
        <f t="shared" si="13"/>
        <v>NORMAL</v>
      </c>
      <c r="Q69" s="18">
        <f t="shared" si="14"/>
        <v>55.889999999999993</v>
      </c>
      <c r="R69" s="18">
        <f t="shared" si="15"/>
        <v>44.28</v>
      </c>
      <c r="S69" s="18">
        <f t="shared" si="16"/>
        <v>54.120000000000005</v>
      </c>
      <c r="T69" s="18">
        <f t="shared" si="17"/>
        <v>1676.6999999999998</v>
      </c>
      <c r="U69" s="20">
        <v>43360</v>
      </c>
    </row>
    <row r="70" spans="1:21" x14ac:dyDescent="0.25">
      <c r="A70" s="12" t="s">
        <v>25</v>
      </c>
      <c r="B70" s="13" t="s">
        <v>26</v>
      </c>
      <c r="C70" s="14"/>
      <c r="D70" s="28" t="s">
        <v>131</v>
      </c>
      <c r="E70" s="15" t="s">
        <v>182</v>
      </c>
      <c r="F70" s="20">
        <v>33533</v>
      </c>
      <c r="G70" s="15" t="s">
        <v>1</v>
      </c>
      <c r="H70" s="16">
        <v>50.2</v>
      </c>
      <c r="I70" s="17">
        <v>153.19999999999999</v>
      </c>
      <c r="J70" s="14"/>
      <c r="K70" s="15">
        <v>30</v>
      </c>
      <c r="L70" s="15">
        <f t="shared" si="9"/>
        <v>5</v>
      </c>
      <c r="M70" s="18">
        <f t="shared" si="10"/>
        <v>0.31496062992125218</v>
      </c>
      <c r="N70" s="18">
        <f t="shared" si="11"/>
        <v>110.44000000000001</v>
      </c>
      <c r="O70" s="19">
        <f t="shared" si="12"/>
        <v>21.388788525383642</v>
      </c>
      <c r="P70" s="15" t="str">
        <f t="shared" si="13"/>
        <v>NORMAL</v>
      </c>
      <c r="Q70" s="18">
        <f t="shared" si="14"/>
        <v>47.879999999999988</v>
      </c>
      <c r="R70" s="18">
        <f t="shared" si="15"/>
        <v>45.18</v>
      </c>
      <c r="S70" s="18">
        <f t="shared" si="16"/>
        <v>55.220000000000006</v>
      </c>
      <c r="T70" s="18">
        <f t="shared" si="17"/>
        <v>1436.3999999999996</v>
      </c>
      <c r="U70" s="20">
        <v>43360</v>
      </c>
    </row>
    <row r="71" spans="1:21" x14ac:dyDescent="0.25">
      <c r="A71" s="21" t="s">
        <v>200</v>
      </c>
      <c r="B71" s="24" t="s">
        <v>201</v>
      </c>
      <c r="C71" s="14"/>
      <c r="D71" s="31" t="s">
        <v>212</v>
      </c>
      <c r="E71" s="15" t="s">
        <v>0</v>
      </c>
      <c r="F71" s="14"/>
      <c r="G71" s="15" t="s">
        <v>1</v>
      </c>
      <c r="H71" s="25">
        <v>57.9</v>
      </c>
      <c r="I71" s="25">
        <v>152.9</v>
      </c>
      <c r="J71" s="14"/>
      <c r="K71" s="15">
        <v>30</v>
      </c>
      <c r="L71" s="15">
        <f t="shared" si="9"/>
        <v>5</v>
      </c>
      <c r="M71" s="18">
        <f t="shared" si="10"/>
        <v>0.19685039370078528</v>
      </c>
      <c r="N71" s="18">
        <f t="shared" si="11"/>
        <v>127.38000000000001</v>
      </c>
      <c r="O71" s="19">
        <f t="shared" si="12"/>
        <v>24.766440489323262</v>
      </c>
      <c r="P71" s="15" t="str">
        <f t="shared" si="13"/>
        <v>NORMAL</v>
      </c>
      <c r="Q71" s="18">
        <f t="shared" si="14"/>
        <v>47.610000000000007</v>
      </c>
      <c r="R71" s="18">
        <f t="shared" si="15"/>
        <v>52.11</v>
      </c>
      <c r="S71" s="18">
        <f t="shared" si="16"/>
        <v>63.69</v>
      </c>
      <c r="T71" s="18">
        <f t="shared" si="17"/>
        <v>1428.3000000000002</v>
      </c>
      <c r="U71" s="20">
        <v>43360</v>
      </c>
    </row>
    <row r="72" spans="1:21" x14ac:dyDescent="0.25">
      <c r="A72" s="12" t="s">
        <v>31</v>
      </c>
      <c r="B72" s="13" t="s">
        <v>187</v>
      </c>
      <c r="C72" s="14" t="s">
        <v>173</v>
      </c>
      <c r="D72" s="28" t="s">
        <v>133</v>
      </c>
      <c r="E72" s="15" t="s">
        <v>182</v>
      </c>
      <c r="F72" s="14"/>
      <c r="G72" s="15" t="s">
        <v>1</v>
      </c>
      <c r="H72" s="16">
        <v>56.1</v>
      </c>
      <c r="I72" s="17">
        <v>146.1</v>
      </c>
      <c r="J72" s="14"/>
      <c r="K72" s="15">
        <v>30</v>
      </c>
      <c r="L72" s="15">
        <f t="shared" si="9"/>
        <v>4</v>
      </c>
      <c r="M72" s="18">
        <f t="shared" si="10"/>
        <v>9.5196850393700778</v>
      </c>
      <c r="N72" s="18">
        <f t="shared" si="11"/>
        <v>123.42000000000002</v>
      </c>
      <c r="O72" s="19">
        <f t="shared" si="12"/>
        <v>26.282243182428289</v>
      </c>
      <c r="P72" s="15" t="str">
        <f t="shared" si="13"/>
        <v>OVERWEIGHT</v>
      </c>
      <c r="Q72" s="18">
        <f t="shared" si="14"/>
        <v>41.489999999999995</v>
      </c>
      <c r="R72" s="18">
        <f t="shared" si="15"/>
        <v>50.49</v>
      </c>
      <c r="S72" s="18">
        <f t="shared" si="16"/>
        <v>61.71</v>
      </c>
      <c r="T72" s="18">
        <f t="shared" si="17"/>
        <v>1244.6999999999998</v>
      </c>
      <c r="U72" s="20">
        <v>43360</v>
      </c>
    </row>
    <row r="73" spans="1:21" x14ac:dyDescent="0.25">
      <c r="A73" s="21" t="s">
        <v>190</v>
      </c>
      <c r="B73" s="24" t="s">
        <v>191</v>
      </c>
      <c r="C73" s="14"/>
      <c r="D73" s="31" t="s">
        <v>206</v>
      </c>
      <c r="E73" s="15" t="s">
        <v>0</v>
      </c>
      <c r="F73" s="14"/>
      <c r="G73" s="15" t="s">
        <v>1</v>
      </c>
      <c r="H73" s="25">
        <v>67.8</v>
      </c>
      <c r="I73" s="25">
        <v>169.7</v>
      </c>
      <c r="J73" s="14"/>
      <c r="K73" s="15">
        <v>30</v>
      </c>
      <c r="L73" s="15">
        <f t="shared" si="9"/>
        <v>5</v>
      </c>
      <c r="M73" s="18">
        <f t="shared" si="10"/>
        <v>6.8110236220472409</v>
      </c>
      <c r="N73" s="18">
        <f t="shared" si="11"/>
        <v>149.16</v>
      </c>
      <c r="O73" s="19">
        <f t="shared" si="12"/>
        <v>23.543228040470744</v>
      </c>
      <c r="P73" s="15" t="str">
        <f t="shared" si="13"/>
        <v>NORMAL</v>
      </c>
      <c r="Q73" s="18">
        <f t="shared" si="14"/>
        <v>62.72999999999999</v>
      </c>
      <c r="R73" s="18">
        <f t="shared" si="15"/>
        <v>61.019999999999996</v>
      </c>
      <c r="S73" s="18">
        <f t="shared" si="16"/>
        <v>74.58</v>
      </c>
      <c r="T73" s="18">
        <f t="shared" si="17"/>
        <v>1881.8999999999996</v>
      </c>
      <c r="U73" s="20">
        <v>43360</v>
      </c>
    </row>
    <row r="74" spans="1:21" x14ac:dyDescent="0.25">
      <c r="A74" s="12" t="s">
        <v>34</v>
      </c>
      <c r="B74" s="13" t="s">
        <v>188</v>
      </c>
      <c r="C74" s="14" t="s">
        <v>173</v>
      </c>
      <c r="D74" s="28" t="s">
        <v>134</v>
      </c>
      <c r="E74" s="15" t="s">
        <v>0</v>
      </c>
      <c r="F74" s="20">
        <v>32158</v>
      </c>
      <c r="G74" s="15" t="s">
        <v>1</v>
      </c>
      <c r="H74" s="16">
        <v>49.7</v>
      </c>
      <c r="I74" s="17">
        <v>157.4</v>
      </c>
      <c r="J74" s="14"/>
      <c r="K74" s="15">
        <v>30</v>
      </c>
      <c r="L74" s="15">
        <f t="shared" si="9"/>
        <v>5</v>
      </c>
      <c r="M74" s="18">
        <f t="shared" si="10"/>
        <v>1.9685039370078741</v>
      </c>
      <c r="N74" s="18">
        <f t="shared" si="11"/>
        <v>109.34000000000002</v>
      </c>
      <c r="O74" s="19">
        <f t="shared" si="12"/>
        <v>20.06073923622267</v>
      </c>
      <c r="P74" s="15" t="str">
        <f t="shared" si="13"/>
        <v>NORMAL</v>
      </c>
      <c r="Q74" s="18">
        <f t="shared" si="14"/>
        <v>51.660000000000004</v>
      </c>
      <c r="R74" s="18">
        <f t="shared" si="15"/>
        <v>44.730000000000004</v>
      </c>
      <c r="S74" s="18">
        <f t="shared" si="16"/>
        <v>54.67</v>
      </c>
      <c r="T74" s="18">
        <f t="shared" si="17"/>
        <v>1549.8000000000002</v>
      </c>
      <c r="U74" s="20">
        <v>43360</v>
      </c>
    </row>
    <row r="75" spans="1:21" x14ac:dyDescent="0.25">
      <c r="A75" s="12" t="s">
        <v>35</v>
      </c>
      <c r="B75" s="13" t="s">
        <v>36</v>
      </c>
      <c r="C75" s="14"/>
      <c r="D75" s="28" t="s">
        <v>135</v>
      </c>
      <c r="E75" s="15" t="s">
        <v>182</v>
      </c>
      <c r="F75" s="20">
        <v>35097</v>
      </c>
      <c r="G75" s="15" t="s">
        <v>1</v>
      </c>
      <c r="H75" s="16">
        <v>51.65</v>
      </c>
      <c r="I75" s="17">
        <v>153</v>
      </c>
      <c r="J75" s="14"/>
      <c r="K75" s="15">
        <v>30</v>
      </c>
      <c r="L75" s="15">
        <f t="shared" si="9"/>
        <v>5</v>
      </c>
      <c r="M75" s="18">
        <f t="shared" si="10"/>
        <v>0.23622047244094446</v>
      </c>
      <c r="N75" s="18">
        <f t="shared" si="11"/>
        <v>113.63000000000001</v>
      </c>
      <c r="O75" s="19">
        <f t="shared" si="12"/>
        <v>22.064163355974198</v>
      </c>
      <c r="P75" s="15" t="str">
        <f t="shared" si="13"/>
        <v>NORMAL</v>
      </c>
      <c r="Q75" s="18">
        <f t="shared" si="14"/>
        <v>47.7</v>
      </c>
      <c r="R75" s="18">
        <f t="shared" si="15"/>
        <v>46.484999999999999</v>
      </c>
      <c r="S75" s="18">
        <f t="shared" si="16"/>
        <v>56.814999999999998</v>
      </c>
      <c r="T75" s="18">
        <f t="shared" si="17"/>
        <v>1431</v>
      </c>
      <c r="U75" s="20">
        <v>43360</v>
      </c>
    </row>
    <row r="76" spans="1:21" x14ac:dyDescent="0.25">
      <c r="A76" s="21" t="s">
        <v>204</v>
      </c>
      <c r="B76" s="24" t="s">
        <v>205</v>
      </c>
      <c r="C76" s="14"/>
      <c r="D76" s="31" t="s">
        <v>214</v>
      </c>
      <c r="E76" s="15" t="s">
        <v>182</v>
      </c>
      <c r="F76" s="14"/>
      <c r="G76" s="15" t="s">
        <v>1</v>
      </c>
      <c r="H76" s="25">
        <v>61.8</v>
      </c>
      <c r="I76" s="25">
        <v>151.30000000000001</v>
      </c>
      <c r="J76" s="14"/>
      <c r="K76" s="15">
        <v>30</v>
      </c>
      <c r="L76" s="15">
        <f t="shared" si="9"/>
        <v>4</v>
      </c>
      <c r="M76" s="18">
        <f t="shared" si="10"/>
        <v>11.56692913385827</v>
      </c>
      <c r="N76" s="18">
        <f t="shared" si="11"/>
        <v>135.96</v>
      </c>
      <c r="O76" s="19">
        <f t="shared" si="12"/>
        <v>26.996696181015903</v>
      </c>
      <c r="P76" s="15" t="str">
        <f t="shared" si="13"/>
        <v>OVERWEIGHT</v>
      </c>
      <c r="Q76" s="18">
        <f t="shared" si="14"/>
        <v>46.170000000000009</v>
      </c>
      <c r="R76" s="18">
        <f t="shared" si="15"/>
        <v>55.62</v>
      </c>
      <c r="S76" s="18">
        <f t="shared" si="16"/>
        <v>67.97999999999999</v>
      </c>
      <c r="T76" s="18">
        <f t="shared" si="17"/>
        <v>1385.1000000000004</v>
      </c>
      <c r="U76" s="20">
        <v>43360</v>
      </c>
    </row>
    <row r="77" spans="1:21" x14ac:dyDescent="0.25">
      <c r="A77" s="12" t="s">
        <v>39</v>
      </c>
      <c r="B77" s="13" t="s">
        <v>40</v>
      </c>
      <c r="C77" s="14"/>
      <c r="D77" s="28"/>
      <c r="E77" s="15" t="s">
        <v>0</v>
      </c>
      <c r="F77" s="14"/>
      <c r="G77" s="15" t="s">
        <v>1</v>
      </c>
      <c r="H77" s="16">
        <v>47.9</v>
      </c>
      <c r="I77" s="17">
        <v>164.6</v>
      </c>
      <c r="J77" s="14"/>
      <c r="K77" s="15">
        <v>30</v>
      </c>
      <c r="L77" s="15">
        <f t="shared" si="9"/>
        <v>5</v>
      </c>
      <c r="M77" s="18">
        <f t="shared" si="10"/>
        <v>4.8031496062992183</v>
      </c>
      <c r="N77" s="18">
        <f t="shared" si="11"/>
        <v>105.38000000000001</v>
      </c>
      <c r="O77" s="19">
        <f t="shared" si="12"/>
        <v>17.679739092818998</v>
      </c>
      <c r="P77" s="15" t="str">
        <f t="shared" si="13"/>
        <v>UNDERWEIGHT</v>
      </c>
      <c r="Q77" s="18">
        <f t="shared" si="14"/>
        <v>58.139999999999993</v>
      </c>
      <c r="R77" s="18">
        <f t="shared" si="15"/>
        <v>43.11</v>
      </c>
      <c r="S77" s="18">
        <f t="shared" si="16"/>
        <v>52.69</v>
      </c>
      <c r="T77" s="18">
        <f t="shared" si="17"/>
        <v>1744.1999999999998</v>
      </c>
      <c r="U77" s="20">
        <v>43360</v>
      </c>
    </row>
    <row r="78" spans="1:21" x14ac:dyDescent="0.25">
      <c r="A78" s="21" t="s">
        <v>41</v>
      </c>
      <c r="B78" s="22" t="s">
        <v>42</v>
      </c>
      <c r="C78" s="14"/>
      <c r="D78" s="28" t="s">
        <v>136</v>
      </c>
      <c r="E78" s="15" t="s">
        <v>0</v>
      </c>
      <c r="F78" s="20">
        <v>34722</v>
      </c>
      <c r="G78" s="15" t="s">
        <v>1</v>
      </c>
      <c r="H78" s="16">
        <v>86.75</v>
      </c>
      <c r="I78" s="23">
        <v>174</v>
      </c>
      <c r="J78" s="14"/>
      <c r="K78" s="15">
        <v>30</v>
      </c>
      <c r="L78" s="15">
        <f t="shared" si="9"/>
        <v>5</v>
      </c>
      <c r="M78" s="18">
        <f t="shared" si="10"/>
        <v>8.5039370078740113</v>
      </c>
      <c r="N78" s="18">
        <f t="shared" si="11"/>
        <v>190.85000000000002</v>
      </c>
      <c r="O78" s="19">
        <f t="shared" si="12"/>
        <v>28.653058528207161</v>
      </c>
      <c r="P78" s="15" t="str">
        <f t="shared" si="13"/>
        <v>OVERWEIGHT</v>
      </c>
      <c r="Q78" s="18">
        <f t="shared" si="14"/>
        <v>66.599999999999994</v>
      </c>
      <c r="R78" s="18">
        <f t="shared" si="15"/>
        <v>78.075000000000003</v>
      </c>
      <c r="S78" s="18">
        <f t="shared" si="16"/>
        <v>95.424999999999997</v>
      </c>
      <c r="T78" s="18">
        <f t="shared" si="17"/>
        <v>1997.9999999999998</v>
      </c>
      <c r="U78" s="20">
        <v>43360</v>
      </c>
    </row>
    <row r="79" spans="1:21" x14ac:dyDescent="0.25">
      <c r="A79" s="21" t="s">
        <v>43</v>
      </c>
      <c r="B79" s="24" t="s">
        <v>44</v>
      </c>
      <c r="C79" s="14"/>
      <c r="D79" s="28" t="s">
        <v>137</v>
      </c>
      <c r="E79" s="15" t="s">
        <v>182</v>
      </c>
      <c r="F79" s="14"/>
      <c r="G79" s="15" t="s">
        <v>1</v>
      </c>
      <c r="H79" s="16">
        <v>66.7</v>
      </c>
      <c r="I79" s="25">
        <v>158</v>
      </c>
      <c r="J79" s="14"/>
      <c r="K79" s="15">
        <v>30</v>
      </c>
      <c r="L79" s="15">
        <f t="shared" si="9"/>
        <v>5</v>
      </c>
      <c r="M79" s="18">
        <f t="shared" si="10"/>
        <v>2.2047244094488185</v>
      </c>
      <c r="N79" s="18">
        <f t="shared" si="11"/>
        <v>146.74</v>
      </c>
      <c r="O79" s="19">
        <f t="shared" si="12"/>
        <v>26.718474603428934</v>
      </c>
      <c r="P79" s="15" t="str">
        <f t="shared" si="13"/>
        <v>OVERWEIGHT</v>
      </c>
      <c r="Q79" s="18">
        <f t="shared" si="14"/>
        <v>52.2</v>
      </c>
      <c r="R79" s="18">
        <f t="shared" si="15"/>
        <v>60.03</v>
      </c>
      <c r="S79" s="18">
        <f t="shared" si="16"/>
        <v>73.37</v>
      </c>
      <c r="T79" s="18">
        <f t="shared" si="17"/>
        <v>1566</v>
      </c>
      <c r="U79" s="20">
        <v>43360</v>
      </c>
    </row>
    <row r="80" spans="1:21" x14ac:dyDescent="0.25">
      <c r="A80" s="12" t="s">
        <v>45</v>
      </c>
      <c r="B80" s="13" t="s">
        <v>46</v>
      </c>
      <c r="C80" s="14"/>
      <c r="D80" s="28" t="s">
        <v>138</v>
      </c>
      <c r="E80" s="15" t="s">
        <v>182</v>
      </c>
      <c r="F80" s="20">
        <v>34186</v>
      </c>
      <c r="G80" s="15" t="s">
        <v>1</v>
      </c>
      <c r="H80" s="16">
        <v>49.85</v>
      </c>
      <c r="I80" s="17">
        <v>137.4</v>
      </c>
      <c r="J80" s="14"/>
      <c r="K80" s="15">
        <v>30</v>
      </c>
      <c r="L80" s="15">
        <f t="shared" si="9"/>
        <v>4</v>
      </c>
      <c r="M80" s="18">
        <f t="shared" si="10"/>
        <v>6.0944881889763778</v>
      </c>
      <c r="N80" s="18">
        <f t="shared" si="11"/>
        <v>109.67000000000002</v>
      </c>
      <c r="O80" s="19">
        <f t="shared" si="12"/>
        <v>26.405335943674263</v>
      </c>
      <c r="P80" s="15" t="str">
        <f t="shared" si="13"/>
        <v>OVERWEIGHT</v>
      </c>
      <c r="Q80" s="18">
        <f t="shared" si="14"/>
        <v>33.660000000000004</v>
      </c>
      <c r="R80" s="18">
        <f t="shared" si="15"/>
        <v>44.865000000000002</v>
      </c>
      <c r="S80" s="18">
        <f t="shared" si="16"/>
        <v>54.835000000000001</v>
      </c>
      <c r="T80" s="18">
        <f t="shared" si="17"/>
        <v>1009.8000000000001</v>
      </c>
      <c r="U80" s="20">
        <v>43360</v>
      </c>
    </row>
    <row r="81" spans="1:21" x14ac:dyDescent="0.25">
      <c r="A81" s="12" t="s">
        <v>51</v>
      </c>
      <c r="B81" s="13" t="s">
        <v>52</v>
      </c>
      <c r="C81" s="14"/>
      <c r="D81" s="28" t="s">
        <v>141</v>
      </c>
      <c r="E81" s="15" t="s">
        <v>182</v>
      </c>
      <c r="F81" s="14"/>
      <c r="G81" s="15" t="s">
        <v>1</v>
      </c>
      <c r="H81" s="16">
        <v>45.65</v>
      </c>
      <c r="I81" s="17">
        <v>148.5</v>
      </c>
      <c r="J81" s="14"/>
      <c r="K81" s="15">
        <v>30</v>
      </c>
      <c r="L81" s="15">
        <f t="shared" si="9"/>
        <v>4</v>
      </c>
      <c r="M81" s="18">
        <f t="shared" si="10"/>
        <v>10.464566929133856</v>
      </c>
      <c r="N81" s="18">
        <f t="shared" si="11"/>
        <v>100.43</v>
      </c>
      <c r="O81" s="19">
        <f t="shared" si="12"/>
        <v>20.700835515650326</v>
      </c>
      <c r="P81" s="15" t="str">
        <f t="shared" si="13"/>
        <v>NORMAL</v>
      </c>
      <c r="Q81" s="18">
        <f t="shared" si="14"/>
        <v>43.65</v>
      </c>
      <c r="R81" s="18">
        <f t="shared" si="15"/>
        <v>41.085000000000001</v>
      </c>
      <c r="S81" s="18">
        <f t="shared" si="16"/>
        <v>50.214999999999996</v>
      </c>
      <c r="T81" s="18">
        <f t="shared" si="17"/>
        <v>1309.5</v>
      </c>
      <c r="U81" s="20">
        <v>43360</v>
      </c>
    </row>
    <row r="82" spans="1:21" x14ac:dyDescent="0.25">
      <c r="A82" s="12" t="s">
        <v>58</v>
      </c>
      <c r="B82" s="13" t="s">
        <v>189</v>
      </c>
      <c r="C82" s="14" t="s">
        <v>185</v>
      </c>
      <c r="D82" s="28" t="s">
        <v>145</v>
      </c>
      <c r="E82" s="15" t="s">
        <v>182</v>
      </c>
      <c r="F82" s="20">
        <v>33830</v>
      </c>
      <c r="G82" s="15" t="s">
        <v>1</v>
      </c>
      <c r="H82" s="16">
        <v>60.6</v>
      </c>
      <c r="I82" s="17">
        <v>150</v>
      </c>
      <c r="J82" s="14"/>
      <c r="K82" s="15">
        <v>30</v>
      </c>
      <c r="L82" s="15">
        <f t="shared" si="9"/>
        <v>4</v>
      </c>
      <c r="M82" s="18">
        <f t="shared" si="10"/>
        <v>11.055118110236222</v>
      </c>
      <c r="N82" s="18">
        <f t="shared" si="11"/>
        <v>133.32000000000002</v>
      </c>
      <c r="O82" s="19">
        <f t="shared" si="12"/>
        <v>26.933333333333334</v>
      </c>
      <c r="P82" s="15" t="str">
        <f t="shared" si="13"/>
        <v>OVERWEIGHT</v>
      </c>
      <c r="Q82" s="18">
        <f t="shared" si="14"/>
        <v>45</v>
      </c>
      <c r="R82" s="18">
        <f t="shared" si="15"/>
        <v>54.54</v>
      </c>
      <c r="S82" s="18">
        <f t="shared" si="16"/>
        <v>66.66</v>
      </c>
      <c r="T82" s="18">
        <f t="shared" si="17"/>
        <v>1350</v>
      </c>
      <c r="U82" s="20">
        <v>43360</v>
      </c>
    </row>
    <row r="83" spans="1:21" x14ac:dyDescent="0.25">
      <c r="A83" s="12" t="s">
        <v>60</v>
      </c>
      <c r="B83" s="13" t="s">
        <v>61</v>
      </c>
      <c r="C83" s="14"/>
      <c r="D83" s="28"/>
      <c r="E83" s="15" t="s">
        <v>0</v>
      </c>
      <c r="F83" s="20">
        <v>30122</v>
      </c>
      <c r="G83" s="15" t="s">
        <v>1</v>
      </c>
      <c r="H83" s="16">
        <v>74.05</v>
      </c>
      <c r="I83" s="17">
        <v>168.4</v>
      </c>
      <c r="J83" s="14"/>
      <c r="K83" s="15">
        <v>30</v>
      </c>
      <c r="L83" s="15">
        <f t="shared" si="9"/>
        <v>5</v>
      </c>
      <c r="M83" s="18">
        <f t="shared" si="10"/>
        <v>6.2992125984252034</v>
      </c>
      <c r="N83" s="18">
        <f t="shared" si="11"/>
        <v>162.91</v>
      </c>
      <c r="O83" s="19">
        <f t="shared" si="12"/>
        <v>26.112045181419642</v>
      </c>
      <c r="P83" s="15" t="str">
        <f t="shared" si="13"/>
        <v>OVERWEIGHT</v>
      </c>
      <c r="Q83" s="18">
        <f t="shared" si="14"/>
        <v>61.56</v>
      </c>
      <c r="R83" s="18">
        <f t="shared" si="15"/>
        <v>66.644999999999996</v>
      </c>
      <c r="S83" s="18">
        <f t="shared" si="16"/>
        <v>81.454999999999998</v>
      </c>
      <c r="T83" s="18">
        <f t="shared" si="17"/>
        <v>1846.8000000000002</v>
      </c>
      <c r="U83" s="20">
        <v>43360</v>
      </c>
    </row>
    <row r="84" spans="1:21" x14ac:dyDescent="0.25">
      <c r="A84" s="21" t="s">
        <v>202</v>
      </c>
      <c r="B84" s="24" t="s">
        <v>203</v>
      </c>
      <c r="C84" s="14"/>
      <c r="D84" s="31" t="s">
        <v>213</v>
      </c>
      <c r="E84" s="15" t="s">
        <v>0</v>
      </c>
      <c r="F84" s="14"/>
      <c r="G84" s="15" t="s">
        <v>1</v>
      </c>
      <c r="H84" s="25">
        <v>80.7</v>
      </c>
      <c r="I84" s="25">
        <v>170.8</v>
      </c>
      <c r="J84" s="14"/>
      <c r="K84" s="15">
        <v>30</v>
      </c>
      <c r="L84" s="15">
        <f t="shared" si="9"/>
        <v>5</v>
      </c>
      <c r="M84" s="18">
        <f t="shared" si="10"/>
        <v>7.2440944881889813</v>
      </c>
      <c r="N84" s="18">
        <f t="shared" si="11"/>
        <v>177.54000000000002</v>
      </c>
      <c r="O84" s="19">
        <f t="shared" si="12"/>
        <v>27.662906065409228</v>
      </c>
      <c r="P84" s="15" t="str">
        <f t="shared" si="13"/>
        <v>OVERWEIGHT</v>
      </c>
      <c r="Q84" s="18">
        <f t="shared" si="14"/>
        <v>63.720000000000013</v>
      </c>
      <c r="R84" s="18">
        <f t="shared" si="15"/>
        <v>72.63</v>
      </c>
      <c r="S84" s="18">
        <f t="shared" si="16"/>
        <v>88.77000000000001</v>
      </c>
      <c r="T84" s="18">
        <f t="shared" si="17"/>
        <v>1911.6000000000004</v>
      </c>
      <c r="U84" s="20">
        <v>43360</v>
      </c>
    </row>
    <row r="85" spans="1:21" x14ac:dyDescent="0.25">
      <c r="A85" s="26" t="s">
        <v>62</v>
      </c>
      <c r="B85" s="13" t="s">
        <v>63</v>
      </c>
      <c r="C85" s="14"/>
      <c r="D85" s="28" t="s">
        <v>146</v>
      </c>
      <c r="E85" s="15" t="s">
        <v>182</v>
      </c>
      <c r="F85" s="20">
        <v>34576</v>
      </c>
      <c r="G85" s="15" t="s">
        <v>1</v>
      </c>
      <c r="H85" s="16">
        <v>63.9</v>
      </c>
      <c r="I85" s="17">
        <v>160.4</v>
      </c>
      <c r="J85" s="14"/>
      <c r="K85" s="15">
        <v>30</v>
      </c>
      <c r="L85" s="15">
        <f t="shared" si="9"/>
        <v>5</v>
      </c>
      <c r="M85" s="18">
        <f t="shared" si="10"/>
        <v>3.1496062992125964</v>
      </c>
      <c r="N85" s="18">
        <f t="shared" si="11"/>
        <v>140.58000000000001</v>
      </c>
      <c r="O85" s="19">
        <f t="shared" si="12"/>
        <v>24.836599274880125</v>
      </c>
      <c r="P85" s="15" t="str">
        <f t="shared" si="13"/>
        <v>NORMAL</v>
      </c>
      <c r="Q85" s="18">
        <f t="shared" si="14"/>
        <v>54.360000000000007</v>
      </c>
      <c r="R85" s="18">
        <f t="shared" si="15"/>
        <v>57.51</v>
      </c>
      <c r="S85" s="18">
        <f t="shared" si="16"/>
        <v>70.289999999999992</v>
      </c>
      <c r="T85" s="18">
        <f t="shared" si="17"/>
        <v>1630.8000000000002</v>
      </c>
      <c r="U85" s="20">
        <v>43360</v>
      </c>
    </row>
    <row r="86" spans="1:21" x14ac:dyDescent="0.25">
      <c r="A86" s="12" t="s">
        <v>64</v>
      </c>
      <c r="B86" s="13" t="s">
        <v>65</v>
      </c>
      <c r="C86" s="14"/>
      <c r="D86" s="28" t="s">
        <v>147</v>
      </c>
      <c r="E86" s="15" t="s">
        <v>0</v>
      </c>
      <c r="F86" s="20">
        <v>32155</v>
      </c>
      <c r="G86" s="15" t="s">
        <v>1</v>
      </c>
      <c r="H86" s="16">
        <v>57.7</v>
      </c>
      <c r="I86" s="17">
        <v>167.5</v>
      </c>
      <c r="J86" s="14"/>
      <c r="K86" s="15">
        <v>30</v>
      </c>
      <c r="L86" s="15">
        <f t="shared" si="9"/>
        <v>5</v>
      </c>
      <c r="M86" s="18">
        <f t="shared" si="10"/>
        <v>5.9448818897637814</v>
      </c>
      <c r="N86" s="18">
        <f t="shared" si="11"/>
        <v>126.94000000000001</v>
      </c>
      <c r="O86" s="19">
        <f t="shared" si="12"/>
        <v>20.565827578525283</v>
      </c>
      <c r="P86" s="15" t="str">
        <f t="shared" si="13"/>
        <v>NORMAL</v>
      </c>
      <c r="Q86" s="18">
        <f t="shared" si="14"/>
        <v>60.75</v>
      </c>
      <c r="R86" s="18">
        <f t="shared" si="15"/>
        <v>51.93</v>
      </c>
      <c r="S86" s="18">
        <f t="shared" si="16"/>
        <v>63.470000000000006</v>
      </c>
      <c r="T86" s="18">
        <f t="shared" si="17"/>
        <v>1822.5</v>
      </c>
      <c r="U86" s="20">
        <v>43360</v>
      </c>
    </row>
    <row r="87" spans="1:21" x14ac:dyDescent="0.25">
      <c r="A87" s="21" t="s">
        <v>194</v>
      </c>
      <c r="B87" s="24" t="s">
        <v>195</v>
      </c>
      <c r="C87" s="14"/>
      <c r="D87" s="31" t="s">
        <v>208</v>
      </c>
      <c r="E87" s="15" t="s">
        <v>0</v>
      </c>
      <c r="F87" s="14"/>
      <c r="G87" s="15" t="s">
        <v>1</v>
      </c>
      <c r="H87" s="25">
        <v>55.85</v>
      </c>
      <c r="I87" s="25">
        <v>153.6</v>
      </c>
      <c r="J87" s="14"/>
      <c r="K87" s="15">
        <v>30</v>
      </c>
      <c r="L87" s="15">
        <f t="shared" si="9"/>
        <v>5</v>
      </c>
      <c r="M87" s="18">
        <f t="shared" si="10"/>
        <v>0.47244094488188892</v>
      </c>
      <c r="N87" s="18">
        <f t="shared" si="11"/>
        <v>122.87000000000002</v>
      </c>
      <c r="O87" s="19">
        <f t="shared" si="12"/>
        <v>23.672315809461807</v>
      </c>
      <c r="P87" s="15" t="str">
        <f t="shared" si="13"/>
        <v>NORMAL</v>
      </c>
      <c r="Q87" s="18">
        <f t="shared" si="14"/>
        <v>48.239999999999995</v>
      </c>
      <c r="R87" s="18">
        <f t="shared" si="15"/>
        <v>50.265000000000001</v>
      </c>
      <c r="S87" s="18">
        <f t="shared" si="16"/>
        <v>61.435000000000002</v>
      </c>
      <c r="T87" s="18">
        <f t="shared" si="17"/>
        <v>1447.1999999999998</v>
      </c>
      <c r="U87" s="20">
        <v>43360</v>
      </c>
    </row>
    <row r="88" spans="1:21" x14ac:dyDescent="0.25">
      <c r="A88" s="12" t="s">
        <v>70</v>
      </c>
      <c r="B88" s="13" t="s">
        <v>71</v>
      </c>
      <c r="C88" s="14"/>
      <c r="D88" s="28" t="s">
        <v>150</v>
      </c>
      <c r="E88" s="15" t="s">
        <v>0</v>
      </c>
      <c r="F88" s="20">
        <v>33850</v>
      </c>
      <c r="G88" s="15" t="s">
        <v>1</v>
      </c>
      <c r="H88" s="16">
        <v>48.1</v>
      </c>
      <c r="I88" s="17">
        <v>152.4</v>
      </c>
      <c r="J88" s="14"/>
      <c r="K88" s="15">
        <v>30</v>
      </c>
      <c r="L88" s="15">
        <f t="shared" si="9"/>
        <v>5</v>
      </c>
      <c r="M88" s="18">
        <f t="shared" si="10"/>
        <v>0</v>
      </c>
      <c r="N88" s="18">
        <f t="shared" si="11"/>
        <v>105.82000000000001</v>
      </c>
      <c r="O88" s="19">
        <f t="shared" si="12"/>
        <v>20.709763641749504</v>
      </c>
      <c r="P88" s="15" t="str">
        <f t="shared" si="13"/>
        <v>NORMAL</v>
      </c>
      <c r="Q88" s="18">
        <f t="shared" si="14"/>
        <v>47.160000000000004</v>
      </c>
      <c r="R88" s="18">
        <f t="shared" si="15"/>
        <v>43.29</v>
      </c>
      <c r="S88" s="18">
        <f t="shared" si="16"/>
        <v>52.910000000000004</v>
      </c>
      <c r="T88" s="18">
        <f t="shared" si="17"/>
        <v>1414.8000000000002</v>
      </c>
      <c r="U88" s="20">
        <v>43360</v>
      </c>
    </row>
    <row r="89" spans="1:21" x14ac:dyDescent="0.25">
      <c r="A89" s="21" t="s">
        <v>192</v>
      </c>
      <c r="B89" s="24" t="s">
        <v>193</v>
      </c>
      <c r="C89" s="14"/>
      <c r="D89" s="31" t="s">
        <v>207</v>
      </c>
      <c r="E89" s="15" t="s">
        <v>0</v>
      </c>
      <c r="F89" s="14"/>
      <c r="G89" s="15" t="s">
        <v>1</v>
      </c>
      <c r="H89" s="25">
        <v>95.3</v>
      </c>
      <c r="I89" s="25">
        <v>169.7</v>
      </c>
      <c r="J89" s="14"/>
      <c r="K89" s="15">
        <v>30</v>
      </c>
      <c r="L89" s="15">
        <f t="shared" si="9"/>
        <v>5</v>
      </c>
      <c r="M89" s="18">
        <f t="shared" si="10"/>
        <v>6.8110236220472409</v>
      </c>
      <c r="N89" s="18">
        <f t="shared" si="11"/>
        <v>209.66</v>
      </c>
      <c r="O89" s="19">
        <f t="shared" si="12"/>
        <v>33.092472452166106</v>
      </c>
      <c r="P89" s="15" t="str">
        <f t="shared" si="13"/>
        <v>OBESE</v>
      </c>
      <c r="Q89" s="18">
        <f t="shared" si="14"/>
        <v>62.72999999999999</v>
      </c>
      <c r="R89" s="18">
        <f t="shared" si="15"/>
        <v>85.77</v>
      </c>
      <c r="S89" s="18">
        <f t="shared" si="16"/>
        <v>104.83</v>
      </c>
      <c r="T89" s="18">
        <f t="shared" si="17"/>
        <v>1881.8999999999996</v>
      </c>
      <c r="U89" s="20">
        <v>43360</v>
      </c>
    </row>
    <row r="90" spans="1:21" x14ac:dyDescent="0.25">
      <c r="A90" s="21" t="s">
        <v>72</v>
      </c>
      <c r="B90" s="24" t="s">
        <v>73</v>
      </c>
      <c r="C90" s="14"/>
      <c r="D90" s="28" t="s">
        <v>151</v>
      </c>
      <c r="E90" s="15" t="s">
        <v>182</v>
      </c>
      <c r="F90" s="20">
        <v>32548</v>
      </c>
      <c r="G90" s="15" t="s">
        <v>1</v>
      </c>
      <c r="H90" s="16">
        <v>95.8</v>
      </c>
      <c r="I90" s="25">
        <v>155</v>
      </c>
      <c r="J90" s="14"/>
      <c r="K90" s="15">
        <v>30</v>
      </c>
      <c r="L90" s="15">
        <f t="shared" si="9"/>
        <v>5</v>
      </c>
      <c r="M90" s="18">
        <f t="shared" si="10"/>
        <v>1.0236220472440962</v>
      </c>
      <c r="N90" s="18">
        <f t="shared" si="11"/>
        <v>210.76000000000002</v>
      </c>
      <c r="O90" s="19">
        <f t="shared" si="12"/>
        <v>39.875130072840783</v>
      </c>
      <c r="P90" s="15" t="str">
        <f t="shared" si="13"/>
        <v>OBESE</v>
      </c>
      <c r="Q90" s="18">
        <f t="shared" si="14"/>
        <v>49.5</v>
      </c>
      <c r="R90" s="18">
        <f t="shared" si="15"/>
        <v>86.22</v>
      </c>
      <c r="S90" s="18">
        <f t="shared" si="16"/>
        <v>105.38</v>
      </c>
      <c r="T90" s="18">
        <f t="shared" si="17"/>
        <v>1485</v>
      </c>
      <c r="U90" s="20">
        <v>43360</v>
      </c>
    </row>
    <row r="91" spans="1:21" x14ac:dyDescent="0.25">
      <c r="A91" s="12" t="s">
        <v>78</v>
      </c>
      <c r="B91" s="13" t="s">
        <v>79</v>
      </c>
      <c r="C91" s="14"/>
      <c r="D91" s="28" t="s">
        <v>154</v>
      </c>
      <c r="E91" s="15" t="s">
        <v>182</v>
      </c>
      <c r="F91" s="20">
        <v>33545</v>
      </c>
      <c r="G91" s="15" t="s">
        <v>1</v>
      </c>
      <c r="H91" s="16">
        <v>50.25</v>
      </c>
      <c r="I91" s="17">
        <v>145</v>
      </c>
      <c r="J91" s="14"/>
      <c r="K91" s="15">
        <v>30</v>
      </c>
      <c r="L91" s="15">
        <f t="shared" si="9"/>
        <v>4</v>
      </c>
      <c r="M91" s="18">
        <f t="shared" si="10"/>
        <v>9.0866141732283481</v>
      </c>
      <c r="N91" s="18">
        <f t="shared" si="11"/>
        <v>110.55000000000001</v>
      </c>
      <c r="O91" s="19">
        <f t="shared" si="12"/>
        <v>23.900118906064208</v>
      </c>
      <c r="P91" s="15" t="str">
        <f t="shared" si="13"/>
        <v>NORMAL</v>
      </c>
      <c r="Q91" s="18">
        <f t="shared" si="14"/>
        <v>40.5</v>
      </c>
      <c r="R91" s="18">
        <f t="shared" si="15"/>
        <v>45.225000000000001</v>
      </c>
      <c r="S91" s="18">
        <f t="shared" si="16"/>
        <v>55.274999999999999</v>
      </c>
      <c r="T91" s="18">
        <f t="shared" si="17"/>
        <v>1215</v>
      </c>
      <c r="U91" s="20">
        <v>43360</v>
      </c>
    </row>
    <row r="92" spans="1:21" x14ac:dyDescent="0.25">
      <c r="A92" s="21" t="s">
        <v>196</v>
      </c>
      <c r="B92" s="32" t="s">
        <v>215</v>
      </c>
      <c r="C92" s="14" t="s">
        <v>216</v>
      </c>
      <c r="D92" s="31" t="s">
        <v>209</v>
      </c>
      <c r="E92" s="15" t="s">
        <v>0</v>
      </c>
      <c r="F92" s="14"/>
      <c r="G92" s="15" t="s">
        <v>1</v>
      </c>
      <c r="H92" s="25">
        <v>56.1</v>
      </c>
      <c r="I92" s="25">
        <v>168.3</v>
      </c>
      <c r="J92" s="14"/>
      <c r="K92" s="15">
        <v>30</v>
      </c>
      <c r="L92" s="15">
        <f t="shared" si="9"/>
        <v>5</v>
      </c>
      <c r="M92" s="18">
        <f t="shared" si="10"/>
        <v>6.2598425196850336</v>
      </c>
      <c r="N92" s="18">
        <f t="shared" si="11"/>
        <v>123.42000000000002</v>
      </c>
      <c r="O92" s="19">
        <f t="shared" si="12"/>
        <v>19.805902158843335</v>
      </c>
      <c r="P92" s="15" t="str">
        <f t="shared" si="13"/>
        <v>NORMAL</v>
      </c>
      <c r="Q92" s="18">
        <f t="shared" si="14"/>
        <v>61.470000000000013</v>
      </c>
      <c r="R92" s="18">
        <f t="shared" si="15"/>
        <v>50.49</v>
      </c>
      <c r="S92" s="18">
        <f t="shared" si="16"/>
        <v>61.71</v>
      </c>
      <c r="T92" s="18">
        <f t="shared" si="17"/>
        <v>1844.1000000000004</v>
      </c>
      <c r="U92" s="20">
        <v>43360</v>
      </c>
    </row>
    <row r="93" spans="1:21" x14ac:dyDescent="0.25">
      <c r="A93" s="12" t="s">
        <v>80</v>
      </c>
      <c r="B93" s="13" t="s">
        <v>177</v>
      </c>
      <c r="C93" s="14" t="s">
        <v>0</v>
      </c>
      <c r="D93" s="28" t="s">
        <v>155</v>
      </c>
      <c r="E93" s="15" t="s">
        <v>182</v>
      </c>
      <c r="F93" s="20">
        <v>33137</v>
      </c>
      <c r="G93" s="15" t="s">
        <v>1</v>
      </c>
      <c r="H93" s="16">
        <v>50.3</v>
      </c>
      <c r="I93" s="17">
        <v>147.80000000000001</v>
      </c>
      <c r="J93" s="14"/>
      <c r="K93" s="15">
        <v>30</v>
      </c>
      <c r="L93" s="15">
        <f t="shared" si="9"/>
        <v>4</v>
      </c>
      <c r="M93" s="18">
        <f t="shared" si="10"/>
        <v>10.188976377952763</v>
      </c>
      <c r="N93" s="18">
        <f t="shared" si="11"/>
        <v>110.66</v>
      </c>
      <c r="O93" s="19">
        <f t="shared" si="12"/>
        <v>23.026032692388675</v>
      </c>
      <c r="P93" s="15" t="str">
        <f t="shared" si="13"/>
        <v>NORMAL</v>
      </c>
      <c r="Q93" s="18">
        <f t="shared" si="14"/>
        <v>43.02000000000001</v>
      </c>
      <c r="R93" s="18">
        <f t="shared" si="15"/>
        <v>45.269999999999996</v>
      </c>
      <c r="S93" s="18">
        <f t="shared" si="16"/>
        <v>55.33</v>
      </c>
      <c r="T93" s="18">
        <f t="shared" si="17"/>
        <v>1290.6000000000004</v>
      </c>
      <c r="U93" s="20">
        <v>43360</v>
      </c>
    </row>
    <row r="94" spans="1:21" x14ac:dyDescent="0.25">
      <c r="A94" s="22" t="s">
        <v>197</v>
      </c>
      <c r="B94" s="24" t="s">
        <v>198</v>
      </c>
      <c r="C94" s="14"/>
      <c r="D94" s="31" t="s">
        <v>210</v>
      </c>
      <c r="E94" s="15" t="s">
        <v>0</v>
      </c>
      <c r="F94" s="14"/>
      <c r="G94" s="15" t="s">
        <v>1</v>
      </c>
      <c r="H94" s="25">
        <v>56.95</v>
      </c>
      <c r="I94" s="25">
        <v>155.19999999999999</v>
      </c>
      <c r="J94" s="14"/>
      <c r="K94" s="15">
        <v>30</v>
      </c>
      <c r="L94" s="15">
        <f t="shared" si="9"/>
        <v>5</v>
      </c>
      <c r="M94" s="18">
        <f t="shared" si="10"/>
        <v>1.1023622047244039</v>
      </c>
      <c r="N94" s="18">
        <f t="shared" si="11"/>
        <v>125.29000000000002</v>
      </c>
      <c r="O94" s="19">
        <f t="shared" si="12"/>
        <v>23.643419863960048</v>
      </c>
      <c r="P94" s="15" t="str">
        <f t="shared" si="13"/>
        <v>NORMAL</v>
      </c>
      <c r="Q94" s="18">
        <f t="shared" si="14"/>
        <v>49.679999999999993</v>
      </c>
      <c r="R94" s="18">
        <f t="shared" si="15"/>
        <v>51.255000000000003</v>
      </c>
      <c r="S94" s="18">
        <f t="shared" si="16"/>
        <v>62.645000000000003</v>
      </c>
      <c r="T94" s="18">
        <f t="shared" si="17"/>
        <v>1490.3999999999999</v>
      </c>
      <c r="U94" s="20">
        <v>43360</v>
      </c>
    </row>
    <row r="95" spans="1:21" x14ac:dyDescent="0.25">
      <c r="A95" s="22" t="s">
        <v>197</v>
      </c>
      <c r="B95" s="24" t="s">
        <v>199</v>
      </c>
      <c r="C95" s="14"/>
      <c r="D95" s="31" t="s">
        <v>211</v>
      </c>
      <c r="E95" s="15" t="s">
        <v>0</v>
      </c>
      <c r="F95" s="14"/>
      <c r="G95" s="15" t="s">
        <v>1</v>
      </c>
      <c r="H95" s="25">
        <v>82.4</v>
      </c>
      <c r="I95" s="25">
        <v>170.5</v>
      </c>
      <c r="J95" s="14"/>
      <c r="K95" s="15">
        <v>30</v>
      </c>
      <c r="L95" s="15">
        <f t="shared" si="9"/>
        <v>5</v>
      </c>
      <c r="M95" s="18">
        <f t="shared" si="10"/>
        <v>7.1259842519685037</v>
      </c>
      <c r="N95" s="18">
        <f t="shared" si="11"/>
        <v>181.28000000000003</v>
      </c>
      <c r="O95" s="19">
        <f t="shared" si="12"/>
        <v>28.345129470850782</v>
      </c>
      <c r="P95" s="15" t="str">
        <f t="shared" si="13"/>
        <v>OVERWEIGHT</v>
      </c>
      <c r="Q95" s="18">
        <f t="shared" si="14"/>
        <v>63.45</v>
      </c>
      <c r="R95" s="18">
        <f t="shared" si="15"/>
        <v>74.160000000000011</v>
      </c>
      <c r="S95" s="18">
        <f t="shared" si="16"/>
        <v>90.64</v>
      </c>
      <c r="T95" s="18">
        <f t="shared" si="17"/>
        <v>1903.5</v>
      </c>
      <c r="U95" s="20">
        <v>43360</v>
      </c>
    </row>
    <row r="96" spans="1:21" x14ac:dyDescent="0.25">
      <c r="A96" s="13" t="s">
        <v>82</v>
      </c>
      <c r="B96" s="13" t="s">
        <v>83</v>
      </c>
      <c r="C96" s="14"/>
      <c r="D96" s="28" t="s">
        <v>156</v>
      </c>
      <c r="E96" s="15" t="s">
        <v>0</v>
      </c>
      <c r="F96" s="20">
        <v>34967</v>
      </c>
      <c r="G96" s="15" t="s">
        <v>1</v>
      </c>
      <c r="H96" s="16">
        <v>88.65</v>
      </c>
      <c r="I96" s="17">
        <v>173.9</v>
      </c>
      <c r="J96" s="14"/>
      <c r="K96" s="15">
        <v>30</v>
      </c>
      <c r="L96" s="15">
        <f t="shared" si="9"/>
        <v>5</v>
      </c>
      <c r="M96" s="18">
        <f t="shared" si="10"/>
        <v>8.4645669291338628</v>
      </c>
      <c r="N96" s="18">
        <f t="shared" si="11"/>
        <v>195.03000000000003</v>
      </c>
      <c r="O96" s="19">
        <f t="shared" si="12"/>
        <v>29.31430323059163</v>
      </c>
      <c r="P96" s="15" t="str">
        <f t="shared" si="13"/>
        <v>OVERWEIGHT</v>
      </c>
      <c r="Q96" s="18">
        <f t="shared" si="14"/>
        <v>66.510000000000005</v>
      </c>
      <c r="R96" s="18">
        <f t="shared" si="15"/>
        <v>79.785000000000011</v>
      </c>
      <c r="S96" s="18">
        <f t="shared" si="16"/>
        <v>97.515000000000001</v>
      </c>
      <c r="T96" s="18">
        <f t="shared" si="17"/>
        <v>1995.3000000000002</v>
      </c>
      <c r="U96" s="20">
        <v>43360</v>
      </c>
    </row>
    <row r="97" spans="1:21" x14ac:dyDescent="0.25">
      <c r="A97" s="13" t="s">
        <v>84</v>
      </c>
      <c r="B97" s="13" t="s">
        <v>85</v>
      </c>
      <c r="C97" s="14"/>
      <c r="D97" s="28" t="s">
        <v>157</v>
      </c>
      <c r="E97" s="15" t="s">
        <v>182</v>
      </c>
      <c r="F97" s="14"/>
      <c r="G97" s="15" t="s">
        <v>1</v>
      </c>
      <c r="H97" s="16">
        <v>48.7</v>
      </c>
      <c r="I97" s="17">
        <v>148</v>
      </c>
      <c r="J97" s="14"/>
      <c r="K97" s="15">
        <v>30</v>
      </c>
      <c r="L97" s="15">
        <f t="shared" si="9"/>
        <v>4</v>
      </c>
      <c r="M97" s="18">
        <f t="shared" si="10"/>
        <v>10.26771653543307</v>
      </c>
      <c r="N97" s="18">
        <f t="shared" si="11"/>
        <v>107.14000000000001</v>
      </c>
      <c r="O97" s="19">
        <f t="shared" si="12"/>
        <v>22.23338203067933</v>
      </c>
      <c r="P97" s="15" t="str">
        <f t="shared" si="13"/>
        <v>NORMAL</v>
      </c>
      <c r="Q97" s="18">
        <f t="shared" si="14"/>
        <v>43.2</v>
      </c>
      <c r="R97" s="18">
        <f t="shared" si="15"/>
        <v>43.83</v>
      </c>
      <c r="S97" s="18">
        <f t="shared" si="16"/>
        <v>53.570000000000007</v>
      </c>
      <c r="T97" s="18">
        <f t="shared" si="17"/>
        <v>1296</v>
      </c>
      <c r="U97" s="20">
        <v>43360</v>
      </c>
    </row>
    <row r="98" spans="1:21" x14ac:dyDescent="0.25">
      <c r="A98" s="13" t="s">
        <v>86</v>
      </c>
      <c r="B98" s="13" t="s">
        <v>87</v>
      </c>
      <c r="C98" s="14"/>
      <c r="D98" s="28" t="s">
        <v>158</v>
      </c>
      <c r="E98" s="15" t="s">
        <v>182</v>
      </c>
      <c r="F98" s="20">
        <v>25207</v>
      </c>
      <c r="G98" s="15" t="s">
        <v>1</v>
      </c>
      <c r="H98" s="16">
        <v>73</v>
      </c>
      <c r="I98" s="17">
        <v>155</v>
      </c>
      <c r="J98" s="14"/>
      <c r="K98" s="15">
        <v>30</v>
      </c>
      <c r="L98" s="15">
        <f t="shared" si="9"/>
        <v>5</v>
      </c>
      <c r="M98" s="18">
        <f t="shared" si="10"/>
        <v>1.0236220472440962</v>
      </c>
      <c r="N98" s="18">
        <f t="shared" si="11"/>
        <v>160.60000000000002</v>
      </c>
      <c r="O98" s="19">
        <f t="shared" si="12"/>
        <v>30.38501560874089</v>
      </c>
      <c r="P98" s="15" t="str">
        <f t="shared" si="13"/>
        <v>OBESE</v>
      </c>
      <c r="Q98" s="18">
        <f t="shared" si="14"/>
        <v>49.5</v>
      </c>
      <c r="R98" s="18">
        <f t="shared" si="15"/>
        <v>65.7</v>
      </c>
      <c r="S98" s="18">
        <f t="shared" si="16"/>
        <v>80.3</v>
      </c>
      <c r="T98" s="18">
        <f t="shared" si="17"/>
        <v>1485</v>
      </c>
      <c r="U98" s="20">
        <v>43360</v>
      </c>
    </row>
    <row r="99" spans="1:21" x14ac:dyDescent="0.25">
      <c r="A99" s="13" t="s">
        <v>90</v>
      </c>
      <c r="B99" s="13" t="s">
        <v>91</v>
      </c>
      <c r="C99" s="14"/>
      <c r="D99" s="28" t="s">
        <v>159</v>
      </c>
      <c r="E99" s="15" t="s">
        <v>0</v>
      </c>
      <c r="F99" s="20">
        <v>32781</v>
      </c>
      <c r="G99" s="15" t="s">
        <v>1</v>
      </c>
      <c r="H99" s="16">
        <v>55.85</v>
      </c>
      <c r="I99" s="17">
        <v>163.19999999999999</v>
      </c>
      <c r="J99" s="14"/>
      <c r="K99" s="15">
        <v>30</v>
      </c>
      <c r="L99" s="15">
        <f t="shared" si="9"/>
        <v>5</v>
      </c>
      <c r="M99" s="18">
        <f t="shared" si="10"/>
        <v>4.251968503937011</v>
      </c>
      <c r="N99" s="18">
        <f t="shared" si="11"/>
        <v>122.87000000000002</v>
      </c>
      <c r="O99" s="19">
        <f t="shared" si="12"/>
        <v>20.969248606305271</v>
      </c>
      <c r="P99" s="15" t="str">
        <f t="shared" si="13"/>
        <v>NORMAL</v>
      </c>
      <c r="Q99" s="18">
        <f t="shared" si="14"/>
        <v>56.879999999999988</v>
      </c>
      <c r="R99" s="18">
        <f t="shared" si="15"/>
        <v>50.265000000000001</v>
      </c>
      <c r="S99" s="18">
        <f t="shared" si="16"/>
        <v>61.435000000000002</v>
      </c>
      <c r="T99" s="18">
        <f t="shared" si="17"/>
        <v>1706.3999999999996</v>
      </c>
      <c r="U99" s="20">
        <v>43360</v>
      </c>
    </row>
    <row r="100" spans="1:21" x14ac:dyDescent="0.25">
      <c r="A100" s="13" t="s">
        <v>92</v>
      </c>
      <c r="B100" s="13" t="s">
        <v>93</v>
      </c>
      <c r="C100" s="14"/>
      <c r="D100" s="28" t="s">
        <v>160</v>
      </c>
      <c r="E100" s="15" t="s">
        <v>182</v>
      </c>
      <c r="F100" s="20">
        <v>34751</v>
      </c>
      <c r="G100" s="15" t="s">
        <v>1</v>
      </c>
      <c r="H100" s="16">
        <v>60.85</v>
      </c>
      <c r="I100" s="17">
        <v>169.2</v>
      </c>
      <c r="J100" s="14"/>
      <c r="K100" s="15">
        <v>30</v>
      </c>
      <c r="L100" s="15">
        <f t="shared" si="9"/>
        <v>5</v>
      </c>
      <c r="M100" s="18">
        <f t="shared" si="10"/>
        <v>6.6141732283464449</v>
      </c>
      <c r="N100" s="18">
        <f t="shared" si="11"/>
        <v>133.87</v>
      </c>
      <c r="O100" s="19">
        <f t="shared" si="12"/>
        <v>21.254939109926287</v>
      </c>
      <c r="P100" s="15" t="str">
        <f t="shared" si="13"/>
        <v>NORMAL</v>
      </c>
      <c r="Q100" s="18">
        <f t="shared" si="14"/>
        <v>62.279999999999987</v>
      </c>
      <c r="R100" s="18">
        <f t="shared" si="15"/>
        <v>54.765000000000001</v>
      </c>
      <c r="S100" s="18">
        <f t="shared" si="16"/>
        <v>66.935000000000002</v>
      </c>
      <c r="T100" s="18">
        <f t="shared" si="17"/>
        <v>1868.3999999999996</v>
      </c>
      <c r="U100" s="20">
        <v>43360</v>
      </c>
    </row>
    <row r="101" spans="1:21" x14ac:dyDescent="0.25">
      <c r="A101" s="13" t="s">
        <v>94</v>
      </c>
      <c r="B101" s="13" t="s">
        <v>95</v>
      </c>
      <c r="C101" s="14"/>
      <c r="D101" s="28" t="s">
        <v>161</v>
      </c>
      <c r="E101" s="15" t="s">
        <v>182</v>
      </c>
      <c r="F101" s="20">
        <v>29002</v>
      </c>
      <c r="G101" s="15" t="s">
        <v>1</v>
      </c>
      <c r="H101" s="16">
        <v>58.5</v>
      </c>
      <c r="I101" s="17">
        <v>155</v>
      </c>
      <c r="J101" s="14"/>
      <c r="K101" s="15">
        <v>30</v>
      </c>
      <c r="L101" s="15">
        <f t="shared" si="9"/>
        <v>5</v>
      </c>
      <c r="M101" s="18">
        <f t="shared" si="10"/>
        <v>1.0236220472440962</v>
      </c>
      <c r="N101" s="18">
        <f t="shared" si="11"/>
        <v>128.70000000000002</v>
      </c>
      <c r="O101" s="19">
        <f t="shared" si="12"/>
        <v>24.349635796045781</v>
      </c>
      <c r="P101" s="15" t="str">
        <f t="shared" si="13"/>
        <v>NORMAL</v>
      </c>
      <c r="Q101" s="18">
        <f t="shared" si="14"/>
        <v>49.5</v>
      </c>
      <c r="R101" s="18">
        <f t="shared" si="15"/>
        <v>52.65</v>
      </c>
      <c r="S101" s="18">
        <f t="shared" si="16"/>
        <v>64.349999999999994</v>
      </c>
      <c r="T101" s="18">
        <f t="shared" si="17"/>
        <v>1485</v>
      </c>
      <c r="U101" s="20">
        <v>43360</v>
      </c>
    </row>
    <row r="102" spans="1:21" x14ac:dyDescent="0.25">
      <c r="A102" s="13" t="s">
        <v>67</v>
      </c>
      <c r="B102" s="13" t="s">
        <v>100</v>
      </c>
      <c r="C102" s="14"/>
      <c r="D102" s="28" t="s">
        <v>164</v>
      </c>
      <c r="E102" s="15" t="s">
        <v>182</v>
      </c>
      <c r="F102" s="20">
        <v>34909</v>
      </c>
      <c r="G102" s="15" t="s">
        <v>1</v>
      </c>
      <c r="H102" s="16">
        <v>58.25</v>
      </c>
      <c r="I102" s="17">
        <v>160.5</v>
      </c>
      <c r="J102" s="14"/>
      <c r="K102" s="15">
        <v>30</v>
      </c>
      <c r="L102" s="15">
        <f t="shared" si="9"/>
        <v>5</v>
      </c>
      <c r="M102" s="18">
        <f t="shared" si="10"/>
        <v>3.1889763779527556</v>
      </c>
      <c r="N102" s="18">
        <f t="shared" si="11"/>
        <v>128.15</v>
      </c>
      <c r="O102" s="19">
        <f t="shared" si="12"/>
        <v>22.612358187517589</v>
      </c>
      <c r="P102" s="15" t="str">
        <f t="shared" si="13"/>
        <v>NORMAL</v>
      </c>
      <c r="Q102" s="18">
        <f t="shared" si="14"/>
        <v>54.45</v>
      </c>
      <c r="R102" s="18">
        <f t="shared" si="15"/>
        <v>52.424999999999997</v>
      </c>
      <c r="S102" s="18">
        <f t="shared" si="16"/>
        <v>64.075000000000003</v>
      </c>
      <c r="T102" s="18">
        <f t="shared" si="17"/>
        <v>1633.5</v>
      </c>
      <c r="U102" s="20">
        <v>43360</v>
      </c>
    </row>
    <row r="103" spans="1:21" x14ac:dyDescent="0.25">
      <c r="A103" s="13" t="s">
        <v>103</v>
      </c>
      <c r="B103" s="13" t="s">
        <v>104</v>
      </c>
      <c r="C103" s="14"/>
      <c r="D103" s="28" t="s">
        <v>165</v>
      </c>
      <c r="E103" s="15" t="s">
        <v>0</v>
      </c>
      <c r="F103" s="20">
        <v>23029</v>
      </c>
      <c r="G103" s="15" t="s">
        <v>1</v>
      </c>
      <c r="H103" s="16">
        <v>77.400000000000006</v>
      </c>
      <c r="I103" s="17">
        <v>172</v>
      </c>
      <c r="J103" s="14"/>
      <c r="K103" s="15">
        <v>30</v>
      </c>
      <c r="L103" s="15">
        <f t="shared" si="9"/>
        <v>5</v>
      </c>
      <c r="M103" s="18">
        <f t="shared" si="10"/>
        <v>7.7165354330708595</v>
      </c>
      <c r="N103" s="18">
        <f t="shared" si="11"/>
        <v>170.28000000000003</v>
      </c>
      <c r="O103" s="19">
        <f t="shared" si="12"/>
        <v>26.162790697674424</v>
      </c>
      <c r="P103" s="15" t="str">
        <f t="shared" si="13"/>
        <v>OVERWEIGHT</v>
      </c>
      <c r="Q103" s="18">
        <f t="shared" si="14"/>
        <v>64.8</v>
      </c>
      <c r="R103" s="18">
        <f t="shared" si="15"/>
        <v>69.660000000000011</v>
      </c>
      <c r="S103" s="18">
        <f t="shared" si="16"/>
        <v>85.14</v>
      </c>
      <c r="T103" s="18">
        <f t="shared" si="17"/>
        <v>1944</v>
      </c>
      <c r="U103" s="20">
        <v>43360</v>
      </c>
    </row>
    <row r="104" spans="1:21" x14ac:dyDescent="0.25">
      <c r="A104" s="13" t="s">
        <v>105</v>
      </c>
      <c r="B104" s="13" t="s">
        <v>106</v>
      </c>
      <c r="C104" s="14"/>
      <c r="D104" s="28" t="s">
        <v>166</v>
      </c>
      <c r="E104" s="15" t="s">
        <v>182</v>
      </c>
      <c r="F104" s="20">
        <v>34548</v>
      </c>
      <c r="G104" s="15" t="s">
        <v>1</v>
      </c>
      <c r="H104" s="16">
        <v>54.7</v>
      </c>
      <c r="I104" s="17">
        <v>150</v>
      </c>
      <c r="J104" s="14"/>
      <c r="K104" s="15">
        <v>30</v>
      </c>
      <c r="L104" s="15">
        <f t="shared" si="9"/>
        <v>4</v>
      </c>
      <c r="M104" s="18">
        <f t="shared" si="10"/>
        <v>11.055118110236222</v>
      </c>
      <c r="N104" s="18">
        <f t="shared" si="11"/>
        <v>120.34000000000002</v>
      </c>
      <c r="O104" s="19">
        <f t="shared" si="12"/>
        <v>24.311111111111114</v>
      </c>
      <c r="P104" s="15" t="str">
        <f t="shared" si="13"/>
        <v>NORMAL</v>
      </c>
      <c r="Q104" s="18">
        <f t="shared" si="14"/>
        <v>45</v>
      </c>
      <c r="R104" s="18">
        <f t="shared" si="15"/>
        <v>49.230000000000004</v>
      </c>
      <c r="S104" s="18">
        <f t="shared" si="16"/>
        <v>60.17</v>
      </c>
      <c r="T104" s="18">
        <f t="shared" si="17"/>
        <v>1350</v>
      </c>
      <c r="U104" s="20">
        <v>43360</v>
      </c>
    </row>
    <row r="105" spans="1:21" x14ac:dyDescent="0.25">
      <c r="A105" s="13" t="s">
        <v>109</v>
      </c>
      <c r="B105" s="13" t="s">
        <v>110</v>
      </c>
      <c r="C105" s="14"/>
      <c r="D105" s="28" t="s">
        <v>167</v>
      </c>
      <c r="E105" s="15" t="s">
        <v>182</v>
      </c>
      <c r="F105" s="20">
        <v>34777</v>
      </c>
      <c r="G105" s="15" t="s">
        <v>1</v>
      </c>
      <c r="H105" s="16">
        <v>59.1</v>
      </c>
      <c r="I105" s="17">
        <v>160.19999999999999</v>
      </c>
      <c r="J105" s="14"/>
      <c r="K105" s="15">
        <v>30</v>
      </c>
      <c r="L105" s="15">
        <f t="shared" si="9"/>
        <v>5</v>
      </c>
      <c r="M105" s="18">
        <f t="shared" si="10"/>
        <v>3.070866141732278</v>
      </c>
      <c r="N105" s="18">
        <f t="shared" si="11"/>
        <v>130.02000000000001</v>
      </c>
      <c r="O105" s="19">
        <f t="shared" si="12"/>
        <v>23.028330691504539</v>
      </c>
      <c r="P105" s="15" t="str">
        <f t="shared" si="13"/>
        <v>NORMAL</v>
      </c>
      <c r="Q105" s="18">
        <f t="shared" si="14"/>
        <v>54.179999999999993</v>
      </c>
      <c r="R105" s="18">
        <f t="shared" si="15"/>
        <v>53.19</v>
      </c>
      <c r="S105" s="18">
        <f t="shared" si="16"/>
        <v>65.010000000000005</v>
      </c>
      <c r="T105" s="18">
        <f t="shared" si="17"/>
        <v>1625.3999999999999</v>
      </c>
      <c r="U105" s="20">
        <v>43360</v>
      </c>
    </row>
    <row r="106" spans="1:21" x14ac:dyDescent="0.25">
      <c r="A106" s="13" t="s">
        <v>112</v>
      </c>
      <c r="B106" s="13" t="s">
        <v>113</v>
      </c>
      <c r="C106" s="14"/>
      <c r="D106" s="28" t="s">
        <v>169</v>
      </c>
      <c r="E106" s="15" t="s">
        <v>182</v>
      </c>
      <c r="F106" s="14"/>
      <c r="G106" s="15" t="s">
        <v>1</v>
      </c>
      <c r="H106" s="16">
        <v>50.4</v>
      </c>
      <c r="I106" s="17">
        <v>147.4</v>
      </c>
      <c r="J106" s="14"/>
      <c r="K106" s="15">
        <v>30</v>
      </c>
      <c r="L106" s="15">
        <f t="shared" si="9"/>
        <v>4</v>
      </c>
      <c r="M106" s="18">
        <f t="shared" si="10"/>
        <v>10.031496062992126</v>
      </c>
      <c r="N106" s="18">
        <f t="shared" si="11"/>
        <v>110.88000000000001</v>
      </c>
      <c r="O106" s="19">
        <f t="shared" si="12"/>
        <v>23.197200134764685</v>
      </c>
      <c r="P106" s="15" t="str">
        <f t="shared" si="13"/>
        <v>NORMAL</v>
      </c>
      <c r="Q106" s="18">
        <f t="shared" si="14"/>
        <v>42.660000000000004</v>
      </c>
      <c r="R106" s="18">
        <f t="shared" si="15"/>
        <v>45.36</v>
      </c>
      <c r="S106" s="18">
        <f t="shared" si="16"/>
        <v>55.44</v>
      </c>
      <c r="T106" s="18">
        <f t="shared" si="17"/>
        <v>1279.8000000000002</v>
      </c>
      <c r="U106" s="20">
        <v>43360</v>
      </c>
    </row>
    <row r="107" spans="1:21" x14ac:dyDescent="0.25">
      <c r="A107" s="13" t="s">
        <v>118</v>
      </c>
      <c r="B107" s="13" t="s">
        <v>119</v>
      </c>
      <c r="C107" s="14"/>
      <c r="D107" s="28" t="s">
        <v>171</v>
      </c>
      <c r="E107" s="15" t="s">
        <v>0</v>
      </c>
      <c r="F107" s="20">
        <v>33427</v>
      </c>
      <c r="G107" s="15" t="s">
        <v>1</v>
      </c>
      <c r="H107" s="16">
        <v>71.900000000000006</v>
      </c>
      <c r="I107" s="17">
        <v>161.5</v>
      </c>
      <c r="J107" s="14"/>
      <c r="K107" s="15">
        <v>30</v>
      </c>
      <c r="L107" s="15">
        <f t="shared" si="9"/>
        <v>5</v>
      </c>
      <c r="M107" s="18">
        <f t="shared" si="10"/>
        <v>3.5826771653543368</v>
      </c>
      <c r="N107" s="18">
        <f t="shared" si="11"/>
        <v>158.18000000000004</v>
      </c>
      <c r="O107" s="19">
        <f t="shared" si="12"/>
        <v>27.566640147993368</v>
      </c>
      <c r="P107" s="15" t="str">
        <f t="shared" si="13"/>
        <v>OVERWEIGHT</v>
      </c>
      <c r="Q107" s="18">
        <f t="shared" si="14"/>
        <v>55.35</v>
      </c>
      <c r="R107" s="18">
        <f t="shared" si="15"/>
        <v>64.710000000000008</v>
      </c>
      <c r="S107" s="18">
        <f t="shared" si="16"/>
        <v>79.09</v>
      </c>
      <c r="T107" s="18">
        <f t="shared" si="17"/>
        <v>1660.5</v>
      </c>
      <c r="U107" s="20">
        <v>43360</v>
      </c>
    </row>
    <row r="108" spans="1:21" x14ac:dyDescent="0.25">
      <c r="A108" s="27" t="s">
        <v>120</v>
      </c>
      <c r="B108" s="13" t="s">
        <v>180</v>
      </c>
      <c r="C108" s="14" t="s">
        <v>181</v>
      </c>
      <c r="D108" s="14"/>
      <c r="E108" s="15" t="s">
        <v>0</v>
      </c>
      <c r="F108" s="20">
        <v>29414</v>
      </c>
      <c r="G108" s="15" t="s">
        <v>1</v>
      </c>
      <c r="H108" s="16">
        <v>74.599999999999994</v>
      </c>
      <c r="I108" s="17">
        <v>166.7</v>
      </c>
      <c r="J108" s="14"/>
      <c r="K108" s="15">
        <v>30</v>
      </c>
      <c r="L108" s="15">
        <f t="shared" si="9"/>
        <v>5</v>
      </c>
      <c r="M108" s="18">
        <f t="shared" si="10"/>
        <v>5.6299212598425186</v>
      </c>
      <c r="N108" s="18">
        <f t="shared" si="11"/>
        <v>164.12</v>
      </c>
      <c r="O108" s="19">
        <f t="shared" si="12"/>
        <v>26.845260821860826</v>
      </c>
      <c r="P108" s="15" t="str">
        <f t="shared" si="13"/>
        <v>OVERWEIGHT</v>
      </c>
      <c r="Q108" s="18">
        <f t="shared" si="14"/>
        <v>60.029999999999987</v>
      </c>
      <c r="R108" s="18">
        <f t="shared" si="15"/>
        <v>67.14</v>
      </c>
      <c r="S108" s="18">
        <f t="shared" si="16"/>
        <v>82.059999999999988</v>
      </c>
      <c r="T108" s="18">
        <f t="shared" si="17"/>
        <v>1800.8999999999996</v>
      </c>
      <c r="U108" s="20">
        <v>43360</v>
      </c>
    </row>
    <row r="109" spans="1:21" x14ac:dyDescent="0.25">
      <c r="D109" s="30"/>
    </row>
  </sheetData>
  <sortState ref="A65:U108">
    <sortCondition ref="A65"/>
  </sortState>
  <hyperlinks>
    <hyperlink ref="D73" r:id="rId1"/>
    <hyperlink ref="D89" r:id="rId2"/>
    <hyperlink ref="D87" r:id="rId3"/>
    <hyperlink ref="D92" r:id="rId4"/>
    <hyperlink ref="D94" r:id="rId5"/>
    <hyperlink ref="D95" r:id="rId6"/>
    <hyperlink ref="D71" r:id="rId7"/>
    <hyperlink ref="D84" r:id="rId8"/>
    <hyperlink ref="D76" r:id="rId9"/>
  </hyperlinks>
  <pageMargins left="0.7" right="0.7" top="0.75" bottom="0.75" header="0.3" footer="0.3"/>
  <pageSetup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2018-11-05T05:32:34Z</dcterms:created>
  <dcterms:modified xsi:type="dcterms:W3CDTF">2018-11-09T02:44:13Z</dcterms:modified>
</cp:coreProperties>
</file>