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818\Desktop\IDEA\"/>
    </mc:Choice>
  </mc:AlternateContent>
  <xr:revisionPtr revIDLastSave="0" documentId="13_ncr:1_{ED855257-A140-4BCC-BE5C-75BC135C69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A1" i="2"/>
  <c r="A3" i="2" l="1"/>
  <c r="D3" i="2"/>
  <c r="E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N25" i="1" l="1"/>
  <c r="M25" i="1"/>
  <c r="L25" i="1"/>
  <c r="K25" i="1"/>
  <c r="J25" i="1"/>
  <c r="K21" i="1"/>
  <c r="L21" i="1"/>
  <c r="M21" i="1"/>
  <c r="N21" i="1"/>
  <c r="K19" i="1"/>
  <c r="L19" i="1"/>
  <c r="M19" i="1"/>
  <c r="N19" i="1"/>
  <c r="K17" i="1"/>
  <c r="L17" i="1"/>
  <c r="M17" i="1"/>
  <c r="N17" i="1"/>
  <c r="K15" i="1"/>
  <c r="L15" i="1"/>
  <c r="M15" i="1"/>
  <c r="N15" i="1"/>
  <c r="K13" i="1"/>
  <c r="L13" i="1"/>
  <c r="M13" i="1"/>
  <c r="N13" i="1"/>
  <c r="K11" i="1"/>
  <c r="L11" i="1"/>
  <c r="M11" i="1"/>
  <c r="N11" i="1"/>
  <c r="J21" i="1"/>
  <c r="J19" i="1"/>
  <c r="J17" i="1"/>
  <c r="J15" i="1"/>
  <c r="J13" i="1"/>
  <c r="J11" i="1"/>
  <c r="K9" i="1"/>
  <c r="L9" i="1"/>
  <c r="M9" i="1"/>
  <c r="N9" i="1"/>
  <c r="J9" i="1"/>
  <c r="K7" i="1"/>
  <c r="L7" i="1"/>
  <c r="M7" i="1"/>
  <c r="N7" i="1"/>
  <c r="J7" i="1"/>
  <c r="K5" i="1"/>
  <c r="L5" i="1"/>
  <c r="M5" i="1"/>
  <c r="N5" i="1"/>
  <c r="J5" i="1"/>
  <c r="K3" i="1"/>
  <c r="L3" i="1"/>
  <c r="M3" i="1"/>
  <c r="N3" i="1"/>
  <c r="J3" i="1"/>
  <c r="AC11" i="1" l="1"/>
  <c r="B13" i="2" s="1"/>
  <c r="AC10" i="1"/>
  <c r="B12" i="2" s="1"/>
  <c r="AC9" i="1"/>
  <c r="B11" i="2" s="1"/>
  <c r="AC8" i="1"/>
  <c r="B10" i="2" s="1"/>
  <c r="AC7" i="1"/>
  <c r="B9" i="2" s="1"/>
  <c r="AC6" i="1"/>
  <c r="B8" i="2" s="1"/>
  <c r="AC5" i="1"/>
  <c r="B7" i="2" s="1"/>
  <c r="AC4" i="1"/>
  <c r="B6" i="2" s="1"/>
  <c r="AC3" i="1"/>
  <c r="B5" i="2" s="1"/>
  <c r="AC2" i="1"/>
  <c r="B4" i="2" s="1"/>
  <c r="P12" i="1" l="1"/>
  <c r="P20" i="1"/>
  <c r="P6" i="1"/>
  <c r="P14" i="1"/>
  <c r="P24" i="1"/>
  <c r="Q2" i="1" s="1"/>
  <c r="P16" i="1"/>
  <c r="P4" i="1"/>
  <c r="P8" i="1"/>
  <c r="P10" i="1"/>
  <c r="P18" i="1"/>
  <c r="P2" i="1"/>
  <c r="Q4" i="1" l="1"/>
  <c r="Q6" i="1" s="1"/>
  <c r="Q8" i="1" s="1"/>
  <c r="Q10" i="1" s="1"/>
  <c r="Q12" i="1" s="1"/>
  <c r="Q14" i="1" s="1"/>
  <c r="Q16" i="1" s="1"/>
  <c r="Q18" i="1" s="1"/>
  <c r="Q20" i="1" s="1"/>
  <c r="R20" i="1" s="1"/>
  <c r="AE11" i="1" s="1"/>
  <c r="R2" i="1"/>
  <c r="AE2" i="1" s="1"/>
  <c r="P22" i="1"/>
  <c r="AG11" i="1" l="1"/>
  <c r="F13" i="2" s="1"/>
  <c r="D13" i="2"/>
  <c r="AF11" i="1"/>
  <c r="E13" i="2" s="1"/>
  <c r="AG2" i="1"/>
  <c r="F4" i="2" s="1"/>
  <c r="D4" i="2"/>
  <c r="AF2" i="1"/>
  <c r="E4" i="2" s="1"/>
  <c r="R14" i="1"/>
  <c r="AE8" i="1" s="1"/>
  <c r="R4" i="1"/>
  <c r="AE3" i="1" s="1"/>
  <c r="R10" i="1"/>
  <c r="AE6" i="1" s="1"/>
  <c r="R6" i="1"/>
  <c r="AE4" i="1" s="1"/>
  <c r="R18" i="1"/>
  <c r="AE10" i="1" s="1"/>
  <c r="R12" i="1"/>
  <c r="AE7" i="1" s="1"/>
  <c r="R8" i="1"/>
  <c r="AE5" i="1" s="1"/>
  <c r="R16" i="1"/>
  <c r="AE9" i="1" s="1"/>
  <c r="Q22" i="1"/>
  <c r="AF7" i="1" l="1"/>
  <c r="E9" i="2" s="1"/>
  <c r="AG7" i="1"/>
  <c r="F9" i="2" s="1"/>
  <c r="D9" i="2"/>
  <c r="AG3" i="1"/>
  <c r="F5" i="2" s="1"/>
  <c r="D5" i="2"/>
  <c r="AF3" i="1"/>
  <c r="E5" i="2" s="1"/>
  <c r="D12" i="2"/>
  <c r="AG10" i="1"/>
  <c r="F12" i="2" s="1"/>
  <c r="AF10" i="1"/>
  <c r="E12" i="2" s="1"/>
  <c r="AF8" i="1"/>
  <c r="E10" i="2" s="1"/>
  <c r="D10" i="2"/>
  <c r="AG8" i="1"/>
  <c r="F10" i="2" s="1"/>
  <c r="AG9" i="1"/>
  <c r="F11" i="2" s="1"/>
  <c r="AF9" i="1"/>
  <c r="E11" i="2" s="1"/>
  <c r="D11" i="2"/>
  <c r="AG4" i="1"/>
  <c r="F6" i="2" s="1"/>
  <c r="AF4" i="1"/>
  <c r="E6" i="2" s="1"/>
  <c r="D6" i="2"/>
  <c r="D7" i="2"/>
  <c r="AG5" i="1"/>
  <c r="F7" i="2" s="1"/>
  <c r="AF5" i="1"/>
  <c r="E7" i="2" s="1"/>
  <c r="D8" i="2"/>
  <c r="AG6" i="1"/>
  <c r="F8" i="2" s="1"/>
  <c r="AF6" i="1"/>
  <c r="E8" i="2" s="1"/>
  <c r="R22" i="1"/>
</calcChain>
</file>

<file path=xl/sharedStrings.xml><?xml version="1.0" encoding="utf-8"?>
<sst xmlns="http://schemas.openxmlformats.org/spreadsheetml/2006/main" count="279" uniqueCount="170">
  <si>
    <t xml:space="preserve"> I look for things that need to be done</t>
  </si>
  <si>
    <t xml:space="preserve"> When faced with a difficult problem, I spend a lot of time trying to find a solution</t>
  </si>
  <si>
    <t xml:space="preserve"> I complete my work on time</t>
  </si>
  <si>
    <t xml:space="preserve"> It bothers me when things are not done very well</t>
  </si>
  <si>
    <t xml:space="preserve"> I prefer situations in which I can control the outcomes as much as possible</t>
  </si>
  <si>
    <t xml:space="preserve"> I like to think about the future</t>
  </si>
  <si>
    <t xml:space="preserve"> When starting a new task or project, I gather a great deal of information before going ahead</t>
  </si>
  <si>
    <t xml:space="preserve"> I plan a large project by breaking it down into smaller tasks</t>
  </si>
  <si>
    <t xml:space="preserve"> I get others to support my recommendations</t>
  </si>
  <si>
    <t xml:space="preserve"> I feel confident that I will succeed at whatever I try to do</t>
  </si>
  <si>
    <t xml:space="preserve"> No matter whom I'm talking to, I'm a good listener</t>
  </si>
  <si>
    <t xml:space="preserve"> I do things that need to be done before being asked to do so by others</t>
  </si>
  <si>
    <t xml:space="preserve"> I try several times to get people to do what I would like them to do</t>
  </si>
  <si>
    <t xml:space="preserve"> I keep the promise I make</t>
  </si>
  <si>
    <t xml:space="preserve"> My own work is better than that of other people I work with</t>
  </si>
  <si>
    <t xml:space="preserve"> I don't try something new without making sure I will succeed</t>
  </si>
  <si>
    <t xml:space="preserve"> It's a waste of time to worry about what to do with your life</t>
  </si>
  <si>
    <t xml:space="preserve"> I seek the advice of people who know a lot about the tasks I'm working on</t>
  </si>
  <si>
    <t xml:space="preserve"> I think about the advantages and disadvantages or different ways of accomplishing things</t>
  </si>
  <si>
    <t xml:space="preserve"> I do not spend much time thinking about how to influence others</t>
  </si>
  <si>
    <t xml:space="preserve"> I change my mind if others disagree strongly with me</t>
  </si>
  <si>
    <t xml:space="preserve"> I feel resentful when I don't get my way</t>
  </si>
  <si>
    <t xml:space="preserve"> I like challenges and new opportunities</t>
  </si>
  <si>
    <t xml:space="preserve"> When something gets in the way of what I'm trying to do, I keep on trying to accomplish what I want</t>
  </si>
  <si>
    <t xml:space="preserve"> I am happy to do someone else's work if necessary to get the job done on time</t>
  </si>
  <si>
    <t xml:space="preserve"> It bothers me when my time is wasted</t>
  </si>
  <si>
    <t xml:space="preserve"> I weigh my chances of succeeding or failing before I decide to do something</t>
  </si>
  <si>
    <t xml:space="preserve"> The more specific I can be about what I want out of life, the more chance I have to succeed</t>
  </si>
  <si>
    <t xml:space="preserve"> I take action without wasting time gathering information</t>
  </si>
  <si>
    <t xml:space="preserve"> I try to think of all the problems I may encounter and plan what to do if each problem occurs</t>
  </si>
  <si>
    <t xml:space="preserve"> I get important people to help me accomplish my goals</t>
  </si>
  <si>
    <t xml:space="preserve"> When trying something difficult or challenging, I feel confident that I will succeed</t>
  </si>
  <si>
    <t xml:space="preserve"> In the past I have had failures</t>
  </si>
  <si>
    <t xml:space="preserve"> I prefer activities that I know well and with which I am comfortable</t>
  </si>
  <si>
    <t xml:space="preserve"> When faced with major difficulties, I quickly go on to other things</t>
  </si>
  <si>
    <t xml:space="preserve"> When I'm doing a job for someone, I make a special effort to make sure that the person is happy with my work</t>
  </si>
  <si>
    <t xml:space="preserve"> I'm never entirely happy with the way in which things are done; I always think there must be a better way</t>
  </si>
  <si>
    <t xml:space="preserve"> I do things that are risky</t>
  </si>
  <si>
    <t xml:space="preserve"> I have a very clear plan for my life</t>
  </si>
  <si>
    <t xml:space="preserve"> When working for a project for someone, I ask many questions to be sure I understand what the person wants</t>
  </si>
  <si>
    <t xml:space="preserve"> I deal with problems as they arise rather than spend time to anticipate them</t>
  </si>
  <si>
    <t xml:space="preserve"> In order to reach my goals, I think of solutions that benefit everyone involved in the problem</t>
  </si>
  <si>
    <t xml:space="preserve"> I do very good work</t>
  </si>
  <si>
    <t xml:space="preserve"> There have been occasions when I took advantage of someone</t>
  </si>
  <si>
    <t xml:space="preserve"> I try things that are very new and different from what I have done before</t>
  </si>
  <si>
    <t xml:space="preserve"> I try several ways to overcome things that get in the way of reaching my goals</t>
  </si>
  <si>
    <t xml:space="preserve"> My family and personal life are more important to me than work deadlines I set for myself</t>
  </si>
  <si>
    <t xml:space="preserve"> I do not find ways to complete tasks faster at work and at home</t>
  </si>
  <si>
    <t xml:space="preserve"> I do things that others consider risky</t>
  </si>
  <si>
    <t xml:space="preserve"> I am as concerned about meeting my weekly goals as I am for my yearly goals</t>
  </si>
  <si>
    <t xml:space="preserve"> I go to several different sources to get information to help with tasks or projects</t>
  </si>
  <si>
    <t xml:space="preserve"> If one approach to a problem does not work, I think of another approach</t>
  </si>
  <si>
    <t xml:space="preserve"> I am able to get people who have strong opinions or ideas to change their minds</t>
  </si>
  <si>
    <t xml:space="preserve"> I stick with my decisions even if others disagree strongly with me</t>
  </si>
  <si>
    <t xml:space="preserve"> When I don't know something, I don't mind admitting it</t>
  </si>
  <si>
    <t xml:space="preserve">PEC Self Rating Questionnaire Rating </t>
  </si>
  <si>
    <t xml:space="preserve">Rating </t>
  </si>
  <si>
    <t>Opportunity Seeking</t>
  </si>
  <si>
    <t xml:space="preserve">Total PEC Score </t>
  </si>
  <si>
    <t>Correction Factor</t>
  </si>
  <si>
    <t>Persistence</t>
  </si>
  <si>
    <t>Commitment to Work Contract</t>
  </si>
  <si>
    <t>Demand for Quality &amp; Efficiency</t>
  </si>
  <si>
    <t xml:space="preserve">Risk Taking </t>
  </si>
  <si>
    <t xml:space="preserve">Goal Setting </t>
  </si>
  <si>
    <t>Information Seeking</t>
  </si>
  <si>
    <t>Systematic Planning &amp; Monitoring</t>
  </si>
  <si>
    <t>Persuasion and Networking</t>
  </si>
  <si>
    <t xml:space="preserve">Self-Confidence </t>
  </si>
  <si>
    <t xml:space="preserve">Correction factor computation </t>
  </si>
  <si>
    <t>Score range</t>
  </si>
  <si>
    <t>Meaning</t>
  </si>
  <si>
    <t>Between 0-10</t>
  </si>
  <si>
    <t xml:space="preserve">Your average competence needs to improve. You have a high chance not to succeed in business if, you do not develop your competency. </t>
  </si>
  <si>
    <t>Between 11-15</t>
  </si>
  <si>
    <t xml:space="preserve">Your average competence is on average. You have entrepreneurial characteristics but need to develop. </t>
  </si>
  <si>
    <t>More than 15</t>
  </si>
  <si>
    <t xml:space="preserve">You are PERFECT to be an entrepreneur. There is a high chance for you to succeed in your business.  </t>
  </si>
  <si>
    <t xml:space="preserve"> Rating of Statements Score PEC</t>
  </si>
  <si>
    <t>Rating</t>
  </si>
  <si>
    <t>PEC</t>
  </si>
  <si>
    <t>Original score</t>
  </si>
  <si>
    <t>Correction factor</t>
  </si>
  <si>
    <t>Corrected score</t>
  </si>
  <si>
    <t>&lt;&lt;&lt;</t>
  </si>
  <si>
    <t>Score</t>
  </si>
  <si>
    <t xml:space="preserve">ฉันไม่ชอบอยู่นิ่งและมักจะมองหาสิ่งที่จำเป็นต้องทำอยู่ตลอดเวลา  </t>
  </si>
  <si>
    <t xml:space="preserve">เมื่อต้องเผชิญกับปัญหายากๆ ฉันใช้เวลานานในการหาคำตอบ </t>
  </si>
  <si>
    <t xml:space="preserve">ฉันทำงานเสร็จตรงเวลา  </t>
  </si>
  <si>
    <t xml:space="preserve">ฉันรำคาญในเมื่อทำงานได้ไม่ดี  </t>
  </si>
  <si>
    <t xml:space="preserve">ฉันอยากอยู่ในสถานการณ์ที่ฉันสามารถควบคุมผลงานได้มากที่สุดเท่าที่ฉันจะทำได้  </t>
  </si>
  <si>
    <t xml:space="preserve">ฉันชอบคิดถึงอนาคต  </t>
  </si>
  <si>
    <t xml:space="preserve">เวลาฉันเริ่มงานหรือโครงการใหม่ๆฉันจะรวบรวมข้อมูลมากมาย </t>
  </si>
  <si>
    <t xml:space="preserve">ฉันวางแผนโครงการใหญ่ๆ โดยการแยกออกเป็นงานย่อยๆ </t>
  </si>
  <si>
    <t xml:space="preserve">ฉันมักจะหาคนสนับสนุนข้อเสนอแนะของฉัน  </t>
  </si>
  <si>
    <t xml:space="preserve">ฉันมั่นใจในความสำเร็จในทุกสิ่งที่ทำ  </t>
  </si>
  <si>
    <t xml:space="preserve">ฉันเป็นนักฟังที่ดีไม่ว่าจะพูดอยู่กับใคร   </t>
  </si>
  <si>
    <t xml:space="preserve">ฉันทำสิ่งที่ต้องทำก่อนที่ผู้อื่นจะร้องขอ  </t>
  </si>
  <si>
    <t xml:space="preserve">ฉันต้องพยายามหลายๆครั้ง ให้คนอื่นทำในสิ่งที่ฉันต้องการ  </t>
  </si>
  <si>
    <t xml:space="preserve">ฉันรักษาสัญญา </t>
  </si>
  <si>
    <t xml:space="preserve">งานของฉันดีกว่าของเพื่อนร่วมงาน </t>
  </si>
  <si>
    <t xml:space="preserve">ฉันจะไม่ลองทำสิ่งใหม่จนกว่าฉันจะมั่นใจว่าฉันจะประสบความสำเร็จ </t>
  </si>
  <si>
    <t xml:space="preserve">มันเป็นการเสียเวลาที่จะกังวลถึงสิ่งที่ฉันทำในชีวิตของฉัน  </t>
  </si>
  <si>
    <t xml:space="preserve">ฉันแสวงหาคำแนะนำจากคนที่รู้เรื่องดีเกี่ยวกับงานของฉัน  </t>
  </si>
  <si>
    <t xml:space="preserve">ฉันคิดถึงผลดีผลเสีย หรือวิธีการต่างๆในการทำงานของฉัน </t>
  </si>
  <si>
    <t xml:space="preserve">ฉันไม่เสียเวลามากในการคิดถึงวิธีการที่จะมีอิทธิพลเหนือคนอื่น  </t>
  </si>
  <si>
    <t xml:space="preserve">เมื่อคนอื่นแสดงความไม่เห็นด้วยอย่างจริงจัง ฉันจะเปลี่ยนจุดยืน  </t>
  </si>
  <si>
    <t xml:space="preserve">ฉันรู้สึกหงุดหงิดถ้าไม่ได้อย่างใจต้องการ </t>
  </si>
  <si>
    <t xml:space="preserve">ฉันชอบแสวงหาโอหาสใหม่ๆและงานท้าทาย  </t>
  </si>
  <si>
    <t xml:space="preserve">เมื่อมีอุปสรรคฉันจะพยายามทำงานจนสำเร็จตามความตั้งใจ  </t>
  </si>
  <si>
    <t xml:space="preserve">ฉันยินดีที่จะทำงานของคนอื่น ถ้ามันจำเป็นเพื่อให้งานนั้นเสร็จทันเวลา  </t>
  </si>
  <si>
    <t xml:space="preserve">ฉันรู้สึกรำคาญเมื่อฉันต้องเสียเวลา  </t>
  </si>
  <si>
    <t xml:space="preserve">ก่อนลงมือทำสิ่งใดฉันจะชั่งน้ำหนักระหว่างความสำเร็จกับความล้มเหลว   </t>
  </si>
  <si>
    <t xml:space="preserve">เมื่อฉันมีทิศทางของวิถีชีวิตที่เฉพาะเจาะจงมากเท่าไหร่ ฉันก็จะประสบความสำเร็จมากเท่านั้น  </t>
  </si>
  <si>
    <t xml:space="preserve">ฉันลงมือทำโดยไม่ต้องเสียเวลารวบรวมข้อมูล  </t>
  </si>
  <si>
    <t xml:space="preserve">ฉันพยายามที่จะคิดว่าจะเกิดปัญหาอะไรบ้างและพยายามวางแผนแก้ปัญหานั้นๆ </t>
  </si>
  <si>
    <t xml:space="preserve">ฉันจะดึงบุคคลที่มีความสามารถเข้ามาช่วยให้บรรลุเป้าหมาย  </t>
  </si>
  <si>
    <t xml:space="preserve">ฉันรู้สึกมั่นใจในความสำเร็จ เมื่อมดลองทำงานที่ยากและท้าทาย    </t>
  </si>
  <si>
    <t xml:space="preserve">ฉันเคยประสบความล้มเหลว  </t>
  </si>
  <si>
    <t xml:space="preserve">ฉันชอบทำกิจกรรมที่คุ้นเคยและกิจกรรมที่ฉันสามารถทำได้    </t>
  </si>
  <si>
    <t xml:space="preserve">เมื่อต้องเผชิญกับปัญหาหนักๆ ฉันจะเปลี่ยนไปทำอย่างอื่นทันที  </t>
  </si>
  <si>
    <t xml:space="preserve">เมื่อฉันต้องทำงานให้คนอื่นฉันจะพยายามเป็นพิเศษเพื่อให้เขาพอใจในผลงานของฉัน  </t>
  </si>
  <si>
    <t xml:space="preserve">ฉันไม่เคยพอใจจริงๆในวิธีการทำงานและมักจะคิดหาวิธีที่ดีกว่า  </t>
  </si>
  <si>
    <t xml:space="preserve">ฉันทำในสิ่งที่เสี่ยง  </t>
  </si>
  <si>
    <t xml:space="preserve">ฉันวางแผนชีวิตอย่างชัดเจน  </t>
  </si>
  <si>
    <t xml:space="preserve">เมื่อรับโครงการให้ผู้อื่นฉันจะซักถามเพื่อให้เข้าใจความต้องการต่างๆของเขา  </t>
  </si>
  <si>
    <t xml:space="preserve">ฉันชอบเผชิญกับปัญหาเมื่อมันมาถึง มากกว่าคาดเดาปัญหาไว้ล่วงหน้า   </t>
  </si>
  <si>
    <t xml:space="preserve">ฉันคำนึงวิธีแก้ปัญหาที่เป็นประโยชน์กับทุกคนเพื่อบรรลุเป้าหมายที่วางไว้  </t>
  </si>
  <si>
    <t xml:space="preserve">ฉันทำงานได้ดีมาก  </t>
  </si>
  <si>
    <t xml:space="preserve">มีบางโอกาสที่ฉันฉวยผลประโยชน์จากคนอื่น   </t>
  </si>
  <si>
    <t xml:space="preserve">ฉันพยายามทำอะไรใหม่ๆ และแตกต่างไปจากเดิม   </t>
  </si>
  <si>
    <t xml:space="preserve">ฉันพยายามหลายๆวิธีที่จะฝ่าฟันอุปสรรคเพื่อไปสู่เป้าหมาย  </t>
  </si>
  <si>
    <t xml:space="preserve">ครอบครัวและชีวิตส่วนตัวของฉันสำคัญกว่าวันกำหนดส่งงาน  </t>
  </si>
  <si>
    <t xml:space="preserve">ฉันไม่หาทางเร่งรัดให้งานสำเร็จเร็วยิ่งขึ้น ทั้งที่ทำงานและที่บ้าน   </t>
  </si>
  <si>
    <t xml:space="preserve">ฉันทำในสิ่งที่ผู้อื่นเห็นว่าเป็นเรื่องเสี่ยง   </t>
  </si>
  <si>
    <t xml:space="preserve">ฉันให้ความสนใจกับเป้าหมายรายสัปดาห์เท่ากับเป้าหมายรายปี    </t>
  </si>
  <si>
    <t xml:space="preserve">เพื่อส่งเสริมงานและโครงการ ฉันแสวงหาข้อมูลจากแหล่งต่างๆหลายแหล่ง  </t>
  </si>
  <si>
    <t xml:space="preserve">ถ้าฉันแก้ปัญหาด้วยวิธีใดวิธีหนึ่งไม่สำเร็จ ฉันจะคิดหาวิธีอื่นๆ   </t>
  </si>
  <si>
    <t xml:space="preserve">ฉันสามารถโน้มน้าวคนที่หัวรุนแรงให้เปลี่ยนใจได้   </t>
  </si>
  <si>
    <t xml:space="preserve">ฉันยืนกรานอย่างแข็งจันในสิ่งที่ฉันตัดสินใจ แม้ว่าจะมีผู้คัดค้านอย่างรุนแรง   </t>
  </si>
  <si>
    <t xml:space="preserve">ฉันยอมรับในสิ่งที่ฉันไม่รู้   </t>
  </si>
  <si>
    <t>PEC SELF RATING QUESTIONNAIRE PEC Profile  (คุณสมบัติของผู้ประกอบการ)</t>
  </si>
  <si>
    <t xml:space="preserve"> การแสวงหาโอกาส</t>
  </si>
  <si>
    <t xml:space="preserve"> ความมุ่งมั่น</t>
  </si>
  <si>
    <t xml:space="preserve"> ความมีพันธะต่องาน ความผูกพัน ความรับผิดชอบในงาน</t>
  </si>
  <si>
    <t xml:space="preserve"> ความกล้าเสี่ยง</t>
  </si>
  <si>
    <t xml:space="preserve"> การตั้งเป้าหมาย</t>
  </si>
  <si>
    <t xml:space="preserve"> การแสวงหาข้อมูล</t>
  </si>
  <si>
    <t xml:space="preserve"> การวางแผน การติดตาม การประเมิน อย่างมีระบบ</t>
  </si>
  <si>
    <t xml:space="preserve"> การชี้ชวน การชักชวน การมีเครือข่าย</t>
  </si>
  <si>
    <t xml:space="preserve"> ความเชื่อมั่นในตนเอง</t>
  </si>
  <si>
    <t xml:space="preserve"> ความต้องการใฝ่หาคุณภาพและประสิทธิภาพ</t>
  </si>
  <si>
    <t xml:space="preserve">ความสามารถโดยเฉลี่ยของท่านอยู่ในเกณฑ์ที่ต้องปรับปรุง ท่านอาจไม่ประสบความสำเร็จในการประกอบกิจการ หรือไม่ควรก่อตั้งกิจการ หากความสามารถในด้านนี้ของท่านยังไม่ได้รับการพัฒนาให้สูงกว่านี้ </t>
  </si>
  <si>
    <t>ความสามารถของท่านอยู่ในเกณฑ์ค่อนข้างดี ท่านมีคุณสมบัติของผู้ประกอบการแต่ยังควรจะพัฒนาความสามารถหรือศักยภาพในด้านนี้ให้โดดเด่นกว่านี้</t>
  </si>
  <si>
    <t>ท่านมีคุณสมบัติที่โดดเด่นและเหมาะสมที่จะเป็นผู้ประกอบการ ท่านมีโอกาสที่จะประสบความสำเร็จสูง</t>
  </si>
  <si>
    <t>Please type your name &gt;&gt;&gt;</t>
  </si>
  <si>
    <t>Please type your student ID &gt;&gt;&gt;</t>
  </si>
  <si>
    <t>ตลอดเวลา :</t>
  </si>
  <si>
    <t>บ่อย :</t>
  </si>
  <si>
    <t>บางครั้ง :</t>
  </si>
  <si>
    <t>น้อย :</t>
  </si>
  <si>
    <t>ไม่เคย :</t>
  </si>
  <si>
    <t>Your Section&gt;&gt;&gt;</t>
  </si>
  <si>
    <t xml:space="preserve">เลือกหนึ่งตัวเลขที่อธิบายตัวท่านได้ดีที่สุด, Select one of the numbers below to indicate how well the statement describes you:  </t>
  </si>
  <si>
    <t>Always</t>
  </si>
  <si>
    <t>Usually :</t>
  </si>
  <si>
    <t>Sometimes :</t>
  </si>
  <si>
    <t>Rarely :</t>
  </si>
  <si>
    <t>Never :</t>
  </si>
  <si>
    <t>Nutthapon Nisakon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</si>
</sst>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1"/>
      <color theme="1"/>
      <name val="Calibri"/>
      <family val="2"/>
      <scheme val="minor"/>
    </font>
    <font>
      <b/>
      <sz val="16"/>
      <color rgb="FF000000"/>
      <name val="Angsana New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6"/>
      <color theme="5" tint="-0.249977111117893"/>
      <name val="Calibri Light"/>
      <family val="2"/>
      <scheme val="major"/>
    </font>
    <font>
      <b/>
      <sz val="16"/>
      <color theme="5" tint="-0.249977111117893"/>
      <name val="Calibri"/>
      <family val="2"/>
      <charset val="22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Angsana New"/>
      <family val="1"/>
    </font>
    <font>
      <sz val="14"/>
      <color theme="1"/>
      <name val="Angsana New"/>
      <family val="1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 tint="-0.34998626667073579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/>
    <xf numFmtId="0" fontId="0" fillId="0" borderId="1" xfId="0" applyBorder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2" fillId="4" borderId="0" xfId="0" applyFont="1" applyFill="1"/>
    <xf numFmtId="0" fontId="2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7" borderId="2" xfId="0" applyFill="1" applyBorder="1" applyAlignment="1">
      <alignment horizontal="left" vertical="center"/>
    </xf>
    <xf numFmtId="0" fontId="4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/>
    <xf numFmtId="0" fontId="13" fillId="8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3" fillId="0" borderId="0" xfId="0" applyFont="1"/>
    <xf numFmtId="0" fontId="13" fillId="6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left" vertical="center"/>
    </xf>
    <xf numFmtId="0" fontId="0" fillId="9" borderId="0" xfId="0" applyFill="1"/>
    <xf numFmtId="0" fontId="6" fillId="9" borderId="1" xfId="0" applyFont="1" applyFill="1" applyBorder="1" applyAlignment="1">
      <alignment horizontal="right" vertical="center"/>
    </xf>
    <xf numFmtId="0" fontId="6" fillId="9" borderId="4" xfId="0" applyFont="1" applyFill="1" applyBorder="1" applyAlignment="1">
      <alignment horizontal="righ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11" fillId="0" borderId="8" xfId="0" applyFont="1" applyBorder="1" applyAlignment="1">
      <alignment horizontal="right" vertical="center"/>
    </xf>
    <xf numFmtId="0" fontId="15" fillId="0" borderId="8" xfId="0" applyFont="1" applyBorder="1"/>
    <xf numFmtId="0" fontId="11" fillId="9" borderId="8" xfId="0" applyFont="1" applyFill="1" applyBorder="1" applyAlignment="1">
      <alignment horizontal="right" vertical="center"/>
    </xf>
    <xf numFmtId="0" fontId="15" fillId="9" borderId="8" xfId="0" applyFont="1" applyFill="1" applyBorder="1"/>
    <xf numFmtId="0" fontId="16" fillId="7" borderId="2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" fontId="11" fillId="6" borderId="2" xfId="0" applyNumberFormat="1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vertical="top" wrapText="1"/>
    </xf>
    <xf numFmtId="0" fontId="4" fillId="3" borderId="0" xfId="0" applyFont="1" applyFill="1" applyAlignment="1">
      <alignment horizontal="left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ngsana New" panose="02020603050405020304" pitchFamily="18" charset="-34"/>
                    <a:ea typeface="+mn-ea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Test!$AE$2:$AE$11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Test!$AC$2:$AC$11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D30-4D4C-85C5-38AB539925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96640"/>
        <c:axId val="54099328"/>
      </c:radarChart>
      <c:catAx>
        <c:axId val="540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endParaRPr lang="en-US"/>
          </a:p>
        </c:txPr>
        <c:crossAx val="54099328"/>
        <c:crosses val="autoZero"/>
        <c:auto val="1"/>
        <c:lblAlgn val="ctr"/>
        <c:lblOffset val="100"/>
        <c:noMultiLvlLbl val="0"/>
      </c:catAx>
      <c:valAx>
        <c:axId val="54099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latin typeface="Angsana New" panose="02020603050405020304" pitchFamily="18" charset="-34"/>
          <a:cs typeface="Angsana New" panose="02020603050405020304" pitchFamily="18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Result!$C$4:$C$13</c:f>
              <c:strCache>
                <c:ptCount val="10"/>
                <c:pt idx="0">
                  <c:v> การแสวงหาโอกาส</c:v>
                </c:pt>
                <c:pt idx="1">
                  <c:v> ความมุ่งมั่น</c:v>
                </c:pt>
                <c:pt idx="2">
                  <c:v> ความมีพันธะต่องาน ความผูกพัน ความรับผิดชอบในงาน</c:v>
                </c:pt>
                <c:pt idx="3">
                  <c:v> ความต้องการใฝ่หาคุณภาพและประสิทธิภาพ</c:v>
                </c:pt>
                <c:pt idx="4">
                  <c:v> ความกล้าเสี่ยง</c:v>
                </c:pt>
                <c:pt idx="5">
                  <c:v> การตั้งเป้าหมาย</c:v>
                </c:pt>
                <c:pt idx="6">
                  <c:v> การแสวงหาข้อมูล</c:v>
                </c:pt>
                <c:pt idx="7">
                  <c:v> การวางแผน การติดตาม การประเมิน อย่างมีระบบ</c:v>
                </c:pt>
                <c:pt idx="8">
                  <c:v> การชี้ชวน การชักชวน การมีเครือข่าย</c:v>
                </c:pt>
                <c:pt idx="9">
                  <c:v> ความเชื่อมั่นในตนเอง</c:v>
                </c:pt>
              </c:strCache>
            </c:strRef>
          </c:cat>
          <c:val>
            <c:numRef>
              <c:f>Result!$D$4:$D$13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11</c:v>
                </c:pt>
                <c:pt idx="6">
                  <c:v>16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1-41B3-82AC-4B6F4CAA73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115328"/>
        <c:axId val="54126464"/>
      </c:radarChart>
      <c:catAx>
        <c:axId val="541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AngsanaUPC" panose="02020603050405020304" pitchFamily="18" charset="-34"/>
                <a:ea typeface="+mn-ea"/>
                <a:cs typeface="AngsanaUPC" panose="02020603050405020304" pitchFamily="18" charset="-34"/>
              </a:defRPr>
            </a:pPr>
            <a:endParaRPr lang="en-US"/>
          </a:p>
        </c:txPr>
        <c:crossAx val="54126464"/>
        <c:crosses val="autoZero"/>
        <c:auto val="1"/>
        <c:lblAlgn val="ctr"/>
        <c:lblOffset val="100"/>
        <c:noMultiLvlLbl val="0"/>
      </c:catAx>
      <c:valAx>
        <c:axId val="5412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1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2816679</xdr:colOff>
      <xdr:row>4</xdr:row>
      <xdr:rowOff>136071</xdr:rowOff>
    </xdr:from>
    <xdr:to>
      <xdr:col>20</xdr:col>
      <xdr:colOff>3551465</xdr:colOff>
      <xdr:row>19</xdr:row>
      <xdr:rowOff>285750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9DA6C677-B5B4-42BC-B162-053ED6F27583}"/>
            </a:ext>
          </a:extLst>
        </xdr:cNvPr>
        <xdr:cNvSpPr/>
      </xdr:nvSpPr>
      <xdr:spPr>
        <a:xfrm rot="16200000">
          <a:off x="20084143" y="1945821"/>
          <a:ext cx="5021036" cy="385082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85725</xdr:rowOff>
    </xdr:from>
    <xdr:to>
      <xdr:col>4</xdr:col>
      <xdr:colOff>2227489</xdr:colOff>
      <xdr:row>41</xdr:row>
      <xdr:rowOff>153760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8E1E8-9673-4A9B-B855-99A3C85AE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19796</xdr:colOff>
      <xdr:row>14</xdr:row>
      <xdr:rowOff>130736</xdr:rowOff>
    </xdr:from>
    <xdr:to>
      <xdr:col>4</xdr:col>
      <xdr:colOff>2483970</xdr:colOff>
      <xdr:row>37</xdr:row>
      <xdr:rowOff>84417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0D6BA3-C385-4541-A757-843A46DD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6"/>
  <sheetViews>
    <sheetView showGridLines="0" tabSelected="1" topLeftCell="A34" zoomScale="70" zoomScaleNormal="70" workbookViewId="0">
      <selection activeCell="D56" sqref="D56"/>
    </sheetView>
  </sheetViews>
  <sheetFormatPr defaultRowHeight="15.6"/>
  <cols>
    <col min="1" max="1" width="5.109375" style="19" customWidth="1"/>
    <col min="2" max="3" width="91.21875" style="47" customWidth="1"/>
    <col min="4" max="4" width="11.6640625" style="1" customWidth="1"/>
    <col min="5" max="5" width="5.6640625" customWidth="1"/>
    <col min="6" max="7" width="25.109375" customWidth="1"/>
    <col min="8" max="8" width="6.6640625" customWidth="1"/>
    <col min="9" max="14" width="9.109375" hidden="1" customWidth="1"/>
    <col min="15" max="15" width="22.109375" hidden="1" customWidth="1"/>
    <col min="16" max="16" width="16.88671875" hidden="1" customWidth="1"/>
    <col min="17" max="17" width="14.77734375" hidden="1" customWidth="1"/>
    <col min="18" max="18" width="6.21875" hidden="1" customWidth="1"/>
    <col min="19" max="19" width="6.21875" customWidth="1"/>
    <col min="20" max="20" width="46.77734375" customWidth="1"/>
    <col min="21" max="21" width="72.33203125" customWidth="1"/>
    <col min="22" max="27" width="5.88671875" customWidth="1"/>
    <col min="28" max="28" width="4.88671875" hidden="1" customWidth="1"/>
    <col min="29" max="29" width="30.33203125" hidden="1" customWidth="1"/>
    <col min="30" max="30" width="45.6640625" hidden="1" customWidth="1"/>
    <col min="31" max="31" width="0" hidden="1" customWidth="1"/>
    <col min="32" max="32" width="85.88671875" hidden="1" customWidth="1"/>
    <col min="33" max="33" width="117.109375" hidden="1" customWidth="1"/>
    <col min="34" max="34" width="0" hidden="1" customWidth="1"/>
    <col min="35" max="35" width="28.88671875" hidden="1" customWidth="1"/>
    <col min="36" max="36" width="19.109375" hidden="1" customWidth="1"/>
    <col min="37" max="37" width="0" hidden="1" customWidth="1"/>
  </cols>
  <sheetData>
    <row r="1" spans="1:37" ht="23.4" customHeight="1" thickBot="1">
      <c r="A1" s="51" t="s">
        <v>55</v>
      </c>
      <c r="B1" s="51"/>
      <c r="C1" s="51"/>
      <c r="D1" s="25" t="s">
        <v>56</v>
      </c>
      <c r="F1" s="49" t="s">
        <v>163</v>
      </c>
      <c r="G1" s="49"/>
      <c r="H1" s="49"/>
      <c r="I1" s="50" t="s">
        <v>78</v>
      </c>
      <c r="J1" s="50"/>
      <c r="K1" s="50"/>
      <c r="L1" s="50"/>
      <c r="M1" s="50"/>
      <c r="N1" s="50"/>
      <c r="O1" s="17" t="s">
        <v>80</v>
      </c>
      <c r="P1" s="18" t="s">
        <v>81</v>
      </c>
      <c r="Q1" s="18" t="s">
        <v>82</v>
      </c>
      <c r="R1" s="18" t="s">
        <v>83</v>
      </c>
      <c r="S1" s="36"/>
      <c r="T1" s="36"/>
      <c r="U1" s="36"/>
      <c r="V1" s="36"/>
      <c r="AB1" s="26" t="s">
        <v>141</v>
      </c>
      <c r="AC1" s="26"/>
      <c r="AD1" s="26"/>
      <c r="AE1" s="27" t="s">
        <v>85</v>
      </c>
      <c r="AF1" s="52" t="s">
        <v>71</v>
      </c>
      <c r="AG1" s="52"/>
    </row>
    <row r="2" spans="1:37" ht="25.5" customHeight="1">
      <c r="A2" s="23">
        <v>1</v>
      </c>
      <c r="B2" s="46" t="s">
        <v>0</v>
      </c>
      <c r="C2" s="46" t="s">
        <v>86</v>
      </c>
      <c r="D2" s="48">
        <v>3</v>
      </c>
      <c r="E2" s="20" t="s">
        <v>84</v>
      </c>
      <c r="F2" s="49"/>
      <c r="G2" s="49"/>
      <c r="H2" s="49"/>
      <c r="I2" s="9">
        <v>1</v>
      </c>
      <c r="J2">
        <v>1</v>
      </c>
      <c r="K2">
        <v>12</v>
      </c>
      <c r="L2">
        <v>23</v>
      </c>
      <c r="M2">
        <v>34</v>
      </c>
      <c r="N2">
        <v>45</v>
      </c>
      <c r="O2" s="11" t="s">
        <v>57</v>
      </c>
      <c r="P2" s="12">
        <f>J3+K3+L3-M3+N3+6</f>
        <v>14</v>
      </c>
      <c r="Q2" s="12">
        <f>_xlfn.IFS(P24&gt;23,"7",P24&gt;21,"5",P24&gt;19,"3",P24&lt;=19,0)</f>
        <v>0</v>
      </c>
      <c r="R2" s="12">
        <f>P2-Q2</f>
        <v>14</v>
      </c>
      <c r="S2" s="36"/>
      <c r="T2" s="37" t="s">
        <v>155</v>
      </c>
      <c r="U2" s="39" t="s">
        <v>169</v>
      </c>
      <c r="V2" s="36"/>
      <c r="AB2" s="22">
        <v>1</v>
      </c>
      <c r="AC2" s="21" t="str">
        <f>O2</f>
        <v>Opportunity Seeking</v>
      </c>
      <c r="AD2" s="21" t="s">
        <v>142</v>
      </c>
      <c r="AE2" s="24">
        <f>R2</f>
        <v>14</v>
      </c>
      <c r="AF2" s="21" t="str">
        <f>_xlfn.IFS(AE2&gt;15,$AJ$5,AE2&gt;=11,$AJ$4,AE2&lt;=10,$AJ$3)</f>
        <v xml:space="preserve">Your average competence is on average. You have entrepreneurial characteristics but need to develop. </v>
      </c>
      <c r="AG2" s="21" t="str">
        <f>_xlfn.IFS(AE2&gt;15,$AK$5,AE2&gt;=11,$AK$4,AE2&lt;=10,$AK$3)</f>
        <v>ความสามารถของท่านอยู่ในเกณฑ์ค่อนข้างดี ท่านมีคุณสมบัติของผู้ประกอบการแต่ยังควรจะพัฒนาความสามารถหรือศักยภาพในด้านนี้ให้โดดเด่นกว่านี้</v>
      </c>
      <c r="AI2" s="3" t="s">
        <v>70</v>
      </c>
      <c r="AJ2" s="3" t="s">
        <v>71</v>
      </c>
    </row>
    <row r="3" spans="1:37" ht="23.4" customHeight="1">
      <c r="A3" s="23">
        <v>2</v>
      </c>
      <c r="B3" s="46" t="s">
        <v>1</v>
      </c>
      <c r="C3" s="46" t="s">
        <v>87</v>
      </c>
      <c r="D3" s="48">
        <v>3</v>
      </c>
      <c r="E3" s="20" t="s">
        <v>84</v>
      </c>
      <c r="F3" s="49"/>
      <c r="G3" s="49"/>
      <c r="H3" s="49"/>
      <c r="I3" s="10" t="s">
        <v>79</v>
      </c>
      <c r="J3" s="8">
        <f>VLOOKUP(J2,$A$2:$D$56,4,FALSE)</f>
        <v>3</v>
      </c>
      <c r="K3" s="8">
        <f>VLOOKUP(K2,$A$2:$D$56,4,FALSE)</f>
        <v>3</v>
      </c>
      <c r="L3" s="8">
        <f t="shared" ref="L3:N3" si="0">VLOOKUP(L2,$A$2:$D$56,4,FALSE)</f>
        <v>3</v>
      </c>
      <c r="M3" s="8">
        <f t="shared" si="0"/>
        <v>4</v>
      </c>
      <c r="N3" s="8">
        <f t="shared" si="0"/>
        <v>3</v>
      </c>
      <c r="O3" s="13"/>
      <c r="P3" s="14"/>
      <c r="Q3" s="14"/>
      <c r="R3" s="14"/>
      <c r="S3" s="36"/>
      <c r="T3" s="38" t="s">
        <v>156</v>
      </c>
      <c r="U3" s="40">
        <v>6130613048</v>
      </c>
      <c r="V3" s="36"/>
      <c r="AB3" s="22">
        <v>2</v>
      </c>
      <c r="AC3" s="21" t="str">
        <f>O4</f>
        <v>Persistence</v>
      </c>
      <c r="AD3" s="21" t="s">
        <v>143</v>
      </c>
      <c r="AE3" s="24">
        <f>R4</f>
        <v>16</v>
      </c>
      <c r="AF3" s="21" t="str">
        <f t="shared" ref="AF3:AF11" si="1">_xlfn.IFS(AE3&gt;15,$AJ$5,AE3&gt;=11,$AJ$4,AE3&lt;=10,$AJ$3)</f>
        <v xml:space="preserve">You are PERFECT to be an entrepreneur. There is a high chance for you to succeed in your business.  </v>
      </c>
      <c r="AG3" s="21" t="str">
        <f t="shared" ref="AG3:AG11" si="2">_xlfn.IFS(AE3&gt;15,$AK$5,AE3&gt;=11,$AK$4,AE3&lt;=10,$AK$3)</f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  <c r="AI3" s="4" t="s">
        <v>72</v>
      </c>
      <c r="AJ3" s="4" t="s">
        <v>73</v>
      </c>
      <c r="AK3" t="s">
        <v>152</v>
      </c>
    </row>
    <row r="4" spans="1:37" ht="23.4" customHeight="1" thickBot="1">
      <c r="A4" s="23">
        <v>3</v>
      </c>
      <c r="B4" s="46" t="s">
        <v>2</v>
      </c>
      <c r="C4" s="46" t="s">
        <v>88</v>
      </c>
      <c r="D4" s="48">
        <v>5</v>
      </c>
      <c r="E4" s="20" t="s">
        <v>84</v>
      </c>
      <c r="F4" s="49"/>
      <c r="G4" s="49"/>
      <c r="H4" s="49"/>
      <c r="I4" s="9">
        <v>2</v>
      </c>
      <c r="J4">
        <v>2</v>
      </c>
      <c r="K4">
        <v>13</v>
      </c>
      <c r="L4">
        <v>24</v>
      </c>
      <c r="M4">
        <v>35</v>
      </c>
      <c r="N4">
        <v>46</v>
      </c>
      <c r="O4" s="15" t="s">
        <v>60</v>
      </c>
      <c r="P4" s="12">
        <f>J5+K5+L5-M5+N5+6</f>
        <v>16</v>
      </c>
      <c r="Q4" s="12">
        <f>Q2</f>
        <v>0</v>
      </c>
      <c r="R4" s="12">
        <f>P4-Q4</f>
        <v>16</v>
      </c>
      <c r="S4" s="36"/>
      <c r="T4" s="38" t="s">
        <v>162</v>
      </c>
      <c r="U4" s="41">
        <v>5</v>
      </c>
      <c r="V4" s="36"/>
      <c r="AB4" s="22">
        <v>3</v>
      </c>
      <c r="AC4" s="21" t="str">
        <f>O6</f>
        <v>Commitment to Work Contract</v>
      </c>
      <c r="AD4" s="21" t="s">
        <v>144</v>
      </c>
      <c r="AE4" s="24">
        <f>R6</f>
        <v>19</v>
      </c>
      <c r="AF4" s="21" t="str">
        <f t="shared" si="1"/>
        <v xml:space="preserve">You are PERFECT to be an entrepreneur. There is a high chance for you to succeed in your business.  </v>
      </c>
      <c r="AG4" s="21" t="str">
        <f t="shared" si="2"/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  <c r="AI4" s="4" t="s">
        <v>74</v>
      </c>
      <c r="AJ4" s="4" t="s">
        <v>75</v>
      </c>
      <c r="AK4" t="s">
        <v>153</v>
      </c>
    </row>
    <row r="5" spans="1:37" ht="23.4" customHeight="1">
      <c r="A5" s="23">
        <v>4</v>
      </c>
      <c r="B5" s="46" t="s">
        <v>3</v>
      </c>
      <c r="C5" s="46" t="s">
        <v>89</v>
      </c>
      <c r="D5" s="48">
        <v>4</v>
      </c>
      <c r="E5" s="20" t="s">
        <v>84</v>
      </c>
      <c r="F5" s="49"/>
      <c r="G5" s="49"/>
      <c r="H5" s="49"/>
      <c r="I5" s="10" t="s">
        <v>79</v>
      </c>
      <c r="J5" s="8">
        <f>VLOOKUP(J4,$A$2:$D$56,4,FALSE)</f>
        <v>3</v>
      </c>
      <c r="K5" s="8">
        <f t="shared" ref="K5:N5" si="3">VLOOKUP(K4,$A$2:$D$56,4,FALSE)</f>
        <v>3</v>
      </c>
      <c r="L5" s="8">
        <f t="shared" si="3"/>
        <v>3</v>
      </c>
      <c r="M5" s="8">
        <f t="shared" si="3"/>
        <v>3</v>
      </c>
      <c r="N5" s="8">
        <f t="shared" si="3"/>
        <v>4</v>
      </c>
      <c r="O5" s="13"/>
      <c r="P5" s="14"/>
      <c r="Q5" s="14"/>
      <c r="R5" s="14"/>
      <c r="S5" s="36"/>
      <c r="T5" s="36"/>
      <c r="U5" s="36"/>
      <c r="V5" s="36"/>
      <c r="AB5" s="22">
        <v>4</v>
      </c>
      <c r="AC5" s="21" t="str">
        <f>O8</f>
        <v>Demand for Quality &amp; Efficiency</v>
      </c>
      <c r="AD5" s="21" t="s">
        <v>151</v>
      </c>
      <c r="AE5" s="24">
        <f>R8</f>
        <v>18</v>
      </c>
      <c r="AF5" s="21" t="str">
        <f t="shared" si="1"/>
        <v xml:space="preserve">You are PERFECT to be an entrepreneur. There is a high chance for you to succeed in your business.  </v>
      </c>
      <c r="AG5" s="21" t="str">
        <f t="shared" si="2"/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  <c r="AI5" s="4" t="s">
        <v>76</v>
      </c>
      <c r="AJ5" s="4" t="s">
        <v>77</v>
      </c>
      <c r="AK5" s="2" t="s">
        <v>154</v>
      </c>
    </row>
    <row r="6" spans="1:37" ht="27">
      <c r="A6" s="23">
        <v>5</v>
      </c>
      <c r="B6" s="46" t="s">
        <v>4</v>
      </c>
      <c r="C6" s="46" t="s">
        <v>90</v>
      </c>
      <c r="D6" s="48">
        <v>4</v>
      </c>
      <c r="E6" s="20" t="s">
        <v>84</v>
      </c>
      <c r="F6" s="44" t="s">
        <v>157</v>
      </c>
      <c r="G6" s="44" t="s">
        <v>164</v>
      </c>
      <c r="H6" s="45">
        <v>5</v>
      </c>
      <c r="I6" s="9">
        <v>3</v>
      </c>
      <c r="J6">
        <v>3</v>
      </c>
      <c r="K6">
        <v>14</v>
      </c>
      <c r="L6">
        <v>25</v>
      </c>
      <c r="M6">
        <v>36</v>
      </c>
      <c r="N6">
        <v>47</v>
      </c>
      <c r="O6" s="11" t="s">
        <v>61</v>
      </c>
      <c r="P6" s="12">
        <f>J7+K7+L7+M7-N7+6</f>
        <v>19</v>
      </c>
      <c r="Q6" s="12">
        <f>Q4</f>
        <v>0</v>
      </c>
      <c r="R6" s="12">
        <f>P6-Q6</f>
        <v>19</v>
      </c>
      <c r="AB6" s="22">
        <v>5</v>
      </c>
      <c r="AC6" s="21" t="str">
        <f>O10</f>
        <v xml:space="preserve">Risk Taking </v>
      </c>
      <c r="AD6" s="21" t="s">
        <v>145</v>
      </c>
      <c r="AE6" s="24">
        <f>R10</f>
        <v>18</v>
      </c>
      <c r="AF6" s="21" t="str">
        <f t="shared" si="1"/>
        <v xml:space="preserve">You are PERFECT to be an entrepreneur. There is a high chance for you to succeed in your business.  </v>
      </c>
      <c r="AG6" s="21" t="str">
        <f t="shared" si="2"/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</row>
    <row r="7" spans="1:37" ht="25.8">
      <c r="A7" s="23">
        <v>6</v>
      </c>
      <c r="B7" s="46" t="s">
        <v>5</v>
      </c>
      <c r="C7" s="46" t="s">
        <v>91</v>
      </c>
      <c r="D7" s="48">
        <v>4</v>
      </c>
      <c r="E7" s="20" t="s">
        <v>84</v>
      </c>
      <c r="F7" s="42" t="s">
        <v>158</v>
      </c>
      <c r="G7" s="42" t="s">
        <v>165</v>
      </c>
      <c r="H7" s="43">
        <v>4</v>
      </c>
      <c r="I7" s="10" t="s">
        <v>79</v>
      </c>
      <c r="J7" s="8">
        <f>VLOOKUP(J6,$A$2:$D$56,4,FALSE)</f>
        <v>5</v>
      </c>
      <c r="K7" s="8">
        <f t="shared" ref="K7:N7" si="4">VLOOKUP(K6,$A$2:$D$56,4,FALSE)</f>
        <v>4</v>
      </c>
      <c r="L7" s="8">
        <f t="shared" si="4"/>
        <v>4</v>
      </c>
      <c r="M7" s="8">
        <f t="shared" si="4"/>
        <v>3</v>
      </c>
      <c r="N7" s="8">
        <f t="shared" si="4"/>
        <v>3</v>
      </c>
      <c r="O7" s="13"/>
      <c r="P7" s="14"/>
      <c r="Q7" s="14"/>
      <c r="R7" s="14"/>
      <c r="AB7" s="22">
        <v>6</v>
      </c>
      <c r="AC7" s="21" t="str">
        <f>O12</f>
        <v xml:space="preserve">Goal Setting </v>
      </c>
      <c r="AD7" s="21" t="s">
        <v>146</v>
      </c>
      <c r="AE7" s="24">
        <f>R12</f>
        <v>11</v>
      </c>
      <c r="AF7" s="21" t="str">
        <f t="shared" si="1"/>
        <v xml:space="preserve">Your average competence is on average. You have entrepreneurial characteristics but need to develop. </v>
      </c>
      <c r="AG7" s="21" t="str">
        <f t="shared" si="2"/>
        <v>ความสามารถของท่านอยู่ในเกณฑ์ค่อนข้างดี ท่านมีคุณสมบัติของผู้ประกอบการแต่ยังควรจะพัฒนาความสามารถหรือศักยภาพในด้านนี้ให้โดดเด่นกว่านี้</v>
      </c>
    </row>
    <row r="8" spans="1:37" ht="27">
      <c r="A8" s="23">
        <v>7</v>
      </c>
      <c r="B8" s="46" t="s">
        <v>6</v>
      </c>
      <c r="C8" s="46" t="s">
        <v>92</v>
      </c>
      <c r="D8" s="48">
        <v>3</v>
      </c>
      <c r="E8" s="20" t="s">
        <v>84</v>
      </c>
      <c r="F8" s="44" t="s">
        <v>159</v>
      </c>
      <c r="G8" s="44" t="s">
        <v>166</v>
      </c>
      <c r="H8" s="45">
        <v>3</v>
      </c>
      <c r="I8" s="9">
        <v>4</v>
      </c>
      <c r="J8">
        <v>4</v>
      </c>
      <c r="K8">
        <v>15</v>
      </c>
      <c r="L8">
        <v>26</v>
      </c>
      <c r="M8">
        <v>37</v>
      </c>
      <c r="N8">
        <v>48</v>
      </c>
      <c r="O8" s="11" t="s">
        <v>62</v>
      </c>
      <c r="P8" s="12">
        <f>J9+K9+L9-M9+N9+6</f>
        <v>18</v>
      </c>
      <c r="Q8" s="12">
        <f>Q6</f>
        <v>0</v>
      </c>
      <c r="R8" s="12">
        <f>P8-Q8</f>
        <v>18</v>
      </c>
      <c r="AB8" s="22">
        <v>7</v>
      </c>
      <c r="AC8" s="21" t="str">
        <f>O14</f>
        <v>Information Seeking</v>
      </c>
      <c r="AD8" s="21" t="s">
        <v>147</v>
      </c>
      <c r="AE8" s="24">
        <f>R14</f>
        <v>16</v>
      </c>
      <c r="AF8" s="21" t="str">
        <f t="shared" si="1"/>
        <v xml:space="preserve">You are PERFECT to be an entrepreneur. There is a high chance for you to succeed in your business.  </v>
      </c>
      <c r="AG8" s="21" t="str">
        <f t="shared" si="2"/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</row>
    <row r="9" spans="1:37" ht="25.8">
      <c r="A9" s="23">
        <v>8</v>
      </c>
      <c r="B9" s="46" t="s">
        <v>7</v>
      </c>
      <c r="C9" s="46" t="s">
        <v>93</v>
      </c>
      <c r="D9" s="48">
        <v>3</v>
      </c>
      <c r="E9" s="20" t="s">
        <v>84</v>
      </c>
      <c r="F9" s="42" t="s">
        <v>160</v>
      </c>
      <c r="G9" s="42" t="s">
        <v>167</v>
      </c>
      <c r="H9" s="43">
        <v>2</v>
      </c>
      <c r="I9" s="10" t="s">
        <v>79</v>
      </c>
      <c r="J9" s="8">
        <f>VLOOKUP(J8,$A$2:$D$56,4,FALSE)</f>
        <v>4</v>
      </c>
      <c r="K9" s="8">
        <f t="shared" ref="K9:N9" si="5">VLOOKUP(K8,$A$2:$D$56,4,FALSE)</f>
        <v>4</v>
      </c>
      <c r="L9" s="8">
        <f t="shared" si="5"/>
        <v>4</v>
      </c>
      <c r="M9" s="8">
        <f t="shared" si="5"/>
        <v>3</v>
      </c>
      <c r="N9" s="8">
        <f t="shared" si="5"/>
        <v>3</v>
      </c>
      <c r="O9" s="13"/>
      <c r="P9" s="14"/>
      <c r="Q9" s="14"/>
      <c r="R9" s="14"/>
      <c r="AB9" s="22">
        <v>8</v>
      </c>
      <c r="AC9" s="21" t="str">
        <f>O16</f>
        <v>Systematic Planning &amp; Monitoring</v>
      </c>
      <c r="AD9" s="21" t="s">
        <v>148</v>
      </c>
      <c r="AE9" s="24">
        <f>R16</f>
        <v>10</v>
      </c>
      <c r="AF9" s="21" t="str">
        <f t="shared" si="1"/>
        <v xml:space="preserve">Your average competence needs to improve. You have a high chance not to succeed in business if, you do not develop your competency. </v>
      </c>
      <c r="AG9" s="21" t="str">
        <f t="shared" si="2"/>
        <v xml:space="preserve">ความสามารถโดยเฉลี่ยของท่านอยู่ในเกณฑ์ที่ต้องปรับปรุง ท่านอาจไม่ประสบความสำเร็จในการประกอบกิจการ หรือไม่ควรก่อตั้งกิจการ หากความสามารถในด้านนี้ของท่านยังไม่ได้รับการพัฒนาให้สูงกว่านี้ </v>
      </c>
    </row>
    <row r="10" spans="1:37" ht="27">
      <c r="A10" s="23">
        <v>9</v>
      </c>
      <c r="B10" s="46" t="s">
        <v>8</v>
      </c>
      <c r="C10" s="46" t="s">
        <v>94</v>
      </c>
      <c r="D10" s="48">
        <v>3</v>
      </c>
      <c r="E10" s="20" t="s">
        <v>84</v>
      </c>
      <c r="F10" s="44" t="s">
        <v>161</v>
      </c>
      <c r="G10" s="44" t="s">
        <v>168</v>
      </c>
      <c r="H10" s="45">
        <v>1</v>
      </c>
      <c r="I10" s="9">
        <v>5</v>
      </c>
      <c r="J10">
        <v>5</v>
      </c>
      <c r="K10">
        <v>16</v>
      </c>
      <c r="L10">
        <v>27</v>
      </c>
      <c r="M10">
        <v>38</v>
      </c>
      <c r="N10">
        <v>49</v>
      </c>
      <c r="O10" s="11" t="s">
        <v>63</v>
      </c>
      <c r="P10" s="12">
        <f>J11+K11+L11-M11+N11+6</f>
        <v>18</v>
      </c>
      <c r="Q10" s="12">
        <f>Q8</f>
        <v>0</v>
      </c>
      <c r="R10" s="12">
        <f>P10-Q10</f>
        <v>18</v>
      </c>
      <c r="AB10" s="22">
        <v>9</v>
      </c>
      <c r="AC10" s="21" t="str">
        <f>O18</f>
        <v>Persuasion and Networking</v>
      </c>
      <c r="AD10" s="21" t="s">
        <v>149</v>
      </c>
      <c r="AE10" s="24">
        <f>R18</f>
        <v>9</v>
      </c>
      <c r="AF10" s="21" t="str">
        <f t="shared" si="1"/>
        <v xml:space="preserve">Your average competence needs to improve. You have a high chance not to succeed in business if, you do not develop your competency. </v>
      </c>
      <c r="AG10" s="21" t="str">
        <f t="shared" si="2"/>
        <v xml:space="preserve">ความสามารถโดยเฉลี่ยของท่านอยู่ในเกณฑ์ที่ต้องปรับปรุง ท่านอาจไม่ประสบความสำเร็จในการประกอบกิจการ หรือไม่ควรก่อตั้งกิจการ หากความสามารถในด้านนี้ของท่านยังไม่ได้รับการพัฒนาให้สูงกว่านี้ </v>
      </c>
    </row>
    <row r="11" spans="1:37" ht="23.4">
      <c r="A11" s="23">
        <v>10</v>
      </c>
      <c r="B11" s="46" t="s">
        <v>9</v>
      </c>
      <c r="C11" s="46" t="s">
        <v>95</v>
      </c>
      <c r="D11" s="48">
        <v>4</v>
      </c>
      <c r="E11" s="20" t="s">
        <v>84</v>
      </c>
      <c r="F11" s="28"/>
      <c r="G11" s="28"/>
      <c r="H11" s="29"/>
      <c r="I11" s="10" t="s">
        <v>79</v>
      </c>
      <c r="J11" s="8">
        <f>VLOOKUP(J10,$A$2:$D$56,4,FALSE)</f>
        <v>4</v>
      </c>
      <c r="K11" s="8">
        <f t="shared" ref="K11:N11" si="6">VLOOKUP(K10,$A$2:$D$56,4,FALSE)</f>
        <v>4</v>
      </c>
      <c r="L11" s="8">
        <f t="shared" si="6"/>
        <v>4</v>
      </c>
      <c r="M11" s="8">
        <f t="shared" si="6"/>
        <v>3</v>
      </c>
      <c r="N11" s="8">
        <f t="shared" si="6"/>
        <v>3</v>
      </c>
      <c r="O11" s="13"/>
      <c r="P11" s="14"/>
      <c r="Q11" s="14"/>
      <c r="R11" s="14"/>
      <c r="AB11" s="22">
        <v>10</v>
      </c>
      <c r="AC11" s="21" t="str">
        <f>O20</f>
        <v xml:space="preserve">Self-Confidence </v>
      </c>
      <c r="AD11" s="21" t="s">
        <v>150</v>
      </c>
      <c r="AE11" s="24">
        <f>R20</f>
        <v>11</v>
      </c>
      <c r="AF11" s="21" t="str">
        <f t="shared" si="1"/>
        <v xml:space="preserve">Your average competence is on average. You have entrepreneurial characteristics but need to develop. </v>
      </c>
      <c r="AG11" s="21" t="str">
        <f t="shared" si="2"/>
        <v>ความสามารถของท่านอยู่ในเกณฑ์ค่อนข้างดี ท่านมีคุณสมบัติของผู้ประกอบการแต่ยังควรจะพัฒนาความสามารถหรือศักยภาพในด้านนี้ให้โดดเด่นกว่านี้</v>
      </c>
    </row>
    <row r="12" spans="1:37" ht="23.4">
      <c r="A12" s="23">
        <v>11</v>
      </c>
      <c r="B12" s="46" t="s">
        <v>10</v>
      </c>
      <c r="C12" s="46" t="s">
        <v>96</v>
      </c>
      <c r="D12" s="48">
        <v>3</v>
      </c>
      <c r="E12" s="20" t="s">
        <v>84</v>
      </c>
      <c r="F12" s="49" t="s">
        <v>163</v>
      </c>
      <c r="G12" s="49"/>
      <c r="H12" s="49"/>
      <c r="I12" s="9">
        <v>6</v>
      </c>
      <c r="J12">
        <v>6</v>
      </c>
      <c r="K12">
        <v>17</v>
      </c>
      <c r="L12">
        <v>28</v>
      </c>
      <c r="M12">
        <v>39</v>
      </c>
      <c r="N12">
        <v>50</v>
      </c>
      <c r="O12" s="11" t="s">
        <v>64</v>
      </c>
      <c r="P12" s="12">
        <f>J13+K13-L13-M13+N13+6</f>
        <v>11</v>
      </c>
      <c r="Q12" s="12">
        <f>Q10</f>
        <v>0</v>
      </c>
      <c r="R12" s="12">
        <f>P12-Q12</f>
        <v>11</v>
      </c>
    </row>
    <row r="13" spans="1:37" ht="23.4">
      <c r="A13" s="23">
        <v>12</v>
      </c>
      <c r="B13" s="46" t="s">
        <v>11</v>
      </c>
      <c r="C13" s="46" t="s">
        <v>97</v>
      </c>
      <c r="D13" s="48">
        <v>3</v>
      </c>
      <c r="E13" s="20" t="s">
        <v>84</v>
      </c>
      <c r="F13" s="49"/>
      <c r="G13" s="49"/>
      <c r="H13" s="49"/>
      <c r="I13" s="10" t="s">
        <v>79</v>
      </c>
      <c r="J13" s="8">
        <f>VLOOKUP(J12,$A$2:$D$56,4,FALSE)</f>
        <v>4</v>
      </c>
      <c r="K13" s="8">
        <f t="shared" ref="K13:N13" si="7">VLOOKUP(K12,$A$2:$D$56,4,FALSE)</f>
        <v>3</v>
      </c>
      <c r="L13" s="8">
        <f t="shared" si="7"/>
        <v>4</v>
      </c>
      <c r="M13" s="8">
        <f t="shared" si="7"/>
        <v>3</v>
      </c>
      <c r="N13" s="8">
        <f t="shared" si="7"/>
        <v>5</v>
      </c>
      <c r="O13" s="13"/>
      <c r="P13" s="14"/>
      <c r="Q13" s="14"/>
      <c r="R13" s="14"/>
    </row>
    <row r="14" spans="1:37" ht="23.4">
      <c r="A14" s="23">
        <v>13</v>
      </c>
      <c r="B14" s="46" t="s">
        <v>12</v>
      </c>
      <c r="C14" s="46" t="s">
        <v>98</v>
      </c>
      <c r="D14" s="48">
        <v>3</v>
      </c>
      <c r="E14" s="20" t="s">
        <v>84</v>
      </c>
      <c r="F14" s="49"/>
      <c r="G14" s="49"/>
      <c r="H14" s="49"/>
      <c r="I14" s="9">
        <v>7</v>
      </c>
      <c r="J14">
        <v>7</v>
      </c>
      <c r="K14">
        <v>18</v>
      </c>
      <c r="L14">
        <v>29</v>
      </c>
      <c r="M14">
        <v>40</v>
      </c>
      <c r="N14">
        <v>51</v>
      </c>
      <c r="O14" s="11" t="s">
        <v>65</v>
      </c>
      <c r="P14" s="12">
        <f>J15+K15+L15-M15+N15+6</f>
        <v>16</v>
      </c>
      <c r="Q14" s="12">
        <f>Q12</f>
        <v>0</v>
      </c>
      <c r="R14" s="12">
        <f>P14-Q14</f>
        <v>16</v>
      </c>
    </row>
    <row r="15" spans="1:37" ht="23.4">
      <c r="A15" s="23">
        <v>14</v>
      </c>
      <c r="B15" s="46" t="s">
        <v>13</v>
      </c>
      <c r="C15" s="46" t="s">
        <v>99</v>
      </c>
      <c r="D15" s="48">
        <v>4</v>
      </c>
      <c r="E15" s="20" t="s">
        <v>84</v>
      </c>
      <c r="F15" s="49"/>
      <c r="G15" s="49"/>
      <c r="H15" s="49"/>
      <c r="I15" s="10" t="s">
        <v>79</v>
      </c>
      <c r="J15" s="8">
        <f>VLOOKUP(J14,$A$2:$D$56,4,FALSE)</f>
        <v>3</v>
      </c>
      <c r="K15" s="8">
        <f t="shared" ref="K15:N15" si="8">VLOOKUP(K14,$A$2:$D$56,4,FALSE)</f>
        <v>4</v>
      </c>
      <c r="L15" s="8">
        <f t="shared" si="8"/>
        <v>4</v>
      </c>
      <c r="M15" s="8">
        <f t="shared" si="8"/>
        <v>4</v>
      </c>
      <c r="N15" s="8">
        <f t="shared" si="8"/>
        <v>3</v>
      </c>
      <c r="O15" s="13"/>
      <c r="P15" s="14"/>
      <c r="Q15" s="14"/>
      <c r="R15" s="14"/>
    </row>
    <row r="16" spans="1:37" ht="23.4">
      <c r="A16" s="23">
        <v>15</v>
      </c>
      <c r="B16" s="46" t="s">
        <v>14</v>
      </c>
      <c r="C16" s="46" t="s">
        <v>100</v>
      </c>
      <c r="D16" s="48">
        <v>4</v>
      </c>
      <c r="E16" s="20" t="s">
        <v>84</v>
      </c>
      <c r="F16" s="49"/>
      <c r="G16" s="49"/>
      <c r="H16" s="49"/>
      <c r="I16" s="9">
        <v>8</v>
      </c>
      <c r="J16">
        <v>8</v>
      </c>
      <c r="K16">
        <v>19</v>
      </c>
      <c r="L16">
        <v>30</v>
      </c>
      <c r="M16">
        <v>41</v>
      </c>
      <c r="N16">
        <v>52</v>
      </c>
      <c r="O16" s="11" t="s">
        <v>66</v>
      </c>
      <c r="P16" s="12">
        <f>J17-K17+L17-M17+N17+6</f>
        <v>10</v>
      </c>
      <c r="Q16" s="12">
        <f>Q14</f>
        <v>0</v>
      </c>
      <c r="R16" s="12">
        <f>P16-Q16</f>
        <v>10</v>
      </c>
    </row>
    <row r="17" spans="1:18" ht="25.8">
      <c r="A17" s="23">
        <v>16</v>
      </c>
      <c r="B17" s="46" t="s">
        <v>15</v>
      </c>
      <c r="C17" s="46" t="s">
        <v>101</v>
      </c>
      <c r="D17" s="48">
        <v>4</v>
      </c>
      <c r="E17" s="20" t="s">
        <v>84</v>
      </c>
      <c r="F17" s="44" t="s">
        <v>157</v>
      </c>
      <c r="G17" s="44" t="s">
        <v>164</v>
      </c>
      <c r="H17" s="45">
        <v>5</v>
      </c>
      <c r="I17" s="10" t="s">
        <v>79</v>
      </c>
      <c r="J17" s="8">
        <f>VLOOKUP(J16,$A$2:$D$56,4,FALSE)</f>
        <v>3</v>
      </c>
      <c r="K17" s="8">
        <f t="shared" ref="K17:N17" si="9">VLOOKUP(K16,$A$2:$D$56,4,FALSE)</f>
        <v>4</v>
      </c>
      <c r="L17" s="8">
        <f t="shared" si="9"/>
        <v>4</v>
      </c>
      <c r="M17" s="8">
        <f t="shared" si="9"/>
        <v>3</v>
      </c>
      <c r="N17" s="8">
        <f t="shared" si="9"/>
        <v>4</v>
      </c>
      <c r="O17" s="13"/>
      <c r="P17" s="14"/>
      <c r="Q17" s="14"/>
      <c r="R17" s="14"/>
    </row>
    <row r="18" spans="1:18" ht="27">
      <c r="A18" s="23">
        <v>17</v>
      </c>
      <c r="B18" s="46" t="s">
        <v>16</v>
      </c>
      <c r="C18" s="46" t="s">
        <v>102</v>
      </c>
      <c r="D18" s="48">
        <v>3</v>
      </c>
      <c r="E18" s="20" t="s">
        <v>84</v>
      </c>
      <c r="F18" s="42" t="s">
        <v>158</v>
      </c>
      <c r="G18" s="42" t="s">
        <v>165</v>
      </c>
      <c r="H18" s="43">
        <v>4</v>
      </c>
      <c r="I18" s="9">
        <v>9</v>
      </c>
      <c r="J18">
        <v>9</v>
      </c>
      <c r="K18">
        <v>20</v>
      </c>
      <c r="L18">
        <v>31</v>
      </c>
      <c r="M18">
        <v>42</v>
      </c>
      <c r="N18">
        <v>53</v>
      </c>
      <c r="O18" s="11" t="s">
        <v>67</v>
      </c>
      <c r="P18" s="12">
        <f>J19-K19+L19-M19+N19+6</f>
        <v>9</v>
      </c>
      <c r="Q18" s="12">
        <f>Q16</f>
        <v>0</v>
      </c>
      <c r="R18" s="12">
        <f>P18-Q18</f>
        <v>9</v>
      </c>
    </row>
    <row r="19" spans="1:18" ht="25.8">
      <c r="A19" s="23">
        <v>18</v>
      </c>
      <c r="B19" s="46" t="s">
        <v>17</v>
      </c>
      <c r="C19" s="46" t="s">
        <v>103</v>
      </c>
      <c r="D19" s="48">
        <v>4</v>
      </c>
      <c r="E19" s="20" t="s">
        <v>84</v>
      </c>
      <c r="F19" s="44" t="s">
        <v>159</v>
      </c>
      <c r="G19" s="44" t="s">
        <v>166</v>
      </c>
      <c r="H19" s="45">
        <v>3</v>
      </c>
      <c r="I19" s="10" t="s">
        <v>79</v>
      </c>
      <c r="J19" s="8">
        <f>VLOOKUP(J18,$A$2:$D$56,4,FALSE)</f>
        <v>3</v>
      </c>
      <c r="K19" s="8">
        <f t="shared" ref="K19:N19" si="10">VLOOKUP(K18,$A$2:$D$56,4,FALSE)</f>
        <v>3</v>
      </c>
      <c r="L19" s="8">
        <f t="shared" si="10"/>
        <v>4</v>
      </c>
      <c r="M19" s="8">
        <f t="shared" si="10"/>
        <v>4</v>
      </c>
      <c r="N19" s="8">
        <f t="shared" si="10"/>
        <v>3</v>
      </c>
      <c r="O19" s="13"/>
      <c r="P19" s="14"/>
      <c r="Q19" s="14"/>
      <c r="R19" s="14"/>
    </row>
    <row r="20" spans="1:18" ht="27">
      <c r="A20" s="23">
        <v>19</v>
      </c>
      <c r="B20" s="46" t="s">
        <v>18</v>
      </c>
      <c r="C20" s="46" t="s">
        <v>104</v>
      </c>
      <c r="D20" s="48">
        <v>4</v>
      </c>
      <c r="E20" s="20" t="s">
        <v>84</v>
      </c>
      <c r="F20" s="42" t="s">
        <v>160</v>
      </c>
      <c r="G20" s="42" t="s">
        <v>167</v>
      </c>
      <c r="H20" s="43">
        <v>2</v>
      </c>
      <c r="I20" s="9">
        <v>10</v>
      </c>
      <c r="J20">
        <v>10</v>
      </c>
      <c r="K20">
        <v>21</v>
      </c>
      <c r="L20">
        <v>32</v>
      </c>
      <c r="M20">
        <v>43</v>
      </c>
      <c r="N20">
        <v>54</v>
      </c>
      <c r="O20" s="11" t="s">
        <v>68</v>
      </c>
      <c r="P20" s="12">
        <f>J21-K21+L21-M21+N21+6</f>
        <v>11</v>
      </c>
      <c r="Q20" s="12">
        <f>Q18</f>
        <v>0</v>
      </c>
      <c r="R20" s="12">
        <f>P20-Q20</f>
        <v>11</v>
      </c>
    </row>
    <row r="21" spans="1:18" ht="25.8">
      <c r="A21" s="23">
        <v>20</v>
      </c>
      <c r="B21" s="46" t="s">
        <v>19</v>
      </c>
      <c r="C21" s="46" t="s">
        <v>105</v>
      </c>
      <c r="D21" s="48">
        <v>3</v>
      </c>
      <c r="E21" s="20" t="s">
        <v>84</v>
      </c>
      <c r="F21" s="44" t="s">
        <v>161</v>
      </c>
      <c r="G21" s="44" t="s">
        <v>168</v>
      </c>
      <c r="H21" s="45">
        <v>1</v>
      </c>
      <c r="I21" s="10" t="s">
        <v>79</v>
      </c>
      <c r="J21" s="8">
        <f>VLOOKUP(J20,$A$2:$D$56,4,FALSE)</f>
        <v>4</v>
      </c>
      <c r="K21" s="8">
        <f t="shared" ref="K21:N21" si="11">VLOOKUP(K20,$A$2:$D$56,4,FALSE)</f>
        <v>3</v>
      </c>
      <c r="L21" s="8">
        <f t="shared" si="11"/>
        <v>4</v>
      </c>
      <c r="M21" s="8">
        <f t="shared" si="11"/>
        <v>4</v>
      </c>
      <c r="N21" s="8">
        <f t="shared" si="11"/>
        <v>4</v>
      </c>
      <c r="O21" s="13"/>
      <c r="P21" s="14"/>
      <c r="Q21" s="14"/>
      <c r="R21" s="14"/>
    </row>
    <row r="22" spans="1:18" ht="23.4">
      <c r="A22" s="23">
        <v>21</v>
      </c>
      <c r="B22" s="46" t="s">
        <v>20</v>
      </c>
      <c r="C22" s="46" t="s">
        <v>106</v>
      </c>
      <c r="D22" s="48">
        <v>3</v>
      </c>
      <c r="E22" s="20" t="s">
        <v>84</v>
      </c>
      <c r="I22" s="6"/>
      <c r="J22" s="7"/>
      <c r="K22" s="6"/>
      <c r="L22" s="6"/>
      <c r="M22" s="6"/>
      <c r="N22" s="6"/>
      <c r="O22" s="16" t="s">
        <v>58</v>
      </c>
      <c r="P22" s="12">
        <f>P2+P4+P6+P8+P10+P12+P14+P16+P18+P20</f>
        <v>142</v>
      </c>
      <c r="Q22" s="12">
        <f>Q2+Q4+Q6+Q8+Q10+Q12+Q14+Q16+Q18+Q20</f>
        <v>0</v>
      </c>
      <c r="R22" s="12">
        <f>R2+R4+R6+R8+R10+R12+R14+R16+R18+R20</f>
        <v>142</v>
      </c>
    </row>
    <row r="23" spans="1:18" ht="26.4">
      <c r="A23" s="23">
        <v>22</v>
      </c>
      <c r="B23" s="46" t="s">
        <v>21</v>
      </c>
      <c r="C23" s="46" t="s">
        <v>107</v>
      </c>
      <c r="D23" s="48">
        <v>3</v>
      </c>
      <c r="E23" s="20" t="s">
        <v>84</v>
      </c>
      <c r="F23" s="49" t="s">
        <v>163</v>
      </c>
      <c r="G23" s="49"/>
      <c r="H23" s="49"/>
      <c r="I23" s="5" t="s">
        <v>69</v>
      </c>
      <c r="P23" s="1"/>
      <c r="Q23" s="1"/>
      <c r="R23" s="1"/>
    </row>
    <row r="24" spans="1:18" ht="23.4">
      <c r="A24" s="23">
        <v>23</v>
      </c>
      <c r="B24" s="46" t="s">
        <v>22</v>
      </c>
      <c r="C24" s="46" t="s">
        <v>108</v>
      </c>
      <c r="D24" s="48">
        <v>3</v>
      </c>
      <c r="E24" s="20" t="s">
        <v>84</v>
      </c>
      <c r="F24" s="49"/>
      <c r="G24" s="49"/>
      <c r="H24" s="49"/>
      <c r="I24" s="9">
        <v>11</v>
      </c>
      <c r="J24">
        <v>11</v>
      </c>
      <c r="K24">
        <v>22</v>
      </c>
      <c r="L24">
        <v>33</v>
      </c>
      <c r="M24">
        <v>44</v>
      </c>
      <c r="N24">
        <v>55</v>
      </c>
      <c r="O24" s="2" t="s">
        <v>59</v>
      </c>
      <c r="P24" s="1">
        <f>J25-K25-L25-M25-N25+18</f>
        <v>7</v>
      </c>
      <c r="Q24" s="1"/>
      <c r="R24" s="1"/>
    </row>
    <row r="25" spans="1:18" ht="23.4">
      <c r="A25" s="23">
        <v>24</v>
      </c>
      <c r="B25" s="46" t="s">
        <v>23</v>
      </c>
      <c r="C25" s="46" t="s">
        <v>109</v>
      </c>
      <c r="D25" s="48">
        <v>3</v>
      </c>
      <c r="E25" s="20" t="s">
        <v>84</v>
      </c>
      <c r="F25" s="49"/>
      <c r="G25" s="49"/>
      <c r="H25" s="49"/>
      <c r="I25" s="10" t="s">
        <v>79</v>
      </c>
      <c r="J25" s="8">
        <f>VLOOKUP(J24,$A$2:$D$56,4,FALSE)</f>
        <v>3</v>
      </c>
      <c r="K25" s="8">
        <f>VLOOKUP(K24,$A$2:$D$56,4,FALSE)</f>
        <v>3</v>
      </c>
      <c r="L25" s="8">
        <f>VLOOKUP(L24,$A$2:$D$56,4,FALSE)</f>
        <v>3</v>
      </c>
      <c r="M25" s="8">
        <f>VLOOKUP(M24,$A$2:$D$56,4,FALSE)</f>
        <v>3</v>
      </c>
      <c r="N25" s="8">
        <f>VLOOKUP(N24,$A$2:$D$56,4,FALSE)</f>
        <v>5</v>
      </c>
      <c r="O25" s="8"/>
      <c r="P25" s="8"/>
      <c r="Q25" s="8"/>
      <c r="R25" s="8"/>
    </row>
    <row r="26" spans="1:18" ht="23.4">
      <c r="A26" s="23">
        <v>25</v>
      </c>
      <c r="B26" s="46" t="s">
        <v>24</v>
      </c>
      <c r="C26" s="46" t="s">
        <v>110</v>
      </c>
      <c r="D26" s="48">
        <v>4</v>
      </c>
      <c r="E26" s="20" t="s">
        <v>84</v>
      </c>
      <c r="F26" s="49"/>
      <c r="G26" s="49"/>
      <c r="H26" s="49"/>
    </row>
    <row r="27" spans="1:18" ht="23.4">
      <c r="A27" s="23">
        <v>26</v>
      </c>
      <c r="B27" s="46" t="s">
        <v>25</v>
      </c>
      <c r="C27" s="46" t="s">
        <v>111</v>
      </c>
      <c r="D27" s="48">
        <v>4</v>
      </c>
      <c r="E27" s="20" t="s">
        <v>84</v>
      </c>
      <c r="F27" s="49"/>
      <c r="G27" s="49"/>
      <c r="H27" s="49"/>
    </row>
    <row r="28" spans="1:18" ht="25.8">
      <c r="A28" s="23">
        <v>27</v>
      </c>
      <c r="B28" s="46" t="s">
        <v>26</v>
      </c>
      <c r="C28" s="46" t="s">
        <v>112</v>
      </c>
      <c r="D28" s="48">
        <v>4</v>
      </c>
      <c r="E28" s="20" t="s">
        <v>84</v>
      </c>
      <c r="F28" s="44" t="s">
        <v>157</v>
      </c>
      <c r="G28" s="44" t="s">
        <v>164</v>
      </c>
      <c r="H28" s="45">
        <v>5</v>
      </c>
    </row>
    <row r="29" spans="1:18" ht="25.8">
      <c r="A29" s="23">
        <v>28</v>
      </c>
      <c r="B29" s="46" t="s">
        <v>27</v>
      </c>
      <c r="C29" s="46" t="s">
        <v>113</v>
      </c>
      <c r="D29" s="48">
        <v>4</v>
      </c>
      <c r="E29" s="20" t="s">
        <v>84</v>
      </c>
      <c r="F29" s="42" t="s">
        <v>158</v>
      </c>
      <c r="G29" s="42" t="s">
        <v>165</v>
      </c>
      <c r="H29" s="43">
        <v>4</v>
      </c>
    </row>
    <row r="30" spans="1:18" ht="25.8">
      <c r="A30" s="23">
        <v>29</v>
      </c>
      <c r="B30" s="46" t="s">
        <v>28</v>
      </c>
      <c r="C30" s="46" t="s">
        <v>114</v>
      </c>
      <c r="D30" s="48">
        <v>4</v>
      </c>
      <c r="E30" s="20" t="s">
        <v>84</v>
      </c>
      <c r="F30" s="44" t="s">
        <v>159</v>
      </c>
      <c r="G30" s="44" t="s">
        <v>166</v>
      </c>
      <c r="H30" s="45">
        <v>3</v>
      </c>
    </row>
    <row r="31" spans="1:18" ht="25.8">
      <c r="A31" s="23">
        <v>30</v>
      </c>
      <c r="B31" s="46" t="s">
        <v>29</v>
      </c>
      <c r="C31" s="46" t="s">
        <v>115</v>
      </c>
      <c r="D31" s="48">
        <v>4</v>
      </c>
      <c r="E31" s="20" t="s">
        <v>84</v>
      </c>
      <c r="F31" s="42" t="s">
        <v>160</v>
      </c>
      <c r="G31" s="42" t="s">
        <v>167</v>
      </c>
      <c r="H31" s="43">
        <v>2</v>
      </c>
    </row>
    <row r="32" spans="1:18" ht="25.8">
      <c r="A32" s="23">
        <v>31</v>
      </c>
      <c r="B32" s="46" t="s">
        <v>30</v>
      </c>
      <c r="C32" s="46" t="s">
        <v>116</v>
      </c>
      <c r="D32" s="48">
        <v>4</v>
      </c>
      <c r="E32" s="20" t="s">
        <v>84</v>
      </c>
      <c r="F32" s="44" t="s">
        <v>161</v>
      </c>
      <c r="G32" s="44" t="s">
        <v>168</v>
      </c>
      <c r="H32" s="45">
        <v>1</v>
      </c>
    </row>
    <row r="33" spans="1:8" ht="23.4">
      <c r="A33" s="23">
        <v>32</v>
      </c>
      <c r="B33" s="46" t="s">
        <v>31</v>
      </c>
      <c r="C33" s="46" t="s">
        <v>117</v>
      </c>
      <c r="D33" s="48">
        <v>4</v>
      </c>
      <c r="E33" s="20" t="s">
        <v>84</v>
      </c>
    </row>
    <row r="34" spans="1:8" ht="23.4">
      <c r="A34" s="23">
        <v>33</v>
      </c>
      <c r="B34" s="46" t="s">
        <v>32</v>
      </c>
      <c r="C34" s="46" t="s">
        <v>118</v>
      </c>
      <c r="D34" s="48">
        <v>3</v>
      </c>
      <c r="E34" s="20" t="s">
        <v>84</v>
      </c>
      <c r="F34" s="49" t="s">
        <v>163</v>
      </c>
      <c r="G34" s="49"/>
      <c r="H34" s="49"/>
    </row>
    <row r="35" spans="1:8" ht="23.4">
      <c r="A35" s="23">
        <v>34</v>
      </c>
      <c r="B35" s="46" t="s">
        <v>33</v>
      </c>
      <c r="C35" s="46" t="s">
        <v>119</v>
      </c>
      <c r="D35" s="48">
        <v>4</v>
      </c>
      <c r="E35" s="20" t="s">
        <v>84</v>
      </c>
      <c r="F35" s="49"/>
      <c r="G35" s="49"/>
      <c r="H35" s="49"/>
    </row>
    <row r="36" spans="1:8" ht="23.4">
      <c r="A36" s="23">
        <v>35</v>
      </c>
      <c r="B36" s="46" t="s">
        <v>34</v>
      </c>
      <c r="C36" s="46" t="s">
        <v>120</v>
      </c>
      <c r="D36" s="48">
        <v>3</v>
      </c>
      <c r="E36" s="20" t="s">
        <v>84</v>
      </c>
      <c r="F36" s="49"/>
      <c r="G36" s="49"/>
      <c r="H36" s="49"/>
    </row>
    <row r="37" spans="1:8" ht="23.4">
      <c r="A37" s="23">
        <v>36</v>
      </c>
      <c r="B37" s="46" t="s">
        <v>35</v>
      </c>
      <c r="C37" s="46" t="s">
        <v>121</v>
      </c>
      <c r="D37" s="48">
        <v>3</v>
      </c>
      <c r="E37" s="20" t="s">
        <v>84</v>
      </c>
      <c r="F37" s="49"/>
      <c r="G37" s="49"/>
      <c r="H37" s="49"/>
    </row>
    <row r="38" spans="1:8" ht="23.4">
      <c r="A38" s="23">
        <v>37</v>
      </c>
      <c r="B38" s="46" t="s">
        <v>36</v>
      </c>
      <c r="C38" s="46" t="s">
        <v>122</v>
      </c>
      <c r="D38" s="48">
        <v>3</v>
      </c>
      <c r="E38" s="20" t="s">
        <v>84</v>
      </c>
      <c r="F38" s="49"/>
      <c r="G38" s="49"/>
      <c r="H38" s="49"/>
    </row>
    <row r="39" spans="1:8" ht="25.8">
      <c r="A39" s="23">
        <v>38</v>
      </c>
      <c r="B39" s="46" t="s">
        <v>37</v>
      </c>
      <c r="C39" s="46" t="s">
        <v>123</v>
      </c>
      <c r="D39" s="48">
        <v>3</v>
      </c>
      <c r="E39" s="20" t="s">
        <v>84</v>
      </c>
      <c r="F39" s="44" t="s">
        <v>157</v>
      </c>
      <c r="G39" s="44" t="s">
        <v>164</v>
      </c>
      <c r="H39" s="45">
        <v>5</v>
      </c>
    </row>
    <row r="40" spans="1:8" ht="25.8">
      <c r="A40" s="23">
        <v>39</v>
      </c>
      <c r="B40" s="46" t="s">
        <v>38</v>
      </c>
      <c r="C40" s="46" t="s">
        <v>124</v>
      </c>
      <c r="D40" s="48">
        <v>3</v>
      </c>
      <c r="E40" s="20" t="s">
        <v>84</v>
      </c>
      <c r="F40" s="42" t="s">
        <v>158</v>
      </c>
      <c r="G40" s="42" t="s">
        <v>165</v>
      </c>
      <c r="H40" s="43">
        <v>4</v>
      </c>
    </row>
    <row r="41" spans="1:8" ht="25.8">
      <c r="A41" s="23">
        <v>40</v>
      </c>
      <c r="B41" s="46" t="s">
        <v>39</v>
      </c>
      <c r="C41" s="46" t="s">
        <v>125</v>
      </c>
      <c r="D41" s="48">
        <v>4</v>
      </c>
      <c r="E41" s="20" t="s">
        <v>84</v>
      </c>
      <c r="F41" s="44" t="s">
        <v>159</v>
      </c>
      <c r="G41" s="44" t="s">
        <v>166</v>
      </c>
      <c r="H41" s="45">
        <v>3</v>
      </c>
    </row>
    <row r="42" spans="1:8" ht="25.8">
      <c r="A42" s="23">
        <v>41</v>
      </c>
      <c r="B42" s="46" t="s">
        <v>40</v>
      </c>
      <c r="C42" s="46" t="s">
        <v>126</v>
      </c>
      <c r="D42" s="48">
        <v>3</v>
      </c>
      <c r="E42" s="20" t="s">
        <v>84</v>
      </c>
      <c r="F42" s="42" t="s">
        <v>160</v>
      </c>
      <c r="G42" s="42" t="s">
        <v>167</v>
      </c>
      <c r="H42" s="43">
        <v>2</v>
      </c>
    </row>
    <row r="43" spans="1:8" ht="25.8">
      <c r="A43" s="23">
        <v>42</v>
      </c>
      <c r="B43" s="46" t="s">
        <v>41</v>
      </c>
      <c r="C43" s="46" t="s">
        <v>127</v>
      </c>
      <c r="D43" s="48">
        <v>4</v>
      </c>
      <c r="E43" s="20" t="s">
        <v>84</v>
      </c>
      <c r="F43" s="44" t="s">
        <v>161</v>
      </c>
      <c r="G43" s="44" t="s">
        <v>168</v>
      </c>
      <c r="H43" s="45">
        <v>1</v>
      </c>
    </row>
    <row r="44" spans="1:8" ht="23.4">
      <c r="A44" s="23">
        <v>43</v>
      </c>
      <c r="B44" s="46" t="s">
        <v>42</v>
      </c>
      <c r="C44" s="46" t="s">
        <v>128</v>
      </c>
      <c r="D44" s="48">
        <v>4</v>
      </c>
      <c r="E44" s="20" t="s">
        <v>84</v>
      </c>
    </row>
    <row r="45" spans="1:8" ht="23.4">
      <c r="A45" s="23">
        <v>44</v>
      </c>
      <c r="B45" s="46" t="s">
        <v>43</v>
      </c>
      <c r="C45" s="46" t="s">
        <v>129</v>
      </c>
      <c r="D45" s="48">
        <v>3</v>
      </c>
      <c r="E45" s="20" t="s">
        <v>84</v>
      </c>
      <c r="F45" s="49" t="s">
        <v>163</v>
      </c>
      <c r="G45" s="49"/>
      <c r="H45" s="49"/>
    </row>
    <row r="46" spans="1:8" ht="23.4">
      <c r="A46" s="23">
        <v>45</v>
      </c>
      <c r="B46" s="46" t="s">
        <v>44</v>
      </c>
      <c r="C46" s="46" t="s">
        <v>130</v>
      </c>
      <c r="D46" s="48">
        <v>3</v>
      </c>
      <c r="E46" s="20" t="s">
        <v>84</v>
      </c>
      <c r="F46" s="49"/>
      <c r="G46" s="49"/>
      <c r="H46" s="49"/>
    </row>
    <row r="47" spans="1:8" ht="23.4">
      <c r="A47" s="23">
        <v>46</v>
      </c>
      <c r="B47" s="46" t="s">
        <v>45</v>
      </c>
      <c r="C47" s="46" t="s">
        <v>131</v>
      </c>
      <c r="D47" s="48">
        <v>4</v>
      </c>
      <c r="E47" s="20" t="s">
        <v>84</v>
      </c>
      <c r="F47" s="49"/>
      <c r="G47" s="49"/>
      <c r="H47" s="49"/>
    </row>
    <row r="48" spans="1:8" ht="23.4">
      <c r="A48" s="23">
        <v>47</v>
      </c>
      <c r="B48" s="46" t="s">
        <v>46</v>
      </c>
      <c r="C48" s="46" t="s">
        <v>132</v>
      </c>
      <c r="D48" s="48">
        <v>3</v>
      </c>
      <c r="E48" s="20" t="s">
        <v>84</v>
      </c>
      <c r="F48" s="49"/>
      <c r="G48" s="49"/>
      <c r="H48" s="49"/>
    </row>
    <row r="49" spans="1:8" ht="23.4">
      <c r="A49" s="23">
        <v>48</v>
      </c>
      <c r="B49" s="46" t="s">
        <v>47</v>
      </c>
      <c r="C49" s="46" t="s">
        <v>133</v>
      </c>
      <c r="D49" s="48">
        <v>3</v>
      </c>
      <c r="E49" s="20" t="s">
        <v>84</v>
      </c>
      <c r="F49" s="49"/>
      <c r="G49" s="49"/>
      <c r="H49" s="49"/>
    </row>
    <row r="50" spans="1:8" ht="25.8">
      <c r="A50" s="23">
        <v>49</v>
      </c>
      <c r="B50" s="46" t="s">
        <v>48</v>
      </c>
      <c r="C50" s="46" t="s">
        <v>134</v>
      </c>
      <c r="D50" s="48">
        <v>3</v>
      </c>
      <c r="E50" s="20" t="s">
        <v>84</v>
      </c>
      <c r="F50" s="44" t="s">
        <v>157</v>
      </c>
      <c r="G50" s="44" t="s">
        <v>164</v>
      </c>
      <c r="H50" s="45">
        <v>5</v>
      </c>
    </row>
    <row r="51" spans="1:8" ht="25.8">
      <c r="A51" s="23">
        <v>50</v>
      </c>
      <c r="B51" s="46" t="s">
        <v>49</v>
      </c>
      <c r="C51" s="46" t="s">
        <v>135</v>
      </c>
      <c r="D51" s="48">
        <v>5</v>
      </c>
      <c r="E51" s="20" t="s">
        <v>84</v>
      </c>
      <c r="F51" s="42" t="s">
        <v>158</v>
      </c>
      <c r="G51" s="42" t="s">
        <v>165</v>
      </c>
      <c r="H51" s="43">
        <v>4</v>
      </c>
    </row>
    <row r="52" spans="1:8" ht="25.8">
      <c r="A52" s="23">
        <v>51</v>
      </c>
      <c r="B52" s="46" t="s">
        <v>50</v>
      </c>
      <c r="C52" s="46" t="s">
        <v>136</v>
      </c>
      <c r="D52" s="48">
        <v>3</v>
      </c>
      <c r="E52" s="20" t="s">
        <v>84</v>
      </c>
      <c r="F52" s="44" t="s">
        <v>159</v>
      </c>
      <c r="G52" s="44" t="s">
        <v>166</v>
      </c>
      <c r="H52" s="45">
        <v>3</v>
      </c>
    </row>
    <row r="53" spans="1:8" ht="25.8">
      <c r="A53" s="23">
        <v>52</v>
      </c>
      <c r="B53" s="46" t="s">
        <v>51</v>
      </c>
      <c r="C53" s="46" t="s">
        <v>137</v>
      </c>
      <c r="D53" s="48">
        <v>4</v>
      </c>
      <c r="E53" s="20" t="s">
        <v>84</v>
      </c>
      <c r="F53" s="42" t="s">
        <v>160</v>
      </c>
      <c r="G53" s="42" t="s">
        <v>167</v>
      </c>
      <c r="H53" s="43">
        <v>2</v>
      </c>
    </row>
    <row r="54" spans="1:8" ht="25.8">
      <c r="A54" s="23">
        <v>53</v>
      </c>
      <c r="B54" s="46" t="s">
        <v>52</v>
      </c>
      <c r="C54" s="46" t="s">
        <v>138</v>
      </c>
      <c r="D54" s="48">
        <v>3</v>
      </c>
      <c r="E54" s="20" t="s">
        <v>84</v>
      </c>
      <c r="F54" s="44" t="s">
        <v>161</v>
      </c>
      <c r="G54" s="44" t="s">
        <v>168</v>
      </c>
      <c r="H54" s="45">
        <v>1</v>
      </c>
    </row>
    <row r="55" spans="1:8" ht="23.4">
      <c r="A55" s="23">
        <v>54</v>
      </c>
      <c r="B55" s="46" t="s">
        <v>53</v>
      </c>
      <c r="C55" s="46" t="s">
        <v>139</v>
      </c>
      <c r="D55" s="48">
        <v>4</v>
      </c>
      <c r="E55" s="20" t="s">
        <v>84</v>
      </c>
    </row>
    <row r="56" spans="1:8" ht="23.4">
      <c r="A56" s="23">
        <v>55</v>
      </c>
      <c r="B56" s="46" t="s">
        <v>54</v>
      </c>
      <c r="C56" s="46" t="s">
        <v>140</v>
      </c>
      <c r="D56" s="48">
        <v>5</v>
      </c>
      <c r="E56" s="20" t="s">
        <v>84</v>
      </c>
    </row>
  </sheetData>
  <mergeCells count="8">
    <mergeCell ref="F34:H38"/>
    <mergeCell ref="F45:H49"/>
    <mergeCell ref="I1:N1"/>
    <mergeCell ref="A1:C1"/>
    <mergeCell ref="AF1:AG1"/>
    <mergeCell ref="F1:H5"/>
    <mergeCell ref="F12:H16"/>
    <mergeCell ref="F23:H27"/>
  </mergeCells>
  <dataValidations count="1">
    <dataValidation type="list" allowBlank="1" showInputMessage="1" showErrorMessage="1" sqref="D2:D56" xr:uid="{00000000-0002-0000-0000-000000000000}">
      <formula1>$H$6:$H$10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showGridLines="0" zoomScale="93" zoomScaleNormal="93" workbookViewId="0">
      <selection activeCell="D4" sqref="D4"/>
    </sheetView>
  </sheetViews>
  <sheetFormatPr defaultRowHeight="14.4"/>
  <cols>
    <col min="1" max="1" width="4.109375" customWidth="1"/>
    <col min="2" max="2" width="31.6640625" bestFit="1" customWidth="1"/>
    <col min="3" max="3" width="49.109375" customWidth="1"/>
    <col min="4" max="4" width="8.77734375" bestFit="1" customWidth="1"/>
    <col min="5" max="5" width="116.6640625" customWidth="1"/>
    <col min="6" max="6" width="149.6640625" customWidth="1"/>
  </cols>
  <sheetData>
    <row r="1" spans="1:6" ht="26.4">
      <c r="A1" s="33" t="str">
        <f>Test!U2</f>
        <v>Nutthapon Nisakon</v>
      </c>
      <c r="B1" s="33">
        <f>Test!U3</f>
        <v>6130613048</v>
      </c>
    </row>
    <row r="3" spans="1:6" ht="43.5" customHeight="1">
      <c r="A3" s="54" t="str">
        <f>Test!AB1</f>
        <v>PEC SELF RATING QUESTIONNAIRE PEC Profile  (คุณสมบัติของผู้ประกอบการ)</v>
      </c>
      <c r="B3" s="54"/>
      <c r="C3" s="54"/>
      <c r="D3" s="30" t="str">
        <f>Test!AE1</f>
        <v>Score</v>
      </c>
      <c r="E3" s="53" t="str">
        <f>Test!AF1</f>
        <v>Meaning</v>
      </c>
      <c r="F3" s="53"/>
    </row>
    <row r="4" spans="1:6" ht="23.4">
      <c r="A4" s="31">
        <f>Test!AB2</f>
        <v>1</v>
      </c>
      <c r="B4" s="32" t="str">
        <f>Test!AC2</f>
        <v>Opportunity Seeking</v>
      </c>
      <c r="C4" s="32" t="str">
        <f>Test!AD2</f>
        <v xml:space="preserve"> การแสวงหาโอกาส</v>
      </c>
      <c r="D4" s="34">
        <f>Test!AE2</f>
        <v>14</v>
      </c>
      <c r="E4" s="32" t="str">
        <f>Test!AF2</f>
        <v xml:space="preserve">Your average competence is on average. You have entrepreneurial characteristics but need to develop. </v>
      </c>
      <c r="F4" s="35" t="str">
        <f>Test!AG2</f>
        <v>ความสามารถของท่านอยู่ในเกณฑ์ค่อนข้างดี ท่านมีคุณสมบัติของผู้ประกอบการแต่ยังควรจะพัฒนาความสามารถหรือศักยภาพในด้านนี้ให้โดดเด่นกว่านี้</v>
      </c>
    </row>
    <row r="5" spans="1:6" ht="23.4">
      <c r="A5" s="31">
        <f>Test!AB3</f>
        <v>2</v>
      </c>
      <c r="B5" s="32" t="str">
        <f>Test!AC3</f>
        <v>Persistence</v>
      </c>
      <c r="C5" s="32" t="str">
        <f>Test!AD3</f>
        <v xml:space="preserve"> ความมุ่งมั่น</v>
      </c>
      <c r="D5" s="34">
        <f>Test!AE3</f>
        <v>16</v>
      </c>
      <c r="E5" s="32" t="str">
        <f>Test!AF3</f>
        <v xml:space="preserve">You are PERFECT to be an entrepreneur. There is a high chance for you to succeed in your business.  </v>
      </c>
      <c r="F5" s="35" t="str">
        <f>Test!AG3</f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</row>
    <row r="6" spans="1:6" ht="23.4">
      <c r="A6" s="31">
        <f>Test!AB4</f>
        <v>3</v>
      </c>
      <c r="B6" s="32" t="str">
        <f>Test!AC4</f>
        <v>Commitment to Work Contract</v>
      </c>
      <c r="C6" s="32" t="str">
        <f>Test!AD4</f>
        <v xml:space="preserve"> ความมีพันธะต่องาน ความผูกพัน ความรับผิดชอบในงาน</v>
      </c>
      <c r="D6" s="34">
        <f>Test!AE4</f>
        <v>19</v>
      </c>
      <c r="E6" s="32" t="str">
        <f>Test!AF4</f>
        <v xml:space="preserve">You are PERFECT to be an entrepreneur. There is a high chance for you to succeed in your business.  </v>
      </c>
      <c r="F6" s="35" t="str">
        <f>Test!AG4</f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</row>
    <row r="7" spans="1:6" ht="23.4">
      <c r="A7" s="31">
        <f>Test!AB5</f>
        <v>4</v>
      </c>
      <c r="B7" s="32" t="str">
        <f>Test!AC5</f>
        <v>Demand for Quality &amp; Efficiency</v>
      </c>
      <c r="C7" s="32" t="str">
        <f>Test!AD5</f>
        <v xml:space="preserve"> ความต้องการใฝ่หาคุณภาพและประสิทธิภาพ</v>
      </c>
      <c r="D7" s="34">
        <f>Test!AE5</f>
        <v>18</v>
      </c>
      <c r="E7" s="32" t="str">
        <f>Test!AF5</f>
        <v xml:space="preserve">You are PERFECT to be an entrepreneur. There is a high chance for you to succeed in your business.  </v>
      </c>
      <c r="F7" s="35" t="str">
        <f>Test!AG5</f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</row>
    <row r="8" spans="1:6" ht="23.4">
      <c r="A8" s="31">
        <f>Test!AB6</f>
        <v>5</v>
      </c>
      <c r="B8" s="32" t="str">
        <f>Test!AC6</f>
        <v xml:space="preserve">Risk Taking </v>
      </c>
      <c r="C8" s="32" t="str">
        <f>Test!AD6</f>
        <v xml:space="preserve"> ความกล้าเสี่ยง</v>
      </c>
      <c r="D8" s="34">
        <f>Test!AE6</f>
        <v>18</v>
      </c>
      <c r="E8" s="32" t="str">
        <f>Test!AF6</f>
        <v xml:space="preserve">You are PERFECT to be an entrepreneur. There is a high chance for you to succeed in your business.  </v>
      </c>
      <c r="F8" s="35" t="str">
        <f>Test!AG6</f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</row>
    <row r="9" spans="1:6" ht="23.4">
      <c r="A9" s="31">
        <f>Test!AB7</f>
        <v>6</v>
      </c>
      <c r="B9" s="32" t="str">
        <f>Test!AC7</f>
        <v xml:space="preserve">Goal Setting </v>
      </c>
      <c r="C9" s="32" t="str">
        <f>Test!AD7</f>
        <v xml:space="preserve"> การตั้งเป้าหมาย</v>
      </c>
      <c r="D9" s="34">
        <f>Test!AE7</f>
        <v>11</v>
      </c>
      <c r="E9" s="32" t="str">
        <f>Test!AF7</f>
        <v xml:space="preserve">Your average competence is on average. You have entrepreneurial characteristics but need to develop. </v>
      </c>
      <c r="F9" s="35" t="str">
        <f>Test!AG7</f>
        <v>ความสามารถของท่านอยู่ในเกณฑ์ค่อนข้างดี ท่านมีคุณสมบัติของผู้ประกอบการแต่ยังควรจะพัฒนาความสามารถหรือศักยภาพในด้านนี้ให้โดดเด่นกว่านี้</v>
      </c>
    </row>
    <row r="10" spans="1:6" ht="23.4">
      <c r="A10" s="31">
        <f>Test!AB8</f>
        <v>7</v>
      </c>
      <c r="B10" s="32" t="str">
        <f>Test!AC8</f>
        <v>Information Seeking</v>
      </c>
      <c r="C10" s="32" t="str">
        <f>Test!AD8</f>
        <v xml:space="preserve"> การแสวงหาข้อมูล</v>
      </c>
      <c r="D10" s="34">
        <f>Test!AE8</f>
        <v>16</v>
      </c>
      <c r="E10" s="32" t="str">
        <f>Test!AF8</f>
        <v xml:space="preserve">You are PERFECT to be an entrepreneur. There is a high chance for you to succeed in your business.  </v>
      </c>
      <c r="F10" s="35" t="str">
        <f>Test!AG8</f>
        <v>ท่านมีคุณสมบัติที่โดดเด่นและเหมาะสมที่จะเป็นผู้ประกอบการ ท่านมีโอกาสที่จะประสบความสำเร็จสูง</v>
      </c>
    </row>
    <row r="11" spans="1:6" ht="23.4">
      <c r="A11" s="31">
        <f>Test!AB9</f>
        <v>8</v>
      </c>
      <c r="B11" s="32" t="str">
        <f>Test!AC9</f>
        <v>Systematic Planning &amp; Monitoring</v>
      </c>
      <c r="C11" s="32" t="str">
        <f>Test!AD9</f>
        <v xml:space="preserve"> การวางแผน การติดตาม การประเมิน อย่างมีระบบ</v>
      </c>
      <c r="D11" s="34">
        <f>Test!AE9</f>
        <v>10</v>
      </c>
      <c r="E11" s="32" t="str">
        <f>Test!AF9</f>
        <v xml:space="preserve">Your average competence needs to improve. You have a high chance not to succeed in business if, you do not develop your competency. </v>
      </c>
      <c r="F11" s="35" t="str">
        <f>Test!AG9</f>
        <v xml:space="preserve">ความสามารถโดยเฉลี่ยของท่านอยู่ในเกณฑ์ที่ต้องปรับปรุง ท่านอาจไม่ประสบความสำเร็จในการประกอบกิจการ หรือไม่ควรก่อตั้งกิจการ หากความสามารถในด้านนี้ของท่านยังไม่ได้รับการพัฒนาให้สูงกว่านี้ </v>
      </c>
    </row>
    <row r="12" spans="1:6" ht="23.4">
      <c r="A12" s="31">
        <f>Test!AB10</f>
        <v>9</v>
      </c>
      <c r="B12" s="32" t="str">
        <f>Test!AC10</f>
        <v>Persuasion and Networking</v>
      </c>
      <c r="C12" s="32" t="str">
        <f>Test!AD10</f>
        <v xml:space="preserve"> การชี้ชวน การชักชวน การมีเครือข่าย</v>
      </c>
      <c r="D12" s="34">
        <f>Test!AE10</f>
        <v>9</v>
      </c>
      <c r="E12" s="32" t="str">
        <f>Test!AF10</f>
        <v xml:space="preserve">Your average competence needs to improve. You have a high chance not to succeed in business if, you do not develop your competency. </v>
      </c>
      <c r="F12" s="35" t="str">
        <f>Test!AG10</f>
        <v xml:space="preserve">ความสามารถโดยเฉลี่ยของท่านอยู่ในเกณฑ์ที่ต้องปรับปรุง ท่านอาจไม่ประสบความสำเร็จในการประกอบกิจการ หรือไม่ควรก่อตั้งกิจการ หากความสามารถในด้านนี้ของท่านยังไม่ได้รับการพัฒนาให้สูงกว่านี้ </v>
      </c>
    </row>
    <row r="13" spans="1:6" ht="23.4">
      <c r="A13" s="31">
        <f>Test!AB11</f>
        <v>10</v>
      </c>
      <c r="B13" s="32" t="str">
        <f>Test!AC11</f>
        <v xml:space="preserve">Self-Confidence </v>
      </c>
      <c r="C13" s="32" t="str">
        <f>Test!AD11</f>
        <v xml:space="preserve"> ความเชื่อมั่นในตนเอง</v>
      </c>
      <c r="D13" s="34">
        <f>Test!AE11</f>
        <v>11</v>
      </c>
      <c r="E13" s="32" t="str">
        <f>Test!AF11</f>
        <v xml:space="preserve">Your average competence is on average. You have entrepreneurial characteristics but need to develop. </v>
      </c>
      <c r="F13" s="35" t="str">
        <f>Test!AG11</f>
        <v>ความสามารถของท่านอยู่ในเกณฑ์ค่อนข้างดี ท่านมีคุณสมบัติของผู้ประกอบการแต่ยังควรจะพัฒนาความสามารถหรือศักยภาพในด้านนี้ให้โดดเด่นกว่านี้</v>
      </c>
    </row>
  </sheetData>
  <sheetProtection algorithmName="SHA-512" hashValue="Z+A5fgRis6SYWHkr4KXaNUQ4ByzZKGVwUmKobItSzXwAArFgRi4e5Q9Q4tQxYJ99uuDxceg8KA0wUkPb0Yyu5Q==" saltValue="OwEGx5oc6b2I6tMXAXNy5A==" spinCount="100000" sheet="1" objects="1" scenarios="1"/>
  <mergeCells count="2">
    <mergeCell ref="E3:F3"/>
    <mergeCell ref="A3:C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ณัฐพล นิศากร</cp:lastModifiedBy>
  <dcterms:created xsi:type="dcterms:W3CDTF">2019-08-04T07:59:29Z</dcterms:created>
  <dcterms:modified xsi:type="dcterms:W3CDTF">2020-11-17T13:18:35Z</dcterms:modified>
</cp:coreProperties>
</file>