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8_{EDBFA7A9-8E49-E042-914F-3AF2F01D0BC0}" xr6:coauthVersionLast="47" xr6:coauthVersionMax="47" xr10:uidLastSave="{00000000-0000-0000-0000-000000000000}"/>
  <bookViews>
    <workbookView xWindow="14820" yWindow="500" windowWidth="32540" windowHeight="26580" xr2:uid="{FEE3860C-D3F4-C840-B97D-F5B8812B61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1" i="1" l="1"/>
  <c r="P76" i="1"/>
  <c r="P77" i="1"/>
  <c r="P78" i="1"/>
  <c r="P79" i="1"/>
  <c r="P80" i="1"/>
  <c r="P82" i="1"/>
  <c r="O76" i="1"/>
  <c r="O77" i="1"/>
  <c r="O78" i="1"/>
  <c r="O79" i="1"/>
  <c r="O80" i="1"/>
  <c r="O81" i="1"/>
  <c r="O82" i="1"/>
  <c r="M77" i="1"/>
  <c r="M78" i="1"/>
  <c r="M79" i="1"/>
  <c r="M80" i="1"/>
  <c r="M81" i="1"/>
  <c r="P61" i="1"/>
  <c r="P62" i="1"/>
  <c r="P63" i="1"/>
  <c r="P64" i="1"/>
  <c r="P65" i="1"/>
  <c r="O61" i="1"/>
  <c r="O62" i="1"/>
  <c r="O63" i="1"/>
  <c r="O64" i="1"/>
  <c r="M62" i="1"/>
  <c r="M63" i="1"/>
  <c r="P36" i="1"/>
  <c r="P37" i="1"/>
  <c r="P38" i="1"/>
  <c r="P39" i="1"/>
  <c r="P40" i="1"/>
  <c r="P41" i="1"/>
  <c r="P42" i="1"/>
  <c r="P43" i="1"/>
  <c r="O36" i="1"/>
  <c r="O37" i="1"/>
  <c r="O38" i="1"/>
  <c r="O39" i="1"/>
  <c r="O40" i="1"/>
  <c r="O41" i="1"/>
  <c r="O42" i="1"/>
  <c r="O43" i="1"/>
  <c r="M36" i="1"/>
  <c r="M37" i="1"/>
  <c r="M38" i="1"/>
  <c r="M39" i="1"/>
  <c r="M40" i="1"/>
  <c r="M41" i="1"/>
  <c r="M42" i="1"/>
  <c r="M61" i="1"/>
  <c r="M76" i="1"/>
  <c r="P56" i="1"/>
  <c r="O56" i="1"/>
  <c r="P44" i="1"/>
  <c r="P45" i="1"/>
  <c r="O45" i="1"/>
  <c r="O44" i="1"/>
  <c r="M43" i="1"/>
  <c r="M44" i="1"/>
  <c r="M45" i="1"/>
  <c r="P83" i="1"/>
  <c r="P84" i="1"/>
  <c r="P85" i="1"/>
  <c r="O83" i="1"/>
  <c r="O84" i="1"/>
  <c r="O85" i="1"/>
  <c r="M82" i="1"/>
  <c r="M83" i="1"/>
  <c r="M84" i="1"/>
  <c r="M85" i="1"/>
  <c r="O65" i="1"/>
  <c r="M64" i="1"/>
  <c r="M65" i="1"/>
  <c r="P57" i="1"/>
  <c r="P58" i="1"/>
  <c r="P59" i="1"/>
  <c r="P60" i="1"/>
  <c r="O57" i="1"/>
  <c r="O58" i="1"/>
  <c r="O59" i="1"/>
  <c r="O60" i="1"/>
  <c r="M57" i="1"/>
  <c r="M58" i="1"/>
  <c r="M59" i="1"/>
  <c r="M60" i="1"/>
  <c r="M56" i="1"/>
  <c r="P75" i="1"/>
  <c r="O75" i="1"/>
  <c r="M75" i="1"/>
  <c r="P74" i="1"/>
  <c r="O74" i="1"/>
  <c r="M74" i="1"/>
  <c r="P73" i="1"/>
  <c r="O73" i="1"/>
  <c r="M73" i="1"/>
  <c r="P72" i="1"/>
  <c r="O72" i="1"/>
  <c r="M72" i="1"/>
  <c r="P71" i="1"/>
  <c r="O71" i="1"/>
  <c r="M71" i="1"/>
  <c r="P70" i="1"/>
  <c r="O70" i="1"/>
  <c r="M70" i="1"/>
  <c r="P55" i="1"/>
  <c r="O55" i="1"/>
  <c r="M55" i="1"/>
  <c r="P54" i="1"/>
  <c r="O54" i="1"/>
  <c r="M54" i="1"/>
  <c r="P53" i="1"/>
  <c r="O53" i="1"/>
  <c r="M53" i="1"/>
  <c r="P52" i="1"/>
  <c r="O52" i="1"/>
  <c r="M52" i="1"/>
  <c r="P51" i="1"/>
  <c r="O51" i="1"/>
  <c r="M51" i="1"/>
  <c r="P35" i="1"/>
  <c r="O35" i="1"/>
  <c r="M35" i="1"/>
  <c r="P34" i="1"/>
  <c r="O34" i="1"/>
  <c r="M34" i="1"/>
  <c r="P33" i="1"/>
  <c r="O33" i="1"/>
  <c r="M33" i="1"/>
  <c r="O32" i="1"/>
  <c r="L32" i="1"/>
  <c r="P32" i="1" s="1"/>
  <c r="P31" i="1"/>
  <c r="O31" i="1"/>
  <c r="M31" i="1"/>
  <c r="L31" i="1"/>
  <c r="P27" i="1"/>
  <c r="O27" i="1"/>
  <c r="M27" i="1"/>
  <c r="P26" i="1"/>
  <c r="O26" i="1"/>
  <c r="M26" i="1"/>
  <c r="P25" i="1"/>
  <c r="O25" i="1"/>
  <c r="M25" i="1"/>
  <c r="P24" i="1"/>
  <c r="O24" i="1"/>
  <c r="M24" i="1"/>
  <c r="P23" i="1"/>
  <c r="O23" i="1"/>
  <c r="M23" i="1"/>
  <c r="P22" i="1"/>
  <c r="O22" i="1"/>
  <c r="M22" i="1"/>
  <c r="P21" i="1"/>
  <c r="O21" i="1"/>
  <c r="M21" i="1"/>
  <c r="P20" i="1"/>
  <c r="O20" i="1"/>
  <c r="M20" i="1"/>
  <c r="P19" i="1"/>
  <c r="O19" i="1"/>
  <c r="M19" i="1"/>
  <c r="P18" i="1"/>
  <c r="O18" i="1"/>
  <c r="M18" i="1"/>
  <c r="P17" i="1"/>
  <c r="O17" i="1"/>
  <c r="M17" i="1"/>
  <c r="P16" i="1"/>
  <c r="O16" i="1"/>
  <c r="P15" i="1"/>
  <c r="O15" i="1"/>
  <c r="M15" i="1"/>
  <c r="P14" i="1"/>
  <c r="O14" i="1"/>
  <c r="P13" i="1"/>
  <c r="O13" i="1"/>
  <c r="M13" i="1"/>
  <c r="E12" i="1"/>
  <c r="C12" i="1"/>
  <c r="E11" i="1"/>
  <c r="C11" i="1"/>
  <c r="E10" i="1"/>
  <c r="C10" i="1"/>
  <c r="O9" i="1"/>
  <c r="O8" i="1"/>
  <c r="M8" i="1"/>
  <c r="O7" i="1"/>
  <c r="L7" i="1"/>
  <c r="M7" i="1" s="1"/>
  <c r="J3" i="1"/>
  <c r="M9" i="1" s="1"/>
  <c r="M32" i="1" l="1"/>
  <c r="M14" i="1"/>
  <c r="M16" i="1"/>
</calcChain>
</file>

<file path=xl/sharedStrings.xml><?xml version="1.0" encoding="utf-8"?>
<sst xmlns="http://schemas.openxmlformats.org/spreadsheetml/2006/main" count="32" uniqueCount="29">
  <si>
    <t>Ecore</t>
  </si>
  <si>
    <t>cc-pVDZ</t>
  </si>
  <si>
    <t>cMF</t>
  </si>
  <si>
    <t>Escf</t>
  </si>
  <si>
    <t>Active=</t>
  </si>
  <si>
    <t xml:space="preserve">EST basis </t>
  </si>
  <si>
    <t>Ecmf-fo</t>
  </si>
  <si>
    <t>ecore=</t>
  </si>
  <si>
    <t>STO-3G</t>
  </si>
  <si>
    <t>Ecmf-oo</t>
  </si>
  <si>
    <t>nbody</t>
  </si>
  <si>
    <t>delta_elec</t>
  </si>
  <si>
    <t>thresh_cipsi</t>
  </si>
  <si>
    <t>Root</t>
  </si>
  <si>
    <t>active_E(0)</t>
  </si>
  <si>
    <t>TOTAL_E(0)</t>
  </si>
  <si>
    <t>active_E(2)</t>
  </si>
  <si>
    <t>TOTAL_E(2)</t>
  </si>
  <si>
    <t>Extrapolated E</t>
  </si>
  <si>
    <t>TPSCI</t>
  </si>
  <si>
    <t>active</t>
  </si>
  <si>
    <t>TPSCI+PT</t>
  </si>
  <si>
    <t>TPSCI dim</t>
  </si>
  <si>
    <t xml:space="preserve"> </t>
  </si>
  <si>
    <t>HCI</t>
  </si>
  <si>
    <t>threshold</t>
  </si>
  <si>
    <t>HCI+PT</t>
  </si>
  <si>
    <t>HCI Dim</t>
  </si>
  <si>
    <t>PT2 correction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</si>
</sst>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2"/>
      <color theme="1"/>
      <name val="Aptos Narrow"/>
      <family val="2"/>
      <scheme val="minor"/>
    </font>
    <font>
      <b/>
      <sz val="20"/>
      <color theme="6" tint="-0.499984740745262"/>
      <name val="Arial"/>
      <family val="2"/>
    </font>
    <font>
      <b/>
      <sz val="20"/>
      <color theme="1"/>
      <name val="Arial"/>
      <family val="2"/>
    </font>
    <font>
      <b/>
      <sz val="20"/>
      <color theme="1"/>
      <name val="Aptos Narrow"/>
      <family val="2"/>
      <scheme val="minor"/>
    </font>
    <font>
      <b/>
      <sz val="20"/>
      <color theme="6" tint="-0.499984740745262"/>
      <name val="Aptos Narrow"/>
      <scheme val="minor"/>
    </font>
    <font>
      <b/>
      <sz val="20"/>
      <color theme="6" tint="-0.499984740745262"/>
      <name val="Aptos Narrow"/>
      <family val="2"/>
      <scheme val="minor"/>
    </font>
    <font>
      <b/>
      <sz val="20"/>
      <color theme="6" tint="-0.499984740745262"/>
      <name val="Menlo"/>
      <family val="2"/>
    </font>
    <font>
      <b/>
      <sz val="20"/>
      <color rgb="FF000000"/>
      <name val="Menlo"/>
      <family val="2"/>
    </font>
    <font>
      <b/>
      <sz val="20"/>
      <color theme="6" tint="-0.499984740745262"/>
      <name val="Monaco"/>
      <family val="2"/>
    </font>
    <font>
      <b/>
      <sz val="20"/>
      <color theme="7" tint="-0.499984740745262"/>
      <name val="Arial"/>
      <family val="2"/>
    </font>
    <font>
      <b/>
      <sz val="20"/>
      <color theme="7" tint="-0.499984740745262"/>
      <name val="Aptos Narrow"/>
      <scheme val="minor"/>
    </font>
    <font>
      <b/>
      <sz val="20"/>
      <color theme="7" tint="-0.499984740745262"/>
      <name val="Aptos Narrow"/>
      <family val="2"/>
      <scheme val="minor"/>
    </font>
    <font>
      <b/>
      <sz val="20"/>
      <color theme="6"/>
      <name val="Aptos Narrow"/>
      <family val="2"/>
      <scheme val="minor"/>
    </font>
    <font>
      <b/>
      <sz val="20"/>
      <color theme="6"/>
      <name val="Menlo"/>
      <family val="2"/>
    </font>
    <font>
      <b/>
      <sz val="20"/>
      <color theme="1"/>
      <name val="Aptos Narrow"/>
      <scheme val="minor"/>
    </font>
    <font>
      <b/>
      <sz val="22"/>
      <color theme="1"/>
      <name val="Aptos Narrow"/>
      <family val="2"/>
      <scheme val="minor"/>
    </font>
    <font>
      <b/>
      <sz val="22"/>
      <color theme="1"/>
      <name val="Aptos Narrow"/>
      <scheme val="minor"/>
    </font>
    <font>
      <b/>
      <sz val="22"/>
      <color theme="6" tint="-0.499984740745262"/>
      <name val="Aptos Narrow"/>
      <family val="2"/>
      <scheme val="minor"/>
    </font>
    <font>
      <b/>
      <sz val="22"/>
      <color rgb="FF000000"/>
      <name val="Menlo"/>
      <family val="2"/>
    </font>
    <font>
      <b/>
      <sz val="22"/>
      <color rgb="FF0D3512"/>
      <name val="Aptos Narrow"/>
      <family val="2"/>
      <scheme val="minor"/>
    </font>
    <font>
      <b/>
      <sz val="22"/>
      <color rgb="FF0D3512"/>
      <name val="Arial"/>
      <family val="2"/>
    </font>
    <font>
      <b/>
      <sz val="22"/>
      <color rgb="FF000000"/>
      <name val="Aptos Narrow"/>
      <family val="2"/>
      <scheme val="minor"/>
    </font>
    <font>
      <b/>
      <sz val="18"/>
      <color theme="1"/>
      <name val="Aptos Narrow"/>
      <scheme val="minor"/>
    </font>
    <font>
      <b/>
      <sz val="18"/>
      <color rgb="FF000000"/>
      <name val="Menlo"/>
      <family val="2"/>
    </font>
    <font>
      <b/>
      <sz val="24"/>
      <color theme="1"/>
      <name val="Aptos Narrow"/>
      <scheme val="minor"/>
    </font>
    <font>
      <b/>
      <sz val="16"/>
      <color theme="6"/>
      <name val="Menlo"/>
      <family val="2"/>
    </font>
    <font>
      <sz val="22"/>
      <color theme="1"/>
      <name val="Aptos Narrow"/>
      <family val="2"/>
      <scheme val="minor"/>
    </font>
    <font>
      <b/>
      <sz val="11"/>
      <color rgb="FFB42419"/>
      <name val="Menlo"/>
      <family val="2"/>
    </font>
    <font>
      <sz val="11"/>
      <color rgb="FF000000"/>
      <name val="Menlo"/>
      <family val="2"/>
    </font>
    <font>
      <b/>
      <sz val="20"/>
      <color rgb="FFFF0000"/>
      <name val="Aptos Narrow"/>
      <family val="2"/>
      <scheme val="minor"/>
    </font>
    <font>
      <b/>
      <sz val="22"/>
      <color theme="6"/>
      <name val="Aptos Narrow"/>
      <family val="2"/>
      <scheme val="minor"/>
    </font>
    <font>
      <b/>
      <sz val="22"/>
      <color theme="1"/>
      <name val="Menlo Regular"/>
    </font>
    <font>
      <b/>
      <sz val="22"/>
      <color rgb="FF0D3512"/>
      <name val="Menlo Regular"/>
    </font>
    <font>
      <b/>
      <sz val="22"/>
      <color rgb="FF000000"/>
      <name val="Menlo Regular"/>
    </font>
    <font>
      <b/>
      <sz val="12"/>
      <color theme="1"/>
      <name val="Menlo Regular"/>
    </font>
    <font>
      <b/>
      <sz val="22"/>
      <color theme="6"/>
      <name val="Menlo Regula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2" tint="-9.9978637043366805E-2"/>
        <bgColor rgb="FF000000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6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/>
    <xf numFmtId="0" fontId="2" fillId="3" borderId="0" xfId="0" applyFont="1" applyFill="1"/>
    <xf numFmtId="0" fontId="3" fillId="3" borderId="5" xfId="0" applyFont="1" applyFill="1" applyBorder="1"/>
    <xf numFmtId="0" fontId="3" fillId="3" borderId="4" xfId="0" applyFont="1" applyFill="1" applyBorder="1"/>
    <xf numFmtId="0" fontId="4" fillId="3" borderId="0" xfId="0" applyFont="1" applyFill="1"/>
    <xf numFmtId="0" fontId="5" fillId="3" borderId="0" xfId="0" applyFont="1" applyFill="1"/>
    <xf numFmtId="0" fontId="6" fillId="3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7" fillId="4" borderId="7" xfId="0" applyFont="1" applyFill="1" applyBorder="1"/>
    <xf numFmtId="0" fontId="1" fillId="4" borderId="7" xfId="0" applyFont="1" applyFill="1" applyBorder="1"/>
    <xf numFmtId="0" fontId="5" fillId="4" borderId="7" xfId="0" applyFont="1" applyFill="1" applyBorder="1"/>
    <xf numFmtId="0" fontId="3" fillId="4" borderId="8" xfId="0" applyFont="1" applyFill="1" applyBorder="1"/>
    <xf numFmtId="0" fontId="1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5" borderId="4" xfId="0" applyFont="1" applyFill="1" applyBorder="1"/>
    <xf numFmtId="11" fontId="1" fillId="5" borderId="0" xfId="0" applyNumberFormat="1" applyFont="1" applyFill="1"/>
    <xf numFmtId="0" fontId="3" fillId="5" borderId="0" xfId="0" applyFont="1" applyFill="1"/>
    <xf numFmtId="0" fontId="1" fillId="5" borderId="0" xfId="0" applyFont="1" applyFill="1"/>
    <xf numFmtId="0" fontId="7" fillId="5" borderId="0" xfId="0" applyFont="1" applyFill="1"/>
    <xf numFmtId="0" fontId="3" fillId="5" borderId="5" xfId="0" applyFont="1" applyFill="1" applyBorder="1"/>
    <xf numFmtId="0" fontId="3" fillId="2" borderId="0" xfId="0" applyFont="1" applyFill="1"/>
    <xf numFmtId="0" fontId="3" fillId="2" borderId="5" xfId="0" applyFont="1" applyFill="1" applyBorder="1"/>
    <xf numFmtId="0" fontId="8" fillId="5" borderId="4" xfId="0" applyFont="1" applyFill="1" applyBorder="1"/>
    <xf numFmtId="0" fontId="9" fillId="6" borderId="1" xfId="0" applyFont="1" applyFill="1" applyBorder="1"/>
    <xf numFmtId="0" fontId="9" fillId="6" borderId="2" xfId="0" applyFont="1" applyFill="1" applyBorder="1"/>
    <xf numFmtId="0" fontId="10" fillId="6" borderId="2" xfId="0" applyFont="1" applyFill="1" applyBorder="1"/>
    <xf numFmtId="0" fontId="9" fillId="6" borderId="3" xfId="0" applyFont="1" applyFill="1" applyBorder="1"/>
    <xf numFmtId="0" fontId="9" fillId="2" borderId="2" xfId="0" applyFont="1" applyFill="1" applyBorder="1"/>
    <xf numFmtId="0" fontId="8" fillId="5" borderId="9" xfId="0" applyFont="1" applyFill="1" applyBorder="1"/>
    <xf numFmtId="0" fontId="5" fillId="5" borderId="10" xfId="0" applyFont="1" applyFill="1" applyBorder="1"/>
    <xf numFmtId="0" fontId="1" fillId="5" borderId="10" xfId="0" applyFont="1" applyFill="1" applyBorder="1"/>
    <xf numFmtId="0" fontId="7" fillId="5" borderId="10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1" fontId="9" fillId="6" borderId="4" xfId="0" applyNumberFormat="1" applyFont="1" applyFill="1" applyBorder="1"/>
    <xf numFmtId="0" fontId="9" fillId="6" borderId="0" xfId="0" applyFont="1" applyFill="1"/>
    <xf numFmtId="0" fontId="10" fillId="6" borderId="0" xfId="0" applyFont="1" applyFill="1"/>
    <xf numFmtId="0" fontId="9" fillId="6" borderId="5" xfId="0" applyFont="1" applyFill="1" applyBorder="1"/>
    <xf numFmtId="0" fontId="11" fillId="2" borderId="0" xfId="0" applyFont="1" applyFill="1"/>
    <xf numFmtId="0" fontId="9" fillId="2" borderId="0" xfId="0" applyFont="1" applyFill="1"/>
    <xf numFmtId="0" fontId="9" fillId="2" borderId="5" xfId="0" applyFont="1" applyFill="1" applyBorder="1"/>
    <xf numFmtId="11" fontId="9" fillId="6" borderId="9" xfId="0" applyNumberFormat="1" applyFont="1" applyFill="1" applyBorder="1"/>
    <xf numFmtId="0" fontId="9" fillId="6" borderId="10" xfId="0" applyFont="1" applyFill="1" applyBorder="1"/>
    <xf numFmtId="0" fontId="10" fillId="6" borderId="10" xfId="0" applyFont="1" applyFill="1" applyBorder="1"/>
    <xf numFmtId="0" fontId="9" fillId="6" borderId="11" xfId="0" applyFont="1" applyFill="1" applyBorder="1"/>
    <xf numFmtId="0" fontId="9" fillId="2" borderId="11" xfId="0" applyFont="1" applyFill="1" applyBorder="1"/>
    <xf numFmtId="11" fontId="12" fillId="7" borderId="1" xfId="0" applyNumberFormat="1" applyFont="1" applyFill="1" applyBorder="1"/>
    <xf numFmtId="0" fontId="13" fillId="7" borderId="2" xfId="0" applyFont="1" applyFill="1" applyBorder="1"/>
    <xf numFmtId="0" fontId="3" fillId="7" borderId="2" xfId="0" applyFont="1" applyFill="1" applyBorder="1"/>
    <xf numFmtId="0" fontId="3" fillId="7" borderId="3" xfId="0" applyFont="1" applyFill="1" applyBorder="1"/>
    <xf numFmtId="0" fontId="3" fillId="7" borderId="1" xfId="0" applyFont="1" applyFill="1" applyBorder="1"/>
    <xf numFmtId="0" fontId="5" fillId="7" borderId="2" xfId="0" applyFont="1" applyFill="1" applyBorder="1"/>
    <xf numFmtId="0" fontId="7" fillId="7" borderId="2" xfId="0" applyFont="1" applyFill="1" applyBorder="1"/>
    <xf numFmtId="0" fontId="7" fillId="7" borderId="4" xfId="0" applyFont="1" applyFill="1" applyBorder="1"/>
    <xf numFmtId="0" fontId="3" fillId="7" borderId="0" xfId="0" applyFont="1" applyFill="1"/>
    <xf numFmtId="0" fontId="5" fillId="7" borderId="0" xfId="0" applyFont="1" applyFill="1"/>
    <xf numFmtId="0" fontId="7" fillId="7" borderId="0" xfId="0" applyFont="1" applyFill="1"/>
    <xf numFmtId="11" fontId="3" fillId="7" borderId="4" xfId="0" applyNumberFormat="1" applyFont="1" applyFill="1" applyBorder="1"/>
    <xf numFmtId="0" fontId="14" fillId="7" borderId="0" xfId="0" applyFont="1" applyFill="1"/>
    <xf numFmtId="0" fontId="1" fillId="7" borderId="0" xfId="0" applyFont="1" applyFill="1"/>
    <xf numFmtId="0" fontId="3" fillId="7" borderId="4" xfId="0" applyFont="1" applyFill="1" applyBorder="1"/>
    <xf numFmtId="0" fontId="3" fillId="7" borderId="9" xfId="0" applyFont="1" applyFill="1" applyBorder="1"/>
    <xf numFmtId="0" fontId="3" fillId="7" borderId="10" xfId="0" applyFont="1" applyFill="1" applyBorder="1"/>
    <xf numFmtId="0" fontId="7" fillId="7" borderId="10" xfId="0" applyFont="1" applyFill="1" applyBorder="1"/>
    <xf numFmtId="11" fontId="14" fillId="7" borderId="1" xfId="0" applyNumberFormat="1" applyFont="1" applyFill="1" applyBorder="1"/>
    <xf numFmtId="3" fontId="1" fillId="5" borderId="0" xfId="0" applyNumberFormat="1" applyFont="1" applyFill="1"/>
    <xf numFmtId="0" fontId="7" fillId="7" borderId="9" xfId="0" applyFont="1" applyFill="1" applyBorder="1"/>
    <xf numFmtId="0" fontId="15" fillId="9" borderId="1" xfId="0" applyFont="1" applyFill="1" applyBorder="1"/>
    <xf numFmtId="0" fontId="16" fillId="9" borderId="2" xfId="0" applyFont="1" applyFill="1" applyBorder="1"/>
    <xf numFmtId="0" fontId="17" fillId="9" borderId="2" xfId="0" applyFont="1" applyFill="1" applyBorder="1"/>
    <xf numFmtId="0" fontId="18" fillId="9" borderId="2" xfId="0" applyFont="1" applyFill="1" applyBorder="1"/>
    <xf numFmtId="0" fontId="15" fillId="9" borderId="2" xfId="0" applyFont="1" applyFill="1" applyBorder="1"/>
    <xf numFmtId="0" fontId="15" fillId="9" borderId="3" xfId="0" applyFont="1" applyFill="1" applyBorder="1"/>
    <xf numFmtId="0" fontId="19" fillId="10" borderId="2" xfId="0" applyFont="1" applyFill="1" applyBorder="1"/>
    <xf numFmtId="0" fontId="15" fillId="9" borderId="7" xfId="0" applyFont="1" applyFill="1" applyBorder="1"/>
    <xf numFmtId="11" fontId="2" fillId="0" borderId="0" xfId="0" applyNumberFormat="1" applyFont="1"/>
    <xf numFmtId="0" fontId="15" fillId="9" borderId="4" xfId="0" applyFont="1" applyFill="1" applyBorder="1"/>
    <xf numFmtId="0" fontId="15" fillId="9" borderId="10" xfId="0" applyFont="1" applyFill="1" applyBorder="1"/>
    <xf numFmtId="0" fontId="15" fillId="9" borderId="5" xfId="0" applyFont="1" applyFill="1" applyBorder="1"/>
    <xf numFmtId="0" fontId="15" fillId="9" borderId="9" xfId="0" applyFont="1" applyFill="1" applyBorder="1"/>
    <xf numFmtId="0" fontId="21" fillId="10" borderId="10" xfId="0" applyFont="1" applyFill="1" applyBorder="1"/>
    <xf numFmtId="0" fontId="18" fillId="9" borderId="10" xfId="0" applyFont="1" applyFill="1" applyBorder="1"/>
    <xf numFmtId="0" fontId="15" fillId="9" borderId="11" xfId="0" applyFont="1" applyFill="1" applyBorder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8" borderId="0" xfId="0" applyFont="1" applyFill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7" borderId="5" xfId="0" applyFont="1" applyFill="1" applyBorder="1"/>
    <xf numFmtId="0" fontId="29" fillId="7" borderId="11" xfId="0" applyFont="1" applyFill="1" applyBorder="1"/>
    <xf numFmtId="0" fontId="29" fillId="7" borderId="1" xfId="0" applyFont="1" applyFill="1" applyBorder="1"/>
    <xf numFmtId="0" fontId="29" fillId="7" borderId="4" xfId="0" applyFont="1" applyFill="1" applyBorder="1"/>
    <xf numFmtId="0" fontId="29" fillId="7" borderId="9" xfId="0" applyFont="1" applyFill="1" applyBorder="1"/>
    <xf numFmtId="0" fontId="12" fillId="7" borderId="3" xfId="0" applyFont="1" applyFill="1" applyBorder="1"/>
    <xf numFmtId="0" fontId="30" fillId="9" borderId="3" xfId="0" applyFont="1" applyFill="1" applyBorder="1"/>
    <xf numFmtId="0" fontId="18" fillId="0" borderId="0" xfId="0" applyFont="1"/>
    <xf numFmtId="0" fontId="31" fillId="11" borderId="1" xfId="0" applyFont="1" applyFill="1" applyBorder="1"/>
    <xf numFmtId="0" fontId="31" fillId="11" borderId="2" xfId="0" applyFont="1" applyFill="1" applyBorder="1"/>
    <xf numFmtId="0" fontId="32" fillId="12" borderId="2" xfId="0" applyFont="1" applyFill="1" applyBorder="1"/>
    <xf numFmtId="0" fontId="33" fillId="11" borderId="2" xfId="0" applyFont="1" applyFill="1" applyBorder="1"/>
    <xf numFmtId="0" fontId="31" fillId="11" borderId="3" xfId="0" applyFont="1" applyFill="1" applyBorder="1"/>
    <xf numFmtId="0" fontId="31" fillId="11" borderId="7" xfId="0" applyFont="1" applyFill="1" applyBorder="1"/>
    <xf numFmtId="0" fontId="35" fillId="11" borderId="3" xfId="0" applyFont="1" applyFill="1" applyBorder="1"/>
    <xf numFmtId="0" fontId="31" fillId="11" borderId="4" xfId="0" applyFont="1" applyFill="1" applyBorder="1"/>
    <xf numFmtId="0" fontId="31" fillId="11" borderId="10" xfId="0" applyFont="1" applyFill="1" applyBorder="1"/>
    <xf numFmtId="0" fontId="31" fillId="11" borderId="5" xfId="0" applyFont="1" applyFill="1" applyBorder="1"/>
    <xf numFmtId="0" fontId="31" fillId="11" borderId="9" xfId="0" applyFont="1" applyFill="1" applyBorder="1"/>
    <xf numFmtId="0" fontId="33" fillId="12" borderId="10" xfId="0" applyFont="1" applyFill="1" applyBorder="1"/>
    <xf numFmtId="0" fontId="33" fillId="11" borderId="10" xfId="0" applyFont="1" applyFill="1" applyBorder="1"/>
    <xf numFmtId="0" fontId="31" fillId="11" borderId="11" xfId="0" applyFont="1" applyFill="1" applyBorder="1"/>
    <xf numFmtId="0" fontId="31" fillId="9" borderId="1" xfId="0" applyFont="1" applyFill="1" applyBorder="1"/>
    <xf numFmtId="0" fontId="31" fillId="9" borderId="2" xfId="0" applyFont="1" applyFill="1" applyBorder="1"/>
    <xf numFmtId="0" fontId="32" fillId="10" borderId="2" xfId="0" applyFont="1" applyFill="1" applyBorder="1"/>
    <xf numFmtId="0" fontId="33" fillId="9" borderId="4" xfId="0" applyFont="1" applyFill="1" applyBorder="1"/>
    <xf numFmtId="0" fontId="31" fillId="9" borderId="0" xfId="0" applyFont="1" applyFill="1"/>
    <xf numFmtId="0" fontId="31" fillId="9" borderId="10" xfId="0" applyFont="1" applyFill="1" applyBorder="1"/>
    <xf numFmtId="0" fontId="31" fillId="9" borderId="4" xfId="0" applyFont="1" applyFill="1" applyBorder="1"/>
    <xf numFmtId="0" fontId="31" fillId="9" borderId="9" xfId="0" applyFont="1" applyFill="1" applyBorder="1"/>
    <xf numFmtId="0" fontId="33" fillId="10" borderId="10" xfId="0" applyFont="1" applyFill="1" applyBorder="1"/>
    <xf numFmtId="0" fontId="15" fillId="9" borderId="0" xfId="0" applyFont="1" applyFill="1" applyBorder="1"/>
    <xf numFmtId="0" fontId="31" fillId="11" borderId="0" xfId="0" applyFont="1" applyFill="1" applyBorder="1"/>
    <xf numFmtId="0" fontId="0" fillId="0" borderId="0" xfId="0" applyBorder="1"/>
    <xf numFmtId="0" fontId="3" fillId="7" borderId="0" xfId="0" applyFont="1" applyFill="1" applyBorder="1"/>
    <xf numFmtId="0" fontId="0" fillId="8" borderId="0" xfId="0" applyFill="1" applyBorder="1"/>
    <xf numFmtId="0" fontId="3" fillId="8" borderId="0" xfId="0" applyFont="1" applyFill="1" applyBorder="1"/>
    <xf numFmtId="0" fontId="31" fillId="3" borderId="6" xfId="0" applyFont="1" applyFill="1" applyBorder="1"/>
    <xf numFmtId="0" fontId="31" fillId="3" borderId="7" xfId="0" applyFont="1" applyFill="1" applyBorder="1"/>
    <xf numFmtId="0" fontId="32" fillId="13" borderId="7" xfId="0" applyFont="1" applyFill="1" applyBorder="1"/>
    <xf numFmtId="0" fontId="33" fillId="3" borderId="7" xfId="0" applyFont="1" applyFill="1" applyBorder="1"/>
    <xf numFmtId="0" fontId="31" fillId="3" borderId="8" xfId="0" applyFont="1" applyFill="1" applyBorder="1"/>
    <xf numFmtId="0" fontId="31" fillId="3" borderId="1" xfId="0" applyFont="1" applyFill="1" applyBorder="1"/>
    <xf numFmtId="0" fontId="31" fillId="3" borderId="2" xfId="0" applyFont="1" applyFill="1" applyBorder="1"/>
    <xf numFmtId="0" fontId="32" fillId="13" borderId="2" xfId="0" applyFont="1" applyFill="1" applyBorder="1"/>
    <xf numFmtId="0" fontId="33" fillId="3" borderId="2" xfId="0" applyFont="1" applyFill="1" applyBorder="1"/>
    <xf numFmtId="0" fontId="31" fillId="3" borderId="3" xfId="0" applyFont="1" applyFill="1" applyBorder="1"/>
    <xf numFmtId="0" fontId="31" fillId="3" borderId="4" xfId="0" applyFont="1" applyFill="1" applyBorder="1"/>
    <xf numFmtId="0" fontId="31" fillId="3" borderId="0" xfId="0" applyFont="1" applyFill="1" applyBorder="1"/>
    <xf numFmtId="0" fontId="32" fillId="13" borderId="0" xfId="0" applyFont="1" applyFill="1" applyBorder="1"/>
    <xf numFmtId="0" fontId="33" fillId="3" borderId="0" xfId="0" applyFont="1" applyFill="1" applyBorder="1"/>
    <xf numFmtId="0" fontId="31" fillId="3" borderId="10" xfId="0" applyFont="1" applyFill="1" applyBorder="1"/>
    <xf numFmtId="0" fontId="31" fillId="3" borderId="5" xfId="0" applyFont="1" applyFill="1" applyBorder="1"/>
    <xf numFmtId="0" fontId="31" fillId="3" borderId="9" xfId="0" applyFont="1" applyFill="1" applyBorder="1"/>
    <xf numFmtId="0" fontId="33" fillId="13" borderId="10" xfId="0" applyFont="1" applyFill="1" applyBorder="1"/>
    <xf numFmtId="0" fontId="33" fillId="3" borderId="10" xfId="0" applyFont="1" applyFill="1" applyBorder="1"/>
    <xf numFmtId="0" fontId="31" fillId="3" borderId="11" xfId="0" applyFont="1" applyFill="1" applyBorder="1"/>
    <xf numFmtId="0" fontId="18" fillId="3" borderId="0" xfId="0" applyFont="1" applyFill="1" applyBorder="1"/>
    <xf numFmtId="0" fontId="33" fillId="13" borderId="0" xfId="0" applyFont="1" applyFill="1" applyBorder="1"/>
    <xf numFmtId="0" fontId="34" fillId="3" borderId="9" xfId="0" applyFont="1" applyFill="1" applyBorder="1"/>
    <xf numFmtId="0" fontId="34" fillId="3" borderId="10" xfId="0" applyFont="1" applyFill="1" applyBorder="1"/>
    <xf numFmtId="0" fontId="32" fillId="12" borderId="0" xfId="0" applyFont="1" applyFill="1" applyBorder="1"/>
    <xf numFmtId="0" fontId="33" fillId="11" borderId="0" xfId="0" applyFont="1" applyFill="1" applyBorder="1"/>
    <xf numFmtId="0" fontId="18" fillId="11" borderId="0" xfId="0" applyFont="1" applyFill="1" applyBorder="1"/>
    <xf numFmtId="0" fontId="19" fillId="10" borderId="0" xfId="0" applyFont="1" applyFill="1" applyBorder="1"/>
    <xf numFmtId="0" fontId="18" fillId="9" borderId="0" xfId="0" applyFont="1" applyFill="1" applyBorder="1"/>
    <xf numFmtId="0" fontId="20" fillId="10" borderId="0" xfId="0" applyFont="1" applyFill="1" applyBorder="1"/>
    <xf numFmtId="0" fontId="31" fillId="9" borderId="0" xfId="0" applyFont="1" applyFill="1" applyBorder="1"/>
    <xf numFmtId="0" fontId="32" fillId="10" borderId="0" xfId="0" applyFont="1" applyFill="1" applyBorder="1"/>
    <xf numFmtId="0" fontId="33" fillId="9" borderId="0" xfId="0" applyFont="1" applyFill="1" applyBorder="1"/>
    <xf numFmtId="0" fontId="33" fillId="9" borderId="10" xfId="0" applyFont="1" applyFill="1" applyBorder="1"/>
    <xf numFmtId="0" fontId="7" fillId="7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E9B32-CF8A-A644-91BD-4F75E173F94D}">
  <dimension ref="A1:V234"/>
  <sheetViews>
    <sheetView tabSelected="1" zoomScale="62" zoomScaleNormal="62" workbookViewId="0">
      <selection activeCell="C54" sqref="C54"/>
    </sheetView>
  </sheetViews>
  <sheetFormatPr baseColWidth="10" defaultRowHeight="16"/>
  <cols>
    <col min="1" max="1" width="18" bestFit="1" customWidth="1"/>
    <col min="2" max="2" width="25.33203125" customWidth="1"/>
    <col min="3" max="3" width="24" customWidth="1"/>
    <col min="4" max="4" width="25.6640625" customWidth="1"/>
    <col min="5" max="5" width="17.33203125" customWidth="1"/>
    <col min="6" max="6" width="13.6640625" customWidth="1"/>
    <col min="7" max="7" width="4.5" customWidth="1"/>
    <col min="8" max="8" width="25.5" customWidth="1"/>
    <col min="9" max="9" width="32.83203125" customWidth="1"/>
    <col min="10" max="10" width="34.83203125" customWidth="1"/>
    <col min="11" max="11" width="9.1640625" customWidth="1"/>
    <col min="12" max="12" width="40.33203125" customWidth="1"/>
    <col min="13" max="13" width="34.6640625" customWidth="1"/>
    <col min="14" max="14" width="29.1640625" customWidth="1"/>
    <col min="15" max="15" width="32.33203125" customWidth="1"/>
    <col min="16" max="16" width="21.33203125" customWidth="1"/>
    <col min="17" max="17" width="17.1640625" bestFit="1" customWidth="1"/>
    <col min="18" max="18" width="22.5" bestFit="1" customWidth="1"/>
  </cols>
  <sheetData>
    <row r="1" spans="1:22" ht="27">
      <c r="A1" s="1" t="s">
        <v>0</v>
      </c>
      <c r="B1" s="1">
        <v>-1459.7799970000001</v>
      </c>
      <c r="C1" s="1" t="s">
        <v>1</v>
      </c>
      <c r="D1" s="1"/>
      <c r="E1" s="2"/>
      <c r="F1" s="3"/>
      <c r="G1" s="3"/>
      <c r="H1" s="4" t="s">
        <v>2</v>
      </c>
      <c r="I1" s="5"/>
      <c r="J1" s="5"/>
      <c r="K1" s="6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27">
      <c r="A2" s="1" t="s">
        <v>3</v>
      </c>
      <c r="B2" s="1">
        <v>-1581.7267879999999</v>
      </c>
      <c r="C2" s="1"/>
      <c r="D2" s="1"/>
      <c r="E2" s="2"/>
      <c r="F2" s="3"/>
      <c r="G2" s="3"/>
      <c r="H2" s="7">
        <v>-1582.3414811891901</v>
      </c>
      <c r="I2" s="8" t="s">
        <v>4</v>
      </c>
      <c r="J2" s="9">
        <v>-122.561484512365</v>
      </c>
      <c r="K2" s="10"/>
      <c r="L2" s="3" t="s">
        <v>5</v>
      </c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 ht="27">
      <c r="A3" s="1" t="s">
        <v>6</v>
      </c>
      <c r="B3" s="1">
        <v>-1581.9611</v>
      </c>
      <c r="C3" s="1"/>
      <c r="D3" s="1"/>
      <c r="E3" s="2"/>
      <c r="F3" s="3"/>
      <c r="G3" s="3"/>
      <c r="H3" s="7"/>
      <c r="I3" s="8" t="s">
        <v>7</v>
      </c>
      <c r="J3" s="9">
        <f>(H2-J2)</f>
        <v>-1459.779996676825</v>
      </c>
      <c r="K3" s="10"/>
      <c r="L3" s="3" t="s">
        <v>8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28" thickBot="1">
      <c r="A4" s="1" t="s">
        <v>9</v>
      </c>
      <c r="B4" s="1">
        <v>-1582.341007</v>
      </c>
      <c r="C4" s="1"/>
      <c r="D4" s="1"/>
      <c r="E4" s="2"/>
      <c r="F4" s="3"/>
      <c r="G4" s="3"/>
      <c r="H4" s="11"/>
      <c r="I4" s="12"/>
      <c r="J4" s="13"/>
      <c r="K4" s="14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 ht="28" thickBot="1">
      <c r="A5" s="1"/>
      <c r="B5" s="1"/>
      <c r="C5" s="1"/>
      <c r="D5" s="1"/>
      <c r="E5" s="2"/>
      <c r="F5" s="3"/>
      <c r="G5" s="3"/>
      <c r="H5" s="15" t="s">
        <v>10</v>
      </c>
      <c r="I5" s="16" t="s">
        <v>11</v>
      </c>
      <c r="J5" s="16" t="s">
        <v>12</v>
      </c>
      <c r="K5" s="17" t="s">
        <v>13</v>
      </c>
      <c r="L5" s="18" t="s">
        <v>14</v>
      </c>
      <c r="M5" s="16" t="s">
        <v>15</v>
      </c>
      <c r="N5" s="19" t="s">
        <v>16</v>
      </c>
      <c r="O5" s="16" t="s">
        <v>17</v>
      </c>
      <c r="P5" s="16" t="s">
        <v>28</v>
      </c>
      <c r="Q5" s="16"/>
      <c r="R5" s="20" t="s">
        <v>18</v>
      </c>
      <c r="S5" s="3"/>
      <c r="T5" s="3"/>
      <c r="U5" s="3"/>
      <c r="V5" s="3"/>
    </row>
    <row r="6" spans="1:22" ht="27">
      <c r="A6" s="1"/>
      <c r="B6" s="1"/>
      <c r="C6" s="1"/>
      <c r="D6" s="1"/>
      <c r="E6" s="2"/>
      <c r="F6" s="3"/>
      <c r="G6" s="3"/>
      <c r="H6" s="21">
        <v>0</v>
      </c>
      <c r="I6" s="22">
        <v>0</v>
      </c>
      <c r="J6" s="22"/>
      <c r="K6" s="22"/>
      <c r="L6" s="22"/>
      <c r="M6" s="22"/>
      <c r="N6" s="22"/>
      <c r="O6" s="22"/>
      <c r="P6" s="23"/>
      <c r="Q6" s="24"/>
      <c r="R6" s="25"/>
      <c r="S6" s="3"/>
      <c r="T6" s="3"/>
      <c r="U6" s="3"/>
      <c r="V6" s="3"/>
    </row>
    <row r="7" spans="1:22" ht="27">
      <c r="A7" s="1"/>
      <c r="B7" s="1"/>
      <c r="C7" s="1" t="s">
        <v>19</v>
      </c>
      <c r="D7" s="1"/>
      <c r="E7" s="2"/>
      <c r="F7" s="3"/>
      <c r="G7" s="3"/>
      <c r="H7" s="26">
        <v>0</v>
      </c>
      <c r="I7" s="27">
        <v>1</v>
      </c>
      <c r="J7" s="28"/>
      <c r="K7" s="29">
        <v>1</v>
      </c>
      <c r="L7" s="30">
        <f>-122.55957577</f>
        <v>-122.55957577</v>
      </c>
      <c r="M7" s="28">
        <f>(L7+J3)</f>
        <v>-1582.3395724468251</v>
      </c>
      <c r="N7" s="28">
        <v>-122.61758139</v>
      </c>
      <c r="O7" s="28">
        <f>(N7+J3)</f>
        <v>-1582.397578066825</v>
      </c>
      <c r="P7" s="31"/>
      <c r="Q7" s="32"/>
      <c r="R7" s="33"/>
      <c r="S7" s="3"/>
      <c r="T7" s="3"/>
      <c r="U7" s="3"/>
      <c r="V7" s="3"/>
    </row>
    <row r="8" spans="1:22" ht="29" thickBot="1">
      <c r="A8" s="1"/>
      <c r="B8" s="1"/>
      <c r="C8" s="1"/>
      <c r="D8" s="1"/>
      <c r="E8" s="2"/>
      <c r="F8" s="3"/>
      <c r="G8" s="3"/>
      <c r="H8" s="34">
        <v>0</v>
      </c>
      <c r="I8" s="27">
        <v>2</v>
      </c>
      <c r="J8" s="29"/>
      <c r="K8" s="29">
        <v>1</v>
      </c>
      <c r="L8" s="30">
        <v>-122.55957576</v>
      </c>
      <c r="M8" s="28">
        <f>(L8+J3)</f>
        <v>-1582.3395724368249</v>
      </c>
      <c r="N8" s="30">
        <v>-122.62596216999999</v>
      </c>
      <c r="O8" s="28">
        <f>(N8+-1459.779997)</f>
        <v>-1582.4059591700002</v>
      </c>
      <c r="P8" s="31"/>
      <c r="Q8" s="32"/>
      <c r="R8" s="33"/>
      <c r="S8" s="3"/>
      <c r="T8" s="3"/>
      <c r="U8" s="3"/>
      <c r="V8" s="3"/>
    </row>
    <row r="9" spans="1:22" ht="29" thickBot="1">
      <c r="A9" s="35"/>
      <c r="B9" s="36" t="s">
        <v>19</v>
      </c>
      <c r="C9" s="37" t="s">
        <v>20</v>
      </c>
      <c r="D9" s="38" t="s">
        <v>21</v>
      </c>
      <c r="E9" s="39" t="s">
        <v>20</v>
      </c>
      <c r="F9" s="39" t="s">
        <v>22</v>
      </c>
      <c r="G9" s="3"/>
      <c r="H9" s="40">
        <v>0</v>
      </c>
      <c r="I9" s="41">
        <v>3</v>
      </c>
      <c r="J9" s="42"/>
      <c r="K9" s="42">
        <v>1</v>
      </c>
      <c r="L9" s="43">
        <v>-122.55957577</v>
      </c>
      <c r="M9" s="44">
        <f>(L9+J3)</f>
        <v>-1582.3395724468251</v>
      </c>
      <c r="N9" s="43">
        <v>-122.62596387000001</v>
      </c>
      <c r="O9" s="44">
        <f t="shared" ref="O9" si="0">(N9+-1459.779997)</f>
        <v>-1582.4059608700002</v>
      </c>
      <c r="P9" s="45"/>
      <c r="Q9" s="46"/>
      <c r="R9" s="47"/>
      <c r="S9" s="3"/>
      <c r="T9" s="3"/>
      <c r="U9" s="3"/>
      <c r="V9" s="3"/>
    </row>
    <row r="10" spans="1:22" ht="27">
      <c r="A10" s="48">
        <v>9.9999999999999995E-7</v>
      </c>
      <c r="B10" s="49">
        <v>-1582.423151</v>
      </c>
      <c r="C10" s="50">
        <f>(B10+1459.779997)</f>
        <v>-122.64315399999987</v>
      </c>
      <c r="D10" s="51">
        <v>-1582.437653</v>
      </c>
      <c r="E10" s="52">
        <f>(D10+1459.779997)</f>
        <v>-122.65765599999986</v>
      </c>
      <c r="F10" s="53">
        <v>4834</v>
      </c>
      <c r="G10" s="3"/>
      <c r="S10" s="3"/>
      <c r="T10" s="3"/>
      <c r="U10" s="3"/>
      <c r="V10" s="3"/>
    </row>
    <row r="11" spans="1:22" ht="28" thickBot="1">
      <c r="A11" s="48">
        <v>9.9999999999999995E-8</v>
      </c>
      <c r="B11" s="49">
        <v>-1582.4291000000001</v>
      </c>
      <c r="C11" s="50">
        <f t="shared" ref="C11:C12" si="1">(B11+1459.779997)</f>
        <v>-122.64910299999997</v>
      </c>
      <c r="D11" s="51">
        <v>-1582.4401640000001</v>
      </c>
      <c r="E11" s="52">
        <f t="shared" ref="E11:E12" si="2">(D11+1459.779997)</f>
        <v>-122.660167</v>
      </c>
      <c r="F11" s="54">
        <v>20325</v>
      </c>
      <c r="G11" s="3"/>
      <c r="S11" s="3"/>
      <c r="T11" s="3"/>
      <c r="U11" s="3"/>
      <c r="V11" s="3"/>
    </row>
    <row r="12" spans="1:22" ht="28" thickBot="1">
      <c r="A12" s="55">
        <v>1E-8</v>
      </c>
      <c r="B12" s="56">
        <v>-1582.4346350000001</v>
      </c>
      <c r="C12" s="57">
        <f t="shared" si="1"/>
        <v>-122.65463799999998</v>
      </c>
      <c r="D12" s="58">
        <v>-1582.440576</v>
      </c>
      <c r="E12" s="52">
        <f t="shared" si="2"/>
        <v>-122.66057899999987</v>
      </c>
      <c r="F12" s="59">
        <v>103510</v>
      </c>
      <c r="G12" s="3"/>
      <c r="H12" s="60">
        <v>1</v>
      </c>
      <c r="I12" s="61">
        <v>0</v>
      </c>
      <c r="J12" s="62">
        <v>2.5000000000000001E-4</v>
      </c>
      <c r="K12" s="61">
        <v>1</v>
      </c>
      <c r="L12" s="62"/>
      <c r="M12" s="62"/>
      <c r="N12" s="62"/>
      <c r="O12" s="62"/>
      <c r="P12" s="62"/>
      <c r="Q12" s="62"/>
      <c r="R12" s="63"/>
      <c r="S12" s="3"/>
      <c r="T12" s="3"/>
      <c r="U12" s="3"/>
      <c r="V12" s="3"/>
    </row>
    <row r="13" spans="1:22" ht="27">
      <c r="A13" s="3"/>
      <c r="B13" s="3"/>
      <c r="C13" s="3"/>
      <c r="D13" s="3"/>
      <c r="E13" s="2"/>
      <c r="F13" s="3"/>
      <c r="G13" s="3"/>
      <c r="H13" s="64">
        <v>1</v>
      </c>
      <c r="I13" s="62">
        <v>1</v>
      </c>
      <c r="J13" s="65">
        <v>1E-3</v>
      </c>
      <c r="K13" s="62">
        <v>1</v>
      </c>
      <c r="L13" s="66">
        <v>-122.5622613</v>
      </c>
      <c r="M13" s="62">
        <f>(L13+J3)</f>
        <v>-1582.3422579768251</v>
      </c>
      <c r="N13" s="66">
        <v>-122.6218647</v>
      </c>
      <c r="O13" s="62">
        <f>(N13+-1459.779997)</f>
        <v>-1582.4018617000002</v>
      </c>
      <c r="P13" s="62">
        <f>(N17-L17)</f>
        <v>-5.9599779999999214E-2</v>
      </c>
      <c r="Q13" s="106"/>
      <c r="R13" s="109"/>
      <c r="S13" s="3"/>
      <c r="T13" s="3"/>
      <c r="U13" s="3"/>
      <c r="V13" s="3"/>
    </row>
    <row r="14" spans="1:22" ht="27">
      <c r="A14" s="3"/>
      <c r="B14" s="3"/>
      <c r="C14" s="3"/>
      <c r="D14" s="3"/>
      <c r="E14" s="2"/>
      <c r="F14" s="3"/>
      <c r="G14" s="3"/>
      <c r="H14" s="67"/>
      <c r="I14" s="68"/>
      <c r="J14" s="69">
        <v>8.0000000000000004E-4</v>
      </c>
      <c r="K14" s="68">
        <v>1</v>
      </c>
      <c r="L14" s="70">
        <v>-122.5622613</v>
      </c>
      <c r="M14" s="68">
        <f>(L14+J3)</f>
        <v>-1582.3422579768251</v>
      </c>
      <c r="N14" s="70">
        <v>-122.6218647</v>
      </c>
      <c r="O14" s="68">
        <f>(N14+-1459.779997)</f>
        <v>-1582.4018617000002</v>
      </c>
      <c r="P14" s="68">
        <f>(N18-L18)</f>
        <v>-6.8356179999994993E-2</v>
      </c>
      <c r="Q14" s="107"/>
      <c r="R14" s="104"/>
      <c r="S14" s="3"/>
      <c r="T14" s="3"/>
      <c r="U14" s="3"/>
      <c r="V14" s="3"/>
    </row>
    <row r="15" spans="1:22" ht="27">
      <c r="A15" s="3"/>
      <c r="B15" s="3"/>
      <c r="C15" s="3"/>
      <c r="D15" s="3"/>
      <c r="E15" s="2"/>
      <c r="F15" s="3"/>
      <c r="G15" s="3"/>
      <c r="H15" s="71"/>
      <c r="I15" s="72"/>
      <c r="J15" s="73">
        <v>5.9999999999999995E-4</v>
      </c>
      <c r="K15" s="70">
        <v>1</v>
      </c>
      <c r="L15" s="70">
        <v>-122.56226270000001</v>
      </c>
      <c r="M15" s="68">
        <f>(L15+J3)</f>
        <v>-1582.342259376825</v>
      </c>
      <c r="N15" s="70">
        <v>-122.62185316999999</v>
      </c>
      <c r="O15" s="68">
        <f>(N15+-1459.779997)</f>
        <v>-1582.40185017</v>
      </c>
      <c r="P15" s="68">
        <f>(N19-L19)</f>
        <v>-6.8356179999994993E-2</v>
      </c>
      <c r="Q15" s="107"/>
      <c r="R15" s="104"/>
      <c r="S15" s="3"/>
      <c r="T15" s="3"/>
      <c r="U15" s="3"/>
      <c r="V15" s="3"/>
    </row>
    <row r="16" spans="1:22" ht="27">
      <c r="A16" s="1"/>
      <c r="B16" s="1"/>
      <c r="C16" s="32"/>
      <c r="D16" s="32"/>
      <c r="E16" s="3"/>
      <c r="F16" s="3"/>
      <c r="G16" s="3"/>
      <c r="H16" s="74"/>
      <c r="I16" s="72"/>
      <c r="J16" s="73">
        <v>4.0000000000000002E-4</v>
      </c>
      <c r="K16" s="68">
        <v>1</v>
      </c>
      <c r="L16" s="70">
        <v>-122.56226518</v>
      </c>
      <c r="M16" s="68">
        <f>(L16+J3)</f>
        <v>-1582.342261856825</v>
      </c>
      <c r="N16" s="70">
        <v>-122.62185885</v>
      </c>
      <c r="O16" s="68">
        <f>(N16+-1459.779997)</f>
        <v>-1582.4018558500002</v>
      </c>
      <c r="P16" s="68">
        <f>(N20-L20)</f>
        <v>-6.8355159999995863E-2</v>
      </c>
      <c r="Q16" s="107"/>
      <c r="R16" s="104"/>
      <c r="S16" s="3"/>
      <c r="T16" s="3"/>
      <c r="U16" s="3"/>
      <c r="V16" s="3"/>
    </row>
    <row r="17" spans="1:22" ht="28" thickBot="1">
      <c r="A17" s="1"/>
      <c r="B17" s="1"/>
      <c r="C17" s="32"/>
      <c r="D17" s="32"/>
      <c r="E17" s="3"/>
      <c r="F17" s="3"/>
      <c r="G17" s="3"/>
      <c r="H17" s="75"/>
      <c r="I17" s="76"/>
      <c r="J17" s="76">
        <v>2.5000000000000001E-4</v>
      </c>
      <c r="K17" s="76">
        <v>1</v>
      </c>
      <c r="L17" s="77">
        <v>-122.5622759</v>
      </c>
      <c r="M17" s="76">
        <f>(L17+J3)</f>
        <v>-1582.3422725768251</v>
      </c>
      <c r="N17" s="76">
        <v>-122.62187568</v>
      </c>
      <c r="O17" s="76">
        <f>(N17+-1459.779997)</f>
        <v>-1582.40187268</v>
      </c>
      <c r="P17" s="76">
        <f>(N21-L21)</f>
        <v>-6.836593999999252E-2</v>
      </c>
      <c r="Q17" s="108"/>
      <c r="R17" s="105"/>
      <c r="S17" s="3"/>
      <c r="T17" s="3"/>
      <c r="U17" s="3" t="s">
        <v>23</v>
      </c>
      <c r="V17" s="3"/>
    </row>
    <row r="18" spans="1:22" ht="27">
      <c r="A18" s="29"/>
      <c r="B18" s="29"/>
      <c r="C18" s="29" t="s">
        <v>24</v>
      </c>
      <c r="D18" s="29"/>
      <c r="E18" s="2"/>
      <c r="F18" s="3"/>
      <c r="G18" s="3"/>
      <c r="H18" s="78">
        <v>1</v>
      </c>
      <c r="I18" s="66">
        <v>2</v>
      </c>
      <c r="J18" s="65">
        <v>1E-3</v>
      </c>
      <c r="K18" s="62">
        <v>1</v>
      </c>
      <c r="L18" s="66">
        <v>-122.56186024</v>
      </c>
      <c r="M18" s="62">
        <f>(L18+-1459.779997)</f>
        <v>-1582.3418572400001</v>
      </c>
      <c r="N18" s="66">
        <v>-122.63021642</v>
      </c>
      <c r="O18" s="62">
        <f>(N18+-1459.779997)</f>
        <v>-1582.41021342</v>
      </c>
      <c r="P18" s="62">
        <f>(N22-L22)</f>
        <v>-6.8367989999998713E-2</v>
      </c>
      <c r="Q18" s="106"/>
      <c r="R18" s="109"/>
      <c r="S18" s="3"/>
      <c r="T18" s="3"/>
      <c r="U18" s="3"/>
      <c r="V18" s="3"/>
    </row>
    <row r="19" spans="1:22" ht="27">
      <c r="A19" s="29"/>
      <c r="B19" s="29"/>
      <c r="C19" s="29"/>
      <c r="D19" s="29"/>
      <c r="E19" s="2"/>
      <c r="F19" s="3"/>
      <c r="G19" s="3"/>
      <c r="H19" s="74"/>
      <c r="I19" s="68"/>
      <c r="J19" s="69">
        <v>8.0000000000000004E-4</v>
      </c>
      <c r="K19" s="68">
        <v>1</v>
      </c>
      <c r="L19" s="70">
        <v>-122.56186024</v>
      </c>
      <c r="M19" s="68">
        <f>(L19+-1459.779997)</f>
        <v>-1582.3418572400001</v>
      </c>
      <c r="N19" s="68">
        <v>-122.63021642</v>
      </c>
      <c r="O19" s="68">
        <f>(N19+-1459.779997)</f>
        <v>-1582.41021342</v>
      </c>
      <c r="P19" s="68">
        <f>(N23-L23)</f>
        <v>-6.8355170000003795E-2</v>
      </c>
      <c r="Q19" s="107"/>
      <c r="R19" s="104"/>
      <c r="S19" s="3"/>
      <c r="T19" s="3"/>
      <c r="U19" s="3"/>
      <c r="V19" s="3"/>
    </row>
    <row r="20" spans="1:22" ht="27">
      <c r="A20" s="29" t="s">
        <v>25</v>
      </c>
      <c r="B20" s="29" t="s">
        <v>24</v>
      </c>
      <c r="C20" s="29" t="s">
        <v>26</v>
      </c>
      <c r="D20" s="29" t="s">
        <v>27</v>
      </c>
      <c r="E20" s="2"/>
      <c r="F20" s="3"/>
      <c r="G20" s="3"/>
      <c r="H20" s="74"/>
      <c r="I20" s="68"/>
      <c r="J20" s="73">
        <v>5.9999999999999995E-4</v>
      </c>
      <c r="K20" s="68">
        <v>1</v>
      </c>
      <c r="L20" s="70">
        <v>-122.56186121</v>
      </c>
      <c r="M20" s="68">
        <f>(L20+-1459.779997)</f>
        <v>-1582.3418582100001</v>
      </c>
      <c r="N20" s="70">
        <v>-122.63021637</v>
      </c>
      <c r="O20" s="68">
        <f>(N20+-1459.779997)</f>
        <v>-1582.4102133700001</v>
      </c>
      <c r="P20" s="68">
        <f>(N24-L24)</f>
        <v>-6.8355170000003795E-2</v>
      </c>
      <c r="Q20" s="107"/>
      <c r="R20" s="104"/>
      <c r="S20" s="3"/>
      <c r="T20" s="3"/>
      <c r="U20" s="3"/>
      <c r="V20" s="3"/>
    </row>
    <row r="21" spans="1:22" ht="27">
      <c r="A21" s="27">
        <v>5.0000000000000001E-4</v>
      </c>
      <c r="B21" s="29">
        <v>-1582.161918</v>
      </c>
      <c r="C21" s="29">
        <v>-1582.280121</v>
      </c>
      <c r="D21" s="79">
        <v>48740</v>
      </c>
      <c r="E21" s="2"/>
      <c r="F21" s="3"/>
      <c r="G21" s="3"/>
      <c r="H21" s="74"/>
      <c r="I21" s="68"/>
      <c r="J21" s="73">
        <v>4.0000000000000002E-4</v>
      </c>
      <c r="K21" s="68">
        <v>1</v>
      </c>
      <c r="L21" s="70">
        <v>-122.56186266</v>
      </c>
      <c r="M21" s="68">
        <f>(L21+-1459.779997)</f>
        <v>-1582.3418596600002</v>
      </c>
      <c r="N21" s="70">
        <v>-122.6302286</v>
      </c>
      <c r="O21" s="68">
        <f>(N21+-1459.779997)</f>
        <v>-1582.4102256000001</v>
      </c>
      <c r="P21" s="68">
        <f>(N25-L25)</f>
        <v>-6.8354150000004665E-2</v>
      </c>
      <c r="Q21" s="107"/>
      <c r="R21" s="104"/>
      <c r="S21" s="3"/>
      <c r="T21" s="3"/>
      <c r="U21" s="3"/>
      <c r="V21" s="3"/>
    </row>
    <row r="22" spans="1:22" ht="28" thickBot="1">
      <c r="A22" s="27">
        <v>1E-4</v>
      </c>
      <c r="B22" s="29">
        <v>-1582.189762</v>
      </c>
      <c r="C22" s="29">
        <v>-1582.2983160000001</v>
      </c>
      <c r="D22" s="79">
        <v>1025676</v>
      </c>
      <c r="E22" s="2"/>
      <c r="F22" s="3"/>
      <c r="G22" s="3"/>
      <c r="H22" s="75"/>
      <c r="I22" s="76"/>
      <c r="J22" s="76">
        <v>2.5000000000000001E-4</v>
      </c>
      <c r="K22" s="77">
        <v>1</v>
      </c>
      <c r="L22" s="77">
        <v>-122.56187147</v>
      </c>
      <c r="M22" s="76">
        <f>(L22+-1459.779997)</f>
        <v>-1582.34186847</v>
      </c>
      <c r="N22" s="76">
        <v>-122.63023946</v>
      </c>
      <c r="O22" s="76">
        <f>(N22+-1459.779997)</f>
        <v>-1582.4102364600001</v>
      </c>
      <c r="P22" s="76">
        <f>(N26-L26)</f>
        <v>-6.8364909999999668E-2</v>
      </c>
      <c r="Q22" s="108"/>
      <c r="R22" s="105"/>
      <c r="S22" s="3"/>
      <c r="T22" s="3"/>
      <c r="U22" s="3"/>
      <c r="V22" s="3"/>
    </row>
    <row r="23" spans="1:22" ht="27">
      <c r="A23" s="27">
        <v>8.0000000000000007E-5</v>
      </c>
      <c r="B23" s="29">
        <v>-1582.2003070000001</v>
      </c>
      <c r="C23" s="29">
        <v>-1582.3042519999999</v>
      </c>
      <c r="D23" s="79">
        <v>2034274</v>
      </c>
      <c r="E23" s="2"/>
      <c r="F23" s="3"/>
      <c r="G23" s="3"/>
      <c r="H23" s="64">
        <v>1</v>
      </c>
      <c r="I23" s="62">
        <v>3</v>
      </c>
      <c r="J23" s="65">
        <v>1E-3</v>
      </c>
      <c r="K23" s="62">
        <v>1</v>
      </c>
      <c r="L23" s="66">
        <v>-122.56186022999999</v>
      </c>
      <c r="M23" s="62">
        <f>(L23+-1459.779997)</f>
        <v>-1582.3418572300002</v>
      </c>
      <c r="N23" s="66">
        <v>-122.6302154</v>
      </c>
      <c r="O23" s="62">
        <f>(N23+-1459.779997)</f>
        <v>-1582.4102124000001</v>
      </c>
      <c r="P23" s="62">
        <f>(N27-L27)</f>
        <v>-6.8367330000000948E-2</v>
      </c>
      <c r="Q23" s="106"/>
      <c r="R23" s="109"/>
      <c r="S23" s="3"/>
      <c r="T23" s="3"/>
      <c r="U23" s="3"/>
      <c r="V23" s="3"/>
    </row>
    <row r="24" spans="1:22" ht="27">
      <c r="A24" s="27">
        <v>5.0000000000000002E-5</v>
      </c>
      <c r="B24" s="29">
        <v>-1582.224878</v>
      </c>
      <c r="C24" s="29">
        <v>-1582.3180420000001</v>
      </c>
      <c r="D24" s="79">
        <v>6719951</v>
      </c>
      <c r="E24" s="2"/>
      <c r="F24" s="3"/>
      <c r="G24" s="3"/>
      <c r="H24" s="74"/>
      <c r="I24" s="68"/>
      <c r="J24" s="69">
        <v>8.0000000000000004E-4</v>
      </c>
      <c r="K24" s="68">
        <v>1</v>
      </c>
      <c r="L24" s="70">
        <v>-122.56186022999999</v>
      </c>
      <c r="M24" s="68">
        <f>(L24+-1459.779997)</f>
        <v>-1582.3418572300002</v>
      </c>
      <c r="N24" s="70">
        <v>-122.6302154</v>
      </c>
      <c r="O24" s="68">
        <f>(N24+-1459.779997)</f>
        <v>-1582.4102124000001</v>
      </c>
      <c r="P24" s="68">
        <f>(N24-L24)</f>
        <v>-6.8355170000003795E-2</v>
      </c>
      <c r="Q24" s="107"/>
      <c r="R24" s="104"/>
      <c r="S24" s="3"/>
      <c r="T24" s="3"/>
      <c r="U24" s="3"/>
      <c r="V24" s="3"/>
    </row>
    <row r="25" spans="1:22" ht="27">
      <c r="A25" s="27">
        <v>4.0000000000000003E-5</v>
      </c>
      <c r="B25" s="29">
        <v>-1582.237785</v>
      </c>
      <c r="C25" s="29">
        <v>-1582.3255360000001</v>
      </c>
      <c r="D25" s="79">
        <v>11194996</v>
      </c>
      <c r="E25" s="2"/>
      <c r="F25" s="3"/>
      <c r="G25" s="3"/>
      <c r="H25" s="74"/>
      <c r="I25" s="68"/>
      <c r="J25" s="73">
        <v>5.9999999999999995E-4</v>
      </c>
      <c r="K25" s="68">
        <v>1</v>
      </c>
      <c r="L25" s="70">
        <v>-122.5618612</v>
      </c>
      <c r="M25" s="68">
        <f>(L25+-1459.779997)</f>
        <v>-1582.3418582000002</v>
      </c>
      <c r="N25" s="70">
        <v>-122.63021535</v>
      </c>
      <c r="O25" s="68">
        <f>(N25+-1459.779997)</f>
        <v>-1582.4102123500002</v>
      </c>
      <c r="P25" s="68">
        <f>(N25-L25)</f>
        <v>-6.8354150000004665E-2</v>
      </c>
      <c r="Q25" s="107"/>
      <c r="R25" s="104"/>
      <c r="S25" s="3"/>
      <c r="T25" s="3"/>
      <c r="U25" s="3"/>
      <c r="V25" s="3"/>
    </row>
    <row r="26" spans="1:22" ht="27">
      <c r="A26" s="27">
        <v>3.0000000000000001E-5</v>
      </c>
      <c r="B26" s="29">
        <v>-1582.2558979999999</v>
      </c>
      <c r="C26" s="29"/>
      <c r="D26" s="79">
        <v>21320377</v>
      </c>
      <c r="E26" s="2"/>
      <c r="F26" s="3"/>
      <c r="G26" s="3"/>
      <c r="H26" s="67"/>
      <c r="I26" s="68"/>
      <c r="J26" s="73">
        <v>4.0000000000000002E-4</v>
      </c>
      <c r="K26" s="68">
        <v>1</v>
      </c>
      <c r="L26" s="70">
        <v>-122.56186267</v>
      </c>
      <c r="M26" s="68">
        <f>(L26+-1459.779997)</f>
        <v>-1582.3418596700001</v>
      </c>
      <c r="N26" s="70">
        <v>-122.63022758</v>
      </c>
      <c r="O26" s="68">
        <f>(N26+-1459.779997)</f>
        <v>-1582.41022458</v>
      </c>
      <c r="P26" s="68">
        <f>(N26-L26)</f>
        <v>-6.8364909999999668E-2</v>
      </c>
      <c r="Q26" s="107"/>
      <c r="R26" s="104"/>
      <c r="S26" s="3"/>
      <c r="T26" s="3"/>
      <c r="U26" s="3"/>
      <c r="V26" s="3"/>
    </row>
    <row r="27" spans="1:22" ht="28" thickBot="1">
      <c r="A27" s="2"/>
      <c r="B27" s="2"/>
      <c r="C27" s="2"/>
      <c r="D27" s="2"/>
      <c r="E27" s="2"/>
      <c r="F27" s="3"/>
      <c r="G27" s="3"/>
      <c r="H27" s="80"/>
      <c r="I27" s="76"/>
      <c r="J27" s="76">
        <v>2.5000000000000001E-4</v>
      </c>
      <c r="K27" s="76">
        <v>1</v>
      </c>
      <c r="L27" s="175">
        <v>-122.56187131999999</v>
      </c>
      <c r="M27" s="138">
        <f>(L27+-1459.779997)</f>
        <v>-1582.34186832</v>
      </c>
      <c r="N27" s="175">
        <v>-122.63023865</v>
      </c>
      <c r="O27" s="138">
        <f>(N27+-1459.779997)</f>
        <v>-1582.41023565</v>
      </c>
      <c r="P27" s="138">
        <f>(N27-L27)</f>
        <v>-6.8367330000000948E-2</v>
      </c>
      <c r="Q27" s="108"/>
      <c r="R27" s="105"/>
      <c r="S27" s="3"/>
      <c r="T27" s="3"/>
      <c r="U27" s="3"/>
      <c r="V27" s="3"/>
    </row>
    <row r="28" spans="1:22" ht="27">
      <c r="A28" s="2"/>
      <c r="B28" s="2"/>
      <c r="C28" s="2"/>
      <c r="D28" s="2"/>
      <c r="E28" s="2"/>
      <c r="F28" s="3"/>
      <c r="G28" s="3"/>
      <c r="L28" s="137"/>
      <c r="M28" s="140"/>
      <c r="N28" s="139"/>
      <c r="O28" s="140"/>
      <c r="P28" s="140"/>
      <c r="S28" s="3"/>
      <c r="T28" s="3"/>
      <c r="U28" s="3"/>
      <c r="V28" s="3"/>
    </row>
    <row r="29" spans="1:22" ht="28" thickBot="1">
      <c r="A29" s="3"/>
      <c r="B29" s="3"/>
      <c r="C29" s="3"/>
      <c r="D29" s="3"/>
      <c r="E29" s="3"/>
      <c r="F29" s="3"/>
      <c r="G29" s="3"/>
      <c r="L29" s="137"/>
      <c r="M29" s="140"/>
      <c r="N29" s="139"/>
      <c r="O29" s="140"/>
      <c r="P29" s="140"/>
      <c r="S29" s="3"/>
      <c r="T29" s="3"/>
      <c r="U29" s="3"/>
      <c r="V29" s="3"/>
    </row>
    <row r="30" spans="1:22" ht="30" thickBot="1">
      <c r="A30" s="3"/>
      <c r="B30" s="3"/>
      <c r="C30" s="3"/>
      <c r="D30" s="3"/>
      <c r="E30" s="3"/>
      <c r="F30" s="3"/>
      <c r="G30" s="3"/>
      <c r="H30" s="81">
        <v>2</v>
      </c>
      <c r="I30" s="82">
        <v>0</v>
      </c>
      <c r="J30" s="83">
        <v>1E-3</v>
      </c>
      <c r="K30" s="84">
        <v>1</v>
      </c>
      <c r="L30" s="85"/>
      <c r="M30" s="85"/>
      <c r="N30" s="85"/>
      <c r="O30" s="85"/>
      <c r="P30" s="85"/>
      <c r="Q30" s="85"/>
      <c r="R30" s="86"/>
      <c r="T30" s="3"/>
      <c r="U30" s="3"/>
      <c r="V30" s="3"/>
    </row>
    <row r="31" spans="1:22" ht="30" thickBot="1">
      <c r="A31" s="3"/>
      <c r="B31" s="3"/>
      <c r="C31" s="3"/>
      <c r="D31" s="3"/>
      <c r="E31" s="3"/>
      <c r="F31" s="3"/>
      <c r="G31" s="3"/>
      <c r="H31" s="81">
        <v>2</v>
      </c>
      <c r="I31" s="85">
        <v>1</v>
      </c>
      <c r="J31" s="87">
        <v>1E-3</v>
      </c>
      <c r="K31" s="85">
        <v>1</v>
      </c>
      <c r="L31" s="84">
        <f>-122.63303336</f>
        <v>-122.63303336</v>
      </c>
      <c r="M31" s="88">
        <f t="shared" ref="M31:M74" si="3">(L31+-1459.779997)</f>
        <v>-1582.41303036</v>
      </c>
      <c r="N31" s="85">
        <v>-122.64137461999999</v>
      </c>
      <c r="O31" s="88">
        <f t="shared" ref="O31:O75" si="4">(N31+-1459.779997)</f>
        <v>-1582.4213716200002</v>
      </c>
      <c r="P31" s="88">
        <f t="shared" ref="P31:P75" si="5">(N31-L31)</f>
        <v>-8.3412599999945769E-3</v>
      </c>
      <c r="Q31" s="85"/>
      <c r="R31" s="110"/>
      <c r="T31" s="3"/>
      <c r="U31" s="3"/>
      <c r="V31" s="3"/>
    </row>
    <row r="32" spans="1:22" ht="30" thickBot="1">
      <c r="A32" s="3"/>
      <c r="B32" s="3"/>
      <c r="C32" s="89"/>
      <c r="D32" s="3"/>
      <c r="E32" s="3"/>
      <c r="F32" s="3"/>
      <c r="G32" s="3"/>
      <c r="H32" s="90"/>
      <c r="I32" s="135"/>
      <c r="J32" s="168">
        <v>8.0000000000000004E-4</v>
      </c>
      <c r="K32" s="135">
        <v>1</v>
      </c>
      <c r="L32" s="169">
        <f>-122.63303336</f>
        <v>-122.63303336</v>
      </c>
      <c r="M32" s="91">
        <f t="shared" si="3"/>
        <v>-1582.41303036</v>
      </c>
      <c r="N32" s="135">
        <v>-122.64137461999999</v>
      </c>
      <c r="O32" s="91">
        <f t="shared" si="4"/>
        <v>-1582.4213716200002</v>
      </c>
      <c r="P32" s="91">
        <f t="shared" si="5"/>
        <v>-8.3412599999945769E-3</v>
      </c>
      <c r="Q32" s="135"/>
      <c r="R32" s="92"/>
      <c r="T32" s="3"/>
      <c r="U32" s="3"/>
      <c r="V32" s="3"/>
    </row>
    <row r="33" spans="1:22" ht="30" thickBot="1">
      <c r="A33" s="3"/>
      <c r="B33" s="3"/>
      <c r="C33" s="3"/>
      <c r="D33" s="3"/>
      <c r="E33" s="3"/>
      <c r="F33" s="3"/>
      <c r="G33" s="3"/>
      <c r="H33" s="90"/>
      <c r="I33" s="135"/>
      <c r="J33" s="170">
        <v>5.9999999999999995E-4</v>
      </c>
      <c r="K33" s="169">
        <v>1</v>
      </c>
      <c r="L33" s="169">
        <v>-122.63393250999999</v>
      </c>
      <c r="M33" s="91">
        <f t="shared" si="3"/>
        <v>-1582.4139295100001</v>
      </c>
      <c r="N33" s="169">
        <v>-122.64164163</v>
      </c>
      <c r="O33" s="91">
        <f t="shared" si="4"/>
        <v>-1582.4216386300002</v>
      </c>
      <c r="P33" s="91">
        <f t="shared" si="5"/>
        <v>-7.709120000001235E-3</v>
      </c>
      <c r="Q33" s="135"/>
      <c r="R33" s="92"/>
      <c r="T33" s="3"/>
      <c r="U33" s="3"/>
      <c r="V33" s="3"/>
    </row>
    <row r="34" spans="1:22" ht="30" thickBot="1">
      <c r="A34" s="3"/>
      <c r="B34" s="3"/>
      <c r="C34" s="3"/>
      <c r="D34" s="3"/>
      <c r="E34" s="3"/>
      <c r="F34" s="3"/>
      <c r="G34" s="3"/>
      <c r="H34" s="90"/>
      <c r="I34" s="135"/>
      <c r="J34" s="170">
        <v>4.0000000000000002E-4</v>
      </c>
      <c r="K34" s="135">
        <v>1</v>
      </c>
      <c r="L34" s="169">
        <v>-122.63495587</v>
      </c>
      <c r="M34" s="91">
        <f t="shared" si="3"/>
        <v>-1582.41495287</v>
      </c>
      <c r="N34" s="169">
        <v>-122.64195273999999</v>
      </c>
      <c r="O34" s="91">
        <f t="shared" si="4"/>
        <v>-1582.4219497400002</v>
      </c>
      <c r="P34" s="91">
        <f t="shared" si="5"/>
        <v>-6.9968699999947148E-3</v>
      </c>
      <c r="Q34" s="135"/>
      <c r="R34" s="92"/>
      <c r="T34" s="3"/>
      <c r="U34" s="3"/>
      <c r="V34" s="3"/>
    </row>
    <row r="35" spans="1:22" ht="30" thickBot="1">
      <c r="A35" s="3"/>
      <c r="B35" s="3"/>
      <c r="C35" s="3"/>
      <c r="D35" s="3"/>
      <c r="E35" s="3"/>
      <c r="F35" s="3"/>
      <c r="G35" s="3"/>
      <c r="H35" s="93"/>
      <c r="I35" s="91"/>
      <c r="J35" s="94">
        <v>2.5000000000000001E-4</v>
      </c>
      <c r="K35" s="91">
        <v>1</v>
      </c>
      <c r="L35" s="95">
        <v>-122.63761187999999</v>
      </c>
      <c r="M35" s="91">
        <f t="shared" si="3"/>
        <v>-1582.41760888</v>
      </c>
      <c r="N35" s="95">
        <v>-122.6426682</v>
      </c>
      <c r="O35" s="91">
        <f t="shared" si="4"/>
        <v>-1582.4226652000002</v>
      </c>
      <c r="P35" s="91">
        <f t="shared" si="5"/>
        <v>-5.0563200000084407E-3</v>
      </c>
      <c r="Q35" s="91"/>
      <c r="R35" s="96"/>
      <c r="T35" s="3"/>
      <c r="U35" s="3"/>
      <c r="V35" s="3"/>
    </row>
    <row r="36" spans="1:22" ht="30" thickBot="1">
      <c r="H36" s="126">
        <v>2</v>
      </c>
      <c r="I36" s="127">
        <v>2</v>
      </c>
      <c r="J36" s="128">
        <v>1E-3</v>
      </c>
      <c r="K36" s="127">
        <v>1</v>
      </c>
      <c r="L36" s="127">
        <v>-122.64565257</v>
      </c>
      <c r="M36" s="91">
        <f>(L36+-1459.779997)</f>
        <v>-1582.4256495700001</v>
      </c>
      <c r="N36" s="130">
        <v>-122.65938692</v>
      </c>
      <c r="O36" s="91">
        <f>(N36+-1459.779997)</f>
        <v>-1582.4393839200002</v>
      </c>
      <c r="P36" s="91">
        <f>(N36-L36)</f>
        <v>-1.3734350000007112E-2</v>
      </c>
      <c r="Q36" s="85"/>
      <c r="R36" s="86"/>
    </row>
    <row r="37" spans="1:22" ht="30" thickBot="1">
      <c r="G37" s="97"/>
      <c r="H37" s="129"/>
      <c r="I37" s="171"/>
      <c r="J37" s="172">
        <v>8.0000000000000004E-4</v>
      </c>
      <c r="K37" s="171">
        <v>1</v>
      </c>
      <c r="L37" s="127">
        <v>-122.64565257</v>
      </c>
      <c r="M37" s="91">
        <f>(L37+-1459.779997)</f>
        <v>-1582.4256495700001</v>
      </c>
      <c r="N37" s="171">
        <v>-122.65938692</v>
      </c>
      <c r="O37" s="91">
        <f>(N37+-1459.779997)</f>
        <v>-1582.4393839200002</v>
      </c>
      <c r="P37" s="91">
        <f>(N37-L37)</f>
        <v>-1.3734350000007112E-2</v>
      </c>
      <c r="Q37" s="135"/>
      <c r="R37" s="92"/>
    </row>
    <row r="38" spans="1:22" ht="30" thickBot="1">
      <c r="H38" s="132"/>
      <c r="I38" s="171"/>
      <c r="J38" s="172">
        <v>5.9999999999999995E-4</v>
      </c>
      <c r="K38" s="171">
        <v>1</v>
      </c>
      <c r="L38" s="171">
        <v>-122.64717277</v>
      </c>
      <c r="M38" s="91">
        <f>(L38+-1459.779997)</f>
        <v>-1582.4271697700001</v>
      </c>
      <c r="N38" s="111">
        <v>-122.66003397</v>
      </c>
      <c r="O38" s="91">
        <f>(N38+-1459.779997)</f>
        <v>-1582.4400309700002</v>
      </c>
      <c r="P38" s="91">
        <f>(N38-L38)</f>
        <v>-1.2861200000003237E-2</v>
      </c>
      <c r="Q38" s="135"/>
      <c r="R38" s="92"/>
    </row>
    <row r="39" spans="1:22" ht="30" thickBot="1">
      <c r="H39" s="132"/>
      <c r="I39" s="171"/>
      <c r="J39" s="172">
        <v>4.0000000000000002E-4</v>
      </c>
      <c r="K39" s="173">
        <v>1</v>
      </c>
      <c r="L39" s="173">
        <v>-122.64913586999999</v>
      </c>
      <c r="M39" s="91">
        <f>(L39+-1459.779997)</f>
        <v>-1582.4291328700001</v>
      </c>
      <c r="N39" s="171">
        <v>-122.66091443000001</v>
      </c>
      <c r="O39" s="91">
        <f>(N39+-1459.779997)</f>
        <v>-1582.4409114300001</v>
      </c>
      <c r="P39" s="91">
        <f>(N39-L39)</f>
        <v>-1.177856000001043E-2</v>
      </c>
      <c r="Q39" s="135"/>
      <c r="R39" s="92"/>
    </row>
    <row r="40" spans="1:22" ht="30" thickBot="1">
      <c r="F40" s="98"/>
      <c r="H40" s="133"/>
      <c r="I40" s="131"/>
      <c r="J40" s="134">
        <v>2.5000000000000001E-4</v>
      </c>
      <c r="K40" s="131">
        <v>1</v>
      </c>
      <c r="L40" s="174">
        <v>-122.65203171208501</v>
      </c>
      <c r="M40" s="91">
        <f>(L40+-1459.779997)</f>
        <v>-1582.4320287120852</v>
      </c>
      <c r="N40" s="95">
        <v>-122.66218381</v>
      </c>
      <c r="O40" s="91">
        <f>(N40+-1459.779997)</f>
        <v>-1582.4421808100001</v>
      </c>
      <c r="P40" s="91">
        <f>(N40-L40)</f>
        <v>-1.0152097914996716E-2</v>
      </c>
      <c r="Q40" s="91"/>
      <c r="R40" s="96"/>
    </row>
    <row r="41" spans="1:22" ht="30" thickBot="1">
      <c r="F41" s="98"/>
      <c r="H41" s="132">
        <v>2</v>
      </c>
      <c r="I41" s="171">
        <v>3</v>
      </c>
      <c r="J41" s="172">
        <v>1E-3</v>
      </c>
      <c r="K41" s="171">
        <v>1</v>
      </c>
      <c r="L41" s="111">
        <v>-122.64572515</v>
      </c>
      <c r="M41" s="91">
        <f>(L41+-1459.779997)</f>
        <v>-1582.4257221500002</v>
      </c>
      <c r="N41" s="171">
        <v>-122.65972164999999</v>
      </c>
      <c r="O41" s="91">
        <f>(N41+-1459.779997)</f>
        <v>-1582.43971865</v>
      </c>
      <c r="P41" s="91">
        <f>(N41-L41)</f>
        <v>-1.3996499999990419E-2</v>
      </c>
      <c r="Q41" s="135"/>
      <c r="R41" s="92"/>
    </row>
    <row r="42" spans="1:22" ht="30" thickBot="1">
      <c r="F42" s="98"/>
      <c r="H42" s="132"/>
      <c r="I42" s="171"/>
      <c r="J42" s="172">
        <v>8.0000000000000004E-4</v>
      </c>
      <c r="K42" s="171">
        <v>1</v>
      </c>
      <c r="L42" s="171">
        <v>-122.64572515</v>
      </c>
      <c r="M42" s="91">
        <f>(L42+-1459.779997)</f>
        <v>-1582.4257221500002</v>
      </c>
      <c r="N42" s="111">
        <v>-122.65972164999999</v>
      </c>
      <c r="O42" s="91">
        <f>(N42+-1459.779997)</f>
        <v>-1582.43971865</v>
      </c>
      <c r="P42" s="91">
        <f>(N42-L42)</f>
        <v>-1.3996499999990419E-2</v>
      </c>
      <c r="Q42" s="135"/>
      <c r="R42" s="92"/>
    </row>
    <row r="43" spans="1:22" ht="30" thickBot="1">
      <c r="H43" s="132"/>
      <c r="I43" s="171"/>
      <c r="J43" s="172">
        <v>5.9999999999999995E-4</v>
      </c>
      <c r="K43" s="171">
        <v>1</v>
      </c>
      <c r="L43" s="171">
        <v>-122.64722725</v>
      </c>
      <c r="M43" s="91">
        <f>(L43+-1459.779997)</f>
        <v>-1582.4272242500001</v>
      </c>
      <c r="N43" s="171">
        <v>-122.66039720000001</v>
      </c>
      <c r="O43" s="91">
        <f>(N43+-1459.779997)</f>
        <v>-1582.4403942000001</v>
      </c>
      <c r="P43" s="91">
        <f>(N43-L43)</f>
        <v>-1.3169950000005315E-2</v>
      </c>
      <c r="Q43" s="135"/>
      <c r="R43" s="92"/>
    </row>
    <row r="44" spans="1:22" ht="33" thickBot="1">
      <c r="F44" s="99"/>
      <c r="H44" s="132"/>
      <c r="I44" s="171"/>
      <c r="J44" s="172">
        <v>4.0000000000000002E-4</v>
      </c>
      <c r="K44" s="171">
        <v>1</v>
      </c>
      <c r="L44" s="171">
        <v>-122.64929092</v>
      </c>
      <c r="M44" s="91">
        <f>(L44+-1459.779997)</f>
        <v>-1582.4292879200002</v>
      </c>
      <c r="N44" s="173">
        <v>-122.66137799000001</v>
      </c>
      <c r="O44" s="91">
        <f>(N44+-1459.779997)</f>
        <v>-1582.44137499</v>
      </c>
      <c r="P44" s="91">
        <f>(N44-L44)</f>
        <v>-1.2087070000006861E-2</v>
      </c>
      <c r="Q44" s="135"/>
      <c r="R44" s="92"/>
    </row>
    <row r="45" spans="1:22" ht="30" thickBot="1">
      <c r="F45" s="100"/>
      <c r="H45" s="133"/>
      <c r="I45" s="131"/>
      <c r="J45" s="134">
        <v>2.5000000000000001E-4</v>
      </c>
      <c r="K45" s="131">
        <v>1</v>
      </c>
      <c r="L45" s="174">
        <v>-122.65237397999999</v>
      </c>
      <c r="M45" s="91">
        <f>(L45+-1459.779997)</f>
        <v>-1582.4323709800001</v>
      </c>
      <c r="N45" s="174">
        <v>-122.66279040000001</v>
      </c>
      <c r="O45" s="91">
        <f>(N45+-1459.779997)</f>
        <v>-1582.4427874</v>
      </c>
      <c r="P45" s="91">
        <f>(N45-L45)</f>
        <v>-1.0416420000012749E-2</v>
      </c>
      <c r="Q45" s="91"/>
      <c r="R45" s="96"/>
    </row>
    <row r="46" spans="1:22" ht="29">
      <c r="F46" s="100"/>
      <c r="L46" s="139"/>
      <c r="M46" s="140"/>
      <c r="N46" s="139"/>
      <c r="O46" s="140"/>
      <c r="P46" s="140"/>
      <c r="Q46" s="101"/>
      <c r="R46" s="101"/>
    </row>
    <row r="47" spans="1:22" ht="29">
      <c r="F47" s="100"/>
      <c r="L47" s="139"/>
      <c r="M47" s="140"/>
      <c r="N47" s="139"/>
      <c r="O47" s="140"/>
      <c r="P47" s="140"/>
      <c r="Q47" s="101"/>
      <c r="R47" s="101"/>
    </row>
    <row r="48" spans="1:22" ht="29">
      <c r="L48" s="139"/>
      <c r="M48" s="140"/>
      <c r="N48" s="139"/>
      <c r="O48" s="140"/>
      <c r="P48" s="140"/>
      <c r="Q48" s="101"/>
      <c r="R48" s="101"/>
    </row>
    <row r="49" spans="8:18" ht="30" thickBot="1">
      <c r="L49" s="139"/>
      <c r="M49" s="140"/>
      <c r="N49" s="139"/>
      <c r="O49" s="140"/>
      <c r="P49" s="140"/>
      <c r="Q49" s="101"/>
      <c r="R49" s="101"/>
    </row>
    <row r="50" spans="8:18" ht="29" thickBot="1">
      <c r="H50" s="112">
        <v>3</v>
      </c>
      <c r="I50" s="113">
        <v>0</v>
      </c>
      <c r="J50" s="114">
        <v>1E-3</v>
      </c>
      <c r="K50" s="115">
        <v>1</v>
      </c>
      <c r="L50" s="113">
        <v>-122.57584808999999</v>
      </c>
      <c r="M50" s="113"/>
      <c r="N50" s="113"/>
      <c r="O50" s="113"/>
      <c r="P50" s="113"/>
      <c r="Q50" s="113"/>
      <c r="R50" s="116"/>
    </row>
    <row r="51" spans="8:18" ht="29" thickBot="1">
      <c r="H51" s="112">
        <v>3</v>
      </c>
      <c r="I51" s="113">
        <v>1</v>
      </c>
      <c r="J51" s="114">
        <v>1E-3</v>
      </c>
      <c r="K51" s="113">
        <v>1</v>
      </c>
      <c r="L51" s="115">
        <v>-122.63365317</v>
      </c>
      <c r="M51" s="117">
        <f t="shared" si="3"/>
        <v>-1582.41365017</v>
      </c>
      <c r="N51" s="115">
        <v>-122.64155243</v>
      </c>
      <c r="O51" s="117">
        <f t="shared" si="4"/>
        <v>-1582.4215494300001</v>
      </c>
      <c r="P51" s="117">
        <f t="shared" si="5"/>
        <v>-7.899260000002073E-3</v>
      </c>
      <c r="Q51" s="113"/>
      <c r="R51" s="118"/>
    </row>
    <row r="52" spans="8:18" ht="29" thickBot="1">
      <c r="H52" s="119"/>
      <c r="I52" s="136"/>
      <c r="J52" s="165">
        <v>8.0000000000000004E-4</v>
      </c>
      <c r="K52" s="166">
        <v>1</v>
      </c>
      <c r="L52" s="136">
        <v>-122.63365317</v>
      </c>
      <c r="M52" s="120">
        <f>(L52+-1459.779997)</f>
        <v>-1582.41365017</v>
      </c>
      <c r="N52" s="166">
        <v>-122.64155243</v>
      </c>
      <c r="O52" s="120">
        <f t="shared" si="4"/>
        <v>-1582.4215494300001</v>
      </c>
      <c r="P52" s="120">
        <f>(N52-L52)</f>
        <v>-7.899260000002073E-3</v>
      </c>
      <c r="Q52" s="136"/>
      <c r="R52" s="121"/>
    </row>
    <row r="53" spans="8:18" ht="29" thickBot="1">
      <c r="H53" s="119"/>
      <c r="I53" s="136"/>
      <c r="J53" s="165">
        <v>5.9999999999999995E-4</v>
      </c>
      <c r="K53" s="136">
        <v>1</v>
      </c>
      <c r="L53" s="136">
        <v>-122.63471057</v>
      </c>
      <c r="M53" s="120">
        <f>(L53+-1459.779997)</f>
        <v>-1582.41470757</v>
      </c>
      <c r="N53" s="166">
        <v>-122.64185442</v>
      </c>
      <c r="O53" s="120">
        <f t="shared" si="4"/>
        <v>-1582.4218514200002</v>
      </c>
      <c r="P53" s="120">
        <f>(N53-L53)</f>
        <v>-7.1438500000056138E-3</v>
      </c>
      <c r="Q53" s="136"/>
      <c r="R53" s="121"/>
    </row>
    <row r="54" spans="8:18" ht="29" thickBot="1">
      <c r="H54" s="119"/>
      <c r="I54" s="136"/>
      <c r="J54" s="165">
        <v>4.0000000000000002E-4</v>
      </c>
      <c r="K54" s="136">
        <v>1</v>
      </c>
      <c r="L54" s="136">
        <v>-122.63596833</v>
      </c>
      <c r="M54" s="120">
        <f>(L54+-1459.779997)</f>
        <v>-1582.4159653300001</v>
      </c>
      <c r="N54" s="166">
        <v>-122.64220951999999</v>
      </c>
      <c r="O54" s="120">
        <f t="shared" si="4"/>
        <v>-1582.4222065200001</v>
      </c>
      <c r="P54" s="120">
        <f>(N54-L54)</f>
        <v>-6.241189999997232E-3</v>
      </c>
      <c r="Q54" s="136"/>
      <c r="R54" s="121"/>
    </row>
    <row r="55" spans="8:18" ht="29" thickBot="1">
      <c r="H55" s="122"/>
      <c r="I55" s="120"/>
      <c r="J55" s="123">
        <v>2.5000000000000001E-4</v>
      </c>
      <c r="K55" s="120">
        <v>1</v>
      </c>
      <c r="L55" s="124">
        <v>-122.6373736</v>
      </c>
      <c r="M55" s="120">
        <f t="shared" si="3"/>
        <v>-1582.4173706000001</v>
      </c>
      <c r="N55" s="124">
        <v>-122.64255693</v>
      </c>
      <c r="O55" s="120">
        <f t="shared" si="4"/>
        <v>-1582.42255393</v>
      </c>
      <c r="P55" s="120">
        <f t="shared" si="5"/>
        <v>-5.1833299999941573E-3</v>
      </c>
      <c r="Q55" s="120"/>
      <c r="R55" s="125"/>
    </row>
    <row r="56" spans="8:18" ht="29" thickBot="1">
      <c r="H56" s="112">
        <v>3</v>
      </c>
      <c r="I56" s="113">
        <v>2</v>
      </c>
      <c r="J56" s="114">
        <v>1E-3</v>
      </c>
      <c r="K56" s="113">
        <v>1</v>
      </c>
      <c r="L56" s="113">
        <v>-122.64622369999999</v>
      </c>
      <c r="M56" s="117">
        <f>(L56+-1459.779997)</f>
        <v>-1582.4262207000002</v>
      </c>
      <c r="N56" s="113">
        <v>-122.6595787</v>
      </c>
      <c r="O56" s="120">
        <f>(N56+-1459.779997)</f>
        <v>-1582.4395757000002</v>
      </c>
      <c r="P56" s="120">
        <f>(N56-L56)</f>
        <v>-1.3355000000004225E-2</v>
      </c>
      <c r="Q56" s="113"/>
      <c r="R56" s="116"/>
    </row>
    <row r="57" spans="8:18" ht="29" thickBot="1">
      <c r="H57" s="119"/>
      <c r="I57" s="136"/>
      <c r="J57" s="165">
        <v>8.0000000000000004E-4</v>
      </c>
      <c r="K57" s="136">
        <v>1</v>
      </c>
      <c r="L57" s="166">
        <v>-122.64622369999999</v>
      </c>
      <c r="M57" s="117">
        <f>(L57+-1459.779997)</f>
        <v>-1582.4262207000002</v>
      </c>
      <c r="N57" s="136">
        <v>-122.6595787</v>
      </c>
      <c r="O57" s="120">
        <f>(N57+-1459.779997)</f>
        <v>-1582.4395757000002</v>
      </c>
      <c r="P57" s="120">
        <f>(N57-L57)</f>
        <v>-1.3355000000004225E-2</v>
      </c>
      <c r="Q57" s="136"/>
      <c r="R57" s="121"/>
    </row>
    <row r="58" spans="8:18" ht="29" thickBot="1">
      <c r="H58" s="119"/>
      <c r="I58" s="136"/>
      <c r="J58" s="165">
        <v>5.9999999999999995E-4</v>
      </c>
      <c r="K58" s="136">
        <v>1</v>
      </c>
      <c r="L58" s="166">
        <v>-122.64788268</v>
      </c>
      <c r="M58" s="117">
        <f>(L58+-1459.779997)</f>
        <v>-1582.4278796800002</v>
      </c>
      <c r="N58" s="166">
        <v>-122.66024483</v>
      </c>
      <c r="O58" s="120">
        <f>(N58+-1459.779997)</f>
        <v>-1582.4402418300001</v>
      </c>
      <c r="P58" s="120">
        <f>(N58-L58)</f>
        <v>-1.2362150000001293E-2</v>
      </c>
      <c r="Q58" s="136"/>
      <c r="R58" s="121"/>
    </row>
    <row r="59" spans="8:18" ht="29" thickBot="1">
      <c r="H59" s="119"/>
      <c r="I59" s="136"/>
      <c r="J59" s="165">
        <v>4.0000000000000002E-4</v>
      </c>
      <c r="K59" s="166">
        <v>1</v>
      </c>
      <c r="L59" s="136">
        <v>-122.65021666</v>
      </c>
      <c r="M59" s="117">
        <f>(L59+-1459.779997)</f>
        <v>-1582.4302136600002</v>
      </c>
      <c r="N59" s="166">
        <v>-122.66121622</v>
      </c>
      <c r="O59" s="120">
        <f>(N59+-1459.779997)</f>
        <v>-1582.44121322</v>
      </c>
      <c r="P59" s="120">
        <f>(N59-L59)</f>
        <v>-1.0999560000001907E-2</v>
      </c>
      <c r="Q59" s="136"/>
      <c r="R59" s="121"/>
    </row>
    <row r="60" spans="8:18" ht="29" thickBot="1">
      <c r="H60" s="122"/>
      <c r="I60" s="120"/>
      <c r="J60" s="123">
        <v>2.5000000000000001E-4</v>
      </c>
      <c r="K60" s="120">
        <v>1</v>
      </c>
      <c r="L60" s="136">
        <v>-122.65295556</v>
      </c>
      <c r="M60" s="117">
        <f>(L60+-1459.779997)</f>
        <v>-1582.4329525600001</v>
      </c>
      <c r="N60" s="166">
        <v>-122.66224723000001</v>
      </c>
      <c r="O60" s="120">
        <f>(N60+-1459.779997)</f>
        <v>-1582.4422442300001</v>
      </c>
      <c r="P60" s="120">
        <f>(N60-L60)</f>
        <v>-9.2916700000102992E-3</v>
      </c>
      <c r="Q60" s="120"/>
      <c r="R60" s="125"/>
    </row>
    <row r="61" spans="8:18" ht="29" thickBot="1">
      <c r="H61" s="119">
        <v>3</v>
      </c>
      <c r="I61" s="136">
        <v>3</v>
      </c>
      <c r="J61" s="165">
        <v>1E-3</v>
      </c>
      <c r="K61" s="136">
        <v>1</v>
      </c>
      <c r="L61" s="136">
        <v>-122.64619115000001</v>
      </c>
      <c r="M61" s="117">
        <f>(L61+-1459.779997)</f>
        <v>-1582.4261881500001</v>
      </c>
      <c r="N61" s="136">
        <v>-122.65988043</v>
      </c>
      <c r="O61" s="120">
        <f>(N61+-1459.779997)</f>
        <v>-1582.43987743</v>
      </c>
      <c r="P61" s="120">
        <f>(N61-L61)</f>
        <v>-1.3689279999994142E-2</v>
      </c>
      <c r="Q61" s="136"/>
      <c r="R61" s="121"/>
    </row>
    <row r="62" spans="8:18" ht="29" thickBot="1">
      <c r="H62" s="119"/>
      <c r="I62" s="136"/>
      <c r="J62" s="165">
        <v>8.0000000000000004E-4</v>
      </c>
      <c r="K62" s="136">
        <v>1</v>
      </c>
      <c r="L62" s="136">
        <v>-122.64619115000001</v>
      </c>
      <c r="M62" s="117">
        <f>(L62+-1459.779997)</f>
        <v>-1582.4261881500001</v>
      </c>
      <c r="N62" s="136">
        <v>-122.65988043</v>
      </c>
      <c r="O62" s="120">
        <f>(N62+-1459.779997)</f>
        <v>-1582.43987743</v>
      </c>
      <c r="P62" s="120">
        <f>(N62-L62)</f>
        <v>-1.3689279999994142E-2</v>
      </c>
      <c r="Q62" s="136"/>
      <c r="R62" s="121"/>
    </row>
    <row r="63" spans="8:18" ht="29" thickBot="1">
      <c r="H63" s="119"/>
      <c r="I63" s="136"/>
      <c r="J63" s="165">
        <v>5.9999999999999995E-4</v>
      </c>
      <c r="K63" s="136">
        <v>1</v>
      </c>
      <c r="L63" s="136">
        <v>-122.64789367</v>
      </c>
      <c r="M63" s="117">
        <f>(L63+-1459.779997)</f>
        <v>-1582.4278906700001</v>
      </c>
      <c r="N63" s="136">
        <v>-122.66058977</v>
      </c>
      <c r="O63" s="120">
        <f>(N63+-1459.779997)</f>
        <v>-1582.4405867700002</v>
      </c>
      <c r="P63" s="120">
        <f>(N63-L63)</f>
        <v>-1.2696099999999433E-2</v>
      </c>
      <c r="Q63" s="136"/>
      <c r="R63" s="121"/>
    </row>
    <row r="64" spans="8:18" ht="29" thickBot="1">
      <c r="H64" s="119"/>
      <c r="I64" s="136"/>
      <c r="J64" s="165">
        <v>4.0000000000000002E-4</v>
      </c>
      <c r="K64" s="136">
        <v>1</v>
      </c>
      <c r="L64" s="136">
        <v>-122.65029937</v>
      </c>
      <c r="M64" s="117">
        <f>(L64+-1459.779997)</f>
        <v>-1582.4302963700002</v>
      </c>
      <c r="N64" s="167">
        <v>-122.66164599</v>
      </c>
      <c r="O64" s="120">
        <f>(N64+-1459.779997)</f>
        <v>-1582.44164299</v>
      </c>
      <c r="P64" s="120">
        <f>(N64-L64)</f>
        <v>-1.1346619999997642E-2</v>
      </c>
      <c r="Q64" s="136"/>
      <c r="R64" s="121"/>
    </row>
    <row r="65" spans="6:18" ht="29" thickBot="1">
      <c r="H65" s="122"/>
      <c r="I65" s="120"/>
      <c r="J65" s="123">
        <v>2.5000000000000001E-4</v>
      </c>
      <c r="K65" s="124">
        <v>1</v>
      </c>
      <c r="L65" s="124">
        <v>-122.65312969</v>
      </c>
      <c r="M65" s="117">
        <f>(L65+-1459.779997)</f>
        <v>-1582.4331266900001</v>
      </c>
      <c r="N65" s="124">
        <v>-122.66276946000001</v>
      </c>
      <c r="O65" s="120">
        <f>(N65+-1459.779997)</f>
        <v>-1582.44276646</v>
      </c>
      <c r="P65" s="120">
        <f>(N65-L65)</f>
        <v>-9.6397700000068198E-3</v>
      </c>
      <c r="Q65" s="120"/>
      <c r="R65" s="125"/>
    </row>
    <row r="66" spans="6:18" ht="29">
      <c r="L66" s="139"/>
      <c r="M66" s="140"/>
      <c r="N66" s="139"/>
      <c r="O66" s="140"/>
      <c r="P66" s="140"/>
      <c r="Q66" s="101"/>
      <c r="R66" s="101"/>
    </row>
    <row r="67" spans="6:18" ht="29">
      <c r="L67" s="139"/>
      <c r="M67" s="140"/>
      <c r="N67" s="139"/>
      <c r="O67" s="140"/>
      <c r="P67" s="140"/>
      <c r="Q67" s="101"/>
      <c r="R67" s="101"/>
    </row>
    <row r="68" spans="6:18" ht="29">
      <c r="L68" s="139"/>
      <c r="M68" s="140"/>
      <c r="N68" s="139"/>
      <c r="O68" s="140"/>
      <c r="P68" s="140"/>
      <c r="Q68" s="101"/>
      <c r="R68" s="101"/>
    </row>
    <row r="69" spans="6:18" ht="30" thickBot="1">
      <c r="L69" s="139"/>
      <c r="M69" s="140"/>
      <c r="N69" s="139"/>
      <c r="O69" s="140"/>
      <c r="P69" s="140"/>
      <c r="Q69" s="101"/>
      <c r="R69" s="101"/>
    </row>
    <row r="70" spans="6:18" ht="29" thickBot="1">
      <c r="H70" s="141">
        <v>4</v>
      </c>
      <c r="I70" s="142">
        <v>0</v>
      </c>
      <c r="J70" s="143"/>
      <c r="K70" s="142">
        <v>1</v>
      </c>
      <c r="L70" s="144">
        <v>-122.55957576</v>
      </c>
      <c r="M70" s="142">
        <f t="shared" si="3"/>
        <v>-1582.33957276</v>
      </c>
      <c r="N70" s="142">
        <v>-122.62598980999999</v>
      </c>
      <c r="O70" s="142">
        <f t="shared" si="4"/>
        <v>-1582.4059868100001</v>
      </c>
      <c r="P70" s="142">
        <f t="shared" si="5"/>
        <v>-6.6414049999991676E-2</v>
      </c>
      <c r="Q70" s="142"/>
      <c r="R70" s="145"/>
    </row>
    <row r="71" spans="6:18" ht="29" thickBot="1">
      <c r="H71" s="146">
        <v>4</v>
      </c>
      <c r="I71" s="147">
        <v>1</v>
      </c>
      <c r="J71" s="148">
        <v>1E-3</v>
      </c>
      <c r="K71" s="147">
        <v>1</v>
      </c>
      <c r="L71" s="149">
        <v>-122.63365327</v>
      </c>
      <c r="M71" s="142">
        <f t="shared" si="3"/>
        <v>-1582.4136502700001</v>
      </c>
      <c r="N71" s="149">
        <v>-122.6415543</v>
      </c>
      <c r="O71" s="142">
        <f t="shared" si="4"/>
        <v>-1582.4215513000001</v>
      </c>
      <c r="P71" s="142">
        <f t="shared" si="5"/>
        <v>-7.9010299999993094E-3</v>
      </c>
      <c r="Q71" s="147"/>
      <c r="R71" s="150"/>
    </row>
    <row r="72" spans="6:18" ht="29" thickBot="1">
      <c r="H72" s="151"/>
      <c r="I72" s="152"/>
      <c r="J72" s="153">
        <v>8.0000000000000004E-4</v>
      </c>
      <c r="K72" s="154">
        <v>1</v>
      </c>
      <c r="L72" s="154">
        <v>-122.63365327</v>
      </c>
      <c r="M72" s="155">
        <f t="shared" si="3"/>
        <v>-1582.4136502700001</v>
      </c>
      <c r="N72" s="154">
        <v>-122.6415543</v>
      </c>
      <c r="O72" s="155">
        <f t="shared" si="4"/>
        <v>-1582.4215513000001</v>
      </c>
      <c r="P72" s="155">
        <f t="shared" si="5"/>
        <v>-7.9010299999993094E-3</v>
      </c>
      <c r="Q72" s="152"/>
      <c r="R72" s="156"/>
    </row>
    <row r="73" spans="6:18" ht="29" thickBot="1">
      <c r="H73" s="151"/>
      <c r="I73" s="152"/>
      <c r="J73" s="153">
        <v>5.9999999999999995E-4</v>
      </c>
      <c r="K73" s="152">
        <v>1</v>
      </c>
      <c r="L73" s="154">
        <v>-122.63469320999999</v>
      </c>
      <c r="M73" s="155">
        <f t="shared" si="3"/>
        <v>-1582.4146902100001</v>
      </c>
      <c r="N73" s="154">
        <v>-122.6418489</v>
      </c>
      <c r="O73" s="155">
        <f t="shared" si="4"/>
        <v>-1582.4218459000001</v>
      </c>
      <c r="P73" s="155">
        <f t="shared" si="5"/>
        <v>-7.1556900000047108E-3</v>
      </c>
      <c r="Q73" s="152"/>
      <c r="R73" s="156"/>
    </row>
    <row r="74" spans="6:18" ht="29" thickBot="1">
      <c r="H74" s="151"/>
      <c r="I74" s="152"/>
      <c r="J74" s="153">
        <v>4.0000000000000002E-4</v>
      </c>
      <c r="K74" s="152">
        <v>1</v>
      </c>
      <c r="L74" s="152">
        <v>-122.63595605</v>
      </c>
      <c r="M74" s="155">
        <f t="shared" si="3"/>
        <v>-1582.4159530500001</v>
      </c>
      <c r="N74" s="154">
        <v>-122.64220992</v>
      </c>
      <c r="O74" s="155">
        <f t="shared" si="4"/>
        <v>-1582.42220692</v>
      </c>
      <c r="P74" s="155">
        <f t="shared" si="5"/>
        <v>-6.2538699999947767E-3</v>
      </c>
      <c r="Q74" s="152"/>
      <c r="R74" s="156"/>
    </row>
    <row r="75" spans="6:18" ht="29" thickBot="1">
      <c r="G75" s="102"/>
      <c r="H75" s="157"/>
      <c r="I75" s="155"/>
      <c r="J75" s="158">
        <v>2.5000000000000001E-4</v>
      </c>
      <c r="K75" s="155">
        <v>1</v>
      </c>
      <c r="L75" s="155">
        <v>-122.63741831999999</v>
      </c>
      <c r="M75" s="155">
        <f>(L75+-1459.779997)</f>
        <v>-1582.4174153200001</v>
      </c>
      <c r="N75" s="159">
        <v>-122.64258112</v>
      </c>
      <c r="O75" s="155">
        <f t="shared" si="4"/>
        <v>-1582.42257812</v>
      </c>
      <c r="P75" s="155">
        <f>(N75-L75)</f>
        <v>-5.1628000000079055E-3</v>
      </c>
      <c r="Q75" s="155"/>
      <c r="R75" s="160"/>
    </row>
    <row r="76" spans="6:18" ht="29" thickBot="1">
      <c r="F76" s="103"/>
      <c r="H76" s="146">
        <v>4</v>
      </c>
      <c r="I76" s="147">
        <v>2</v>
      </c>
      <c r="J76" s="148">
        <v>1E-3</v>
      </c>
      <c r="K76" s="147">
        <v>1</v>
      </c>
      <c r="L76" s="147">
        <v>-122.6462227</v>
      </c>
      <c r="M76" s="155">
        <f>(L76+-1459.779997)</f>
        <v>-1582.4262197</v>
      </c>
      <c r="N76" s="147">
        <v>-122.65957829</v>
      </c>
      <c r="O76" s="155">
        <f>(N76+-1459.779997)</f>
        <v>-1582.43957529</v>
      </c>
      <c r="P76" s="155">
        <f>(N76-L76)</f>
        <v>-1.3355590000003303E-2</v>
      </c>
      <c r="Q76" s="147"/>
      <c r="R76" s="150"/>
    </row>
    <row r="77" spans="6:18" ht="29" thickBot="1">
      <c r="F77" s="103"/>
      <c r="H77" s="151"/>
      <c r="I77" s="152"/>
      <c r="J77" s="153">
        <v>8.0000000000000004E-4</v>
      </c>
      <c r="K77" s="152">
        <v>1</v>
      </c>
      <c r="L77" s="111">
        <v>-122.6462227</v>
      </c>
      <c r="M77" s="155">
        <f>(L77+-1459.779997)</f>
        <v>-1582.4262197</v>
      </c>
      <c r="N77" s="111">
        <v>-122.65957829</v>
      </c>
      <c r="O77" s="155">
        <f>(N77+-1459.779997)</f>
        <v>-1582.43957529</v>
      </c>
      <c r="P77" s="155">
        <f>(N77-L77)</f>
        <v>-1.3355590000003303E-2</v>
      </c>
      <c r="Q77" s="152"/>
      <c r="R77" s="156"/>
    </row>
    <row r="78" spans="6:18" ht="29" thickBot="1">
      <c r="F78" s="103"/>
      <c r="H78" s="151"/>
      <c r="I78" s="152"/>
      <c r="J78" s="153">
        <v>5.9999999999999995E-4</v>
      </c>
      <c r="K78" s="154">
        <v>1</v>
      </c>
      <c r="L78" s="152">
        <v>-122.64788799</v>
      </c>
      <c r="M78" s="155">
        <f>(L78+-1459.779997)</f>
        <v>-1582.4278849900002</v>
      </c>
      <c r="N78" s="161">
        <v>-122.66024523</v>
      </c>
      <c r="O78" s="155">
        <f>(N78+-1459.779997)</f>
        <v>-1582.4402422300002</v>
      </c>
      <c r="P78" s="155">
        <f>(N78-L78)</f>
        <v>-1.2357240000000047E-2</v>
      </c>
      <c r="Q78" s="152"/>
      <c r="R78" s="156"/>
    </row>
    <row r="79" spans="6:18" ht="29" thickBot="1">
      <c r="F79" s="103"/>
      <c r="H79" s="151"/>
      <c r="I79" s="152"/>
      <c r="J79" s="153">
        <v>4.0000000000000002E-4</v>
      </c>
      <c r="K79" s="152">
        <v>1</v>
      </c>
      <c r="L79" s="154">
        <v>-122.65022422</v>
      </c>
      <c r="M79" s="155">
        <f>(L79+-1459.779997)</f>
        <v>-1582.43022122</v>
      </c>
      <c r="N79" s="154">
        <v>-122.66122434</v>
      </c>
      <c r="O79" s="155">
        <f>(N79+-1459.779997)</f>
        <v>-1582.4412213400001</v>
      </c>
      <c r="P79" s="155">
        <f>(N79-L79)</f>
        <v>-1.1000120000005609E-2</v>
      </c>
      <c r="Q79" s="152"/>
      <c r="R79" s="156"/>
    </row>
    <row r="80" spans="6:18" ht="29" thickBot="1">
      <c r="F80" s="103"/>
      <c r="H80" s="157"/>
      <c r="I80" s="155"/>
      <c r="J80" s="158">
        <v>2.5000000000000001E-4</v>
      </c>
      <c r="K80" s="155">
        <v>1</v>
      </c>
      <c r="L80" s="111">
        <v>-122.65301967000001</v>
      </c>
      <c r="M80" s="155">
        <f>(L80+-1459.779997)</f>
        <v>-1582.4330166700001</v>
      </c>
      <c r="N80" s="111">
        <v>-122.6622897</v>
      </c>
      <c r="O80" s="155">
        <f>(N80+-1459.779997)</f>
        <v>-1582.4422867000001</v>
      </c>
      <c r="P80" s="155">
        <f>(N80-L80)</f>
        <v>-9.2700299999961544E-3</v>
      </c>
      <c r="Q80" s="155"/>
      <c r="R80" s="160"/>
    </row>
    <row r="81" spans="6:18" ht="29" thickBot="1">
      <c r="F81" s="103"/>
      <c r="H81" s="151">
        <v>4</v>
      </c>
      <c r="I81" s="152">
        <v>3</v>
      </c>
      <c r="J81" s="153">
        <v>1E-3</v>
      </c>
      <c r="K81" s="152">
        <v>1</v>
      </c>
      <c r="L81" s="152">
        <v>-122.6462411</v>
      </c>
      <c r="M81" s="155">
        <f>(L81+-1459.779997)</f>
        <v>-1582.4262381000001</v>
      </c>
      <c r="N81" s="152">
        <v>-122.65989633</v>
      </c>
      <c r="O81" s="155">
        <f>(N81+-1459.779997)</f>
        <v>-1582.4398933300001</v>
      </c>
      <c r="P81" s="155">
        <f>(N81-L81)</f>
        <v>-1.3655229999997687E-2</v>
      </c>
      <c r="Q81" s="152"/>
      <c r="R81" s="156"/>
    </row>
    <row r="82" spans="6:18" ht="29" thickBot="1">
      <c r="F82" s="103"/>
      <c r="H82" s="151"/>
      <c r="I82" s="152"/>
      <c r="J82" s="153">
        <v>8.0000000000000004E-4</v>
      </c>
      <c r="K82" s="152">
        <v>1</v>
      </c>
      <c r="L82" s="152">
        <v>-122.6462411</v>
      </c>
      <c r="M82" s="155">
        <f>(L82+-1459.779997)</f>
        <v>-1582.4262381000001</v>
      </c>
      <c r="N82" s="152">
        <v>-122.65989633</v>
      </c>
      <c r="O82" s="155">
        <f>(N82+-1459.779997)</f>
        <v>-1582.4398933300001</v>
      </c>
      <c r="P82" s="155">
        <f>(N82-L82)</f>
        <v>-1.3655229999997687E-2</v>
      </c>
      <c r="Q82" s="152"/>
      <c r="R82" s="156"/>
    </row>
    <row r="83" spans="6:18" ht="29" thickBot="1">
      <c r="F83" s="103"/>
      <c r="H83" s="151"/>
      <c r="I83" s="152"/>
      <c r="J83" s="153">
        <v>5.9999999999999995E-4</v>
      </c>
      <c r="K83" s="152">
        <v>1</v>
      </c>
      <c r="L83" s="154">
        <v>-122.64789832</v>
      </c>
      <c r="M83" s="155">
        <f>(L83+-1459.779997)</f>
        <v>-1582.4278953200001</v>
      </c>
      <c r="N83" s="152">
        <v>-122.6605869</v>
      </c>
      <c r="O83" s="155">
        <f>(N83+-1459.779997)</f>
        <v>-1582.4405839000001</v>
      </c>
      <c r="P83" s="155">
        <f>(N83-L83)</f>
        <v>-1.2688580000002503E-2</v>
      </c>
      <c r="Q83" s="152"/>
      <c r="R83" s="156"/>
    </row>
    <row r="84" spans="6:18" ht="29" thickBot="1">
      <c r="F84" s="103"/>
      <c r="H84" s="151"/>
      <c r="I84" s="152"/>
      <c r="J84" s="153">
        <v>4.0000000000000002E-4</v>
      </c>
      <c r="K84" s="152">
        <v>1</v>
      </c>
      <c r="L84" s="154">
        <v>-122.65029369</v>
      </c>
      <c r="M84" s="155">
        <f>(L84+-1459.779997)</f>
        <v>-1582.43029069</v>
      </c>
      <c r="N84" s="154">
        <v>-122.66163936</v>
      </c>
      <c r="O84" s="155">
        <f>(N84+-1459.779997)</f>
        <v>-1582.4416363600001</v>
      </c>
      <c r="P84" s="155">
        <f>(N84-L84)</f>
        <v>-1.1345669999997199E-2</v>
      </c>
      <c r="Q84" s="152"/>
      <c r="R84" s="156"/>
    </row>
    <row r="85" spans="6:18" ht="29" thickBot="1">
      <c r="F85" s="103"/>
      <c r="H85" s="151"/>
      <c r="I85" s="152"/>
      <c r="J85" s="162">
        <v>2.5000000000000001E-4</v>
      </c>
      <c r="K85" s="154">
        <v>1</v>
      </c>
      <c r="L85" s="154">
        <v>-122.65318602000001</v>
      </c>
      <c r="M85" s="155">
        <f>(L85+-1459.779997)</f>
        <v>-1582.4331830200001</v>
      </c>
      <c r="N85" s="154">
        <v>-122.66280202999999</v>
      </c>
      <c r="O85" s="155">
        <f>(N85+-1459.779997)</f>
        <v>-1582.4427990300001</v>
      </c>
      <c r="P85" s="155">
        <f>(N85-L85)</f>
        <v>-9.6160099999877957E-3</v>
      </c>
      <c r="Q85" s="152"/>
      <c r="R85" s="156"/>
    </row>
    <row r="86" spans="6:18" ht="29" thickBot="1">
      <c r="F86" s="103"/>
      <c r="H86" s="163"/>
      <c r="I86" s="164"/>
      <c r="J86" s="164"/>
      <c r="K86" s="164"/>
      <c r="L86" s="164"/>
      <c r="M86" s="164"/>
      <c r="N86" s="164"/>
      <c r="O86" s="155"/>
      <c r="P86" s="155"/>
      <c r="Q86" s="155"/>
      <c r="R86" s="160"/>
    </row>
    <row r="87" spans="6:18">
      <c r="F87" s="103"/>
    </row>
    <row r="88" spans="6:18">
      <c r="F88" s="103"/>
    </row>
    <row r="89" spans="6:18">
      <c r="F89" s="103"/>
    </row>
    <row r="90" spans="6:18">
      <c r="F90" s="103"/>
    </row>
    <row r="91" spans="6:18">
      <c r="F91" s="103"/>
    </row>
    <row r="92" spans="6:18">
      <c r="F92" s="103"/>
    </row>
    <row r="93" spans="6:18" ht="29">
      <c r="F93" s="103"/>
      <c r="O93" s="101"/>
      <c r="P93" s="101"/>
      <c r="Q93" s="101"/>
      <c r="R93" s="101"/>
    </row>
    <row r="94" spans="6:18" ht="29">
      <c r="F94" s="103"/>
      <c r="O94" s="101"/>
      <c r="P94" s="101"/>
      <c r="Q94" s="101"/>
      <c r="R94" s="101"/>
    </row>
    <row r="95" spans="6:18" ht="29">
      <c r="F95" s="103"/>
      <c r="O95" s="101"/>
      <c r="P95" s="101"/>
      <c r="Q95" s="101"/>
      <c r="R95" s="101"/>
    </row>
    <row r="96" spans="6:18" ht="29">
      <c r="F96" s="103"/>
      <c r="H96" s="101"/>
      <c r="I96" s="101"/>
      <c r="J96" s="101"/>
      <c r="K96" s="32"/>
      <c r="L96" s="101"/>
      <c r="M96" s="101"/>
      <c r="N96" s="101"/>
      <c r="O96" s="101"/>
      <c r="P96" s="101"/>
      <c r="Q96" s="101"/>
      <c r="R96" s="101"/>
    </row>
    <row r="97" spans="6:18" ht="29">
      <c r="F97" s="103"/>
      <c r="H97" s="101"/>
      <c r="I97" s="101"/>
      <c r="J97" s="101"/>
      <c r="K97" s="32"/>
      <c r="L97" s="101"/>
      <c r="M97" s="101"/>
      <c r="N97" s="101"/>
      <c r="O97" s="101"/>
      <c r="P97" s="101"/>
      <c r="Q97" s="101"/>
      <c r="R97" s="101"/>
    </row>
    <row r="98" spans="6:18" ht="29">
      <c r="F98" s="103"/>
      <c r="H98" s="101"/>
      <c r="I98" s="101"/>
      <c r="J98" s="101"/>
      <c r="K98" s="32"/>
      <c r="L98" s="101"/>
      <c r="M98" s="101"/>
      <c r="N98" s="101"/>
      <c r="O98" s="101"/>
      <c r="P98" s="101"/>
      <c r="Q98" s="101"/>
      <c r="R98" s="101"/>
    </row>
    <row r="99" spans="6:18" ht="29">
      <c r="F99" s="103"/>
      <c r="H99" s="101"/>
      <c r="I99" s="101"/>
      <c r="J99" s="101"/>
      <c r="K99" s="32"/>
      <c r="L99" s="101"/>
      <c r="M99" s="101"/>
      <c r="N99" s="101"/>
      <c r="O99" s="101"/>
      <c r="P99" s="101"/>
      <c r="Q99" s="101"/>
      <c r="R99" s="101"/>
    </row>
    <row r="100" spans="6:18" ht="29">
      <c r="F100" s="103"/>
      <c r="H100" s="101"/>
      <c r="I100" s="101"/>
      <c r="J100" s="101"/>
      <c r="K100" s="32"/>
      <c r="L100" s="101"/>
      <c r="M100" s="101"/>
      <c r="N100" s="101"/>
      <c r="O100" s="101"/>
      <c r="P100" s="101"/>
      <c r="Q100" s="101"/>
      <c r="R100" s="101"/>
    </row>
    <row r="101" spans="6:18" ht="29">
      <c r="F101" s="103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</row>
    <row r="102" spans="6:18" ht="29">
      <c r="F102" s="103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</row>
    <row r="103" spans="6:18" ht="29">
      <c r="F103" s="103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</row>
    <row r="104" spans="6:18" ht="29">
      <c r="F104" s="103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</row>
    <row r="105" spans="6:18" ht="29">
      <c r="F105" s="103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</row>
    <row r="106" spans="6:18" ht="29">
      <c r="F106" s="103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</row>
    <row r="107" spans="6:18" ht="29">
      <c r="F107" s="103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</row>
    <row r="108" spans="6:18" ht="29">
      <c r="F108" s="103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</row>
    <row r="109" spans="6:18" ht="29">
      <c r="F109" s="103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</row>
    <row r="110" spans="6:18" ht="29">
      <c r="F110" s="103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</row>
    <row r="111" spans="6:18" ht="29">
      <c r="F111" s="103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</row>
    <row r="112" spans="6:18" ht="29">
      <c r="F112" s="103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</row>
    <row r="113" spans="6:18" ht="29">
      <c r="F113" s="103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</row>
    <row r="114" spans="6:18" ht="29">
      <c r="F114" s="103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</row>
    <row r="115" spans="6:18" ht="29">
      <c r="F115" s="103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</row>
    <row r="116" spans="6:18" ht="29">
      <c r="F116" s="103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</row>
    <row r="117" spans="6:18" ht="29">
      <c r="F117" s="103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</row>
    <row r="118" spans="6:18" ht="29">
      <c r="F118" s="103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</row>
    <row r="119" spans="6:18" ht="29">
      <c r="F119" s="103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</row>
    <row r="120" spans="6:18" ht="29">
      <c r="F120" s="103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</row>
    <row r="121" spans="6:18" ht="29">
      <c r="F121" s="103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</row>
    <row r="122" spans="6:18" ht="29">
      <c r="F122" s="103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</row>
    <row r="123" spans="6:18" ht="29">
      <c r="F123" s="103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</row>
    <row r="124" spans="6:18" ht="29">
      <c r="F124" s="103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</row>
    <row r="125" spans="6:18" ht="29">
      <c r="F125" s="103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</row>
    <row r="126" spans="6:18" ht="29">
      <c r="F126" s="103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</row>
    <row r="127" spans="6:18" ht="29">
      <c r="F127" s="103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</row>
    <row r="128" spans="6:18" ht="29">
      <c r="F128" s="103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</row>
    <row r="129" spans="6:18" ht="29">
      <c r="F129" s="103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</row>
    <row r="130" spans="6:18" ht="29">
      <c r="F130" s="103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</row>
    <row r="131" spans="6:18" ht="29">
      <c r="F131" s="103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</row>
    <row r="132" spans="6:18" ht="29">
      <c r="F132" s="103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</row>
    <row r="133" spans="6:18" ht="29">
      <c r="F133" s="103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</row>
    <row r="134" spans="6:18" ht="29">
      <c r="F134" s="103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</row>
    <row r="135" spans="6:18" ht="29">
      <c r="F135" s="103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</row>
    <row r="136" spans="6:18" ht="29">
      <c r="F136" s="103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</row>
    <row r="137" spans="6:18" ht="29">
      <c r="F137" s="103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</row>
    <row r="138" spans="6:18" ht="29">
      <c r="F138" s="103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</row>
    <row r="139" spans="6:18" ht="29">
      <c r="F139" s="103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</row>
    <row r="140" spans="6:18" ht="29">
      <c r="F140" s="103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</row>
    <row r="141" spans="6:18" ht="29">
      <c r="F141" s="103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</row>
    <row r="142" spans="6:18" ht="29">
      <c r="F142" s="103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</row>
    <row r="143" spans="6:18" ht="29">
      <c r="F143" s="103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</row>
    <row r="144" spans="6:18" ht="29">
      <c r="F144" s="103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</row>
    <row r="145" spans="6:18" ht="29">
      <c r="F145" s="103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</row>
    <row r="146" spans="6:18" ht="29">
      <c r="F146" s="103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</row>
    <row r="147" spans="6:18" ht="29">
      <c r="F147" s="103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</row>
    <row r="148" spans="6:18" ht="29">
      <c r="F148" s="103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</row>
    <row r="149" spans="6:18" ht="29">
      <c r="F149" s="103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</row>
    <row r="150" spans="6:18" ht="29">
      <c r="F150" s="103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</row>
    <row r="151" spans="6:18" ht="29">
      <c r="F151" s="103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</row>
    <row r="152" spans="6:18" ht="29">
      <c r="F152" s="103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</row>
    <row r="153" spans="6:18" ht="29">
      <c r="F153" s="103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</row>
    <row r="154" spans="6:18" ht="29">
      <c r="F154" s="103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</row>
    <row r="155" spans="6:18" ht="29">
      <c r="F155" s="103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</row>
    <row r="156" spans="6:18" ht="29">
      <c r="F156" s="103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</row>
    <row r="157" spans="6:18" ht="29">
      <c r="F157" s="103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</row>
    <row r="158" spans="6:18" ht="29">
      <c r="F158" s="103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</row>
    <row r="159" spans="6:18" ht="29">
      <c r="F159" s="103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</row>
    <row r="160" spans="6:18" ht="29">
      <c r="F160" s="103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</row>
    <row r="161" spans="6:18" ht="29">
      <c r="F161" s="103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</row>
    <row r="162" spans="6:18" ht="29">
      <c r="F162" s="103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</row>
    <row r="163" spans="6:18" ht="29">
      <c r="F163" s="103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</row>
    <row r="164" spans="6:18" ht="29">
      <c r="F164" s="103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</row>
    <row r="165" spans="6:18" ht="29">
      <c r="F165" s="103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</row>
    <row r="166" spans="6:18" ht="29">
      <c r="F166" s="103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</row>
    <row r="167" spans="6:18" ht="29">
      <c r="F167" s="103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</row>
    <row r="168" spans="6:18" ht="29">
      <c r="F168" s="103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</row>
    <row r="169" spans="6:18" ht="29">
      <c r="F169" s="103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</row>
    <row r="170" spans="6:18" ht="29">
      <c r="F170" s="103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</row>
    <row r="171" spans="6:18">
      <c r="F171" s="103"/>
    </row>
    <row r="172" spans="6:18">
      <c r="F172" s="103"/>
    </row>
    <row r="173" spans="6:18">
      <c r="F173" s="103"/>
    </row>
    <row r="174" spans="6:18">
      <c r="F174" s="103"/>
    </row>
    <row r="175" spans="6:18">
      <c r="F175" s="103"/>
    </row>
    <row r="176" spans="6:18">
      <c r="F176" s="103"/>
    </row>
    <row r="177" spans="6:6">
      <c r="F177" s="103"/>
    </row>
    <row r="178" spans="6:6">
      <c r="F178" s="103"/>
    </row>
    <row r="179" spans="6:6">
      <c r="F179" s="103"/>
    </row>
    <row r="180" spans="6:6">
      <c r="F180" s="103"/>
    </row>
    <row r="181" spans="6:6">
      <c r="F181" s="103"/>
    </row>
    <row r="182" spans="6:6">
      <c r="F182" s="103"/>
    </row>
    <row r="183" spans="6:6">
      <c r="F183" s="103"/>
    </row>
    <row r="184" spans="6:6">
      <c r="F184" s="103"/>
    </row>
    <row r="185" spans="6:6">
      <c r="F185" s="103"/>
    </row>
    <row r="186" spans="6:6">
      <c r="F186" s="103"/>
    </row>
    <row r="187" spans="6:6">
      <c r="F187" s="103"/>
    </row>
    <row r="188" spans="6:6">
      <c r="F188" s="103"/>
    </row>
    <row r="189" spans="6:6">
      <c r="F189" s="103"/>
    </row>
    <row r="190" spans="6:6">
      <c r="F190" s="103"/>
    </row>
    <row r="191" spans="6:6">
      <c r="F191" s="103"/>
    </row>
    <row r="192" spans="6:6">
      <c r="F192" s="103"/>
    </row>
    <row r="193" spans="6:6">
      <c r="F193" s="103"/>
    </row>
    <row r="194" spans="6:6">
      <c r="F194" s="103"/>
    </row>
    <row r="195" spans="6:6">
      <c r="F195" s="103"/>
    </row>
    <row r="196" spans="6:6">
      <c r="F196" s="103"/>
    </row>
    <row r="197" spans="6:6">
      <c r="F197" s="103"/>
    </row>
    <row r="198" spans="6:6">
      <c r="F198" s="103"/>
    </row>
    <row r="199" spans="6:6">
      <c r="F199" s="103"/>
    </row>
    <row r="200" spans="6:6">
      <c r="F200" s="103"/>
    </row>
    <row r="201" spans="6:6">
      <c r="F201" s="103"/>
    </row>
    <row r="202" spans="6:6">
      <c r="F202" s="103"/>
    </row>
    <row r="203" spans="6:6">
      <c r="F203" s="103"/>
    </row>
    <row r="204" spans="6:6">
      <c r="F204" s="103"/>
    </row>
    <row r="205" spans="6:6">
      <c r="F205" s="103"/>
    </row>
    <row r="206" spans="6:6">
      <c r="F206" s="103"/>
    </row>
    <row r="207" spans="6:6">
      <c r="F207" s="103"/>
    </row>
    <row r="208" spans="6:6">
      <c r="F208" s="103"/>
    </row>
    <row r="209" spans="6:6">
      <c r="F209" s="103"/>
    </row>
    <row r="210" spans="6:6">
      <c r="F210" s="103"/>
    </row>
    <row r="211" spans="6:6">
      <c r="F211" s="103"/>
    </row>
    <row r="212" spans="6:6">
      <c r="F212" s="103"/>
    </row>
    <row r="213" spans="6:6">
      <c r="F213" s="103"/>
    </row>
    <row r="214" spans="6:6">
      <c r="F214" s="103"/>
    </row>
    <row r="215" spans="6:6">
      <c r="F215" s="103"/>
    </row>
    <row r="216" spans="6:6">
      <c r="F216" s="103"/>
    </row>
    <row r="217" spans="6:6">
      <c r="F217" s="103"/>
    </row>
    <row r="218" spans="6:6">
      <c r="F218" s="103"/>
    </row>
    <row r="219" spans="6:6">
      <c r="F219" s="103"/>
    </row>
    <row r="220" spans="6:6">
      <c r="F220" s="103"/>
    </row>
    <row r="221" spans="6:6">
      <c r="F221" s="103"/>
    </row>
    <row r="222" spans="6:6">
      <c r="F222" s="103"/>
    </row>
    <row r="223" spans="6:6">
      <c r="F223" s="103"/>
    </row>
    <row r="224" spans="6:6">
      <c r="F224" s="103"/>
    </row>
    <row r="225" spans="6:6">
      <c r="F225" s="103"/>
    </row>
    <row r="226" spans="6:6">
      <c r="F226" s="103"/>
    </row>
    <row r="227" spans="6:6">
      <c r="F227" s="103"/>
    </row>
    <row r="228" spans="6:6">
      <c r="F228" s="103"/>
    </row>
    <row r="229" spans="6:6">
      <c r="F229" s="103"/>
    </row>
    <row r="230" spans="6:6">
      <c r="F230" s="103"/>
    </row>
    <row r="231" spans="6:6">
      <c r="F231" s="103"/>
    </row>
    <row r="232" spans="6:6">
      <c r="F232" s="103"/>
    </row>
    <row r="233" spans="6:6">
      <c r="F233" s="103"/>
    </row>
    <row r="234" spans="6:6">
      <c r="F234" s="10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Bachhar, Arnab</dc:creator>
  <cp:lastModifiedBy>Bachhar, Arnab</cp:lastModifiedBy>
  <dcterms:created xsi:type="dcterms:W3CDTF">2024-02-21T21:19:20Z</dcterms:created>
  <dcterms:modified xsi:type="dcterms:W3CDTF">2024-02-26T14:43:15Z</dcterms:modified>
</cp:coreProperties>
</file>