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ayhall/code/FermiCG-data/bimetallics/cr2_pantazis/rohf.def2svp/38__3d4d_2p3p/m100/"/>
    </mc:Choice>
  </mc:AlternateContent>
  <xr:revisionPtr revIDLastSave="0" documentId="13_ncr:40009_{4FAA0BEA-E60A-2843-A320-E4844C2EE77C}" xr6:coauthVersionLast="47" xr6:coauthVersionMax="47" xr10:uidLastSave="{00000000-0000-0000-0000-000000000000}"/>
  <bookViews>
    <workbookView xWindow="0" yWindow="740" windowWidth="29400" windowHeight="18380"/>
  </bookViews>
  <sheets>
    <sheet name="energ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B38" i="1"/>
  <c r="E13" i="1"/>
  <c r="E22" i="1" s="1"/>
  <c r="E28" i="1" s="1"/>
  <c r="E12" i="1"/>
  <c r="E21" i="1" s="1"/>
  <c r="E27" i="1" s="1"/>
  <c r="E11" i="1"/>
  <c r="E20" i="1" s="1"/>
  <c r="E26" i="1" s="1"/>
  <c r="D28" i="1"/>
  <c r="C28" i="1"/>
  <c r="B28" i="1"/>
  <c r="D27" i="1"/>
  <c r="C27" i="1"/>
  <c r="B27" i="1"/>
  <c r="D26" i="1"/>
  <c r="C26" i="1"/>
  <c r="B26" i="1"/>
  <c r="B21" i="1"/>
  <c r="D20" i="1"/>
  <c r="C20" i="1"/>
  <c r="E2" i="1"/>
  <c r="D17" i="1"/>
  <c r="C17" i="1"/>
  <c r="B17" i="1"/>
  <c r="D16" i="1"/>
  <c r="C16" i="1"/>
  <c r="B16" i="1"/>
  <c r="D15" i="1"/>
  <c r="C15" i="1"/>
  <c r="B15" i="1"/>
  <c r="D13" i="1"/>
  <c r="D22" i="1" s="1"/>
  <c r="C13" i="1"/>
  <c r="C22" i="1" s="1"/>
  <c r="B13" i="1"/>
  <c r="B22" i="1" s="1"/>
  <c r="D12" i="1"/>
  <c r="D21" i="1" s="1"/>
  <c r="C12" i="1"/>
  <c r="C21" i="1" s="1"/>
  <c r="B12" i="1"/>
  <c r="D11" i="1"/>
  <c r="C11" i="1"/>
  <c r="B11" i="1"/>
</calcChain>
</file>

<file path=xl/sharedStrings.xml><?xml version="1.0" encoding="utf-8"?>
<sst xmlns="http://schemas.openxmlformats.org/spreadsheetml/2006/main" count="22" uniqueCount="8">
  <si>
    <t>var</t>
  </si>
  <si>
    <t>PT2</t>
  </si>
  <si>
    <t>0,1</t>
  </si>
  <si>
    <t>1,2</t>
  </si>
  <si>
    <t>2,3</t>
  </si>
  <si>
    <t>Extrapolated</t>
  </si>
  <si>
    <t>Extap</t>
  </si>
  <si>
    <t>Extrap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</si>
</sst>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Gaps vs Variational</a:t>
            </a:r>
            <a:r>
              <a:rPr lang="en-US" baseline="0"/>
              <a:t> dimension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energies!$A$11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energies!$B$10:$D$10</c:f>
              <c:numCache>
                <c:formatCode>General</c:formatCode>
                <c:ptCount val="3"/>
                <c:pt idx="0">
                  <c:v>8761</c:v>
                </c:pt>
                <c:pt idx="1">
                  <c:v>56219</c:v>
                </c:pt>
                <c:pt idx="2">
                  <c:v>131642</c:v>
                </c:pt>
              </c:numCache>
            </c:numRef>
          </c:xVal>
          <c:yVal>
            <c:numRef>
              <c:f>energies!$B$11:$D$11</c:f>
              <c:numCache>
                <c:formatCode>0</c:formatCode>
                <c:ptCount val="3"/>
                <c:pt idx="0">
                  <c:v>46.506674093110703</c:v>
                </c:pt>
                <c:pt idx="1">
                  <c:v>50.764481918084023</c:v>
                </c:pt>
                <c:pt idx="2">
                  <c:v>49.908530861997527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9-944C-A957-A1E40DB3F68E}"/>
            </c:ext>
          </c:extLst>
        </c:ser>
        <c:ser>
          <c:idx val="1"/>
          <c:order val="1"/>
          <c:tx>
            <c:strRef>
              <c:f>energies!$A$12</c:f>
              <c:strCache>
                <c:ptCount val="1"/>
                <c:pt idx="0">
                  <c:v>1,2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energies!$B$10:$D$10</c:f>
              <c:numCache>
                <c:formatCode>General</c:formatCode>
                <c:ptCount val="3"/>
                <c:pt idx="0">
                  <c:v>8761</c:v>
                </c:pt>
                <c:pt idx="1">
                  <c:v>56219</c:v>
                </c:pt>
                <c:pt idx="2">
                  <c:v>131642</c:v>
                </c:pt>
              </c:numCache>
            </c:numRef>
          </c:xVal>
          <c:yVal>
            <c:numRef>
              <c:f>energies!$B$12:$D$12</c:f>
              <c:numCache>
                <c:formatCode>0</c:formatCode>
                <c:ptCount val="3"/>
                <c:pt idx="0">
                  <c:v>94.242406122346452</c:v>
                </c:pt>
                <c:pt idx="1">
                  <c:v>103.08723371646192</c:v>
                </c:pt>
                <c:pt idx="2">
                  <c:v>101.66064861258801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9-944C-A957-A1E40DB3F68E}"/>
            </c:ext>
          </c:extLst>
        </c:ser>
        <c:ser>
          <c:idx val="2"/>
          <c:order val="2"/>
          <c:tx>
            <c:strRef>
              <c:f>energies!$A$13</c:f>
              <c:strCache>
                <c:ptCount val="1"/>
                <c:pt idx="0">
                  <c:v>2,3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energies!$B$10:$D$10</c:f>
              <c:numCache>
                <c:formatCode>General</c:formatCode>
                <c:ptCount val="3"/>
                <c:pt idx="0">
                  <c:v>8761</c:v>
                </c:pt>
                <c:pt idx="1">
                  <c:v>56219</c:v>
                </c:pt>
                <c:pt idx="2">
                  <c:v>131642</c:v>
                </c:pt>
              </c:numCache>
            </c:numRef>
          </c:xVal>
          <c:yVal>
            <c:numRef>
              <c:f>energies!$B$13:$D$13</c:f>
              <c:numCache>
                <c:formatCode>0</c:formatCode>
                <c:ptCount val="3"/>
                <c:pt idx="0">
                  <c:v>144.45820146681578</c:v>
                </c:pt>
                <c:pt idx="1">
                  <c:v>158.13147091497845</c:v>
                </c:pt>
                <c:pt idx="2">
                  <c:v>157.25357239719492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09-944C-A957-A1E40DB3F68E}"/>
            </c:ext>
          </c:extLst>
        </c:ser>
        <c:ser>
          <c:idx val="3"/>
          <c:order val="3"/>
          <c:tx>
            <c:strRef>
              <c:f>energies!$A$14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energies!$B$10:$D$10</c:f>
              <c:numCache>
                <c:formatCode>General</c:formatCode>
                <c:ptCount val="3"/>
                <c:pt idx="0">
                  <c:v>8761</c:v>
                </c:pt>
                <c:pt idx="1">
                  <c:v>56219</c:v>
                </c:pt>
                <c:pt idx="2">
                  <c:v>131642</c:v>
                </c:pt>
              </c:numCache>
            </c:numRef>
          </c:xVal>
          <c:yVal>
            <c:numRef>
              <c:f>energies!$B$14:$D$14</c:f>
              <c:numCache>
                <c:formatCode>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09-944C-A957-A1E40DB3F68E}"/>
            </c:ext>
          </c:extLst>
        </c:ser>
        <c:ser>
          <c:idx val="4"/>
          <c:order val="4"/>
          <c:tx>
            <c:strRef>
              <c:f>energies!$A$15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energies!$B$10:$D$10</c:f>
              <c:numCache>
                <c:formatCode>General</c:formatCode>
                <c:ptCount val="3"/>
                <c:pt idx="0">
                  <c:v>8761</c:v>
                </c:pt>
                <c:pt idx="1">
                  <c:v>56219</c:v>
                </c:pt>
                <c:pt idx="2">
                  <c:v>131642</c:v>
                </c:pt>
              </c:numCache>
            </c:numRef>
          </c:xVal>
          <c:yVal>
            <c:numRef>
              <c:f>energies!$B$15:$D$15</c:f>
              <c:numCache>
                <c:formatCode>0</c:formatCode>
                <c:ptCount val="3"/>
                <c:pt idx="0">
                  <c:v>51.817960141919386</c:v>
                </c:pt>
                <c:pt idx="1">
                  <c:v>53.04701807180659</c:v>
                </c:pt>
                <c:pt idx="2">
                  <c:v>54.144391219035988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09-944C-A957-A1E40DB3F68E}"/>
            </c:ext>
          </c:extLst>
        </c:ser>
        <c:ser>
          <c:idx val="5"/>
          <c:order val="5"/>
          <c:tx>
            <c:strRef>
              <c:f>energies!$A$16</c:f>
              <c:strCache>
                <c:ptCount val="1"/>
                <c:pt idx="0">
                  <c:v>1,2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energies!$B$10:$D$10</c:f>
              <c:numCache>
                <c:formatCode>General</c:formatCode>
                <c:ptCount val="3"/>
                <c:pt idx="0">
                  <c:v>8761</c:v>
                </c:pt>
                <c:pt idx="1">
                  <c:v>56219</c:v>
                </c:pt>
                <c:pt idx="2">
                  <c:v>131642</c:v>
                </c:pt>
              </c:numCache>
            </c:numRef>
          </c:xVal>
          <c:yVal>
            <c:numRef>
              <c:f>energies!$B$16:$D$16</c:f>
              <c:numCache>
                <c:formatCode>0</c:formatCode>
                <c:ptCount val="3"/>
                <c:pt idx="0">
                  <c:v>105.65508688472141</c:v>
                </c:pt>
                <c:pt idx="1">
                  <c:v>106.31351077305906</c:v>
                </c:pt>
                <c:pt idx="2">
                  <c:v>105.78677166114137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09-944C-A957-A1E40DB3F68E}"/>
            </c:ext>
          </c:extLst>
        </c:ser>
        <c:ser>
          <c:idx val="6"/>
          <c:order val="6"/>
          <c:tx>
            <c:strRef>
              <c:f>energies!$A$17</c:f>
              <c:strCache>
                <c:ptCount val="1"/>
                <c:pt idx="0">
                  <c:v>2,3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energies!$B$10:$D$10</c:f>
              <c:numCache>
                <c:formatCode>General</c:formatCode>
                <c:ptCount val="3"/>
                <c:pt idx="0">
                  <c:v>8761</c:v>
                </c:pt>
                <c:pt idx="1">
                  <c:v>56219</c:v>
                </c:pt>
                <c:pt idx="2">
                  <c:v>131642</c:v>
                </c:pt>
              </c:numCache>
            </c:numRef>
          </c:xVal>
          <c:yVal>
            <c:numRef>
              <c:f>energies!$B$17:$D$17</c:f>
              <c:numCache>
                <c:formatCode>0</c:formatCode>
                <c:ptCount val="3"/>
                <c:pt idx="0">
                  <c:v>163.7500214400211</c:v>
                </c:pt>
                <c:pt idx="1">
                  <c:v>165.6155557965489</c:v>
                </c:pt>
                <c:pt idx="2">
                  <c:v>166.8226662647391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09-944C-A957-A1E40DB3F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455024"/>
        <c:axId val="1249579568"/>
      </c:scatterChart>
      <c:valAx>
        <c:axId val="124945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79568"/>
        <c:crosses val="autoZero"/>
        <c:crossBetween val="midCat"/>
      </c:valAx>
      <c:valAx>
        <c:axId val="12495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Gap, cm-1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5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Gaps vs Variational</a:t>
            </a:r>
            <a:r>
              <a:rPr lang="en-US" baseline="0"/>
              <a:t> dimension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energies!$A$11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energies!$B$10:$E$10</c:f>
              <c:strCache>
                <c:ptCount val="4"/>
                <c:pt idx="0">
                  <c:v>8761</c:v>
                </c:pt>
                <c:pt idx="1">
                  <c:v>56219</c:v>
                </c:pt>
                <c:pt idx="2">
                  <c:v>131642</c:v>
                </c:pt>
                <c:pt idx="3">
                  <c:v>Extrap</c:v>
                </c:pt>
              </c:strCache>
            </c:strRef>
          </c:xVal>
          <c:yVal>
            <c:numRef>
              <c:f>energies!$B$11:$E$11</c:f>
              <c:numCache>
                <c:formatCode>0</c:formatCode>
                <c:ptCount val="4"/>
                <c:pt idx="0">
                  <c:v>46.506674093110703</c:v>
                </c:pt>
                <c:pt idx="1">
                  <c:v>50.764481918084023</c:v>
                </c:pt>
                <c:pt idx="2">
                  <c:v>49.908530861997527</c:v>
                </c:pt>
                <c:pt idx="3">
                  <c:v>55.586339540483749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0-214A-B910-55F124A41C21}"/>
            </c:ext>
          </c:extLst>
        </c:ser>
        <c:ser>
          <c:idx val="1"/>
          <c:order val="1"/>
          <c:tx>
            <c:strRef>
              <c:f>energies!$A$12</c:f>
              <c:strCache>
                <c:ptCount val="1"/>
                <c:pt idx="0">
                  <c:v>1,2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energies!$B$10:$E$10</c:f>
              <c:strCache>
                <c:ptCount val="4"/>
                <c:pt idx="0">
                  <c:v>8761</c:v>
                </c:pt>
                <c:pt idx="1">
                  <c:v>56219</c:v>
                </c:pt>
                <c:pt idx="2">
                  <c:v>131642</c:v>
                </c:pt>
                <c:pt idx="3">
                  <c:v>Extrap</c:v>
                </c:pt>
              </c:strCache>
            </c:strRef>
          </c:xVal>
          <c:yVal>
            <c:numRef>
              <c:f>energies!$B$12:$E$12</c:f>
              <c:numCache>
                <c:formatCode>0</c:formatCode>
                <c:ptCount val="4"/>
                <c:pt idx="0">
                  <c:v>94.242406122346452</c:v>
                </c:pt>
                <c:pt idx="1">
                  <c:v>103.08723371646192</c:v>
                </c:pt>
                <c:pt idx="2">
                  <c:v>101.66064861258801</c:v>
                </c:pt>
                <c:pt idx="3">
                  <c:v>106.18402073844231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0-214A-B910-55F124A41C21}"/>
            </c:ext>
          </c:extLst>
        </c:ser>
        <c:ser>
          <c:idx val="2"/>
          <c:order val="2"/>
          <c:tx>
            <c:strRef>
              <c:f>energies!$A$13</c:f>
              <c:strCache>
                <c:ptCount val="1"/>
                <c:pt idx="0">
                  <c:v>2,3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energies!$B$10:$E$10</c:f>
              <c:strCache>
                <c:ptCount val="4"/>
                <c:pt idx="0">
                  <c:v>8761</c:v>
                </c:pt>
                <c:pt idx="1">
                  <c:v>56219</c:v>
                </c:pt>
                <c:pt idx="2">
                  <c:v>131642</c:v>
                </c:pt>
                <c:pt idx="3">
                  <c:v>Extrap</c:v>
                </c:pt>
              </c:strCache>
            </c:strRef>
          </c:xVal>
          <c:yVal>
            <c:numRef>
              <c:f>energies!$B$13:$E$13</c:f>
              <c:numCache>
                <c:formatCode>0</c:formatCode>
                <c:ptCount val="4"/>
                <c:pt idx="0">
                  <c:v>144.45820146681578</c:v>
                </c:pt>
                <c:pt idx="1">
                  <c:v>158.13147091497845</c:v>
                </c:pt>
                <c:pt idx="2">
                  <c:v>157.25357239719492</c:v>
                </c:pt>
                <c:pt idx="3">
                  <c:v>168.91425948859811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C0-214A-B910-55F124A41C21}"/>
            </c:ext>
          </c:extLst>
        </c:ser>
        <c:ser>
          <c:idx val="3"/>
          <c:order val="3"/>
          <c:tx>
            <c:strRef>
              <c:f>energies!$A$14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energies!$B$10:$E$10</c:f>
              <c:strCache>
                <c:ptCount val="4"/>
                <c:pt idx="0">
                  <c:v>8761</c:v>
                </c:pt>
                <c:pt idx="1">
                  <c:v>56219</c:v>
                </c:pt>
                <c:pt idx="2">
                  <c:v>131642</c:v>
                </c:pt>
                <c:pt idx="3">
                  <c:v>Extrap</c:v>
                </c:pt>
              </c:strCache>
            </c:strRef>
          </c:xVal>
          <c:yVal>
            <c:numRef>
              <c:f>energies!$B$14:$E$14</c:f>
              <c:numCache>
                <c:formatCode>0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C0-214A-B910-55F124A41C21}"/>
            </c:ext>
          </c:extLst>
        </c:ser>
        <c:ser>
          <c:idx val="4"/>
          <c:order val="4"/>
          <c:tx>
            <c:strRef>
              <c:f>energies!$A$15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energies!$B$10:$E$10</c:f>
              <c:strCache>
                <c:ptCount val="4"/>
                <c:pt idx="0">
                  <c:v>8761</c:v>
                </c:pt>
                <c:pt idx="1">
                  <c:v>56219</c:v>
                </c:pt>
                <c:pt idx="2">
                  <c:v>131642</c:v>
                </c:pt>
                <c:pt idx="3">
                  <c:v>Extrap</c:v>
                </c:pt>
              </c:strCache>
            </c:strRef>
          </c:xVal>
          <c:yVal>
            <c:numRef>
              <c:f>energies!$B$15:$E$15</c:f>
              <c:numCache>
                <c:formatCode>0</c:formatCode>
                <c:ptCount val="4"/>
                <c:pt idx="0">
                  <c:v>51.817960141919386</c:v>
                </c:pt>
                <c:pt idx="1">
                  <c:v>53.04701807180659</c:v>
                </c:pt>
                <c:pt idx="2">
                  <c:v>54.144391219035988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C0-214A-B910-55F124A41C21}"/>
            </c:ext>
          </c:extLst>
        </c:ser>
        <c:ser>
          <c:idx val="5"/>
          <c:order val="5"/>
          <c:tx>
            <c:strRef>
              <c:f>energies!$A$16</c:f>
              <c:strCache>
                <c:ptCount val="1"/>
                <c:pt idx="0">
                  <c:v>1,2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energies!$B$10:$E$10</c:f>
              <c:strCache>
                <c:ptCount val="4"/>
                <c:pt idx="0">
                  <c:v>8761</c:v>
                </c:pt>
                <c:pt idx="1">
                  <c:v>56219</c:v>
                </c:pt>
                <c:pt idx="2">
                  <c:v>131642</c:v>
                </c:pt>
                <c:pt idx="3">
                  <c:v>Extrap</c:v>
                </c:pt>
              </c:strCache>
            </c:strRef>
          </c:xVal>
          <c:yVal>
            <c:numRef>
              <c:f>energies!$B$16:$E$16</c:f>
              <c:numCache>
                <c:formatCode>0</c:formatCode>
                <c:ptCount val="4"/>
                <c:pt idx="0">
                  <c:v>105.65508688472141</c:v>
                </c:pt>
                <c:pt idx="1">
                  <c:v>106.31351077305906</c:v>
                </c:pt>
                <c:pt idx="2">
                  <c:v>105.78677166114137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C0-214A-B910-55F124A41C21}"/>
            </c:ext>
          </c:extLst>
        </c:ser>
        <c:ser>
          <c:idx val="6"/>
          <c:order val="6"/>
          <c:tx>
            <c:strRef>
              <c:f>energies!$A$17</c:f>
              <c:strCache>
                <c:ptCount val="1"/>
                <c:pt idx="0">
                  <c:v>2,3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energies!$B$10:$E$10</c:f>
              <c:strCache>
                <c:ptCount val="4"/>
                <c:pt idx="0">
                  <c:v>8761</c:v>
                </c:pt>
                <c:pt idx="1">
                  <c:v>56219</c:v>
                </c:pt>
                <c:pt idx="2">
                  <c:v>131642</c:v>
                </c:pt>
                <c:pt idx="3">
                  <c:v>Extrap</c:v>
                </c:pt>
              </c:strCache>
            </c:strRef>
          </c:xVal>
          <c:yVal>
            <c:numRef>
              <c:f>energies!$B$17:$E$17</c:f>
              <c:numCache>
                <c:formatCode>0</c:formatCode>
                <c:ptCount val="4"/>
                <c:pt idx="0">
                  <c:v>163.7500214400211</c:v>
                </c:pt>
                <c:pt idx="1">
                  <c:v>165.6155557965489</c:v>
                </c:pt>
                <c:pt idx="2">
                  <c:v>166.8226662647391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C0-214A-B910-55F124A41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455024"/>
        <c:axId val="1249579568"/>
      </c:scatterChart>
      <c:valAx>
        <c:axId val="124945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79568"/>
        <c:crosses val="autoZero"/>
        <c:crossBetween val="midCat"/>
      </c:valAx>
      <c:valAx>
        <c:axId val="12495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Gap, cm-1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5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9</xdr:col>
      <xdr:colOff>370542</xdr:colOff>
      <xdr:row>29</xdr:row>
      <xdr:rowOff>7684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756CE-0673-2643-A421-77E165F17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14</xdr:col>
      <xdr:colOff>370541</xdr:colOff>
      <xdr:row>29</xdr:row>
      <xdr:rowOff>7684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E016F8-D2A5-394C-83A8-8E6A714DB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2" zoomScale="119" workbookViewId="0">
      <selection activeCell="K33" sqref="K33"/>
    </sheetView>
  </sheetViews>
  <sheetFormatPr baseColWidth="10" defaultRowHeight="16" x14ac:dyDescent="0.2"/>
  <sheetData>
    <row r="1" spans="1:11" x14ac:dyDescent="0.2">
      <c r="B1" t="s">
        <v>0</v>
      </c>
      <c r="C1" t="s">
        <v>0</v>
      </c>
      <c r="D1" t="s">
        <v>0</v>
      </c>
      <c r="G1" t="s">
        <v>1</v>
      </c>
      <c r="H1" t="s">
        <v>1</v>
      </c>
      <c r="I1" t="s">
        <v>1</v>
      </c>
      <c r="K1" t="s">
        <v>5</v>
      </c>
    </row>
    <row r="2" spans="1:11" x14ac:dyDescent="0.2">
      <c r="A2">
        <v>219474.63</v>
      </c>
      <c r="B2">
        <v>6.4000000000000005E-4</v>
      </c>
      <c r="C2">
        <v>3.2000000000000003E-4</v>
      </c>
      <c r="D2">
        <v>1.6000000000000001E-4</v>
      </c>
      <c r="E2">
        <f>D2/2</f>
        <v>8.0000000000000007E-5</v>
      </c>
      <c r="G2">
        <v>6.4000000000000005E-4</v>
      </c>
      <c r="H2">
        <v>3.2000000000000003E-4</v>
      </c>
      <c r="I2">
        <v>1.6000000000000001E-4</v>
      </c>
    </row>
    <row r="3" spans="1:11" x14ac:dyDescent="0.2">
      <c r="A3">
        <v>0</v>
      </c>
      <c r="B3">
        <v>-171.18038189999999</v>
      </c>
      <c r="C3">
        <v>-171.18524740000001</v>
      </c>
      <c r="D3">
        <v>-171.18693089999999</v>
      </c>
      <c r="G3">
        <v>-171.1873282</v>
      </c>
      <c r="H3">
        <v>-171.1885375</v>
      </c>
      <c r="I3">
        <v>-171.1888008</v>
      </c>
      <c r="K3">
        <v>-171.18942539</v>
      </c>
    </row>
    <row r="4" spans="1:11" x14ac:dyDescent="0.2">
      <c r="A4">
        <v>1</v>
      </c>
      <c r="B4">
        <v>-171.18017</v>
      </c>
      <c r="C4">
        <v>-171.18501610000001</v>
      </c>
      <c r="D4">
        <v>-171.18670349999999</v>
      </c>
      <c r="G4">
        <v>-171.1870921</v>
      </c>
      <c r="H4">
        <v>-171.18829579999999</v>
      </c>
      <c r="I4">
        <v>-171.1885541</v>
      </c>
      <c r="K4">
        <v>-171.18917211999999</v>
      </c>
    </row>
    <row r="5" spans="1:11" x14ac:dyDescent="0.2">
      <c r="A5">
        <v>2</v>
      </c>
      <c r="B5">
        <v>-171.1797406</v>
      </c>
      <c r="C5">
        <v>-171.18454639999999</v>
      </c>
      <c r="D5">
        <v>-171.18624030000001</v>
      </c>
      <c r="G5">
        <v>-171.18661069999999</v>
      </c>
      <c r="H5">
        <v>-171.18781139999999</v>
      </c>
      <c r="I5">
        <v>-171.1880721</v>
      </c>
      <c r="K5">
        <v>-171.18868831</v>
      </c>
    </row>
    <row r="6" spans="1:11" x14ac:dyDescent="0.2">
      <c r="A6">
        <v>3</v>
      </c>
      <c r="B6">
        <v>-171.1790824</v>
      </c>
      <c r="C6">
        <v>-171.18382589999999</v>
      </c>
      <c r="D6">
        <v>-171.1855238</v>
      </c>
      <c r="G6">
        <v>-171.1858646</v>
      </c>
      <c r="H6">
        <v>-171.18705679999999</v>
      </c>
      <c r="I6">
        <v>-171.18731199999999</v>
      </c>
      <c r="K6">
        <v>-171.18791868</v>
      </c>
    </row>
    <row r="10" spans="1:11" x14ac:dyDescent="0.2">
      <c r="B10">
        <v>8761</v>
      </c>
      <c r="C10">
        <v>56219</v>
      </c>
      <c r="D10">
        <v>131642</v>
      </c>
      <c r="E10" t="s">
        <v>7</v>
      </c>
      <c r="F10">
        <v>8761</v>
      </c>
      <c r="G10">
        <v>56219</v>
      </c>
      <c r="H10">
        <v>131642</v>
      </c>
    </row>
    <row r="11" spans="1:11" x14ac:dyDescent="0.2">
      <c r="A11" t="s">
        <v>2</v>
      </c>
      <c r="B11" s="1">
        <f>(B4-B3)*$A$2</f>
        <v>46.506674093110703</v>
      </c>
      <c r="C11" s="1">
        <f t="shared" ref="C11:D11" si="0">(C4-C3)*$A$2</f>
        <v>50.764481918084023</v>
      </c>
      <c r="D11" s="1">
        <f t="shared" si="0"/>
        <v>49.908530861997527</v>
      </c>
      <c r="E11" s="1">
        <f>(K4-K3)*$A$2</f>
        <v>55.586339540483749</v>
      </c>
    </row>
    <row r="12" spans="1:11" x14ac:dyDescent="0.2">
      <c r="A12" t="s">
        <v>3</v>
      </c>
      <c r="B12" s="1">
        <f t="shared" ref="B12:D12" si="1">(B5-B4)*$A$2</f>
        <v>94.242406122346452</v>
      </c>
      <c r="C12" s="1">
        <f t="shared" si="1"/>
        <v>103.08723371646192</v>
      </c>
      <c r="D12" s="1">
        <f t="shared" si="1"/>
        <v>101.66064861258801</v>
      </c>
      <c r="E12" s="1">
        <f t="shared" ref="E12:E13" si="2">(K5-K4)*$A$2</f>
        <v>106.18402073844231</v>
      </c>
    </row>
    <row r="13" spans="1:11" x14ac:dyDescent="0.2">
      <c r="A13" t="s">
        <v>4</v>
      </c>
      <c r="B13" s="1">
        <f t="shared" ref="B13:D13" si="3">(B6-B5)*$A$2</f>
        <v>144.45820146681578</v>
      </c>
      <c r="C13" s="1">
        <f t="shared" si="3"/>
        <v>158.13147091497845</v>
      </c>
      <c r="D13" s="1">
        <f t="shared" si="3"/>
        <v>157.25357239719492</v>
      </c>
      <c r="E13" s="1">
        <f t="shared" si="2"/>
        <v>168.91425948859811</v>
      </c>
    </row>
    <row r="14" spans="1:11" x14ac:dyDescent="0.2">
      <c r="B14" s="1"/>
      <c r="C14" s="1"/>
      <c r="D14" s="1"/>
    </row>
    <row r="15" spans="1:11" x14ac:dyDescent="0.2">
      <c r="A15" t="s">
        <v>2</v>
      </c>
      <c r="B15" s="1">
        <f>$A$2*(G4-G3)</f>
        <v>51.817960141919386</v>
      </c>
      <c r="C15" s="1">
        <f>$A$2*(H4-H3)</f>
        <v>53.04701807180659</v>
      </c>
      <c r="D15" s="1">
        <f>$A$2*(I4-I3)</f>
        <v>54.144391219035988</v>
      </c>
    </row>
    <row r="16" spans="1:11" x14ac:dyDescent="0.2">
      <c r="A16" t="s">
        <v>3</v>
      </c>
      <c r="B16" s="1">
        <f>$A$2*(G5-G4)</f>
        <v>105.65508688472141</v>
      </c>
      <c r="C16" s="1">
        <f>$A$2*(H5-H4)</f>
        <v>106.31351077305906</v>
      </c>
      <c r="D16" s="1">
        <f>$A$2*(I5-I4)</f>
        <v>105.78677166114137</v>
      </c>
    </row>
    <row r="17" spans="1:7" x14ac:dyDescent="0.2">
      <c r="A17" t="s">
        <v>4</v>
      </c>
      <c r="B17" s="1">
        <f>$A$2*(G6-G5)</f>
        <v>163.7500214400211</v>
      </c>
      <c r="C17" s="1">
        <f>$A$2*(H6-H5)</f>
        <v>165.6155557965489</v>
      </c>
      <c r="D17" s="1">
        <f>$A$2*(I6-I5)</f>
        <v>166.8226662647391</v>
      </c>
    </row>
    <row r="19" spans="1:7" x14ac:dyDescent="0.2">
      <c r="B19">
        <v>8761</v>
      </c>
      <c r="C19">
        <v>56219</v>
      </c>
      <c r="D19">
        <v>131642</v>
      </c>
      <c r="E19" t="s">
        <v>6</v>
      </c>
    </row>
    <row r="20" spans="1:7" x14ac:dyDescent="0.2">
      <c r="A20" t="s">
        <v>2</v>
      </c>
      <c r="B20" s="1">
        <f>-B11/2</f>
        <v>-23.253337046555352</v>
      </c>
      <c r="C20" s="1">
        <f t="shared" ref="C20:E20" si="4">-C11/2</f>
        <v>-25.382240959042011</v>
      </c>
      <c r="D20" s="1">
        <f t="shared" si="4"/>
        <v>-24.954265430998763</v>
      </c>
      <c r="E20" s="1">
        <f t="shared" ref="E20" si="5">-E11/2</f>
        <v>-27.793169770241875</v>
      </c>
    </row>
    <row r="21" spans="1:7" x14ac:dyDescent="0.2">
      <c r="A21" t="s">
        <v>3</v>
      </c>
      <c r="B21" s="1">
        <f>-B12/4</f>
        <v>-23.560601530586613</v>
      </c>
      <c r="C21" s="1">
        <f t="shared" ref="C21:D21" si="6">-C12/4</f>
        <v>-25.771808429115481</v>
      </c>
      <c r="D21" s="1">
        <f t="shared" si="6"/>
        <v>-25.415162153147001</v>
      </c>
      <c r="E21" s="1">
        <f t="shared" ref="E21" si="7">-E12/4</f>
        <v>-26.546005184610578</v>
      </c>
    </row>
    <row r="22" spans="1:7" x14ac:dyDescent="0.2">
      <c r="A22" t="s">
        <v>4</v>
      </c>
      <c r="B22" s="1">
        <f>-B13/6</f>
        <v>-24.076366911135963</v>
      </c>
      <c r="C22" s="1">
        <f>-C13/6</f>
        <v>-26.355245152496408</v>
      </c>
      <c r="D22" s="1">
        <f>-D13/6</f>
        <v>-26.208928732865818</v>
      </c>
      <c r="E22" s="1">
        <f>-E13/6</f>
        <v>-28.152376581433018</v>
      </c>
    </row>
    <row r="25" spans="1:7" x14ac:dyDescent="0.2">
      <c r="B25">
        <v>8761</v>
      </c>
      <c r="C25">
        <v>56219</v>
      </c>
      <c r="D25">
        <v>131642</v>
      </c>
      <c r="E25" t="s">
        <v>6</v>
      </c>
    </row>
    <row r="26" spans="1:7" x14ac:dyDescent="0.2">
      <c r="A26" t="s">
        <v>2</v>
      </c>
      <c r="B26" s="1">
        <f>-B15/2</f>
        <v>-25.908980070959693</v>
      </c>
      <c r="C26" s="1">
        <f>-C15/2</f>
        <v>-26.523509035903295</v>
      </c>
      <c r="D26" s="1">
        <f>-D15/2</f>
        <v>-27.072195609517994</v>
      </c>
      <c r="E26" s="1">
        <f>E20</f>
        <v>-27.793169770241875</v>
      </c>
    </row>
    <row r="27" spans="1:7" x14ac:dyDescent="0.2">
      <c r="A27" t="s">
        <v>3</v>
      </c>
      <c r="B27" s="1">
        <f>-B16/4</f>
        <v>-26.413771721180353</v>
      </c>
      <c r="C27" s="1">
        <f>-C16/4</f>
        <v>-26.578377693264766</v>
      </c>
      <c r="D27" s="1">
        <f>-D16/4</f>
        <v>-26.446692915285343</v>
      </c>
      <c r="E27" s="1">
        <f t="shared" ref="E27:E28" si="8">E21</f>
        <v>-26.546005184610578</v>
      </c>
    </row>
    <row r="28" spans="1:7" x14ac:dyDescent="0.2">
      <c r="A28" t="s">
        <v>4</v>
      </c>
      <c r="B28" s="1">
        <f>-B17/6</f>
        <v>-27.291670240003516</v>
      </c>
      <c r="C28" s="1">
        <f>-C17/6</f>
        <v>-27.602592632758149</v>
      </c>
      <c r="D28" s="1">
        <f>-D17/6</f>
        <v>-27.803777710789848</v>
      </c>
      <c r="E28" s="1">
        <f t="shared" si="8"/>
        <v>-28.152376581433018</v>
      </c>
    </row>
    <row r="32" spans="1:7" x14ac:dyDescent="0.2">
      <c r="B32">
        <v>-55.757261470000003</v>
      </c>
      <c r="C32">
        <v>-55.75685258</v>
      </c>
      <c r="D32">
        <v>-55.756031759999999</v>
      </c>
      <c r="E32">
        <v>-55.754792780000002</v>
      </c>
      <c r="F32">
        <v>-55.753125949999998</v>
      </c>
      <c r="G32">
        <v>-55.75101763</v>
      </c>
    </row>
    <row r="33" spans="2:7" x14ac:dyDescent="0.2">
      <c r="B33">
        <v>-55.758251270000002</v>
      </c>
      <c r="C33">
        <v>-55.757818100000001</v>
      </c>
      <c r="D33">
        <v>-55.756949079999998</v>
      </c>
      <c r="E33">
        <v>-55.755638820000001</v>
      </c>
      <c r="F33">
        <v>-55.753878999999998</v>
      </c>
      <c r="G33">
        <v>-55.751658069999998</v>
      </c>
    </row>
    <row r="34" spans="2:7" x14ac:dyDescent="0.2">
      <c r="B34">
        <v>-55.7587051</v>
      </c>
      <c r="C34">
        <v>-55.758257780000001</v>
      </c>
      <c r="D34">
        <v>-55.757360540000001</v>
      </c>
      <c r="E34">
        <v>-55.75600816</v>
      </c>
      <c r="F34">
        <v>-55.754192629999999</v>
      </c>
      <c r="G34">
        <v>-55.751902909999998</v>
      </c>
    </row>
    <row r="35" spans="2:7" x14ac:dyDescent="0.2">
      <c r="B35">
        <v>-55.758947939999999</v>
      </c>
      <c r="C35">
        <v>-55.758491499999998</v>
      </c>
      <c r="D35">
        <v>-55.75757626</v>
      </c>
      <c r="E35">
        <v>-55.756197380000003</v>
      </c>
      <c r="F35">
        <v>-55.754348030000003</v>
      </c>
      <c r="G35">
        <v>-55.752019910000001</v>
      </c>
    </row>
    <row r="36" spans="2:7" x14ac:dyDescent="0.2">
      <c r="B36">
        <v>-55.759081260000002</v>
      </c>
      <c r="C36">
        <v>-55.758618550000001</v>
      </c>
      <c r="D36">
        <v>-55.757690889999999</v>
      </c>
      <c r="E36">
        <v>-55.75629429</v>
      </c>
      <c r="F36">
        <v>-55.754422890000001</v>
      </c>
      <c r="G36">
        <v>-55.75207013</v>
      </c>
    </row>
    <row r="38" spans="2:7" x14ac:dyDescent="0.2">
      <c r="B38">
        <f>A2*(B32-B33)/2/2</f>
        <v>54.308997193459589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2023-06-17T21:59:17Z</dcterms:created>
  <dcterms:modified xsi:type="dcterms:W3CDTF">2023-06-18T02:44:12Z</dcterms:modified>
</cp:coreProperties>
</file>