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ayhall/code/FermiCG-data/bimetallics/fe2s2_sharma/34__3d4sd_2p3p/"/>
    </mc:Choice>
  </mc:AlternateContent>
  <xr:revisionPtr revIDLastSave="0" documentId="13_ncr:1_{B375AD62-03E6-B749-8527-BD250B6BBD2F}" xr6:coauthVersionLast="47" xr6:coauthVersionMax="47" xr10:uidLastSave="{00000000-0000-0000-0000-000000000000}"/>
  <bookViews>
    <workbookView xWindow="0" yWindow="500" windowWidth="51200" windowHeight="28300" xr2:uid="{47E1590A-DBCB-6240-B749-9F1759EEA5AE}"/>
  </bookViews>
  <sheets>
    <sheet name="m050" sheetId="1" r:id="rId1"/>
    <sheet name="m1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1" i="2" l="1" a="1"/>
  <c r="I21" i="2" s="1"/>
  <c r="I22" i="2" a="1"/>
  <c r="I22" i="2" s="1"/>
  <c r="I23" i="2" a="1"/>
  <c r="I23" i="2" s="1"/>
  <c r="I24" i="2" a="1"/>
  <c r="I24" i="2" s="1"/>
  <c r="I25" i="2" a="1"/>
  <c r="I25" i="2" s="1"/>
  <c r="I26" i="2" a="1"/>
  <c r="I26" i="2" s="1"/>
  <c r="I21" i="1" a="1"/>
  <c r="I21" i="1" s="1"/>
  <c r="I26" i="1" a="1"/>
  <c r="I26" i="1" s="1"/>
  <c r="I25" i="1" a="1"/>
  <c r="I25" i="1" s="1"/>
  <c r="I24" i="1" a="1"/>
  <c r="I24" i="1" s="1"/>
  <c r="I23" i="1" a="1"/>
  <c r="I23" i="1" s="1"/>
  <c r="I22" i="1" a="1"/>
  <c r="I22" i="1" s="1"/>
  <c r="P23" i="1"/>
  <c r="P24" i="1"/>
  <c r="P25" i="1"/>
  <c r="P22" i="1"/>
  <c r="P21" i="1"/>
  <c r="N26" i="1"/>
  <c r="M26" i="1"/>
  <c r="L26" i="1"/>
  <c r="N25" i="1"/>
  <c r="M25" i="1"/>
  <c r="L25" i="1"/>
  <c r="N24" i="1"/>
  <c r="M24" i="1"/>
  <c r="L24" i="1"/>
  <c r="N23" i="1"/>
  <c r="M23" i="1"/>
  <c r="L23" i="1"/>
  <c r="O22" i="1"/>
  <c r="O23" i="1" s="1"/>
  <c r="O24" i="1" s="1"/>
  <c r="O25" i="1" s="1"/>
  <c r="O26" i="1" s="1"/>
  <c r="N22" i="1"/>
  <c r="M22" i="1"/>
  <c r="L22" i="1"/>
  <c r="N21" i="1"/>
  <c r="M21" i="1"/>
  <c r="L21" i="1"/>
  <c r="L21" i="2"/>
  <c r="N22" i="2"/>
  <c r="N23" i="2"/>
  <c r="N24" i="2"/>
  <c r="N25" i="2"/>
  <c r="N26" i="2"/>
  <c r="N21" i="2"/>
  <c r="M22" i="2"/>
  <c r="M23" i="2"/>
  <c r="M24" i="2"/>
  <c r="M25" i="2"/>
  <c r="M26" i="2"/>
  <c r="M21" i="2"/>
  <c r="L22" i="2"/>
  <c r="L23" i="2"/>
  <c r="L24" i="2"/>
  <c r="L25" i="2"/>
  <c r="L26" i="2"/>
  <c r="L20" i="2"/>
  <c r="K4" i="2"/>
  <c r="K37" i="2" s="1"/>
  <c r="D38" i="2"/>
  <c r="E36" i="1"/>
  <c r="K2" i="1"/>
  <c r="K35" i="1" s="1"/>
  <c r="K5" i="1"/>
  <c r="K38" i="1" s="1"/>
  <c r="E38" i="2"/>
  <c r="J63" i="2"/>
  <c r="D63" i="2"/>
  <c r="J62" i="2"/>
  <c r="D62" i="2"/>
  <c r="J61" i="2"/>
  <c r="D61" i="2"/>
  <c r="J60" i="2"/>
  <c r="D60" i="2"/>
  <c r="I58" i="2"/>
  <c r="D58" i="2"/>
  <c r="I57" i="2"/>
  <c r="D57" i="2"/>
  <c r="I56" i="2"/>
  <c r="D56" i="2"/>
  <c r="I55" i="2"/>
  <c r="D55" i="2"/>
  <c r="H53" i="2"/>
  <c r="D53" i="2"/>
  <c r="H52" i="2"/>
  <c r="D52" i="2"/>
  <c r="H51" i="2"/>
  <c r="D51" i="2"/>
  <c r="H50" i="2"/>
  <c r="D50" i="2"/>
  <c r="G48" i="2"/>
  <c r="D48" i="2"/>
  <c r="G47" i="2"/>
  <c r="D47" i="2"/>
  <c r="G46" i="2"/>
  <c r="D46" i="2"/>
  <c r="G45" i="2"/>
  <c r="D45" i="2"/>
  <c r="F43" i="2"/>
  <c r="D43" i="2"/>
  <c r="F42" i="2"/>
  <c r="D42" i="2"/>
  <c r="F41" i="2"/>
  <c r="D41" i="2"/>
  <c r="F40" i="2"/>
  <c r="D40" i="2"/>
  <c r="E37" i="2"/>
  <c r="D37" i="2"/>
  <c r="E36" i="2"/>
  <c r="D36" i="2"/>
  <c r="E35" i="2"/>
  <c r="D35" i="2"/>
  <c r="C26" i="2"/>
  <c r="C25" i="2"/>
  <c r="C24" i="2"/>
  <c r="C23" i="2"/>
  <c r="C22" i="2"/>
  <c r="C21" i="2"/>
  <c r="L18" i="2"/>
  <c r="K18" i="2"/>
  <c r="J18" i="2"/>
  <c r="I18" i="2"/>
  <c r="L17" i="2"/>
  <c r="K17" i="2"/>
  <c r="J17" i="2"/>
  <c r="I17" i="2"/>
  <c r="L16" i="2"/>
  <c r="K16" i="2"/>
  <c r="J16" i="2"/>
  <c r="I16" i="2"/>
  <c r="L15" i="2"/>
  <c r="K15" i="2"/>
  <c r="J15" i="2"/>
  <c r="I15" i="2"/>
  <c r="L14" i="2"/>
  <c r="K14" i="2"/>
  <c r="J14" i="2"/>
  <c r="I14" i="2"/>
  <c r="L13" i="2"/>
  <c r="K13" i="2"/>
  <c r="J13" i="2"/>
  <c r="I13" i="2"/>
  <c r="P5" i="2"/>
  <c r="P63" i="2" s="1"/>
  <c r="O5" i="2"/>
  <c r="O58" i="2" s="1"/>
  <c r="N5" i="2"/>
  <c r="N53" i="2" s="1"/>
  <c r="M5" i="2"/>
  <c r="M48" i="2" s="1"/>
  <c r="L5" i="2"/>
  <c r="L43" i="2" s="1"/>
  <c r="P4" i="2"/>
  <c r="P62" i="2" s="1"/>
  <c r="O4" i="2"/>
  <c r="O57" i="2" s="1"/>
  <c r="N4" i="2"/>
  <c r="N52" i="2" s="1"/>
  <c r="M4" i="2"/>
  <c r="M47" i="2" s="1"/>
  <c r="L4" i="2"/>
  <c r="L42" i="2" s="1"/>
  <c r="P3" i="2"/>
  <c r="P61" i="2" s="1"/>
  <c r="O3" i="2"/>
  <c r="O56" i="2" s="1"/>
  <c r="N3" i="2"/>
  <c r="N51" i="2" s="1"/>
  <c r="M3" i="2"/>
  <c r="M46" i="2" s="1"/>
  <c r="L3" i="2"/>
  <c r="L41" i="2" s="1"/>
  <c r="K3" i="2"/>
  <c r="K36" i="2" s="1"/>
  <c r="P2" i="2"/>
  <c r="P60" i="2" s="1"/>
  <c r="O2" i="2"/>
  <c r="O55" i="2" s="1"/>
  <c r="N2" i="2"/>
  <c r="N50" i="2" s="1"/>
  <c r="M2" i="2"/>
  <c r="M45" i="2" s="1"/>
  <c r="L2" i="2"/>
  <c r="L40" i="2" s="1"/>
  <c r="K2" i="2"/>
  <c r="K35" i="2" s="1"/>
  <c r="O56" i="1"/>
  <c r="N50" i="1"/>
  <c r="O55" i="1"/>
  <c r="K3" i="1"/>
  <c r="K36" i="1" s="1"/>
  <c r="L3" i="1"/>
  <c r="L41" i="1" s="1"/>
  <c r="M3" i="1"/>
  <c r="M46" i="1" s="1"/>
  <c r="N3" i="1"/>
  <c r="N51" i="1" s="1"/>
  <c r="O3" i="1"/>
  <c r="P3" i="1"/>
  <c r="P61" i="1" s="1"/>
  <c r="K4" i="1"/>
  <c r="K37" i="1" s="1"/>
  <c r="L4" i="1"/>
  <c r="L42" i="1" s="1"/>
  <c r="M4" i="1"/>
  <c r="M47" i="1" s="1"/>
  <c r="N4" i="1"/>
  <c r="N52" i="1" s="1"/>
  <c r="O4" i="1"/>
  <c r="O57" i="1" s="1"/>
  <c r="P4" i="1"/>
  <c r="P62" i="1" s="1"/>
  <c r="L5" i="1"/>
  <c r="L43" i="1" s="1"/>
  <c r="M5" i="1"/>
  <c r="M48" i="1" s="1"/>
  <c r="N5" i="1"/>
  <c r="N53" i="1" s="1"/>
  <c r="O5" i="1"/>
  <c r="O58" i="1" s="1"/>
  <c r="P5" i="1"/>
  <c r="P63" i="1" s="1"/>
  <c r="P2" i="1"/>
  <c r="P60" i="1" s="1"/>
  <c r="L2" i="1"/>
  <c r="L40" i="1" s="1"/>
  <c r="M2" i="1"/>
  <c r="M45" i="1" s="1"/>
  <c r="N2" i="1"/>
  <c r="O2" i="1"/>
  <c r="D36" i="1"/>
  <c r="D41" i="1"/>
  <c r="D46" i="1"/>
  <c r="D51" i="1"/>
  <c r="D56" i="1"/>
  <c r="D61" i="1"/>
  <c r="D37" i="1"/>
  <c r="D42" i="1"/>
  <c r="D47" i="1"/>
  <c r="D52" i="1"/>
  <c r="D57" i="1"/>
  <c r="D62" i="1"/>
  <c r="D38" i="1"/>
  <c r="D43" i="1"/>
  <c r="D48" i="1"/>
  <c r="D53" i="1"/>
  <c r="D58" i="1"/>
  <c r="D63" i="1"/>
  <c r="D60" i="1"/>
  <c r="D40" i="1"/>
  <c r="D45" i="1"/>
  <c r="D50" i="1"/>
  <c r="D55" i="1"/>
  <c r="D35" i="1"/>
  <c r="F41" i="1"/>
  <c r="G46" i="1"/>
  <c r="H51" i="1"/>
  <c r="I56" i="1"/>
  <c r="J61" i="1"/>
  <c r="E37" i="1"/>
  <c r="F42" i="1"/>
  <c r="G47" i="1"/>
  <c r="H52" i="1"/>
  <c r="I57" i="1"/>
  <c r="J62" i="1"/>
  <c r="F43" i="1"/>
  <c r="G48" i="1"/>
  <c r="H53" i="1"/>
  <c r="I58" i="1"/>
  <c r="J63" i="1"/>
  <c r="F40" i="1"/>
  <c r="G45" i="1"/>
  <c r="H50" i="1"/>
  <c r="I55" i="1"/>
  <c r="J60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C26" i="1"/>
  <c r="C25" i="1"/>
  <c r="C24" i="1"/>
  <c r="C23" i="1"/>
  <c r="C22" i="1"/>
  <c r="C21" i="1"/>
  <c r="I13" i="1"/>
  <c r="E35" i="1" l="1"/>
  <c r="E38" i="1"/>
  <c r="P21" i="2"/>
  <c r="O22" i="2" s="1"/>
  <c r="O23" i="2" s="1"/>
  <c r="O24" i="2" s="1"/>
  <c r="O25" i="2" s="1"/>
  <c r="O26" i="2" s="1"/>
  <c r="P22" i="2"/>
  <c r="P23" i="2"/>
  <c r="P24" i="2"/>
  <c r="P25" i="2"/>
  <c r="K5" i="2"/>
  <c r="K3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<sst xmlns="http://schemas.openxmlformats.org/spreadsheetml/2006/main" count="65" uniqueCount="22">
  <si>
    <t>E0i:</t>
  </si>
  <si>
    <t>E2i:</t>
  </si>
  <si>
    <t>Extrapolated</t>
  </si>
  <si>
    <t>Slope</t>
  </si>
  <si>
    <t>Variational</t>
  </si>
  <si>
    <t>PT2</t>
  </si>
  <si>
    <t>1 (pt)</t>
  </si>
  <si>
    <t>2 (pt)</t>
  </si>
  <si>
    <t>3 (pt)</t>
  </si>
  <si>
    <t>4 (pt)</t>
  </si>
  <si>
    <t>5 (pt)</t>
  </si>
  <si>
    <t>6 (pt)</t>
  </si>
  <si>
    <t>1 (var)</t>
  </si>
  <si>
    <t>2 (var)</t>
  </si>
  <si>
    <t>3 (var)</t>
  </si>
  <si>
    <t>4 (var)</t>
  </si>
  <si>
    <t>5 (var)</t>
  </si>
  <si>
    <t>6 (var)</t>
  </si>
  <si>
    <t>J (cm-1)</t>
  </si>
  <si>
    <t>Heisenberg</t>
  </si>
  <si>
    <t>Gaps (cm-1)</t>
  </si>
  <si>
    <t>Delta 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</si>
</sst>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44" fontId="0" fillId="0" borderId="0" xfId="1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'm050'!$L$20</c:f>
              <c:strCache>
                <c:ptCount val="1"/>
                <c:pt idx="0">
                  <c:v>Extrapolated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'm050'!$L$21:$L$26</c:f>
              <c:numCache>
                <c:formatCode>0.0</c:formatCode>
                <c:ptCount val="6"/>
                <c:pt idx="0">
                  <c:v>0</c:v>
                </c:pt>
                <c:pt idx="1">
                  <c:v>107.00678016024968</c:v>
                </c:pt>
                <c:pt idx="2">
                  <c:v>305.11759916182859</c:v>
                </c:pt>
                <c:pt idx="3">
                  <c:v>591.66605396426269</c:v>
                </c:pt>
                <c:pt idx="4">
                  <c:v>982.98922142373578</c:v>
                </c:pt>
                <c:pt idx="5">
                  <c:v>1480.8655443953551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8B-5D48-AB71-B762A74FC577}"/>
            </c:ext>
          </c:extLst>
        </c:ser>
        <c:ser>
          <c:idx val="1"/>
          <c:order val="1"/>
          <c:tx>
            <c:strRef>
              <c:f>'m050'!$M$20</c:f>
              <c:strCache>
                <c:ptCount val="1"/>
                <c:pt idx="0">
                  <c:v>Variational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'm050'!$M$21:$M$26</c:f>
              <c:numCache>
                <c:formatCode>0.0</c:formatCode>
                <c:ptCount val="6"/>
                <c:pt idx="0">
                  <c:v>0</c:v>
                </c:pt>
                <c:pt idx="1">
                  <c:v>93.673966831956861</c:v>
                </c:pt>
                <c:pt idx="2">
                  <c:v>281.48060246841828</c:v>
                </c:pt>
                <c:pt idx="3">
                  <c:v>564.79601284262208</c:v>
                </c:pt>
                <c:pt idx="4">
                  <c:v>945.55157469930612</c:v>
                </c:pt>
                <c:pt idx="5">
                  <c:v>1426.163703710416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8B-5D48-AB71-B762A74FC577}"/>
            </c:ext>
          </c:extLst>
        </c:ser>
        <c:ser>
          <c:idx val="2"/>
          <c:order val="2"/>
          <c:tx>
            <c:strRef>
              <c:f>'m050'!$N$20</c:f>
              <c:strCache>
                <c:ptCount val="1"/>
                <c:pt idx="0">
                  <c:v>PT2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'm050'!$N$21:$N$26</c:f>
              <c:numCache>
                <c:formatCode>0.0</c:formatCode>
                <c:ptCount val="6"/>
                <c:pt idx="0">
                  <c:v>0</c:v>
                </c:pt>
                <c:pt idx="1">
                  <c:v>95.668991216863589</c:v>
                </c:pt>
                <c:pt idx="2">
                  <c:v>288.96907684295195</c:v>
                </c:pt>
                <c:pt idx="3">
                  <c:v>581.07225139963089</c:v>
                </c:pt>
                <c:pt idx="4">
                  <c:v>972.65669149825067</c:v>
                </c:pt>
                <c:pt idx="5">
                  <c:v>1465.647189645664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8B-5D48-AB71-B762A74FC577}"/>
            </c:ext>
          </c:extLst>
        </c:ser>
        <c:ser>
          <c:idx val="3"/>
          <c:order val="3"/>
          <c:tx>
            <c:strRef>
              <c:f>'m050'!$O$20</c:f>
              <c:strCache>
                <c:ptCount val="1"/>
                <c:pt idx="0">
                  <c:v>Heisenberg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'm050'!$O$21:$O$26</c:f>
              <c:numCache>
                <c:formatCode>0.0</c:formatCode>
                <c:ptCount val="6"/>
                <c:pt idx="0">
                  <c:v>0</c:v>
                </c:pt>
                <c:pt idx="1">
                  <c:v>107.00678016024968</c:v>
                </c:pt>
                <c:pt idx="2">
                  <c:v>321.02034048074904</c:v>
                </c:pt>
                <c:pt idx="3">
                  <c:v>642.04068096149808</c:v>
                </c:pt>
                <c:pt idx="4">
                  <c:v>1070.0678016024967</c:v>
                </c:pt>
                <c:pt idx="5">
                  <c:v>1605.1017024037451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8B-5D48-AB71-B762A74FC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7389312"/>
        <c:axId val="2048151680"/>
      </c:lineChart>
      <c:catAx>
        <c:axId val="1277389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Spin,</a:t>
                </a:r>
                <a:r>
                  <a:rPr lang="en-US" baseline="0"/>
                  <a:t> 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151680"/>
        <c:crosses val="autoZero"/>
        <c:auto val="1"/>
        <c:lblAlgn val="ctr"/>
        <c:lblOffset val="100"/>
        <c:noMultiLvlLbl val="0"/>
      </c:catAx>
      <c:valAx>
        <c:axId val="2048151680"/>
        <c:scaling>
          <c:orientation val="minMax"/>
          <c:max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Gap, cm-1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38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18934667541557307"/>
          <c:y val="6.4122145112958481E-2"/>
          <c:w val="0.21343110236220472"/>
          <c:h val="0.309162506360823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Extrapolation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'm050'!$E$34</c:f>
              <c:strCache>
                <c:ptCount val="1"/>
                <c:pt idx="0">
                  <c:v>1 (var)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'm050'!$E$35:$E$63</c:f>
              <c:numCache>
                <c:formatCode>General</c:formatCode>
                <c:ptCount val="29"/>
                <c:pt idx="0">
                  <c:v>-78.028529660000004</c:v>
                </c:pt>
                <c:pt idx="1">
                  <c:v>-78.028477719999998</c:v>
                </c:pt>
                <c:pt idx="2">
                  <c:v>-78.028183900000002</c:v>
                </c:pt>
                <c:pt idx="3">
                  <c:v>-78.027454910000003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CA-294E-9F1C-03D30871CEFF}"/>
            </c:ext>
          </c:extLst>
        </c:ser>
        <c:ser>
          <c:idx val="1"/>
          <c:order val="1"/>
          <c:tx>
            <c:strRef>
              <c:f>'m050'!$F$34</c:f>
              <c:strCache>
                <c:ptCount val="1"/>
                <c:pt idx="0">
                  <c:v>2 (var)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'm050'!$F$35:$F$63</c:f>
              <c:numCache>
                <c:formatCode>General</c:formatCode>
                <c:ptCount val="29"/>
                <c:pt idx="5">
                  <c:v>-78.028102849999996</c:v>
                </c:pt>
                <c:pt idx="6">
                  <c:v>-78.028071969999999</c:v>
                </c:pt>
                <c:pt idx="7">
                  <c:v>-78.027869749999994</c:v>
                </c:pt>
                <c:pt idx="8">
                  <c:v>-78.027232769999998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FCA-294E-9F1C-03D30871CEFF}"/>
            </c:ext>
          </c:extLst>
        </c:ser>
        <c:ser>
          <c:idx val="2"/>
          <c:order val="2"/>
          <c:tx>
            <c:strRef>
              <c:f>'m050'!$G$34</c:f>
              <c:strCache>
                <c:ptCount val="1"/>
                <c:pt idx="0">
                  <c:v>3 (var)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'm050'!$G$35:$G$63</c:f>
              <c:numCache>
                <c:formatCode>General</c:formatCode>
                <c:ptCount val="29"/>
                <c:pt idx="10">
                  <c:v>-78.02724714</c:v>
                </c:pt>
                <c:pt idx="11">
                  <c:v>-78.027210949999997</c:v>
                </c:pt>
                <c:pt idx="12">
                  <c:v>-78.026943849999995</c:v>
                </c:pt>
                <c:pt idx="13">
                  <c:v>-78.02622495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FCA-294E-9F1C-03D30871CEFF}"/>
            </c:ext>
          </c:extLst>
        </c:ser>
        <c:ser>
          <c:idx val="3"/>
          <c:order val="3"/>
          <c:tx>
            <c:strRef>
              <c:f>'m050'!$H$34</c:f>
              <c:strCache>
                <c:ptCount val="1"/>
                <c:pt idx="0">
                  <c:v>4 (var)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'm050'!$H$35:$H$63</c:f>
              <c:numCache>
                <c:formatCode>General</c:formatCode>
                <c:ptCount val="29"/>
                <c:pt idx="15">
                  <c:v>-78.025956260000001</c:v>
                </c:pt>
                <c:pt idx="16">
                  <c:v>-78.025900890000003</c:v>
                </c:pt>
                <c:pt idx="17">
                  <c:v>-78.025594310000002</c:v>
                </c:pt>
                <c:pt idx="18">
                  <c:v>-78.024878450000003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FCA-294E-9F1C-03D30871CEFF}"/>
            </c:ext>
          </c:extLst>
        </c:ser>
        <c:ser>
          <c:idx val="4"/>
          <c:order val="4"/>
          <c:tx>
            <c:strRef>
              <c:f>'m050'!$I$34</c:f>
              <c:strCache>
                <c:ptCount val="1"/>
                <c:pt idx="0">
                  <c:v>5 (var)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'm050'!$I$35:$I$63</c:f>
              <c:numCache>
                <c:formatCode>General</c:formatCode>
                <c:ptCount val="29"/>
                <c:pt idx="20">
                  <c:v>-78.024221409999996</c:v>
                </c:pt>
                <c:pt idx="21">
                  <c:v>-78.024160730000006</c:v>
                </c:pt>
                <c:pt idx="22">
                  <c:v>-78.023840579999998</c:v>
                </c:pt>
                <c:pt idx="23">
                  <c:v>-78.023145150000005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FCA-294E-9F1C-03D30871CEFF}"/>
            </c:ext>
          </c:extLst>
        </c:ser>
        <c:ser>
          <c:idx val="5"/>
          <c:order val="5"/>
          <c:tx>
            <c:strRef>
              <c:f>'m050'!$J$34</c:f>
              <c:strCache>
                <c:ptCount val="1"/>
                <c:pt idx="0">
                  <c:v>6 (var)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'm050'!$J$35:$J$63</c:f>
              <c:numCache>
                <c:formatCode>General</c:formatCode>
                <c:ptCount val="29"/>
                <c:pt idx="25">
                  <c:v>-78.022031580000004</c:v>
                </c:pt>
                <c:pt idx="26">
                  <c:v>-78.021980650000003</c:v>
                </c:pt>
                <c:pt idx="27">
                  <c:v>-78.021698850000007</c:v>
                </c:pt>
                <c:pt idx="28">
                  <c:v>-78.021063490000003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FCA-294E-9F1C-03D30871CEFF}"/>
            </c:ext>
          </c:extLst>
        </c:ser>
        <c:ser>
          <c:idx val="6"/>
          <c:order val="6"/>
          <c:tx>
            <c:strRef>
              <c:f>'m050'!$K$34</c:f>
              <c:strCache>
                <c:ptCount val="1"/>
                <c:pt idx="0">
                  <c:v>1 (pt)</c:v>
                </c:pt>
              </c:strCache>
            </c:strRef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'm050'!$K$35:$K$63</c:f>
              <c:numCache>
                <c:formatCode>General</c:formatCode>
                <c:ptCount val="29"/>
                <c:pt idx="0">
                  <c:v>-78.02905985000001</c:v>
                </c:pt>
                <c:pt idx="1">
                  <c:v>-78.029055939999992</c:v>
                </c:pt>
                <c:pt idx="2">
                  <c:v>-78.028989160000009</c:v>
                </c:pt>
                <c:pt idx="3">
                  <c:v>-78.028782070000005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FCA-294E-9F1C-03D30871CEFF}"/>
            </c:ext>
          </c:extLst>
        </c:ser>
        <c:ser>
          <c:idx val="7"/>
          <c:order val="7"/>
          <c:tx>
            <c:strRef>
              <c:f>'m050'!$L$34</c:f>
              <c:strCache>
                <c:ptCount val="1"/>
                <c:pt idx="0">
                  <c:v>2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'm050'!$L$35:$L$63</c:f>
              <c:numCache>
                <c:formatCode>General</c:formatCode>
                <c:ptCount val="29"/>
                <c:pt idx="5">
                  <c:v>-78.028620799999999</c:v>
                </c:pt>
                <c:pt idx="6">
                  <c:v>-78.028620039999993</c:v>
                </c:pt>
                <c:pt idx="7">
                  <c:v>-78.028585949999993</c:v>
                </c:pt>
                <c:pt idx="8">
                  <c:v>-78.028431609999998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FCA-294E-9F1C-03D30871CEFF}"/>
            </c:ext>
          </c:extLst>
        </c:ser>
        <c:ser>
          <c:idx val="8"/>
          <c:order val="8"/>
          <c:tx>
            <c:strRef>
              <c:f>'m050'!$M$34</c:f>
              <c:strCache>
                <c:ptCount val="1"/>
                <c:pt idx="0">
                  <c:v>3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'm050'!$M$35:$M$63</c:f>
              <c:numCache>
                <c:formatCode>General</c:formatCode>
                <c:ptCount val="29"/>
                <c:pt idx="10">
                  <c:v>-78.027740300000005</c:v>
                </c:pt>
                <c:pt idx="11">
                  <c:v>-78.027739299999993</c:v>
                </c:pt>
                <c:pt idx="12">
                  <c:v>-78.027702259999998</c:v>
                </c:pt>
                <c:pt idx="13">
                  <c:v>-78.027561539999994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1FCA-294E-9F1C-03D30871CEFF}"/>
            </c:ext>
          </c:extLst>
        </c:ser>
        <c:ser>
          <c:idx val="9"/>
          <c:order val="9"/>
          <c:tx>
            <c:strRef>
              <c:f>'m050'!$N$34</c:f>
              <c:strCache>
                <c:ptCount val="1"/>
                <c:pt idx="0">
                  <c:v>4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'm050'!$N$35:$N$63</c:f>
              <c:numCache>
                <c:formatCode>General</c:formatCode>
                <c:ptCount val="29"/>
                <c:pt idx="15">
                  <c:v>-78.026412149999999</c:v>
                </c:pt>
                <c:pt idx="16">
                  <c:v>-78.026408380000007</c:v>
                </c:pt>
                <c:pt idx="17">
                  <c:v>-78.02635171</c:v>
                </c:pt>
                <c:pt idx="18">
                  <c:v>-78.026187669999999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1FCA-294E-9F1C-03D30871CEFF}"/>
            </c:ext>
          </c:extLst>
        </c:ser>
        <c:ser>
          <c:idx val="10"/>
          <c:order val="10"/>
          <c:tx>
            <c:strRef>
              <c:f>'m050'!$O$34</c:f>
              <c:strCache>
                <c:ptCount val="1"/>
                <c:pt idx="0">
                  <c:v>5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'm050'!$O$35:$O$63</c:f>
              <c:numCache>
                <c:formatCode>General</c:formatCode>
                <c:ptCount val="29"/>
                <c:pt idx="20">
                  <c:v>-78.02462835</c:v>
                </c:pt>
                <c:pt idx="21">
                  <c:v>-78.024624190000011</c:v>
                </c:pt>
                <c:pt idx="22">
                  <c:v>-78.024558779999992</c:v>
                </c:pt>
                <c:pt idx="23">
                  <c:v>-78.024388430000002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1FCA-294E-9F1C-03D30871CEFF}"/>
            </c:ext>
          </c:extLst>
        </c:ser>
        <c:ser>
          <c:idx val="11"/>
          <c:order val="11"/>
          <c:tx>
            <c:strRef>
              <c:f>'m050'!$P$34</c:f>
              <c:strCache>
                <c:ptCount val="1"/>
                <c:pt idx="0">
                  <c:v>6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'm050'!$D$35:$D$63</c:f>
              <c:numCache>
                <c:formatCode>General</c:formatCode>
                <c:ptCount val="29"/>
                <c:pt idx="0">
                  <c:v>-5.3019000000000004E-4</c:v>
                </c:pt>
                <c:pt idx="1">
                  <c:v>-5.7821999999999995E-4</c:v>
                </c:pt>
                <c:pt idx="2">
                  <c:v>-8.0526000000000003E-4</c:v>
                </c:pt>
                <c:pt idx="3">
                  <c:v>-1.32716E-3</c:v>
                </c:pt>
                <c:pt idx="5">
                  <c:v>-5.1794999999999999E-4</c:v>
                </c:pt>
                <c:pt idx="6">
                  <c:v>-5.4807E-4</c:v>
                </c:pt>
                <c:pt idx="7">
                  <c:v>-7.1619999999999995E-4</c:v>
                </c:pt>
                <c:pt idx="8">
                  <c:v>-1.1988400000000001E-3</c:v>
                </c:pt>
                <c:pt idx="10">
                  <c:v>-4.9315999999999997E-4</c:v>
                </c:pt>
                <c:pt idx="11">
                  <c:v>-5.2835000000000002E-4</c:v>
                </c:pt>
                <c:pt idx="12">
                  <c:v>-7.5841000000000005E-4</c:v>
                </c:pt>
                <c:pt idx="13">
                  <c:v>-1.3365899999999999E-3</c:v>
                </c:pt>
                <c:pt idx="15">
                  <c:v>-4.5588999999999997E-4</c:v>
                </c:pt>
                <c:pt idx="16">
                  <c:v>-5.0748999999999998E-4</c:v>
                </c:pt>
                <c:pt idx="17">
                  <c:v>-7.5739999999999998E-4</c:v>
                </c:pt>
                <c:pt idx="18">
                  <c:v>-1.30922E-3</c:v>
                </c:pt>
                <c:pt idx="20">
                  <c:v>-4.0694E-4</c:v>
                </c:pt>
                <c:pt idx="21">
                  <c:v>-4.6346000000000001E-4</c:v>
                </c:pt>
                <c:pt idx="22">
                  <c:v>-7.182E-4</c:v>
                </c:pt>
                <c:pt idx="23">
                  <c:v>-1.24328E-3</c:v>
                </c:pt>
                <c:pt idx="25">
                  <c:v>-3.4836999999999997E-4</c:v>
                </c:pt>
                <c:pt idx="26">
                  <c:v>-3.9731E-4</c:v>
                </c:pt>
                <c:pt idx="27">
                  <c:v>-6.2452000000000004E-4</c:v>
                </c:pt>
                <c:pt idx="28">
                  <c:v>-1.09947E-3</c:v>
                </c:pt>
              </c:numCache>
            </c:numRef>
          </c:xVal>
          <c:yVal>
            <c:numRef>
              <c:f>'m050'!$P$35:$P$63</c:f>
              <c:numCache>
                <c:formatCode>General</c:formatCode>
                <c:ptCount val="29"/>
                <c:pt idx="25">
                  <c:v>-78.022379950000001</c:v>
                </c:pt>
                <c:pt idx="26">
                  <c:v>-78.02237796</c:v>
                </c:pt>
                <c:pt idx="27">
                  <c:v>-78.022323370000009</c:v>
                </c:pt>
                <c:pt idx="28">
                  <c:v>-78.022162960000003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1FCA-294E-9F1C-03D30871C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3661344"/>
        <c:axId val="1273664672"/>
      </c:scatterChart>
      <c:valAx>
        <c:axId val="1273661344"/>
        <c:scaling>
          <c:orientation val="minMax"/>
          <c:max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Delta PT2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664672"/>
        <c:crosses val="autoZero"/>
        <c:crossBetween val="midCat"/>
      </c:valAx>
      <c:valAx>
        <c:axId val="127366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Energy, au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66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'm100'!$L$20</c:f>
              <c:strCache>
                <c:ptCount val="1"/>
                <c:pt idx="0">
                  <c:v>Extrapolated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'm100'!$L$21:$L$26</c:f>
              <c:numCache>
                <c:formatCode>0.0</c:formatCode>
                <c:ptCount val="6"/>
                <c:pt idx="0">
                  <c:v>0</c:v>
                </c:pt>
                <c:pt idx="1">
                  <c:v>120.52744893817892</c:v>
                </c:pt>
                <c:pt idx="2">
                  <c:v>336.85215595209553</c:v>
                </c:pt>
                <c:pt idx="3">
                  <c:v>624.06188649165006</c:v>
                </c:pt>
                <c:pt idx="4">
                  <c:v>1022.044374003248</c:v>
                </c:pt>
                <c:pt idx="5">
                  <c:v>1530.657314822505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7B-2E46-AF0C-5F8031D49638}"/>
            </c:ext>
          </c:extLst>
        </c:ser>
        <c:ser>
          <c:idx val="1"/>
          <c:order val="1"/>
          <c:tx>
            <c:strRef>
              <c:f>'m100'!$M$20</c:f>
              <c:strCache>
                <c:ptCount val="1"/>
                <c:pt idx="0">
                  <c:v>Variational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'm100'!$M$21:$M$26</c:f>
              <c:numCache>
                <c:formatCode>0.0</c:formatCode>
                <c:ptCount val="6"/>
                <c:pt idx="0">
                  <c:v>0</c:v>
                </c:pt>
                <c:pt idx="1">
                  <c:v>94.49919143730105</c:v>
                </c:pt>
                <c:pt idx="2">
                  <c:v>283.69071198980771</c:v>
                </c:pt>
                <c:pt idx="3">
                  <c:v>568.46123916122997</c:v>
                </c:pt>
                <c:pt idx="4">
                  <c:v>950.28564246556095</c:v>
                </c:pt>
                <c:pt idx="5">
                  <c:v>1430.3885903366058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7B-2E46-AF0C-5F8031D49638}"/>
            </c:ext>
          </c:extLst>
        </c:ser>
        <c:ser>
          <c:idx val="2"/>
          <c:order val="2"/>
          <c:tx>
            <c:strRef>
              <c:f>'m100'!$N$20</c:f>
              <c:strCache>
                <c:ptCount val="1"/>
                <c:pt idx="0">
                  <c:v>PT2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'm100'!$N$21:$N$26</c:f>
              <c:numCache>
                <c:formatCode>0.0</c:formatCode>
                <c:ptCount val="6"/>
                <c:pt idx="0">
                  <c:v>0</c:v>
                </c:pt>
                <c:pt idx="1">
                  <c:v>97.92519041592594</c:v>
                </c:pt>
                <c:pt idx="2">
                  <c:v>296.04493891637298</c:v>
                </c:pt>
                <c:pt idx="3">
                  <c:v>594.80916849731921</c:v>
                </c:pt>
                <c:pt idx="4">
                  <c:v>993.80087735845109</c:v>
                </c:pt>
                <c:pt idx="5">
                  <c:v>1493.3800038946795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7B-2E46-AF0C-5F8031D49638}"/>
            </c:ext>
          </c:extLst>
        </c:ser>
        <c:ser>
          <c:idx val="3"/>
          <c:order val="3"/>
          <c:tx>
            <c:strRef>
              <c:f>'m100'!$O$20</c:f>
              <c:strCache>
                <c:ptCount val="1"/>
                <c:pt idx="0">
                  <c:v>Heisenberg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'm100'!$O$21:$O$26</c:f>
              <c:numCache>
                <c:formatCode>0.0</c:formatCode>
                <c:ptCount val="6"/>
                <c:pt idx="0">
                  <c:v>0</c:v>
                </c:pt>
                <c:pt idx="1">
                  <c:v>120.52744893817892</c:v>
                </c:pt>
                <c:pt idx="2">
                  <c:v>361.58234681453678</c:v>
                </c:pt>
                <c:pt idx="3">
                  <c:v>723.16469362907355</c:v>
                </c:pt>
                <c:pt idx="4">
                  <c:v>1205.2744893817892</c:v>
                </c:pt>
                <c:pt idx="5">
                  <c:v>1807.9117340726839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7B-2E46-AF0C-5F8031D49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7389312"/>
        <c:axId val="2048151680"/>
      </c:lineChart>
      <c:catAx>
        <c:axId val="1277389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Spin,</a:t>
                </a:r>
                <a:r>
                  <a:rPr lang="en-US" baseline="0"/>
                  <a:t> 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151680"/>
        <c:crosses val="autoZero"/>
        <c:auto val="1"/>
        <c:lblAlgn val="ctr"/>
        <c:lblOffset val="100"/>
        <c:noMultiLvlLbl val="0"/>
      </c:catAx>
      <c:valAx>
        <c:axId val="2048151680"/>
        <c:scaling>
          <c:orientation val="minMax"/>
          <c:max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Gap, cm-1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38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18934667541557307"/>
          <c:y val="6.4122145112958481E-2"/>
          <c:w val="0.21229704054652934"/>
          <c:h val="0.3063561897811941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Extrapolation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'm100'!$E$34</c:f>
              <c:strCache>
                <c:ptCount val="1"/>
                <c:pt idx="0">
                  <c:v>1 (var)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-8.8484000000000002E-4</c:v>
                </c:pt>
                <c:pt idx="1">
                  <c:v>-9.5268999999999996E-4</c:v>
                </c:pt>
                <c:pt idx="2">
                  <c:v>-1.2571399999999999E-3</c:v>
                </c:pt>
                <c:pt idx="3">
                  <c:v>-2.0306E-3</c:v>
                </c:pt>
                <c:pt idx="5">
                  <c:v>-8.6430000000000003E-4</c:v>
                </c:pt>
                <c:pt idx="6">
                  <c:v>-9.0755999999999996E-4</c:v>
                </c:pt>
                <c:pt idx="7">
                  <c:v>-1.1397499999999999E-3</c:v>
                </c:pt>
                <c:pt idx="8">
                  <c:v>-1.89E-3</c:v>
                </c:pt>
                <c:pt idx="10">
                  <c:v>-8.2346000000000003E-4</c:v>
                </c:pt>
                <c:pt idx="11">
                  <c:v>-8.7489000000000002E-4</c:v>
                </c:pt>
                <c:pt idx="12">
                  <c:v>-1.2081699999999999E-3</c:v>
                </c:pt>
                <c:pt idx="13">
                  <c:v>-2.13109E-3</c:v>
                </c:pt>
                <c:pt idx="15">
                  <c:v>-7.6281000000000005E-4</c:v>
                </c:pt>
                <c:pt idx="16">
                  <c:v>-8.3588E-4</c:v>
                </c:pt>
                <c:pt idx="17">
                  <c:v>-1.20034E-3</c:v>
                </c:pt>
                <c:pt idx="18">
                  <c:v>-2.0834199999999999E-3</c:v>
                </c:pt>
                <c:pt idx="20">
                  <c:v>-6.8539000000000002E-4</c:v>
                </c:pt>
                <c:pt idx="21">
                  <c:v>-7.6473999999999997E-4</c:v>
                </c:pt>
                <c:pt idx="22">
                  <c:v>-1.1374499999999999E-3</c:v>
                </c:pt>
                <c:pt idx="23">
                  <c:v>-1.9815700000000002E-3</c:v>
                </c:pt>
                <c:pt idx="25">
                  <c:v>-5.9475000000000001E-4</c:v>
                </c:pt>
                <c:pt idx="26">
                  <c:v>-6.6175000000000001E-4</c:v>
                </c:pt>
                <c:pt idx="27">
                  <c:v>-9.9339999999999997E-4</c:v>
                </c:pt>
                <c:pt idx="28">
                  <c:v>-1.76446E-3</c:v>
                </c:pt>
              </c:numCache>
            </c:numRef>
          </c:xVal>
          <c:yVal>
            <c:numRef>
              <c:f>'m100'!$E$35:$E$63</c:f>
              <c:numCache>
                <c:formatCode>General</c:formatCode>
                <c:ptCount val="29"/>
                <c:pt idx="0">
                  <c:v>-78.441535439999996</c:v>
                </c:pt>
                <c:pt idx="1">
                  <c:v>-78.441457810000003</c:v>
                </c:pt>
                <c:pt idx="2">
                  <c:v>-78.441040580000006</c:v>
                </c:pt>
                <c:pt idx="3">
                  <c:v>-78.439892279999995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AA-FB4B-ABD8-B43E1758906B}"/>
            </c:ext>
          </c:extLst>
        </c:ser>
        <c:ser>
          <c:idx val="1"/>
          <c:order val="1"/>
          <c:tx>
            <c:strRef>
              <c:f>'m100'!$F$34</c:f>
              <c:strCache>
                <c:ptCount val="1"/>
                <c:pt idx="0">
                  <c:v>2 (var)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-8.8484000000000002E-4</c:v>
                </c:pt>
                <c:pt idx="1">
                  <c:v>-9.5268999999999996E-4</c:v>
                </c:pt>
                <c:pt idx="2">
                  <c:v>-1.2571399999999999E-3</c:v>
                </c:pt>
                <c:pt idx="3">
                  <c:v>-2.0306E-3</c:v>
                </c:pt>
                <c:pt idx="5">
                  <c:v>-8.6430000000000003E-4</c:v>
                </c:pt>
                <c:pt idx="6">
                  <c:v>-9.0755999999999996E-4</c:v>
                </c:pt>
                <c:pt idx="7">
                  <c:v>-1.1397499999999999E-3</c:v>
                </c:pt>
                <c:pt idx="8">
                  <c:v>-1.89E-3</c:v>
                </c:pt>
                <c:pt idx="10">
                  <c:v>-8.2346000000000003E-4</c:v>
                </c:pt>
                <c:pt idx="11">
                  <c:v>-8.7489000000000002E-4</c:v>
                </c:pt>
                <c:pt idx="12">
                  <c:v>-1.2081699999999999E-3</c:v>
                </c:pt>
                <c:pt idx="13">
                  <c:v>-2.13109E-3</c:v>
                </c:pt>
                <c:pt idx="15">
                  <c:v>-7.6281000000000005E-4</c:v>
                </c:pt>
                <c:pt idx="16">
                  <c:v>-8.3588E-4</c:v>
                </c:pt>
                <c:pt idx="17">
                  <c:v>-1.20034E-3</c:v>
                </c:pt>
                <c:pt idx="18">
                  <c:v>-2.0834199999999999E-3</c:v>
                </c:pt>
                <c:pt idx="20">
                  <c:v>-6.8539000000000002E-4</c:v>
                </c:pt>
                <c:pt idx="21">
                  <c:v>-7.6473999999999997E-4</c:v>
                </c:pt>
                <c:pt idx="22">
                  <c:v>-1.1374499999999999E-3</c:v>
                </c:pt>
                <c:pt idx="23">
                  <c:v>-1.9815700000000002E-3</c:v>
                </c:pt>
                <c:pt idx="25">
                  <c:v>-5.9475000000000001E-4</c:v>
                </c:pt>
                <c:pt idx="26">
                  <c:v>-6.6175000000000001E-4</c:v>
                </c:pt>
                <c:pt idx="27">
                  <c:v>-9.9339999999999997E-4</c:v>
                </c:pt>
                <c:pt idx="28">
                  <c:v>-1.76446E-3</c:v>
                </c:pt>
              </c:numCache>
            </c:numRef>
          </c:xVal>
          <c:yVal>
            <c:numRef>
              <c:f>'m100'!$F$35:$F$63</c:f>
              <c:numCache>
                <c:formatCode>General</c:formatCode>
                <c:ptCount val="29"/>
                <c:pt idx="5">
                  <c:v>-78.441104870000004</c:v>
                </c:pt>
                <c:pt idx="6">
                  <c:v>-78.441056759999995</c:v>
                </c:pt>
                <c:pt idx="7">
                  <c:v>-78.440765240000005</c:v>
                </c:pt>
                <c:pt idx="8">
                  <c:v>-78.43972488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5AA-FB4B-ABD8-B43E1758906B}"/>
            </c:ext>
          </c:extLst>
        </c:ser>
        <c:ser>
          <c:idx val="2"/>
          <c:order val="2"/>
          <c:tx>
            <c:strRef>
              <c:f>'m100'!$G$34</c:f>
              <c:strCache>
                <c:ptCount val="1"/>
                <c:pt idx="0">
                  <c:v>3 (var)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-8.8484000000000002E-4</c:v>
                </c:pt>
                <c:pt idx="1">
                  <c:v>-9.5268999999999996E-4</c:v>
                </c:pt>
                <c:pt idx="2">
                  <c:v>-1.2571399999999999E-3</c:v>
                </c:pt>
                <c:pt idx="3">
                  <c:v>-2.0306E-3</c:v>
                </c:pt>
                <c:pt idx="5">
                  <c:v>-8.6430000000000003E-4</c:v>
                </c:pt>
                <c:pt idx="6">
                  <c:v>-9.0755999999999996E-4</c:v>
                </c:pt>
                <c:pt idx="7">
                  <c:v>-1.1397499999999999E-3</c:v>
                </c:pt>
                <c:pt idx="8">
                  <c:v>-1.89E-3</c:v>
                </c:pt>
                <c:pt idx="10">
                  <c:v>-8.2346000000000003E-4</c:v>
                </c:pt>
                <c:pt idx="11">
                  <c:v>-8.7489000000000002E-4</c:v>
                </c:pt>
                <c:pt idx="12">
                  <c:v>-1.2081699999999999E-3</c:v>
                </c:pt>
                <c:pt idx="13">
                  <c:v>-2.13109E-3</c:v>
                </c:pt>
                <c:pt idx="15">
                  <c:v>-7.6281000000000005E-4</c:v>
                </c:pt>
                <c:pt idx="16">
                  <c:v>-8.3588E-4</c:v>
                </c:pt>
                <c:pt idx="17">
                  <c:v>-1.20034E-3</c:v>
                </c:pt>
                <c:pt idx="18">
                  <c:v>-2.0834199999999999E-3</c:v>
                </c:pt>
                <c:pt idx="20">
                  <c:v>-6.8539000000000002E-4</c:v>
                </c:pt>
                <c:pt idx="21">
                  <c:v>-7.6473999999999997E-4</c:v>
                </c:pt>
                <c:pt idx="22">
                  <c:v>-1.1374499999999999E-3</c:v>
                </c:pt>
                <c:pt idx="23">
                  <c:v>-1.9815700000000002E-3</c:v>
                </c:pt>
                <c:pt idx="25">
                  <c:v>-5.9475000000000001E-4</c:v>
                </c:pt>
                <c:pt idx="26">
                  <c:v>-6.6175000000000001E-4</c:v>
                </c:pt>
                <c:pt idx="27">
                  <c:v>-9.9339999999999997E-4</c:v>
                </c:pt>
                <c:pt idx="28">
                  <c:v>-1.76446E-3</c:v>
                </c:pt>
              </c:numCache>
            </c:numRef>
          </c:xVal>
          <c:yVal>
            <c:numRef>
              <c:f>'m100'!$G$35:$G$63</c:f>
              <c:numCache>
                <c:formatCode>General</c:formatCode>
                <c:ptCount val="29"/>
                <c:pt idx="10">
                  <c:v>-78.440242850000004</c:v>
                </c:pt>
                <c:pt idx="11">
                  <c:v>-78.440186729999994</c:v>
                </c:pt>
                <c:pt idx="12">
                  <c:v>-78.439800460000001</c:v>
                </c:pt>
                <c:pt idx="13">
                  <c:v>-78.438618419999997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5AA-FB4B-ABD8-B43E1758906B}"/>
            </c:ext>
          </c:extLst>
        </c:ser>
        <c:ser>
          <c:idx val="3"/>
          <c:order val="3"/>
          <c:tx>
            <c:strRef>
              <c:f>'m100'!$H$34</c:f>
              <c:strCache>
                <c:ptCount val="1"/>
                <c:pt idx="0">
                  <c:v>4 (var)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-8.8484000000000002E-4</c:v>
                </c:pt>
                <c:pt idx="1">
                  <c:v>-9.5268999999999996E-4</c:v>
                </c:pt>
                <c:pt idx="2">
                  <c:v>-1.2571399999999999E-3</c:v>
                </c:pt>
                <c:pt idx="3">
                  <c:v>-2.0306E-3</c:v>
                </c:pt>
                <c:pt idx="5">
                  <c:v>-8.6430000000000003E-4</c:v>
                </c:pt>
                <c:pt idx="6">
                  <c:v>-9.0755999999999996E-4</c:v>
                </c:pt>
                <c:pt idx="7">
                  <c:v>-1.1397499999999999E-3</c:v>
                </c:pt>
                <c:pt idx="8">
                  <c:v>-1.89E-3</c:v>
                </c:pt>
                <c:pt idx="10">
                  <c:v>-8.2346000000000003E-4</c:v>
                </c:pt>
                <c:pt idx="11">
                  <c:v>-8.7489000000000002E-4</c:v>
                </c:pt>
                <c:pt idx="12">
                  <c:v>-1.2081699999999999E-3</c:v>
                </c:pt>
                <c:pt idx="13">
                  <c:v>-2.13109E-3</c:v>
                </c:pt>
                <c:pt idx="15">
                  <c:v>-7.6281000000000005E-4</c:v>
                </c:pt>
                <c:pt idx="16">
                  <c:v>-8.3588E-4</c:v>
                </c:pt>
                <c:pt idx="17">
                  <c:v>-1.20034E-3</c:v>
                </c:pt>
                <c:pt idx="18">
                  <c:v>-2.0834199999999999E-3</c:v>
                </c:pt>
                <c:pt idx="20">
                  <c:v>-6.8539000000000002E-4</c:v>
                </c:pt>
                <c:pt idx="21">
                  <c:v>-7.6473999999999997E-4</c:v>
                </c:pt>
                <c:pt idx="22">
                  <c:v>-1.1374499999999999E-3</c:v>
                </c:pt>
                <c:pt idx="23">
                  <c:v>-1.9815700000000002E-3</c:v>
                </c:pt>
                <c:pt idx="25">
                  <c:v>-5.9475000000000001E-4</c:v>
                </c:pt>
                <c:pt idx="26">
                  <c:v>-6.6175000000000001E-4</c:v>
                </c:pt>
                <c:pt idx="27">
                  <c:v>-9.9339999999999997E-4</c:v>
                </c:pt>
                <c:pt idx="28">
                  <c:v>-1.76446E-3</c:v>
                </c:pt>
              </c:numCache>
            </c:numRef>
          </c:xVal>
          <c:yVal>
            <c:numRef>
              <c:f>'m100'!$H$35:$H$63</c:f>
              <c:numCache>
                <c:formatCode>General</c:formatCode>
                <c:ptCount val="29"/>
                <c:pt idx="15">
                  <c:v>-78.438945340000004</c:v>
                </c:pt>
                <c:pt idx="16">
                  <c:v>-78.438864469999999</c:v>
                </c:pt>
                <c:pt idx="17">
                  <c:v>-78.438411680000002</c:v>
                </c:pt>
                <c:pt idx="18">
                  <c:v>-78.437217509999996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5AA-FB4B-ABD8-B43E1758906B}"/>
            </c:ext>
          </c:extLst>
        </c:ser>
        <c:ser>
          <c:idx val="4"/>
          <c:order val="4"/>
          <c:tx>
            <c:strRef>
              <c:f>'m100'!$I$34</c:f>
              <c:strCache>
                <c:ptCount val="1"/>
                <c:pt idx="0">
                  <c:v>5 (var)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-8.8484000000000002E-4</c:v>
                </c:pt>
                <c:pt idx="1">
                  <c:v>-9.5268999999999996E-4</c:v>
                </c:pt>
                <c:pt idx="2">
                  <c:v>-1.2571399999999999E-3</c:v>
                </c:pt>
                <c:pt idx="3">
                  <c:v>-2.0306E-3</c:v>
                </c:pt>
                <c:pt idx="5">
                  <c:v>-8.6430000000000003E-4</c:v>
                </c:pt>
                <c:pt idx="6">
                  <c:v>-9.0755999999999996E-4</c:v>
                </c:pt>
                <c:pt idx="7">
                  <c:v>-1.1397499999999999E-3</c:v>
                </c:pt>
                <c:pt idx="8">
                  <c:v>-1.89E-3</c:v>
                </c:pt>
                <c:pt idx="10">
                  <c:v>-8.2346000000000003E-4</c:v>
                </c:pt>
                <c:pt idx="11">
                  <c:v>-8.7489000000000002E-4</c:v>
                </c:pt>
                <c:pt idx="12">
                  <c:v>-1.2081699999999999E-3</c:v>
                </c:pt>
                <c:pt idx="13">
                  <c:v>-2.13109E-3</c:v>
                </c:pt>
                <c:pt idx="15">
                  <c:v>-7.6281000000000005E-4</c:v>
                </c:pt>
                <c:pt idx="16">
                  <c:v>-8.3588E-4</c:v>
                </c:pt>
                <c:pt idx="17">
                  <c:v>-1.20034E-3</c:v>
                </c:pt>
                <c:pt idx="18">
                  <c:v>-2.0834199999999999E-3</c:v>
                </c:pt>
                <c:pt idx="20">
                  <c:v>-6.8539000000000002E-4</c:v>
                </c:pt>
                <c:pt idx="21">
                  <c:v>-7.6473999999999997E-4</c:v>
                </c:pt>
                <c:pt idx="22">
                  <c:v>-1.1374499999999999E-3</c:v>
                </c:pt>
                <c:pt idx="23">
                  <c:v>-1.9815700000000002E-3</c:v>
                </c:pt>
                <c:pt idx="25">
                  <c:v>-5.9475000000000001E-4</c:v>
                </c:pt>
                <c:pt idx="26">
                  <c:v>-6.6175000000000001E-4</c:v>
                </c:pt>
                <c:pt idx="27">
                  <c:v>-9.9339999999999997E-4</c:v>
                </c:pt>
                <c:pt idx="28">
                  <c:v>-1.76446E-3</c:v>
                </c:pt>
              </c:numCache>
            </c:numRef>
          </c:xVal>
          <c:yVal>
            <c:numRef>
              <c:f>'m100'!$I$35:$I$63</c:f>
              <c:numCache>
                <c:formatCode>General</c:formatCode>
                <c:ptCount val="29"/>
                <c:pt idx="20">
                  <c:v>-78.43720562</c:v>
                </c:pt>
                <c:pt idx="21">
                  <c:v>-78.437117670000006</c:v>
                </c:pt>
                <c:pt idx="22">
                  <c:v>-78.436641879999996</c:v>
                </c:pt>
                <c:pt idx="23">
                  <c:v>-78.435473650000006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5AA-FB4B-ABD8-B43E1758906B}"/>
            </c:ext>
          </c:extLst>
        </c:ser>
        <c:ser>
          <c:idx val="5"/>
          <c:order val="5"/>
          <c:tx>
            <c:strRef>
              <c:f>'m100'!$J$34</c:f>
              <c:strCache>
                <c:ptCount val="1"/>
                <c:pt idx="0">
                  <c:v>6 (var)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-8.8484000000000002E-4</c:v>
                </c:pt>
                <c:pt idx="1">
                  <c:v>-9.5268999999999996E-4</c:v>
                </c:pt>
                <c:pt idx="2">
                  <c:v>-1.2571399999999999E-3</c:v>
                </c:pt>
                <c:pt idx="3">
                  <c:v>-2.0306E-3</c:v>
                </c:pt>
                <c:pt idx="5">
                  <c:v>-8.6430000000000003E-4</c:v>
                </c:pt>
                <c:pt idx="6">
                  <c:v>-9.0755999999999996E-4</c:v>
                </c:pt>
                <c:pt idx="7">
                  <c:v>-1.1397499999999999E-3</c:v>
                </c:pt>
                <c:pt idx="8">
                  <c:v>-1.89E-3</c:v>
                </c:pt>
                <c:pt idx="10">
                  <c:v>-8.2346000000000003E-4</c:v>
                </c:pt>
                <c:pt idx="11">
                  <c:v>-8.7489000000000002E-4</c:v>
                </c:pt>
                <c:pt idx="12">
                  <c:v>-1.2081699999999999E-3</c:v>
                </c:pt>
                <c:pt idx="13">
                  <c:v>-2.13109E-3</c:v>
                </c:pt>
                <c:pt idx="15">
                  <c:v>-7.6281000000000005E-4</c:v>
                </c:pt>
                <c:pt idx="16">
                  <c:v>-8.3588E-4</c:v>
                </c:pt>
                <c:pt idx="17">
                  <c:v>-1.20034E-3</c:v>
                </c:pt>
                <c:pt idx="18">
                  <c:v>-2.0834199999999999E-3</c:v>
                </c:pt>
                <c:pt idx="20">
                  <c:v>-6.8539000000000002E-4</c:v>
                </c:pt>
                <c:pt idx="21">
                  <c:v>-7.6473999999999997E-4</c:v>
                </c:pt>
                <c:pt idx="22">
                  <c:v>-1.1374499999999999E-3</c:v>
                </c:pt>
                <c:pt idx="23">
                  <c:v>-1.9815700000000002E-3</c:v>
                </c:pt>
                <c:pt idx="25">
                  <c:v>-5.9475000000000001E-4</c:v>
                </c:pt>
                <c:pt idx="26">
                  <c:v>-6.6175000000000001E-4</c:v>
                </c:pt>
                <c:pt idx="27">
                  <c:v>-9.9339999999999997E-4</c:v>
                </c:pt>
                <c:pt idx="28">
                  <c:v>-1.76446E-3</c:v>
                </c:pt>
              </c:numCache>
            </c:numRef>
          </c:xVal>
          <c:yVal>
            <c:numRef>
              <c:f>'m100'!$J$35:$J$63</c:f>
              <c:numCache>
                <c:formatCode>General</c:formatCode>
                <c:ptCount val="29"/>
                <c:pt idx="25">
                  <c:v>-78.435018110000001</c:v>
                </c:pt>
                <c:pt idx="26">
                  <c:v>-78.43494441</c:v>
                </c:pt>
                <c:pt idx="27">
                  <c:v>-78.434530359999997</c:v>
                </c:pt>
                <c:pt idx="28">
                  <c:v>-78.433455530000003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5AA-FB4B-ABD8-B43E1758906B}"/>
            </c:ext>
          </c:extLst>
        </c:ser>
        <c:ser>
          <c:idx val="6"/>
          <c:order val="6"/>
          <c:tx>
            <c:strRef>
              <c:f>'m100'!$K$34</c:f>
              <c:strCache>
                <c:ptCount val="1"/>
                <c:pt idx="0">
                  <c:v>1 (pt)</c:v>
                </c:pt>
              </c:strCache>
            </c:strRef>
          </c:tx>
          <c:spPr>
            <a:ln w="19050" cap="rnd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-8.8484000000000002E-4</c:v>
                </c:pt>
                <c:pt idx="1">
                  <c:v>-9.5268999999999996E-4</c:v>
                </c:pt>
                <c:pt idx="2">
                  <c:v>-1.2571399999999999E-3</c:v>
                </c:pt>
                <c:pt idx="3">
                  <c:v>-2.0306E-3</c:v>
                </c:pt>
                <c:pt idx="5">
                  <c:v>-8.6430000000000003E-4</c:v>
                </c:pt>
                <c:pt idx="6">
                  <c:v>-9.0755999999999996E-4</c:v>
                </c:pt>
                <c:pt idx="7">
                  <c:v>-1.1397499999999999E-3</c:v>
                </c:pt>
                <c:pt idx="8">
                  <c:v>-1.89E-3</c:v>
                </c:pt>
                <c:pt idx="10">
                  <c:v>-8.2346000000000003E-4</c:v>
                </c:pt>
                <c:pt idx="11">
                  <c:v>-8.7489000000000002E-4</c:v>
                </c:pt>
                <c:pt idx="12">
                  <c:v>-1.2081699999999999E-3</c:v>
                </c:pt>
                <c:pt idx="13">
                  <c:v>-2.13109E-3</c:v>
                </c:pt>
                <c:pt idx="15">
                  <c:v>-7.6281000000000005E-4</c:v>
                </c:pt>
                <c:pt idx="16">
                  <c:v>-8.3588E-4</c:v>
                </c:pt>
                <c:pt idx="17">
                  <c:v>-1.20034E-3</c:v>
                </c:pt>
                <c:pt idx="18">
                  <c:v>-2.0834199999999999E-3</c:v>
                </c:pt>
                <c:pt idx="20">
                  <c:v>-6.8539000000000002E-4</c:v>
                </c:pt>
                <c:pt idx="21">
                  <c:v>-7.6473999999999997E-4</c:v>
                </c:pt>
                <c:pt idx="22">
                  <c:v>-1.1374499999999999E-3</c:v>
                </c:pt>
                <c:pt idx="23">
                  <c:v>-1.9815700000000002E-3</c:v>
                </c:pt>
                <c:pt idx="25">
                  <c:v>-5.9475000000000001E-4</c:v>
                </c:pt>
                <c:pt idx="26">
                  <c:v>-6.6175000000000001E-4</c:v>
                </c:pt>
                <c:pt idx="27">
                  <c:v>-9.9339999999999997E-4</c:v>
                </c:pt>
                <c:pt idx="28">
                  <c:v>-1.76446E-3</c:v>
                </c:pt>
              </c:numCache>
            </c:numRef>
          </c:xVal>
          <c:yVal>
            <c:numRef>
              <c:f>'m100'!$K$35:$K$63</c:f>
              <c:numCache>
                <c:formatCode>General</c:formatCode>
                <c:ptCount val="29"/>
                <c:pt idx="0">
                  <c:v>-78.442420279999993</c:v>
                </c:pt>
                <c:pt idx="1">
                  <c:v>-78.442410500000008</c:v>
                </c:pt>
                <c:pt idx="2">
                  <c:v>-78.442297720000013</c:v>
                </c:pt>
                <c:pt idx="3">
                  <c:v>-78.441922879999993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5AA-FB4B-ABD8-B43E1758906B}"/>
            </c:ext>
          </c:extLst>
        </c:ser>
        <c:ser>
          <c:idx val="7"/>
          <c:order val="7"/>
          <c:tx>
            <c:strRef>
              <c:f>'m100'!$L$34</c:f>
              <c:strCache>
                <c:ptCount val="1"/>
                <c:pt idx="0">
                  <c:v>2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-8.8484000000000002E-4</c:v>
                </c:pt>
                <c:pt idx="1">
                  <c:v>-9.5268999999999996E-4</c:v>
                </c:pt>
                <c:pt idx="2">
                  <c:v>-1.2571399999999999E-3</c:v>
                </c:pt>
                <c:pt idx="3">
                  <c:v>-2.0306E-3</c:v>
                </c:pt>
                <c:pt idx="5">
                  <c:v>-8.6430000000000003E-4</c:v>
                </c:pt>
                <c:pt idx="6">
                  <c:v>-9.0755999999999996E-4</c:v>
                </c:pt>
                <c:pt idx="7">
                  <c:v>-1.1397499999999999E-3</c:v>
                </c:pt>
                <c:pt idx="8">
                  <c:v>-1.89E-3</c:v>
                </c:pt>
                <c:pt idx="10">
                  <c:v>-8.2346000000000003E-4</c:v>
                </c:pt>
                <c:pt idx="11">
                  <c:v>-8.7489000000000002E-4</c:v>
                </c:pt>
                <c:pt idx="12">
                  <c:v>-1.2081699999999999E-3</c:v>
                </c:pt>
                <c:pt idx="13">
                  <c:v>-2.13109E-3</c:v>
                </c:pt>
                <c:pt idx="15">
                  <c:v>-7.6281000000000005E-4</c:v>
                </c:pt>
                <c:pt idx="16">
                  <c:v>-8.3588E-4</c:v>
                </c:pt>
                <c:pt idx="17">
                  <c:v>-1.20034E-3</c:v>
                </c:pt>
                <c:pt idx="18">
                  <c:v>-2.0834199999999999E-3</c:v>
                </c:pt>
                <c:pt idx="20">
                  <c:v>-6.8539000000000002E-4</c:v>
                </c:pt>
                <c:pt idx="21">
                  <c:v>-7.6473999999999997E-4</c:v>
                </c:pt>
                <c:pt idx="22">
                  <c:v>-1.1374499999999999E-3</c:v>
                </c:pt>
                <c:pt idx="23">
                  <c:v>-1.9815700000000002E-3</c:v>
                </c:pt>
                <c:pt idx="25">
                  <c:v>-5.9475000000000001E-4</c:v>
                </c:pt>
                <c:pt idx="26">
                  <c:v>-6.6175000000000001E-4</c:v>
                </c:pt>
                <c:pt idx="27">
                  <c:v>-9.9339999999999997E-4</c:v>
                </c:pt>
                <c:pt idx="28">
                  <c:v>-1.76446E-3</c:v>
                </c:pt>
              </c:numCache>
            </c:numRef>
          </c:xVal>
          <c:yVal>
            <c:numRef>
              <c:f>'m100'!$L$35:$L$63</c:f>
              <c:numCache>
                <c:formatCode>General</c:formatCode>
                <c:ptCount val="29"/>
                <c:pt idx="5">
                  <c:v>-78.441969170000007</c:v>
                </c:pt>
                <c:pt idx="6">
                  <c:v>-78.441964319999997</c:v>
                </c:pt>
                <c:pt idx="7">
                  <c:v>-78.441904989999998</c:v>
                </c:pt>
                <c:pt idx="8">
                  <c:v>-78.441614880000003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5AA-FB4B-ABD8-B43E1758906B}"/>
            </c:ext>
          </c:extLst>
        </c:ser>
        <c:ser>
          <c:idx val="8"/>
          <c:order val="8"/>
          <c:tx>
            <c:strRef>
              <c:f>'m100'!$M$34</c:f>
              <c:strCache>
                <c:ptCount val="1"/>
                <c:pt idx="0">
                  <c:v>3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-8.8484000000000002E-4</c:v>
                </c:pt>
                <c:pt idx="1">
                  <c:v>-9.5268999999999996E-4</c:v>
                </c:pt>
                <c:pt idx="2">
                  <c:v>-1.2571399999999999E-3</c:v>
                </c:pt>
                <c:pt idx="3">
                  <c:v>-2.0306E-3</c:v>
                </c:pt>
                <c:pt idx="5">
                  <c:v>-8.6430000000000003E-4</c:v>
                </c:pt>
                <c:pt idx="6">
                  <c:v>-9.0755999999999996E-4</c:v>
                </c:pt>
                <c:pt idx="7">
                  <c:v>-1.1397499999999999E-3</c:v>
                </c:pt>
                <c:pt idx="8">
                  <c:v>-1.89E-3</c:v>
                </c:pt>
                <c:pt idx="10">
                  <c:v>-8.2346000000000003E-4</c:v>
                </c:pt>
                <c:pt idx="11">
                  <c:v>-8.7489000000000002E-4</c:v>
                </c:pt>
                <c:pt idx="12">
                  <c:v>-1.2081699999999999E-3</c:v>
                </c:pt>
                <c:pt idx="13">
                  <c:v>-2.13109E-3</c:v>
                </c:pt>
                <c:pt idx="15">
                  <c:v>-7.6281000000000005E-4</c:v>
                </c:pt>
                <c:pt idx="16">
                  <c:v>-8.3588E-4</c:v>
                </c:pt>
                <c:pt idx="17">
                  <c:v>-1.20034E-3</c:v>
                </c:pt>
                <c:pt idx="18">
                  <c:v>-2.0834199999999999E-3</c:v>
                </c:pt>
                <c:pt idx="20">
                  <c:v>-6.8539000000000002E-4</c:v>
                </c:pt>
                <c:pt idx="21">
                  <c:v>-7.6473999999999997E-4</c:v>
                </c:pt>
                <c:pt idx="22">
                  <c:v>-1.1374499999999999E-3</c:v>
                </c:pt>
                <c:pt idx="23">
                  <c:v>-1.9815700000000002E-3</c:v>
                </c:pt>
                <c:pt idx="25">
                  <c:v>-5.9475000000000001E-4</c:v>
                </c:pt>
                <c:pt idx="26">
                  <c:v>-6.6175000000000001E-4</c:v>
                </c:pt>
                <c:pt idx="27">
                  <c:v>-9.9339999999999997E-4</c:v>
                </c:pt>
                <c:pt idx="28">
                  <c:v>-1.76446E-3</c:v>
                </c:pt>
              </c:numCache>
            </c:numRef>
          </c:xVal>
          <c:yVal>
            <c:numRef>
              <c:f>'m100'!$M$35:$M$63</c:f>
              <c:numCache>
                <c:formatCode>General</c:formatCode>
                <c:ptCount val="29"/>
                <c:pt idx="10">
                  <c:v>-78.441066310000011</c:v>
                </c:pt>
                <c:pt idx="11">
                  <c:v>-78.441061619999999</c:v>
                </c:pt>
                <c:pt idx="12">
                  <c:v>-78.441008629999999</c:v>
                </c:pt>
                <c:pt idx="13">
                  <c:v>-78.440749510000003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5AA-FB4B-ABD8-B43E1758906B}"/>
            </c:ext>
          </c:extLst>
        </c:ser>
        <c:ser>
          <c:idx val="9"/>
          <c:order val="9"/>
          <c:tx>
            <c:strRef>
              <c:f>'m100'!$N$34</c:f>
              <c:strCache>
                <c:ptCount val="1"/>
                <c:pt idx="0">
                  <c:v>4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-8.8484000000000002E-4</c:v>
                </c:pt>
                <c:pt idx="1">
                  <c:v>-9.5268999999999996E-4</c:v>
                </c:pt>
                <c:pt idx="2">
                  <c:v>-1.2571399999999999E-3</c:v>
                </c:pt>
                <c:pt idx="3">
                  <c:v>-2.0306E-3</c:v>
                </c:pt>
                <c:pt idx="5">
                  <c:v>-8.6430000000000003E-4</c:v>
                </c:pt>
                <c:pt idx="6">
                  <c:v>-9.0755999999999996E-4</c:v>
                </c:pt>
                <c:pt idx="7">
                  <c:v>-1.1397499999999999E-3</c:v>
                </c:pt>
                <c:pt idx="8">
                  <c:v>-1.89E-3</c:v>
                </c:pt>
                <c:pt idx="10">
                  <c:v>-8.2346000000000003E-4</c:v>
                </c:pt>
                <c:pt idx="11">
                  <c:v>-8.7489000000000002E-4</c:v>
                </c:pt>
                <c:pt idx="12">
                  <c:v>-1.2081699999999999E-3</c:v>
                </c:pt>
                <c:pt idx="13">
                  <c:v>-2.13109E-3</c:v>
                </c:pt>
                <c:pt idx="15">
                  <c:v>-7.6281000000000005E-4</c:v>
                </c:pt>
                <c:pt idx="16">
                  <c:v>-8.3588E-4</c:v>
                </c:pt>
                <c:pt idx="17">
                  <c:v>-1.20034E-3</c:v>
                </c:pt>
                <c:pt idx="18">
                  <c:v>-2.0834199999999999E-3</c:v>
                </c:pt>
                <c:pt idx="20">
                  <c:v>-6.8539000000000002E-4</c:v>
                </c:pt>
                <c:pt idx="21">
                  <c:v>-7.6473999999999997E-4</c:v>
                </c:pt>
                <c:pt idx="22">
                  <c:v>-1.1374499999999999E-3</c:v>
                </c:pt>
                <c:pt idx="23">
                  <c:v>-1.9815700000000002E-3</c:v>
                </c:pt>
                <c:pt idx="25">
                  <c:v>-5.9475000000000001E-4</c:v>
                </c:pt>
                <c:pt idx="26">
                  <c:v>-6.6175000000000001E-4</c:v>
                </c:pt>
                <c:pt idx="27">
                  <c:v>-9.9339999999999997E-4</c:v>
                </c:pt>
                <c:pt idx="28">
                  <c:v>-1.76446E-3</c:v>
                </c:pt>
              </c:numCache>
            </c:numRef>
          </c:xVal>
          <c:yVal>
            <c:numRef>
              <c:f>'m100'!$N$35:$N$63</c:f>
              <c:numCache>
                <c:formatCode>General</c:formatCode>
                <c:ptCount val="29"/>
                <c:pt idx="15">
                  <c:v>-78.439708150000001</c:v>
                </c:pt>
                <c:pt idx="16">
                  <c:v>-78.439700349999995</c:v>
                </c:pt>
                <c:pt idx="17">
                  <c:v>-78.439612019999998</c:v>
                </c:pt>
                <c:pt idx="18">
                  <c:v>-78.439300930000002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75AA-FB4B-ABD8-B43E1758906B}"/>
            </c:ext>
          </c:extLst>
        </c:ser>
        <c:ser>
          <c:idx val="10"/>
          <c:order val="10"/>
          <c:tx>
            <c:strRef>
              <c:f>'m100'!$O$34</c:f>
              <c:strCache>
                <c:ptCount val="1"/>
                <c:pt idx="0">
                  <c:v>5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-8.8484000000000002E-4</c:v>
                </c:pt>
                <c:pt idx="1">
                  <c:v>-9.5268999999999996E-4</c:v>
                </c:pt>
                <c:pt idx="2">
                  <c:v>-1.2571399999999999E-3</c:v>
                </c:pt>
                <c:pt idx="3">
                  <c:v>-2.0306E-3</c:v>
                </c:pt>
                <c:pt idx="5">
                  <c:v>-8.6430000000000003E-4</c:v>
                </c:pt>
                <c:pt idx="6">
                  <c:v>-9.0755999999999996E-4</c:v>
                </c:pt>
                <c:pt idx="7">
                  <c:v>-1.1397499999999999E-3</c:v>
                </c:pt>
                <c:pt idx="8">
                  <c:v>-1.89E-3</c:v>
                </c:pt>
                <c:pt idx="10">
                  <c:v>-8.2346000000000003E-4</c:v>
                </c:pt>
                <c:pt idx="11">
                  <c:v>-8.7489000000000002E-4</c:v>
                </c:pt>
                <c:pt idx="12">
                  <c:v>-1.2081699999999999E-3</c:v>
                </c:pt>
                <c:pt idx="13">
                  <c:v>-2.13109E-3</c:v>
                </c:pt>
                <c:pt idx="15">
                  <c:v>-7.6281000000000005E-4</c:v>
                </c:pt>
                <c:pt idx="16">
                  <c:v>-8.3588E-4</c:v>
                </c:pt>
                <c:pt idx="17">
                  <c:v>-1.20034E-3</c:v>
                </c:pt>
                <c:pt idx="18">
                  <c:v>-2.0834199999999999E-3</c:v>
                </c:pt>
                <c:pt idx="20">
                  <c:v>-6.8539000000000002E-4</c:v>
                </c:pt>
                <c:pt idx="21">
                  <c:v>-7.6473999999999997E-4</c:v>
                </c:pt>
                <c:pt idx="22">
                  <c:v>-1.1374499999999999E-3</c:v>
                </c:pt>
                <c:pt idx="23">
                  <c:v>-1.9815700000000002E-3</c:v>
                </c:pt>
                <c:pt idx="25">
                  <c:v>-5.9475000000000001E-4</c:v>
                </c:pt>
                <c:pt idx="26">
                  <c:v>-6.6175000000000001E-4</c:v>
                </c:pt>
                <c:pt idx="27">
                  <c:v>-9.9339999999999997E-4</c:v>
                </c:pt>
                <c:pt idx="28">
                  <c:v>-1.76446E-3</c:v>
                </c:pt>
              </c:numCache>
            </c:numRef>
          </c:xVal>
          <c:yVal>
            <c:numRef>
              <c:f>'m100'!$O$35:$O$63</c:f>
              <c:numCache>
                <c:formatCode>General</c:formatCode>
                <c:ptCount val="29"/>
                <c:pt idx="20">
                  <c:v>-78.437891010000001</c:v>
                </c:pt>
                <c:pt idx="21">
                  <c:v>-78.43788241</c:v>
                </c:pt>
                <c:pt idx="22">
                  <c:v>-78.437779329999998</c:v>
                </c:pt>
                <c:pt idx="23">
                  <c:v>-78.437455220000004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75AA-FB4B-ABD8-B43E1758906B}"/>
            </c:ext>
          </c:extLst>
        </c:ser>
        <c:ser>
          <c:idx val="11"/>
          <c:order val="11"/>
          <c:tx>
            <c:strRef>
              <c:f>'m100'!$P$34</c:f>
              <c:strCache>
                <c:ptCount val="1"/>
                <c:pt idx="0">
                  <c:v>6 (pt)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5.0000000000000001E-4"/>
            <c:dispRSqr val="0"/>
            <c:dispEq val="0"/>
          </c:trendline>
          <c:xVal>
            <c:numRef>
              <c:f>'m100'!$D$35:$D$63</c:f>
              <c:numCache>
                <c:formatCode>General</c:formatCode>
                <c:ptCount val="29"/>
                <c:pt idx="0">
                  <c:v>-8.8484000000000002E-4</c:v>
                </c:pt>
                <c:pt idx="1">
                  <c:v>-9.5268999999999996E-4</c:v>
                </c:pt>
                <c:pt idx="2">
                  <c:v>-1.2571399999999999E-3</c:v>
                </c:pt>
                <c:pt idx="3">
                  <c:v>-2.0306E-3</c:v>
                </c:pt>
                <c:pt idx="5">
                  <c:v>-8.6430000000000003E-4</c:v>
                </c:pt>
                <c:pt idx="6">
                  <c:v>-9.0755999999999996E-4</c:v>
                </c:pt>
                <c:pt idx="7">
                  <c:v>-1.1397499999999999E-3</c:v>
                </c:pt>
                <c:pt idx="8">
                  <c:v>-1.89E-3</c:v>
                </c:pt>
                <c:pt idx="10">
                  <c:v>-8.2346000000000003E-4</c:v>
                </c:pt>
                <c:pt idx="11">
                  <c:v>-8.7489000000000002E-4</c:v>
                </c:pt>
                <c:pt idx="12">
                  <c:v>-1.2081699999999999E-3</c:v>
                </c:pt>
                <c:pt idx="13">
                  <c:v>-2.13109E-3</c:v>
                </c:pt>
                <c:pt idx="15">
                  <c:v>-7.6281000000000005E-4</c:v>
                </c:pt>
                <c:pt idx="16">
                  <c:v>-8.3588E-4</c:v>
                </c:pt>
                <c:pt idx="17">
                  <c:v>-1.20034E-3</c:v>
                </c:pt>
                <c:pt idx="18">
                  <c:v>-2.0834199999999999E-3</c:v>
                </c:pt>
                <c:pt idx="20">
                  <c:v>-6.8539000000000002E-4</c:v>
                </c:pt>
                <c:pt idx="21">
                  <c:v>-7.6473999999999997E-4</c:v>
                </c:pt>
                <c:pt idx="22">
                  <c:v>-1.1374499999999999E-3</c:v>
                </c:pt>
                <c:pt idx="23">
                  <c:v>-1.9815700000000002E-3</c:v>
                </c:pt>
                <c:pt idx="25">
                  <c:v>-5.9475000000000001E-4</c:v>
                </c:pt>
                <c:pt idx="26">
                  <c:v>-6.6175000000000001E-4</c:v>
                </c:pt>
                <c:pt idx="27">
                  <c:v>-9.9339999999999997E-4</c:v>
                </c:pt>
                <c:pt idx="28">
                  <c:v>-1.76446E-3</c:v>
                </c:pt>
              </c:numCache>
            </c:numRef>
          </c:xVal>
          <c:yVal>
            <c:numRef>
              <c:f>'m100'!$P$35:$P$63</c:f>
              <c:numCache>
                <c:formatCode>General</c:formatCode>
                <c:ptCount val="29"/>
                <c:pt idx="25">
                  <c:v>-78.435612860000006</c:v>
                </c:pt>
                <c:pt idx="26">
                  <c:v>-78.435606160000006</c:v>
                </c:pt>
                <c:pt idx="27">
                  <c:v>-78.435523759999995</c:v>
                </c:pt>
                <c:pt idx="28">
                  <c:v>-78.435219990000007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75AA-FB4B-ABD8-B43E17589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3661344"/>
        <c:axId val="1273664672"/>
      </c:scatterChart>
      <c:valAx>
        <c:axId val="1273661344"/>
        <c:scaling>
          <c:orientation val="minMax"/>
          <c:max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Delta PT2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664672"/>
        <c:crosses val="autoZero"/>
        <c:crossBetween val="midCat"/>
      </c:valAx>
      <c:valAx>
        <c:axId val="127366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Energy, au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66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18</xdr:row>
      <xdr:rowOff>0</xdr:rowOff>
    </xdr:from>
    <xdr:to>
      <xdr:col>21</xdr:col>
      <xdr:colOff>457200</xdr:colOff>
      <xdr:row>31</xdr:row>
      <xdr:rowOff>131233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FD0F08-56B8-1547-AFCD-1A63BCD270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33</xdr:row>
      <xdr:rowOff>0</xdr:rowOff>
    </xdr:from>
    <xdr:to>
      <xdr:col>19</xdr:col>
      <xdr:colOff>546687</xdr:colOff>
      <xdr:row>52</xdr:row>
      <xdr:rowOff>166077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7AA447-5BA3-3E41-A9AE-ECCFBA18EA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18</xdr:row>
      <xdr:rowOff>0</xdr:rowOff>
    </xdr:from>
    <xdr:to>
      <xdr:col>21</xdr:col>
      <xdr:colOff>444500</xdr:colOff>
      <xdr:row>31</xdr:row>
      <xdr:rowOff>131233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F726607-AA70-0C4D-8F39-1EC633DB02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33</xdr:row>
      <xdr:rowOff>0</xdr:rowOff>
    </xdr:from>
    <xdr:to>
      <xdr:col>19</xdr:col>
      <xdr:colOff>561340</xdr:colOff>
      <xdr:row>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D626FC-7E13-B843-BD91-8E496C2F0E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675C-AB15-F643-9EF3-5DE7C5BE31AA}">
  <dimension ref="A1:P63"/>
  <sheetViews>
    <sheetView tabSelected="1" zoomScale="150" zoomScaleNormal="150" workbookViewId="0">
      <selection activeCell="N8" sqref="N8"/>
    </sheetView>
  </sheetViews>
  <sheetFormatPr baseColWidth="10" defaultRowHeight="16" x14ac:dyDescent="0.2"/>
  <cols>
    <col min="10" max="11" width="13.33203125" bestFit="1" customWidth="1"/>
    <col min="12" max="16" width="12.83203125" bestFit="1" customWidth="1"/>
  </cols>
  <sheetData>
    <row r="1" spans="1:16" x14ac:dyDescent="0.2">
      <c r="A1">
        <v>219474.63</v>
      </c>
      <c r="D1" s="7" t="s">
        <v>4</v>
      </c>
      <c r="E1" s="7"/>
      <c r="F1" s="7"/>
      <c r="G1" s="7"/>
      <c r="H1" s="7"/>
      <c r="I1" s="7"/>
      <c r="K1" s="7" t="s">
        <v>5</v>
      </c>
      <c r="L1" s="7"/>
      <c r="M1" s="7"/>
      <c r="N1" s="7"/>
      <c r="O1" s="7"/>
      <c r="P1" s="7"/>
    </row>
    <row r="2" spans="1:16" x14ac:dyDescent="0.2">
      <c r="C2" t="s">
        <v>0</v>
      </c>
      <c r="D2">
        <v>-78.028529660000004</v>
      </c>
      <c r="E2">
        <v>-78.028102849999996</v>
      </c>
      <c r="F2">
        <v>-78.02724714</v>
      </c>
      <c r="G2">
        <v>-78.025956260000001</v>
      </c>
      <c r="H2">
        <v>-78.024221409999996</v>
      </c>
      <c r="I2">
        <v>-78.022031580000004</v>
      </c>
      <c r="K2">
        <f>D2+D7</f>
        <v>-78.02905985000001</v>
      </c>
      <c r="L2">
        <f t="shared" ref="L2:O2" si="0">E2+E7</f>
        <v>-78.028620799999999</v>
      </c>
      <c r="M2">
        <f t="shared" si="0"/>
        <v>-78.027740300000005</v>
      </c>
      <c r="N2">
        <f t="shared" si="0"/>
        <v>-78.026412149999999</v>
      </c>
      <c r="O2">
        <f t="shared" si="0"/>
        <v>-78.02462835</v>
      </c>
      <c r="P2">
        <f>I2+I7</f>
        <v>-78.022379950000001</v>
      </c>
    </row>
    <row r="3" spans="1:16" x14ac:dyDescent="0.2">
      <c r="C3" t="s">
        <v>0</v>
      </c>
      <c r="D3">
        <v>-78.028477719999998</v>
      </c>
      <c r="E3">
        <v>-78.028071969999999</v>
      </c>
      <c r="F3">
        <v>-78.027210949999997</v>
      </c>
      <c r="G3">
        <v>-78.025900890000003</v>
      </c>
      <c r="H3">
        <v>-78.024160730000006</v>
      </c>
      <c r="I3">
        <v>-78.021980650000003</v>
      </c>
      <c r="K3">
        <f t="shared" ref="K3:K5" si="1">D3+D8</f>
        <v>-78.029055939999992</v>
      </c>
      <c r="L3">
        <f t="shared" ref="L3:L5" si="2">E3+E8</f>
        <v>-78.028620039999993</v>
      </c>
      <c r="M3">
        <f t="shared" ref="M3:M5" si="3">F3+F8</f>
        <v>-78.027739299999993</v>
      </c>
      <c r="N3">
        <f t="shared" ref="N3:N5" si="4">G3+G8</f>
        <v>-78.026408380000007</v>
      </c>
      <c r="O3">
        <f t="shared" ref="O3:P5" si="5">H3+H8</f>
        <v>-78.024624190000011</v>
      </c>
      <c r="P3">
        <f t="shared" si="5"/>
        <v>-78.02237796</v>
      </c>
    </row>
    <row r="4" spans="1:16" x14ac:dyDescent="0.2">
      <c r="C4" t="s">
        <v>0</v>
      </c>
      <c r="D4">
        <v>-78.028183900000002</v>
      </c>
      <c r="E4">
        <v>-78.027869749999994</v>
      </c>
      <c r="F4">
        <v>-78.026943849999995</v>
      </c>
      <c r="G4">
        <v>-78.025594310000002</v>
      </c>
      <c r="H4">
        <v>-78.023840579999998</v>
      </c>
      <c r="I4">
        <v>-78.021698850000007</v>
      </c>
      <c r="K4">
        <f t="shared" si="1"/>
        <v>-78.028989160000009</v>
      </c>
      <c r="L4">
        <f t="shared" si="2"/>
        <v>-78.028585949999993</v>
      </c>
      <c r="M4">
        <f t="shared" si="3"/>
        <v>-78.027702259999998</v>
      </c>
      <c r="N4">
        <f t="shared" si="4"/>
        <v>-78.02635171</v>
      </c>
      <c r="O4">
        <f t="shared" si="5"/>
        <v>-78.024558779999992</v>
      </c>
      <c r="P4">
        <f t="shared" ref="P4:P5" si="6">I4+I9</f>
        <v>-78.022323370000009</v>
      </c>
    </row>
    <row r="5" spans="1:16" x14ac:dyDescent="0.2">
      <c r="C5" t="s">
        <v>0</v>
      </c>
      <c r="D5">
        <v>-78.027454910000003</v>
      </c>
      <c r="E5">
        <v>-78.027232769999998</v>
      </c>
      <c r="F5">
        <v>-78.02622495</v>
      </c>
      <c r="G5">
        <v>-78.024878450000003</v>
      </c>
      <c r="H5">
        <v>-78.023145150000005</v>
      </c>
      <c r="I5">
        <v>-78.021063490000003</v>
      </c>
      <c r="K5">
        <f t="shared" si="1"/>
        <v>-78.028782070000005</v>
      </c>
      <c r="L5">
        <f t="shared" si="2"/>
        <v>-78.028431609999998</v>
      </c>
      <c r="M5">
        <f t="shared" si="3"/>
        <v>-78.027561539999994</v>
      </c>
      <c r="N5">
        <f t="shared" si="4"/>
        <v>-78.026187669999999</v>
      </c>
      <c r="O5">
        <f t="shared" si="5"/>
        <v>-78.024388430000002</v>
      </c>
      <c r="P5">
        <f t="shared" si="6"/>
        <v>-78.022162960000003</v>
      </c>
    </row>
    <row r="6" spans="1:16" x14ac:dyDescent="0.2">
      <c r="D6" s="7" t="s">
        <v>21</v>
      </c>
      <c r="E6" s="7"/>
      <c r="F6" s="7"/>
      <c r="G6" s="7"/>
      <c r="H6" s="7"/>
      <c r="I6" s="7"/>
    </row>
    <row r="7" spans="1:16" x14ac:dyDescent="0.2">
      <c r="C7" t="s">
        <v>1</v>
      </c>
      <c r="D7">
        <v>-5.3019000000000004E-4</v>
      </c>
      <c r="E7">
        <v>-5.1794999999999999E-4</v>
      </c>
      <c r="F7">
        <v>-4.9315999999999997E-4</v>
      </c>
      <c r="G7">
        <v>-4.5588999999999997E-4</v>
      </c>
      <c r="H7">
        <v>-4.0694E-4</v>
      </c>
      <c r="I7">
        <v>-3.4836999999999997E-4</v>
      </c>
    </row>
    <row r="8" spans="1:16" x14ac:dyDescent="0.2">
      <c r="C8" t="s">
        <v>1</v>
      </c>
      <c r="D8">
        <v>-5.7821999999999995E-4</v>
      </c>
      <c r="E8">
        <v>-5.4807E-4</v>
      </c>
      <c r="F8">
        <v>-5.2835000000000002E-4</v>
      </c>
      <c r="G8">
        <v>-5.0748999999999998E-4</v>
      </c>
      <c r="H8">
        <v>-4.6346000000000001E-4</v>
      </c>
      <c r="I8">
        <v>-3.9731E-4</v>
      </c>
    </row>
    <row r="9" spans="1:16" x14ac:dyDescent="0.2">
      <c r="C9" t="s">
        <v>1</v>
      </c>
      <c r="D9">
        <v>-8.0526000000000003E-4</v>
      </c>
      <c r="E9">
        <v>-7.1619999999999995E-4</v>
      </c>
      <c r="F9">
        <v>-7.5841000000000005E-4</v>
      </c>
      <c r="G9">
        <v>-7.5739999999999998E-4</v>
      </c>
      <c r="H9">
        <v>-7.182E-4</v>
      </c>
      <c r="I9">
        <v>-6.2452000000000004E-4</v>
      </c>
    </row>
    <row r="10" spans="1:16" x14ac:dyDescent="0.2">
      <c r="C10" t="s">
        <v>1</v>
      </c>
      <c r="D10">
        <v>-1.32716E-3</v>
      </c>
      <c r="E10">
        <v>-1.1988400000000001E-3</v>
      </c>
      <c r="F10">
        <v>-1.3365899999999999E-3</v>
      </c>
      <c r="G10">
        <v>-1.30922E-3</v>
      </c>
      <c r="H10">
        <v>-1.24328E-3</v>
      </c>
      <c r="I10">
        <v>-1.09947E-3</v>
      </c>
    </row>
    <row r="12" spans="1:16" x14ac:dyDescent="0.2">
      <c r="D12" s="7" t="s">
        <v>4</v>
      </c>
      <c r="E12" s="7"/>
      <c r="F12" s="7"/>
      <c r="G12" s="7"/>
      <c r="I12" s="7" t="s">
        <v>5</v>
      </c>
      <c r="J12" s="7"/>
      <c r="K12" s="7"/>
      <c r="L12" s="7"/>
    </row>
    <row r="13" spans="1:16" x14ac:dyDescent="0.2">
      <c r="C13">
        <v>1</v>
      </c>
      <c r="D13">
        <v>-78.028529660000004</v>
      </c>
      <c r="E13">
        <v>-78.028477719999998</v>
      </c>
      <c r="F13">
        <v>-78.028183900000002</v>
      </c>
      <c r="G13">
        <v>-78.027454910000003</v>
      </c>
      <c r="I13">
        <f>D13+D21</f>
        <v>-78.02905985000001</v>
      </c>
      <c r="J13">
        <f t="shared" ref="J13:L13" si="7">E13+E21</f>
        <v>-78.029055939999992</v>
      </c>
      <c r="K13">
        <f t="shared" si="7"/>
        <v>-78.028989160000009</v>
      </c>
      <c r="L13">
        <f t="shared" si="7"/>
        <v>-78.028782070000005</v>
      </c>
    </row>
    <row r="14" spans="1:16" x14ac:dyDescent="0.2">
      <c r="C14">
        <v>2</v>
      </c>
      <c r="D14">
        <v>-78.028102849999996</v>
      </c>
      <c r="E14">
        <v>-78.028071969999999</v>
      </c>
      <c r="F14">
        <v>-78.027869749999994</v>
      </c>
      <c r="G14">
        <v>-78.027232769999998</v>
      </c>
      <c r="I14">
        <f t="shared" ref="I14:L14" si="8">D14+D22</f>
        <v>-78.028620799999999</v>
      </c>
      <c r="J14">
        <f t="shared" si="8"/>
        <v>-78.028620039999993</v>
      </c>
      <c r="K14">
        <f t="shared" si="8"/>
        <v>-78.028585949999993</v>
      </c>
      <c r="L14">
        <f t="shared" si="8"/>
        <v>-78.028431609999998</v>
      </c>
    </row>
    <row r="15" spans="1:16" x14ac:dyDescent="0.2">
      <c r="C15">
        <v>3</v>
      </c>
      <c r="D15">
        <v>-78.02724714</v>
      </c>
      <c r="E15">
        <v>-78.027210949999997</v>
      </c>
      <c r="F15">
        <v>-78.026943849999995</v>
      </c>
      <c r="G15">
        <v>-78.02622495</v>
      </c>
      <c r="I15">
        <f t="shared" ref="I15:L15" si="9">D15+D23</f>
        <v>-78.027740300000005</v>
      </c>
      <c r="J15">
        <f t="shared" si="9"/>
        <v>-78.027739299999993</v>
      </c>
      <c r="K15">
        <f t="shared" si="9"/>
        <v>-78.027702259999998</v>
      </c>
      <c r="L15">
        <f t="shared" si="9"/>
        <v>-78.027561539999994</v>
      </c>
    </row>
    <row r="16" spans="1:16" x14ac:dyDescent="0.2">
      <c r="C16">
        <v>4</v>
      </c>
      <c r="D16">
        <v>-78.025956260000001</v>
      </c>
      <c r="E16">
        <v>-78.025900890000003</v>
      </c>
      <c r="F16">
        <v>-78.025594310000002</v>
      </c>
      <c r="G16">
        <v>-78.024878450000003</v>
      </c>
      <c r="I16">
        <f t="shared" ref="I16:L16" si="10">D16+D24</f>
        <v>-78.026412149999999</v>
      </c>
      <c r="J16">
        <f t="shared" si="10"/>
        <v>-78.026408380000007</v>
      </c>
      <c r="K16">
        <f t="shared" si="10"/>
        <v>-78.02635171</v>
      </c>
      <c r="L16">
        <f t="shared" si="10"/>
        <v>-78.026187669999999</v>
      </c>
    </row>
    <row r="17" spans="3:16" x14ac:dyDescent="0.2">
      <c r="C17">
        <v>5</v>
      </c>
      <c r="D17">
        <v>-78.024221409999996</v>
      </c>
      <c r="E17">
        <v>-78.024160730000006</v>
      </c>
      <c r="F17">
        <v>-78.023840579999998</v>
      </c>
      <c r="G17">
        <v>-78.023145150000005</v>
      </c>
      <c r="I17">
        <f t="shared" ref="I17:L17" si="11">D17+D25</f>
        <v>-78.02462835</v>
      </c>
      <c r="J17">
        <f t="shared" si="11"/>
        <v>-78.024624190000011</v>
      </c>
      <c r="K17">
        <f t="shared" si="11"/>
        <v>-78.024558779999992</v>
      </c>
      <c r="L17">
        <f t="shared" si="11"/>
        <v>-78.024388430000002</v>
      </c>
    </row>
    <row r="18" spans="3:16" x14ac:dyDescent="0.2">
      <c r="C18">
        <v>6</v>
      </c>
      <c r="D18">
        <v>-78.022031580000004</v>
      </c>
      <c r="E18">
        <v>-78.021980650000003</v>
      </c>
      <c r="F18">
        <v>-78.021698850000007</v>
      </c>
      <c r="G18">
        <v>-78.021063490000003</v>
      </c>
      <c r="I18">
        <f t="shared" ref="I18:L18" si="12">D18+D26</f>
        <v>-78.022379950000001</v>
      </c>
      <c r="J18">
        <f t="shared" si="12"/>
        <v>-78.02237796</v>
      </c>
      <c r="K18">
        <f t="shared" si="12"/>
        <v>-78.022323370000009</v>
      </c>
      <c r="L18">
        <f t="shared" si="12"/>
        <v>-78.022162960000003</v>
      </c>
    </row>
    <row r="19" spans="3:16" x14ac:dyDescent="0.2">
      <c r="I19" s="5"/>
      <c r="J19" s="5"/>
      <c r="K19" s="5"/>
      <c r="L19" s="8" t="s">
        <v>20</v>
      </c>
      <c r="M19" s="8"/>
      <c r="N19" s="8"/>
      <c r="O19" s="8"/>
      <c r="P19" s="5"/>
    </row>
    <row r="20" spans="3:16" x14ac:dyDescent="0.2">
      <c r="D20" s="7" t="s">
        <v>21</v>
      </c>
      <c r="E20" s="7"/>
      <c r="F20" s="7"/>
      <c r="G20" s="7"/>
      <c r="I20" s="6" t="s">
        <v>3</v>
      </c>
      <c r="J20" s="6" t="s">
        <v>2</v>
      </c>
      <c r="K20" s="5"/>
      <c r="L20" s="6" t="s">
        <v>2</v>
      </c>
      <c r="M20" s="6" t="s">
        <v>4</v>
      </c>
      <c r="N20" s="6" t="s">
        <v>5</v>
      </c>
      <c r="O20" s="6" t="s">
        <v>19</v>
      </c>
      <c r="P20" s="6" t="s">
        <v>18</v>
      </c>
    </row>
    <row r="21" spans="3:16" x14ac:dyDescent="0.2">
      <c r="C21">
        <f>C13</f>
        <v>1</v>
      </c>
      <c r="D21">
        <v>-5.3019000000000004E-4</v>
      </c>
      <c r="E21">
        <v>-5.7821999999999995E-4</v>
      </c>
      <c r="F21">
        <v>-8.0526000000000003E-4</v>
      </c>
      <c r="G21">
        <v>-1.32716E-3</v>
      </c>
      <c r="I21" cm="1">
        <f t="array" ref="I21:J21">LINEST(D13:F13,D21:F21)</f>
        <v>-1.2686448863367341</v>
      </c>
      <c r="J21" s="6">
        <v>-78.029206349219891</v>
      </c>
      <c r="K21" s="5"/>
      <c r="L21" s="3">
        <f>$A$1*(J21-J$21)</f>
        <v>0</v>
      </c>
      <c r="M21" s="3">
        <f>$A$1*(D13-D$13)</f>
        <v>0</v>
      </c>
      <c r="N21" s="3">
        <f>$A$1*(J13-J$13)</f>
        <v>0</v>
      </c>
      <c r="O21" s="3">
        <v>0</v>
      </c>
      <c r="P21" s="2">
        <f>(J21-J22)*$A$1/C21/2</f>
        <v>-53.503390080124838</v>
      </c>
    </row>
    <row r="22" spans="3:16" x14ac:dyDescent="0.2">
      <c r="C22">
        <f t="shared" ref="C22:C26" si="13">C14</f>
        <v>2</v>
      </c>
      <c r="D22">
        <v>-5.1794999999999999E-4</v>
      </c>
      <c r="E22">
        <v>-5.4807E-4</v>
      </c>
      <c r="F22">
        <v>-7.1619999999999995E-4</v>
      </c>
      <c r="G22">
        <v>-1.1988400000000001E-3</v>
      </c>
      <c r="I22" cm="1">
        <f t="array" ref="I22:J22">LINEST(D14:F14,D22:F22)</f>
        <v>-1.1849274255450541</v>
      </c>
      <c r="J22" s="6">
        <v>-78.028718790452118</v>
      </c>
      <c r="K22" s="5"/>
      <c r="L22" s="3">
        <f t="shared" ref="L22:L26" si="14">$A$1*(J22-J$21)</f>
        <v>107.00678016024968</v>
      </c>
      <c r="M22" s="3">
        <f t="shared" ref="M22:M26" si="15">$A$1*(D14-D$13)</f>
        <v>93.673966831956861</v>
      </c>
      <c r="N22" s="3">
        <f t="shared" ref="N22:N26" si="16">$A$1*(J14-J$13)</f>
        <v>95.668991216863589</v>
      </c>
      <c r="O22" s="3">
        <f>O21-2*P$21*C21</f>
        <v>107.00678016024968</v>
      </c>
      <c r="P22" s="2">
        <f>(J22-J23)*$A$1/C22/2</f>
        <v>-49.527704750394726</v>
      </c>
    </row>
    <row r="23" spans="3:16" x14ac:dyDescent="0.2">
      <c r="C23">
        <f t="shared" si="13"/>
        <v>3</v>
      </c>
      <c r="D23">
        <v>-4.9315999999999997E-4</v>
      </c>
      <c r="E23">
        <v>-5.2835000000000002E-4</v>
      </c>
      <c r="F23">
        <v>-7.5841000000000005E-4</v>
      </c>
      <c r="G23">
        <v>-1.3365899999999999E-3</v>
      </c>
      <c r="I23" cm="1">
        <f t="array" ref="I23:J23">LINEST(D15:F15,D23:F23)</f>
        <v>-1.1497446030065586</v>
      </c>
      <c r="J23" s="6">
        <v>-78.027816131137911</v>
      </c>
      <c r="K23" s="5"/>
      <c r="L23" s="3">
        <f t="shared" si="14"/>
        <v>305.11759916182859</v>
      </c>
      <c r="M23" s="3">
        <f t="shared" si="15"/>
        <v>281.48060246841828</v>
      </c>
      <c r="N23" s="3">
        <f t="shared" si="16"/>
        <v>288.96907684295195</v>
      </c>
      <c r="O23" s="3">
        <f t="shared" ref="O23:O26" si="17">O22-2*P$21*C22</f>
        <v>321.02034048074904</v>
      </c>
      <c r="P23" s="2">
        <f>(J23-J24)*$A$1/C23/2</f>
        <v>-47.758075800405685</v>
      </c>
    </row>
    <row r="24" spans="3:16" x14ac:dyDescent="0.2">
      <c r="C24">
        <f t="shared" si="13"/>
        <v>4</v>
      </c>
      <c r="D24">
        <v>-4.5588999999999997E-4</v>
      </c>
      <c r="E24">
        <v>-5.0748999999999998E-4</v>
      </c>
      <c r="F24">
        <v>-7.5739999999999998E-4</v>
      </c>
      <c r="G24">
        <v>-1.30922E-3</v>
      </c>
      <c r="I24" cm="1">
        <f t="array" ref="I24:J24">LINEST(D16:F16,D24:F24)</f>
        <v>-1.2088128119498587</v>
      </c>
      <c r="J24" s="6">
        <v>-78.026510520303518</v>
      </c>
      <c r="K24" s="5"/>
      <c r="L24" s="3">
        <f t="shared" si="14"/>
        <v>591.66605396426269</v>
      </c>
      <c r="M24" s="3">
        <f t="shared" si="15"/>
        <v>564.79601284262208</v>
      </c>
      <c r="N24" s="3">
        <f t="shared" si="16"/>
        <v>581.07225139963089</v>
      </c>
      <c r="O24" s="3">
        <f t="shared" si="17"/>
        <v>642.04068096149808</v>
      </c>
      <c r="P24" s="2">
        <f>(J24-J25)*$A$1/C24/2</f>
        <v>-48.915395932434144</v>
      </c>
    </row>
    <row r="25" spans="3:16" x14ac:dyDescent="0.2">
      <c r="C25">
        <f t="shared" si="13"/>
        <v>5</v>
      </c>
      <c r="D25">
        <v>-4.0694E-4</v>
      </c>
      <c r="E25">
        <v>-4.6346000000000001E-4</v>
      </c>
      <c r="F25">
        <v>-7.182E-4</v>
      </c>
      <c r="G25">
        <v>-1.24328E-3</v>
      </c>
      <c r="I25" cm="1">
        <f t="array" ref="I25:J25">LINEST(D17:F17,D25:F25)</f>
        <v>-1.2336914564939387</v>
      </c>
      <c r="J25" s="6">
        <v>-78.024727520749266</v>
      </c>
      <c r="K25" s="5"/>
      <c r="L25" s="3">
        <f t="shared" si="14"/>
        <v>982.98922142373578</v>
      </c>
      <c r="M25" s="3">
        <f t="shared" si="15"/>
        <v>945.55157469930612</v>
      </c>
      <c r="N25" s="3">
        <f t="shared" si="16"/>
        <v>972.65669149825067</v>
      </c>
      <c r="O25" s="3">
        <f t="shared" si="17"/>
        <v>1070.0678016024967</v>
      </c>
      <c r="P25" s="2">
        <f>(J25-J26)*$A$1/C25/2</f>
        <v>-49.787632297161935</v>
      </c>
    </row>
    <row r="26" spans="3:16" x14ac:dyDescent="0.2">
      <c r="C26">
        <f t="shared" si="13"/>
        <v>6</v>
      </c>
      <c r="D26">
        <v>-3.4836999999999997E-4</v>
      </c>
      <c r="E26">
        <v>-3.9731E-4</v>
      </c>
      <c r="F26">
        <v>-6.2452000000000004E-4</v>
      </c>
      <c r="G26">
        <v>-1.09947E-3</v>
      </c>
      <c r="I26" cm="1">
        <f t="array" ref="I26:J26">LINEST(D18:F18,D26:F26)</f>
        <v>-1.2158866440417819</v>
      </c>
      <c r="J26" s="6">
        <v>-78.022459029293231</v>
      </c>
      <c r="K26" s="5"/>
      <c r="L26" s="3">
        <f t="shared" si="14"/>
        <v>1480.8655443953551</v>
      </c>
      <c r="M26" s="3">
        <f t="shared" si="15"/>
        <v>1426.163703710416</v>
      </c>
      <c r="N26" s="3">
        <f t="shared" si="16"/>
        <v>1465.647189645664</v>
      </c>
      <c r="O26" s="3">
        <f t="shared" si="17"/>
        <v>1605.1017024037451</v>
      </c>
      <c r="P26" s="5"/>
    </row>
    <row r="34" spans="4:16" x14ac:dyDescent="0.2">
      <c r="E34" t="s">
        <v>12</v>
      </c>
      <c r="F34" t="s">
        <v>13</v>
      </c>
      <c r="G34" t="s">
        <v>14</v>
      </c>
      <c r="H34" t="s">
        <v>15</v>
      </c>
      <c r="I34" t="s">
        <v>16</v>
      </c>
      <c r="J34" t="s">
        <v>17</v>
      </c>
      <c r="K34" t="s">
        <v>6</v>
      </c>
      <c r="L34" t="s">
        <v>7</v>
      </c>
      <c r="M34" t="s">
        <v>8</v>
      </c>
      <c r="N34" t="s">
        <v>9</v>
      </c>
      <c r="O34" t="s">
        <v>10</v>
      </c>
      <c r="P34" t="s">
        <v>11</v>
      </c>
    </row>
    <row r="35" spans="4:16" x14ac:dyDescent="0.2">
      <c r="D35">
        <f>D7</f>
        <v>-5.3019000000000004E-4</v>
      </c>
      <c r="E35">
        <f>D2</f>
        <v>-78.028529660000004</v>
      </c>
      <c r="K35">
        <f>K2</f>
        <v>-78.02905985000001</v>
      </c>
    </row>
    <row r="36" spans="4:16" x14ac:dyDescent="0.2">
      <c r="D36">
        <f t="shared" ref="D36" si="18">D8</f>
        <v>-5.7821999999999995E-4</v>
      </c>
      <c r="E36">
        <f>D3</f>
        <v>-78.028477719999998</v>
      </c>
      <c r="K36">
        <f t="shared" ref="K36" si="19">K3</f>
        <v>-78.029055939999992</v>
      </c>
    </row>
    <row r="37" spans="4:16" x14ac:dyDescent="0.2">
      <c r="D37">
        <f t="shared" ref="D37" si="20">D9</f>
        <v>-8.0526000000000003E-4</v>
      </c>
      <c r="E37">
        <f>D4</f>
        <v>-78.028183900000002</v>
      </c>
      <c r="K37">
        <f t="shared" ref="K37" si="21">K4</f>
        <v>-78.028989160000009</v>
      </c>
    </row>
    <row r="38" spans="4:16" x14ac:dyDescent="0.2">
      <c r="D38">
        <f t="shared" ref="D38" si="22">D10</f>
        <v>-1.32716E-3</v>
      </c>
      <c r="E38">
        <f>D5</f>
        <v>-78.027454910000003</v>
      </c>
      <c r="K38">
        <f t="shared" ref="K38" si="23">K5</f>
        <v>-78.028782070000005</v>
      </c>
    </row>
    <row r="40" spans="4:16" x14ac:dyDescent="0.2">
      <c r="D40">
        <f>E7</f>
        <v>-5.1794999999999999E-4</v>
      </c>
      <c r="F40">
        <f>E2</f>
        <v>-78.028102849999996</v>
      </c>
      <c r="L40">
        <f>L2</f>
        <v>-78.028620799999999</v>
      </c>
    </row>
    <row r="41" spans="4:16" x14ac:dyDescent="0.2">
      <c r="D41">
        <f>E8</f>
        <v>-5.4807E-4</v>
      </c>
      <c r="F41">
        <f>E3</f>
        <v>-78.028071969999999</v>
      </c>
      <c r="L41">
        <f>L3</f>
        <v>-78.028620039999993</v>
      </c>
    </row>
    <row r="42" spans="4:16" x14ac:dyDescent="0.2">
      <c r="D42">
        <f>E9</f>
        <v>-7.1619999999999995E-4</v>
      </c>
      <c r="F42">
        <f>E4</f>
        <v>-78.027869749999994</v>
      </c>
      <c r="L42">
        <f>L4</f>
        <v>-78.028585949999993</v>
      </c>
    </row>
    <row r="43" spans="4:16" x14ac:dyDescent="0.2">
      <c r="D43">
        <f>E10</f>
        <v>-1.1988400000000001E-3</v>
      </c>
      <c r="F43">
        <f>E5</f>
        <v>-78.027232769999998</v>
      </c>
      <c r="L43">
        <f>L5</f>
        <v>-78.028431609999998</v>
      </c>
    </row>
    <row r="45" spans="4:16" x14ac:dyDescent="0.2">
      <c r="D45">
        <f>F7</f>
        <v>-4.9315999999999997E-4</v>
      </c>
      <c r="G45">
        <f>F2</f>
        <v>-78.02724714</v>
      </c>
      <c r="M45">
        <f>M2</f>
        <v>-78.027740300000005</v>
      </c>
    </row>
    <row r="46" spans="4:16" x14ac:dyDescent="0.2">
      <c r="D46">
        <f>F8</f>
        <v>-5.2835000000000002E-4</v>
      </c>
      <c r="G46">
        <f>F3</f>
        <v>-78.027210949999997</v>
      </c>
      <c r="M46">
        <f>M3</f>
        <v>-78.027739299999993</v>
      </c>
    </row>
    <row r="47" spans="4:16" x14ac:dyDescent="0.2">
      <c r="D47">
        <f>F9</f>
        <v>-7.5841000000000005E-4</v>
      </c>
      <c r="G47">
        <f>F4</f>
        <v>-78.026943849999995</v>
      </c>
      <c r="M47">
        <f>M4</f>
        <v>-78.027702259999998</v>
      </c>
    </row>
    <row r="48" spans="4:16" x14ac:dyDescent="0.2">
      <c r="D48">
        <f>F10</f>
        <v>-1.3365899999999999E-3</v>
      </c>
      <c r="G48">
        <f>F5</f>
        <v>-78.02622495</v>
      </c>
      <c r="M48">
        <f>M5</f>
        <v>-78.027561539999994</v>
      </c>
    </row>
    <row r="50" spans="4:16" x14ac:dyDescent="0.2">
      <c r="D50">
        <f>G7</f>
        <v>-4.5588999999999997E-4</v>
      </c>
      <c r="H50">
        <f>G2</f>
        <v>-78.025956260000001</v>
      </c>
      <c r="N50">
        <f>N2</f>
        <v>-78.026412149999999</v>
      </c>
    </row>
    <row r="51" spans="4:16" x14ac:dyDescent="0.2">
      <c r="D51">
        <f>G8</f>
        <v>-5.0748999999999998E-4</v>
      </c>
      <c r="H51">
        <f>G3</f>
        <v>-78.025900890000003</v>
      </c>
      <c r="N51">
        <f>N3</f>
        <v>-78.026408380000007</v>
      </c>
    </row>
    <row r="52" spans="4:16" x14ac:dyDescent="0.2">
      <c r="D52">
        <f>G9</f>
        <v>-7.5739999999999998E-4</v>
      </c>
      <c r="H52">
        <f>G4</f>
        <v>-78.025594310000002</v>
      </c>
      <c r="N52">
        <f>N4</f>
        <v>-78.02635171</v>
      </c>
    </row>
    <row r="53" spans="4:16" x14ac:dyDescent="0.2">
      <c r="D53">
        <f>G10</f>
        <v>-1.30922E-3</v>
      </c>
      <c r="H53">
        <f>G5</f>
        <v>-78.024878450000003</v>
      </c>
      <c r="N53">
        <f>N5</f>
        <v>-78.026187669999999</v>
      </c>
    </row>
    <row r="55" spans="4:16" x14ac:dyDescent="0.2">
      <c r="D55">
        <f>H7</f>
        <v>-4.0694E-4</v>
      </c>
      <c r="I55">
        <f>H2</f>
        <v>-78.024221409999996</v>
      </c>
      <c r="O55">
        <f>O2</f>
        <v>-78.02462835</v>
      </c>
    </row>
    <row r="56" spans="4:16" x14ac:dyDescent="0.2">
      <c r="D56">
        <f>H8</f>
        <v>-4.6346000000000001E-4</v>
      </c>
      <c r="I56">
        <f>H3</f>
        <v>-78.024160730000006</v>
      </c>
      <c r="O56">
        <f>O3</f>
        <v>-78.024624190000011</v>
      </c>
    </row>
    <row r="57" spans="4:16" x14ac:dyDescent="0.2">
      <c r="D57">
        <f>H9</f>
        <v>-7.182E-4</v>
      </c>
      <c r="I57">
        <f>H4</f>
        <v>-78.023840579999998</v>
      </c>
      <c r="O57">
        <f>O4</f>
        <v>-78.024558779999992</v>
      </c>
    </row>
    <row r="58" spans="4:16" x14ac:dyDescent="0.2">
      <c r="D58">
        <f>H10</f>
        <v>-1.24328E-3</v>
      </c>
      <c r="I58">
        <f>H5</f>
        <v>-78.023145150000005</v>
      </c>
      <c r="O58">
        <f>O5</f>
        <v>-78.024388430000002</v>
      </c>
    </row>
    <row r="60" spans="4:16" x14ac:dyDescent="0.2">
      <c r="D60">
        <f>I7</f>
        <v>-3.4836999999999997E-4</v>
      </c>
      <c r="J60">
        <f>I2</f>
        <v>-78.022031580000004</v>
      </c>
      <c r="P60">
        <f>P2</f>
        <v>-78.022379950000001</v>
      </c>
    </row>
    <row r="61" spans="4:16" x14ac:dyDescent="0.2">
      <c r="D61">
        <f>I8</f>
        <v>-3.9731E-4</v>
      </c>
      <c r="J61">
        <f>I3</f>
        <v>-78.021980650000003</v>
      </c>
      <c r="P61">
        <f>P3</f>
        <v>-78.02237796</v>
      </c>
    </row>
    <row r="62" spans="4:16" x14ac:dyDescent="0.2">
      <c r="D62">
        <f>I9</f>
        <v>-6.2452000000000004E-4</v>
      </c>
      <c r="J62">
        <f>I4</f>
        <v>-78.021698850000007</v>
      </c>
      <c r="P62">
        <f>P4</f>
        <v>-78.022323370000009</v>
      </c>
    </row>
    <row r="63" spans="4:16" x14ac:dyDescent="0.2">
      <c r="D63">
        <f>I10</f>
        <v>-1.09947E-3</v>
      </c>
      <c r="J63">
        <f>I5</f>
        <v>-78.021063490000003</v>
      </c>
      <c r="P63">
        <f>P5</f>
        <v>-78.022162960000003</v>
      </c>
    </row>
  </sheetData>
  <mergeCells count="7">
    <mergeCell ref="D20:G20"/>
    <mergeCell ref="D1:I1"/>
    <mergeCell ref="K1:P1"/>
    <mergeCell ref="L19:O19"/>
    <mergeCell ref="D6:I6"/>
    <mergeCell ref="D12:G12"/>
    <mergeCell ref="I12:L12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F4FA-95EA-5649-B8CB-32F8EE08E78A}">
  <dimension ref="A1:P63"/>
  <sheetViews>
    <sheetView zoomScale="150" zoomScaleNormal="150" workbookViewId="0">
      <selection activeCell="B42" sqref="B42"/>
    </sheetView>
  </sheetViews>
  <sheetFormatPr baseColWidth="10" defaultRowHeight="16" x14ac:dyDescent="0.2"/>
  <cols>
    <col min="10" max="16" width="13.33203125" bestFit="1" customWidth="1"/>
  </cols>
  <sheetData>
    <row r="1" spans="1:16" x14ac:dyDescent="0.2">
      <c r="A1">
        <v>219474.63</v>
      </c>
      <c r="D1" s="7" t="s">
        <v>4</v>
      </c>
      <c r="E1" s="7"/>
      <c r="F1" s="7"/>
      <c r="G1" s="7"/>
      <c r="H1" s="7"/>
      <c r="I1" s="7"/>
      <c r="K1" s="7" t="s">
        <v>5</v>
      </c>
      <c r="L1" s="7"/>
      <c r="M1" s="7"/>
      <c r="N1" s="7"/>
      <c r="O1" s="7"/>
      <c r="P1" s="7"/>
    </row>
    <row r="2" spans="1:16" x14ac:dyDescent="0.2">
      <c r="B2">
        <v>89583</v>
      </c>
      <c r="C2" t="s">
        <v>0</v>
      </c>
      <c r="D2">
        <v>-78.441535439999996</v>
      </c>
      <c r="E2">
        <v>-78.441104870000004</v>
      </c>
      <c r="F2">
        <v>-78.440242850000004</v>
      </c>
      <c r="G2">
        <v>-78.438945340000004</v>
      </c>
      <c r="H2">
        <v>-78.43720562</v>
      </c>
      <c r="I2">
        <v>-78.435018110000001</v>
      </c>
      <c r="K2">
        <f>D2+D7</f>
        <v>-78.442420279999993</v>
      </c>
      <c r="L2">
        <f t="shared" ref="L2:P5" si="0">E2+E7</f>
        <v>-78.441969170000007</v>
      </c>
      <c r="M2">
        <f t="shared" si="0"/>
        <v>-78.441066310000011</v>
      </c>
      <c r="N2">
        <f t="shared" si="0"/>
        <v>-78.439708150000001</v>
      </c>
      <c r="O2">
        <f t="shared" si="0"/>
        <v>-78.437891010000001</v>
      </c>
      <c r="P2">
        <f>I2+I7</f>
        <v>-78.435612860000006</v>
      </c>
    </row>
    <row r="3" spans="1:16" x14ac:dyDescent="0.2">
      <c r="B3">
        <v>60413</v>
      </c>
      <c r="C3" t="s">
        <v>0</v>
      </c>
      <c r="D3">
        <v>-78.441457810000003</v>
      </c>
      <c r="E3">
        <v>-78.441056759999995</v>
      </c>
      <c r="F3">
        <v>-78.440186729999994</v>
      </c>
      <c r="G3">
        <v>-78.438864469999999</v>
      </c>
      <c r="H3">
        <v>-78.437117670000006</v>
      </c>
      <c r="I3">
        <v>-78.43494441</v>
      </c>
      <c r="K3">
        <f t="shared" ref="K3:K5" si="1">D3+D8</f>
        <v>-78.442410500000008</v>
      </c>
      <c r="L3">
        <f t="shared" si="0"/>
        <v>-78.441964319999997</v>
      </c>
      <c r="M3">
        <f t="shared" si="0"/>
        <v>-78.441061619999999</v>
      </c>
      <c r="N3">
        <f t="shared" si="0"/>
        <v>-78.439700349999995</v>
      </c>
      <c r="O3">
        <f t="shared" si="0"/>
        <v>-78.43788241</v>
      </c>
      <c r="P3">
        <f t="shared" si="0"/>
        <v>-78.435606160000006</v>
      </c>
    </row>
    <row r="4" spans="1:16" x14ac:dyDescent="0.2">
      <c r="B4">
        <v>37168</v>
      </c>
      <c r="C4" t="s">
        <v>0</v>
      </c>
      <c r="D4">
        <v>-78.441040580000006</v>
      </c>
      <c r="E4">
        <v>-78.440765240000005</v>
      </c>
      <c r="F4">
        <v>-78.439800460000001</v>
      </c>
      <c r="G4">
        <v>-78.438411680000002</v>
      </c>
      <c r="H4">
        <v>-78.436641879999996</v>
      </c>
      <c r="I4">
        <v>-78.434530359999997</v>
      </c>
      <c r="K4">
        <f t="shared" si="1"/>
        <v>-78.442297720000013</v>
      </c>
      <c r="L4">
        <f t="shared" si="0"/>
        <v>-78.441904989999998</v>
      </c>
      <c r="M4">
        <f t="shared" si="0"/>
        <v>-78.441008629999999</v>
      </c>
      <c r="N4">
        <f t="shared" si="0"/>
        <v>-78.439612019999998</v>
      </c>
      <c r="O4">
        <f t="shared" si="0"/>
        <v>-78.437779329999998</v>
      </c>
      <c r="P4">
        <f t="shared" si="0"/>
        <v>-78.435523759999995</v>
      </c>
    </row>
    <row r="5" spans="1:16" x14ac:dyDescent="0.2">
      <c r="B5">
        <v>17059</v>
      </c>
      <c r="C5" t="s">
        <v>0</v>
      </c>
      <c r="D5">
        <v>-78.439892279999995</v>
      </c>
      <c r="E5">
        <v>-78.43972488</v>
      </c>
      <c r="F5">
        <v>-78.438618419999997</v>
      </c>
      <c r="G5">
        <v>-78.437217509999996</v>
      </c>
      <c r="H5">
        <v>-78.435473650000006</v>
      </c>
      <c r="I5">
        <v>-78.433455530000003</v>
      </c>
      <c r="K5">
        <f t="shared" si="1"/>
        <v>-78.441922879999993</v>
      </c>
      <c r="L5">
        <f t="shared" si="0"/>
        <v>-78.441614880000003</v>
      </c>
      <c r="M5">
        <f t="shared" si="0"/>
        <v>-78.440749510000003</v>
      </c>
      <c r="N5">
        <f t="shared" si="0"/>
        <v>-78.439300930000002</v>
      </c>
      <c r="O5">
        <f t="shared" si="0"/>
        <v>-78.437455220000004</v>
      </c>
      <c r="P5">
        <f t="shared" si="0"/>
        <v>-78.435219990000007</v>
      </c>
    </row>
    <row r="7" spans="1:16" x14ac:dyDescent="0.2">
      <c r="B7">
        <v>89583</v>
      </c>
      <c r="C7" t="s">
        <v>1</v>
      </c>
      <c r="D7">
        <v>-8.8484000000000002E-4</v>
      </c>
      <c r="E7">
        <v>-8.6430000000000003E-4</v>
      </c>
      <c r="F7">
        <v>-8.2346000000000003E-4</v>
      </c>
      <c r="G7">
        <v>-7.6281000000000005E-4</v>
      </c>
      <c r="H7">
        <v>-6.8539000000000002E-4</v>
      </c>
      <c r="I7">
        <v>-5.9475000000000001E-4</v>
      </c>
    </row>
    <row r="8" spans="1:16" x14ac:dyDescent="0.2">
      <c r="B8">
        <v>60413</v>
      </c>
      <c r="C8" t="s">
        <v>1</v>
      </c>
      <c r="D8">
        <v>-9.5268999999999996E-4</v>
      </c>
      <c r="E8">
        <v>-9.0755999999999996E-4</v>
      </c>
      <c r="F8">
        <v>-8.7489000000000002E-4</v>
      </c>
      <c r="G8">
        <v>-8.3588E-4</v>
      </c>
      <c r="H8">
        <v>-7.6473999999999997E-4</v>
      </c>
      <c r="I8">
        <v>-6.6175000000000001E-4</v>
      </c>
    </row>
    <row r="9" spans="1:16" x14ac:dyDescent="0.2">
      <c r="B9">
        <v>37168</v>
      </c>
      <c r="C9" t="s">
        <v>1</v>
      </c>
      <c r="D9">
        <v>-1.2571399999999999E-3</v>
      </c>
      <c r="E9">
        <v>-1.1397499999999999E-3</v>
      </c>
      <c r="F9">
        <v>-1.2081699999999999E-3</v>
      </c>
      <c r="G9">
        <v>-1.20034E-3</v>
      </c>
      <c r="H9">
        <v>-1.1374499999999999E-3</v>
      </c>
      <c r="I9">
        <v>-9.9339999999999997E-4</v>
      </c>
    </row>
    <row r="10" spans="1:16" x14ac:dyDescent="0.2">
      <c r="B10">
        <v>17059</v>
      </c>
      <c r="C10" t="s">
        <v>1</v>
      </c>
      <c r="D10">
        <v>-2.0306E-3</v>
      </c>
      <c r="E10">
        <v>-1.89E-3</v>
      </c>
      <c r="F10">
        <v>-2.13109E-3</v>
      </c>
      <c r="G10">
        <v>-2.0834199999999999E-3</v>
      </c>
      <c r="H10">
        <v>-1.9815700000000002E-3</v>
      </c>
      <c r="I10">
        <v>-1.76446E-3</v>
      </c>
    </row>
    <row r="12" spans="1:16" x14ac:dyDescent="0.2">
      <c r="D12" s="7" t="s">
        <v>4</v>
      </c>
      <c r="E12" s="7"/>
      <c r="F12" s="7"/>
      <c r="G12" s="7"/>
      <c r="I12" s="7" t="s">
        <v>5</v>
      </c>
      <c r="J12" s="7"/>
      <c r="K12" s="7"/>
      <c r="L12" s="7"/>
    </row>
    <row r="13" spans="1:16" x14ac:dyDescent="0.2">
      <c r="C13">
        <v>1</v>
      </c>
      <c r="D13">
        <v>-78.441535439999996</v>
      </c>
      <c r="E13">
        <v>-78.441457810000003</v>
      </c>
      <c r="F13">
        <v>-78.441040580000006</v>
      </c>
      <c r="G13">
        <v>-78.439892279999995</v>
      </c>
      <c r="I13">
        <f>D13+D21</f>
        <v>-78.442420279999993</v>
      </c>
      <c r="J13">
        <f t="shared" ref="J13:L13" si="2">E13+E21</f>
        <v>-78.442410500000008</v>
      </c>
      <c r="K13">
        <f t="shared" si="2"/>
        <v>-78.442297720000013</v>
      </c>
      <c r="L13">
        <f t="shared" si="2"/>
        <v>-78.441922879999993</v>
      </c>
    </row>
    <row r="14" spans="1:16" x14ac:dyDescent="0.2">
      <c r="C14">
        <v>2</v>
      </c>
      <c r="D14">
        <v>-78.441104870000004</v>
      </c>
      <c r="E14">
        <v>-78.441056759999995</v>
      </c>
      <c r="F14">
        <v>-78.440765240000005</v>
      </c>
      <c r="G14">
        <v>-78.43972488</v>
      </c>
      <c r="I14">
        <f t="shared" ref="I14:L18" si="3">D14+D22</f>
        <v>-78.441969170000007</v>
      </c>
      <c r="J14">
        <f t="shared" si="3"/>
        <v>-78.441964319999997</v>
      </c>
      <c r="K14">
        <f t="shared" si="3"/>
        <v>-78.441904989999998</v>
      </c>
      <c r="L14">
        <f t="shared" si="3"/>
        <v>-78.441614880000003</v>
      </c>
    </row>
    <row r="15" spans="1:16" x14ac:dyDescent="0.2">
      <c r="C15">
        <v>3</v>
      </c>
      <c r="D15">
        <v>-78.440242850000004</v>
      </c>
      <c r="E15">
        <v>-78.440186729999994</v>
      </c>
      <c r="F15">
        <v>-78.439800460000001</v>
      </c>
      <c r="G15">
        <v>-78.438618419999997</v>
      </c>
      <c r="I15">
        <f t="shared" si="3"/>
        <v>-78.441066310000011</v>
      </c>
      <c r="J15">
        <f t="shared" si="3"/>
        <v>-78.441061619999999</v>
      </c>
      <c r="K15">
        <f t="shared" si="3"/>
        <v>-78.441008629999999</v>
      </c>
      <c r="L15">
        <f t="shared" si="3"/>
        <v>-78.440749510000003</v>
      </c>
    </row>
    <row r="16" spans="1:16" x14ac:dyDescent="0.2">
      <c r="C16">
        <v>4</v>
      </c>
      <c r="D16">
        <v>-78.438945340000004</v>
      </c>
      <c r="E16">
        <v>-78.438864469999999</v>
      </c>
      <c r="F16">
        <v>-78.438411680000002</v>
      </c>
      <c r="G16">
        <v>-78.437217509999996</v>
      </c>
      <c r="I16">
        <f t="shared" si="3"/>
        <v>-78.439708150000001</v>
      </c>
      <c r="J16">
        <f t="shared" si="3"/>
        <v>-78.439700349999995</v>
      </c>
      <c r="K16">
        <f t="shared" si="3"/>
        <v>-78.439612019999998</v>
      </c>
      <c r="L16">
        <f t="shared" si="3"/>
        <v>-78.439300930000002</v>
      </c>
    </row>
    <row r="17" spans="1:16" x14ac:dyDescent="0.2">
      <c r="C17">
        <v>5</v>
      </c>
      <c r="D17">
        <v>-78.43720562</v>
      </c>
      <c r="E17">
        <v>-78.437117670000006</v>
      </c>
      <c r="F17">
        <v>-78.436641879999996</v>
      </c>
      <c r="G17">
        <v>-78.435473650000006</v>
      </c>
      <c r="I17">
        <f t="shared" si="3"/>
        <v>-78.437891010000001</v>
      </c>
      <c r="J17">
        <f t="shared" si="3"/>
        <v>-78.43788241</v>
      </c>
      <c r="K17">
        <f t="shared" si="3"/>
        <v>-78.437779329999998</v>
      </c>
      <c r="L17">
        <f t="shared" si="3"/>
        <v>-78.437455220000004</v>
      </c>
    </row>
    <row r="18" spans="1:16" x14ac:dyDescent="0.2">
      <c r="C18">
        <v>6</v>
      </c>
      <c r="D18">
        <v>-78.435018110000001</v>
      </c>
      <c r="E18">
        <v>-78.43494441</v>
      </c>
      <c r="F18">
        <v>-78.434530359999997</v>
      </c>
      <c r="G18">
        <v>-78.433455530000003</v>
      </c>
      <c r="I18">
        <f t="shared" si="3"/>
        <v>-78.435612860000006</v>
      </c>
      <c r="J18">
        <f t="shared" si="3"/>
        <v>-78.435606160000006</v>
      </c>
      <c r="K18">
        <f t="shared" si="3"/>
        <v>-78.435523759999995</v>
      </c>
      <c r="L18">
        <f t="shared" si="3"/>
        <v>-78.435219990000007</v>
      </c>
    </row>
    <row r="19" spans="1:16" x14ac:dyDescent="0.2">
      <c r="L19" s="9" t="s">
        <v>20</v>
      </c>
      <c r="M19" s="9"/>
      <c r="N19" s="9"/>
      <c r="O19" s="9"/>
    </row>
    <row r="20" spans="1:16" x14ac:dyDescent="0.2">
      <c r="I20" s="1" t="s">
        <v>3</v>
      </c>
      <c r="J20" s="1" t="s">
        <v>2</v>
      </c>
      <c r="L20" s="1" t="str">
        <f>J20</f>
        <v>Extrapolated</v>
      </c>
      <c r="M20" s="1" t="s">
        <v>4</v>
      </c>
      <c r="N20" s="1" t="s">
        <v>5</v>
      </c>
      <c r="O20" s="1" t="s">
        <v>19</v>
      </c>
      <c r="P20" s="1" t="s">
        <v>18</v>
      </c>
    </row>
    <row r="21" spans="1:16" x14ac:dyDescent="0.2">
      <c r="C21">
        <f>C13</f>
        <v>1</v>
      </c>
      <c r="D21">
        <v>-8.8484000000000002E-4</v>
      </c>
      <c r="E21">
        <v>-9.5268999999999996E-4</v>
      </c>
      <c r="F21">
        <v>-1.2571399999999999E-3</v>
      </c>
      <c r="G21">
        <v>-2.0306E-3</v>
      </c>
      <c r="I21" cm="1">
        <f t="array" ref="I21:J21">LINEST(D13:F13,D21:F21)</f>
        <v>-1.341790112821083</v>
      </c>
      <c r="J21" s="1">
        <v>-78.442728742536147</v>
      </c>
      <c r="L21" s="3">
        <f>$A$1*(J21-J$21)</f>
        <v>0</v>
      </c>
      <c r="M21" s="3">
        <f>$A$1*(D13-D$13)</f>
        <v>0</v>
      </c>
      <c r="N21" s="3">
        <f>$A$1*(J13-J$13)</f>
        <v>0</v>
      </c>
      <c r="O21" s="3">
        <v>0</v>
      </c>
      <c r="P21" s="2">
        <f>(J21-J22)*$A$1/C21/2</f>
        <v>-60.26372446908946</v>
      </c>
    </row>
    <row r="22" spans="1:16" x14ac:dyDescent="0.2">
      <c r="C22">
        <f t="shared" ref="C22:C26" si="4">C14</f>
        <v>2</v>
      </c>
      <c r="D22">
        <v>-8.6430000000000003E-4</v>
      </c>
      <c r="E22">
        <v>-9.0755999999999996E-4</v>
      </c>
      <c r="F22">
        <v>-1.1397499999999999E-3</v>
      </c>
      <c r="G22">
        <v>-1.89E-3</v>
      </c>
      <c r="I22" cm="1">
        <f t="array" ref="I22:J22">LINEST(D14:F14,D22:F22)</f>
        <v>-1.2405051516462742</v>
      </c>
      <c r="J22" s="1">
        <v>-78.442179579068195</v>
      </c>
      <c r="L22" s="3">
        <f t="shared" ref="L22:L26" si="5">$A$1*(J22-J$21)</f>
        <v>120.52744893817892</v>
      </c>
      <c r="M22" s="3">
        <f t="shared" ref="M22:M26" si="6">$A$1*(D14-D$13)</f>
        <v>94.49919143730105</v>
      </c>
      <c r="N22" s="3">
        <f t="shared" ref="N22:N26" si="7">$A$1*(J14-J$13)</f>
        <v>97.92519041592594</v>
      </c>
      <c r="O22" s="3">
        <f>O21-2*P$21*C21</f>
        <v>120.52744893817892</v>
      </c>
      <c r="P22" s="2">
        <f>(J22-J23)*$A$1/C22/2</f>
        <v>-54.081176753479149</v>
      </c>
    </row>
    <row r="23" spans="1:16" x14ac:dyDescent="0.2">
      <c r="C23">
        <f t="shared" si="4"/>
        <v>3</v>
      </c>
      <c r="D23">
        <v>-8.2346000000000003E-4</v>
      </c>
      <c r="E23">
        <v>-8.7489000000000002E-4</v>
      </c>
      <c r="F23">
        <v>-1.2081699999999999E-3</v>
      </c>
      <c r="G23">
        <v>-2.13109E-3</v>
      </c>
      <c r="I23" cm="1">
        <f t="array" ref="I23:J23">LINEST(D15:F15,D23:F23)</f>
        <v>-1.1531843993085924</v>
      </c>
      <c r="J23" s="1">
        <v>-78.44119393117343</v>
      </c>
      <c r="L23" s="3">
        <f t="shared" si="5"/>
        <v>336.85215595209553</v>
      </c>
      <c r="M23" s="3">
        <f t="shared" si="6"/>
        <v>283.69071198980771</v>
      </c>
      <c r="N23" s="3">
        <f t="shared" si="7"/>
        <v>296.04493891637298</v>
      </c>
      <c r="O23" s="3">
        <f t="shared" ref="O23:O26" si="8">O22-2*P$21*C22</f>
        <v>361.58234681453678</v>
      </c>
      <c r="P23" s="2">
        <f>(J23-J24)*$A$1/C23/2</f>
        <v>-47.868288423259095</v>
      </c>
    </row>
    <row r="24" spans="1:16" x14ac:dyDescent="0.2">
      <c r="A24" s="4"/>
      <c r="C24">
        <f t="shared" si="4"/>
        <v>4</v>
      </c>
      <c r="D24">
        <v>-7.6281000000000005E-4</v>
      </c>
      <c r="E24">
        <v>-8.3588E-4</v>
      </c>
      <c r="F24">
        <v>-1.20034E-3</v>
      </c>
      <c r="G24">
        <v>-2.0834199999999999E-3</v>
      </c>
      <c r="I24" cm="1">
        <f t="array" ref="I24:J24">LINEST(D16:F16,D24:F24)</f>
        <v>-1.2270079403157004</v>
      </c>
      <c r="J24" s="1">
        <v>-78.439885307345065</v>
      </c>
      <c r="L24" s="3">
        <f t="shared" si="5"/>
        <v>624.06188649165006</v>
      </c>
      <c r="M24" s="3">
        <f t="shared" si="6"/>
        <v>568.46123916122997</v>
      </c>
      <c r="N24" s="3">
        <f t="shared" si="7"/>
        <v>594.80916849731921</v>
      </c>
      <c r="O24" s="3">
        <f t="shared" si="8"/>
        <v>723.16469362907355</v>
      </c>
      <c r="P24" s="2">
        <f>(J24-J25)*$A$1/C24/2</f>
        <v>-49.74781093894974</v>
      </c>
    </row>
    <row r="25" spans="1:16" x14ac:dyDescent="0.2">
      <c r="C25">
        <f t="shared" si="4"/>
        <v>5</v>
      </c>
      <c r="D25">
        <v>-6.8539000000000002E-4</v>
      </c>
      <c r="E25">
        <v>-7.6473999999999997E-4</v>
      </c>
      <c r="F25">
        <v>-1.1374499999999999E-3</v>
      </c>
      <c r="G25">
        <v>-1.9815700000000002E-3</v>
      </c>
      <c r="I25" cm="1">
        <f t="array" ref="I25:J25">LINEST(D17:F17,D25:F25)</f>
        <v>-1.2562808059076307</v>
      </c>
      <c r="J25" s="1">
        <v>-78.438071965695912</v>
      </c>
      <c r="L25" s="3">
        <f t="shared" si="5"/>
        <v>1022.044374003248</v>
      </c>
      <c r="M25" s="3">
        <f t="shared" si="6"/>
        <v>950.28564246556095</v>
      </c>
      <c r="N25" s="3">
        <f t="shared" si="7"/>
        <v>993.80087735845109</v>
      </c>
      <c r="O25" s="3">
        <f t="shared" si="8"/>
        <v>1205.2744893817892</v>
      </c>
      <c r="P25" s="2">
        <f>(J25-J26)*$A$1/C25/2</f>
        <v>-50.861294081925692</v>
      </c>
    </row>
    <row r="26" spans="1:16" x14ac:dyDescent="0.2">
      <c r="C26">
        <f t="shared" si="4"/>
        <v>6</v>
      </c>
      <c r="D26">
        <v>-5.9475000000000001E-4</v>
      </c>
      <c r="E26">
        <v>-6.6175000000000001E-4</v>
      </c>
      <c r="F26">
        <v>-9.9339999999999997E-4</v>
      </c>
      <c r="G26">
        <v>-1.76446E-3</v>
      </c>
      <c r="I26" cm="1">
        <f t="array" ref="I26:J26">LINEST(D18:F18,D26:F26)</f>
        <v>-1.2315142128730907</v>
      </c>
      <c r="J26" s="1">
        <v>-78.435754554609176</v>
      </c>
      <c r="L26" s="3">
        <f t="shared" si="5"/>
        <v>1530.657314822505</v>
      </c>
      <c r="M26" s="3">
        <f t="shared" si="6"/>
        <v>1430.3885903366058</v>
      </c>
      <c r="N26" s="3">
        <f t="shared" si="7"/>
        <v>1493.3800038946795</v>
      </c>
      <c r="O26" s="3">
        <f t="shared" si="8"/>
        <v>1807.9117340726839</v>
      </c>
    </row>
    <row r="34" spans="4:16" x14ac:dyDescent="0.2">
      <c r="E34" t="s">
        <v>12</v>
      </c>
      <c r="F34" t="s">
        <v>13</v>
      </c>
      <c r="G34" t="s">
        <v>14</v>
      </c>
      <c r="H34" t="s">
        <v>15</v>
      </c>
      <c r="I34" t="s">
        <v>16</v>
      </c>
      <c r="J34" t="s">
        <v>17</v>
      </c>
      <c r="K34" t="s">
        <v>6</v>
      </c>
      <c r="L34" t="s">
        <v>7</v>
      </c>
      <c r="M34" t="s">
        <v>8</v>
      </c>
      <c r="N34" t="s">
        <v>9</v>
      </c>
      <c r="O34" t="s">
        <v>10</v>
      </c>
      <c r="P34" t="s">
        <v>11</v>
      </c>
    </row>
    <row r="35" spans="4:16" x14ac:dyDescent="0.2">
      <c r="D35">
        <f>D7</f>
        <v>-8.8484000000000002E-4</v>
      </c>
      <c r="E35">
        <f>D2</f>
        <v>-78.441535439999996</v>
      </c>
      <c r="K35">
        <f>K2</f>
        <v>-78.442420279999993</v>
      </c>
    </row>
    <row r="36" spans="4:16" x14ac:dyDescent="0.2">
      <c r="D36">
        <f t="shared" ref="D36:D38" si="9">D8</f>
        <v>-9.5268999999999996E-4</v>
      </c>
      <c r="E36">
        <f>D3</f>
        <v>-78.441457810000003</v>
      </c>
      <c r="K36">
        <f t="shared" ref="K36:K38" si="10">K3</f>
        <v>-78.442410500000008</v>
      </c>
    </row>
    <row r="37" spans="4:16" x14ac:dyDescent="0.2">
      <c r="D37">
        <f t="shared" si="9"/>
        <v>-1.2571399999999999E-3</v>
      </c>
      <c r="E37">
        <f>D4</f>
        <v>-78.441040580000006</v>
      </c>
      <c r="K37">
        <f t="shared" si="10"/>
        <v>-78.442297720000013</v>
      </c>
    </row>
    <row r="38" spans="4:16" x14ac:dyDescent="0.2">
      <c r="D38">
        <f t="shared" si="9"/>
        <v>-2.0306E-3</v>
      </c>
      <c r="E38">
        <f>D5</f>
        <v>-78.439892279999995</v>
      </c>
      <c r="K38">
        <f t="shared" si="10"/>
        <v>-78.441922879999993</v>
      </c>
    </row>
    <row r="40" spans="4:16" x14ac:dyDescent="0.2">
      <c r="D40">
        <f>E7</f>
        <v>-8.6430000000000003E-4</v>
      </c>
      <c r="F40">
        <f>E2</f>
        <v>-78.441104870000004</v>
      </c>
      <c r="L40">
        <f>L2</f>
        <v>-78.441969170000007</v>
      </c>
    </row>
    <row r="41" spans="4:16" x14ac:dyDescent="0.2">
      <c r="D41">
        <f>E8</f>
        <v>-9.0755999999999996E-4</v>
      </c>
      <c r="F41">
        <f>E3</f>
        <v>-78.441056759999995</v>
      </c>
      <c r="L41">
        <f>L3</f>
        <v>-78.441964319999997</v>
      </c>
    </row>
    <row r="42" spans="4:16" x14ac:dyDescent="0.2">
      <c r="D42">
        <f>E9</f>
        <v>-1.1397499999999999E-3</v>
      </c>
      <c r="F42">
        <f>E4</f>
        <v>-78.440765240000005</v>
      </c>
      <c r="L42">
        <f>L4</f>
        <v>-78.441904989999998</v>
      </c>
    </row>
    <row r="43" spans="4:16" x14ac:dyDescent="0.2">
      <c r="D43">
        <f>E10</f>
        <v>-1.89E-3</v>
      </c>
      <c r="F43">
        <f>E5</f>
        <v>-78.43972488</v>
      </c>
      <c r="L43">
        <f>L5</f>
        <v>-78.441614880000003</v>
      </c>
    </row>
    <row r="45" spans="4:16" x14ac:dyDescent="0.2">
      <c r="D45">
        <f>F7</f>
        <v>-8.2346000000000003E-4</v>
      </c>
      <c r="G45">
        <f>F2</f>
        <v>-78.440242850000004</v>
      </c>
      <c r="M45">
        <f>M2</f>
        <v>-78.441066310000011</v>
      </c>
    </row>
    <row r="46" spans="4:16" x14ac:dyDescent="0.2">
      <c r="D46">
        <f>F8</f>
        <v>-8.7489000000000002E-4</v>
      </c>
      <c r="G46">
        <f>F3</f>
        <v>-78.440186729999994</v>
      </c>
      <c r="M46">
        <f>M3</f>
        <v>-78.441061619999999</v>
      </c>
    </row>
    <row r="47" spans="4:16" x14ac:dyDescent="0.2">
      <c r="D47">
        <f>F9</f>
        <v>-1.2081699999999999E-3</v>
      </c>
      <c r="G47">
        <f>F4</f>
        <v>-78.439800460000001</v>
      </c>
      <c r="M47">
        <f>M4</f>
        <v>-78.441008629999999</v>
      </c>
    </row>
    <row r="48" spans="4:16" x14ac:dyDescent="0.2">
      <c r="D48">
        <f>F10</f>
        <v>-2.13109E-3</v>
      </c>
      <c r="G48">
        <f>F5</f>
        <v>-78.438618419999997</v>
      </c>
      <c r="M48">
        <f>M5</f>
        <v>-78.440749510000003</v>
      </c>
    </row>
    <row r="50" spans="4:16" x14ac:dyDescent="0.2">
      <c r="D50">
        <f>G7</f>
        <v>-7.6281000000000005E-4</v>
      </c>
      <c r="H50">
        <f>G2</f>
        <v>-78.438945340000004</v>
      </c>
      <c r="N50">
        <f>N2</f>
        <v>-78.439708150000001</v>
      </c>
    </row>
    <row r="51" spans="4:16" x14ac:dyDescent="0.2">
      <c r="D51">
        <f>G8</f>
        <v>-8.3588E-4</v>
      </c>
      <c r="H51">
        <f>G3</f>
        <v>-78.438864469999999</v>
      </c>
      <c r="N51">
        <f>N3</f>
        <v>-78.439700349999995</v>
      </c>
    </row>
    <row r="52" spans="4:16" x14ac:dyDescent="0.2">
      <c r="D52">
        <f>G9</f>
        <v>-1.20034E-3</v>
      </c>
      <c r="H52">
        <f>G4</f>
        <v>-78.438411680000002</v>
      </c>
      <c r="N52">
        <f>N4</f>
        <v>-78.439612019999998</v>
      </c>
    </row>
    <row r="53" spans="4:16" x14ac:dyDescent="0.2">
      <c r="D53">
        <f>G10</f>
        <v>-2.0834199999999999E-3</v>
      </c>
      <c r="H53">
        <f>G5</f>
        <v>-78.437217509999996</v>
      </c>
      <c r="N53">
        <f>N5</f>
        <v>-78.439300930000002</v>
      </c>
    </row>
    <row r="55" spans="4:16" x14ac:dyDescent="0.2">
      <c r="D55">
        <f>H7</f>
        <v>-6.8539000000000002E-4</v>
      </c>
      <c r="I55">
        <f>H2</f>
        <v>-78.43720562</v>
      </c>
      <c r="O55">
        <f>O2</f>
        <v>-78.437891010000001</v>
      </c>
    </row>
    <row r="56" spans="4:16" x14ac:dyDescent="0.2">
      <c r="D56">
        <f>H8</f>
        <v>-7.6473999999999997E-4</v>
      </c>
      <c r="I56">
        <f>H3</f>
        <v>-78.437117670000006</v>
      </c>
      <c r="O56">
        <f>O3</f>
        <v>-78.43788241</v>
      </c>
    </row>
    <row r="57" spans="4:16" x14ac:dyDescent="0.2">
      <c r="D57">
        <f>H9</f>
        <v>-1.1374499999999999E-3</v>
      </c>
      <c r="I57">
        <f>H4</f>
        <v>-78.436641879999996</v>
      </c>
      <c r="O57">
        <f>O4</f>
        <v>-78.437779329999998</v>
      </c>
    </row>
    <row r="58" spans="4:16" x14ac:dyDescent="0.2">
      <c r="D58">
        <f>H10</f>
        <v>-1.9815700000000002E-3</v>
      </c>
      <c r="I58">
        <f>H5</f>
        <v>-78.435473650000006</v>
      </c>
      <c r="O58">
        <f>O5</f>
        <v>-78.437455220000004</v>
      </c>
    </row>
    <row r="60" spans="4:16" x14ac:dyDescent="0.2">
      <c r="D60">
        <f>I7</f>
        <v>-5.9475000000000001E-4</v>
      </c>
      <c r="J60">
        <f>I2</f>
        <v>-78.435018110000001</v>
      </c>
      <c r="P60">
        <f>P2</f>
        <v>-78.435612860000006</v>
      </c>
    </row>
    <row r="61" spans="4:16" x14ac:dyDescent="0.2">
      <c r="D61">
        <f>I8</f>
        <v>-6.6175000000000001E-4</v>
      </c>
      <c r="J61">
        <f>I3</f>
        <v>-78.43494441</v>
      </c>
      <c r="P61">
        <f>P3</f>
        <v>-78.435606160000006</v>
      </c>
    </row>
    <row r="62" spans="4:16" x14ac:dyDescent="0.2">
      <c r="D62">
        <f>I9</f>
        <v>-9.9339999999999997E-4</v>
      </c>
      <c r="J62">
        <f>I4</f>
        <v>-78.434530359999997</v>
      </c>
      <c r="P62">
        <f>P4</f>
        <v>-78.435523759999995</v>
      </c>
    </row>
    <row r="63" spans="4:16" x14ac:dyDescent="0.2">
      <c r="D63">
        <f>I10</f>
        <v>-1.76446E-3</v>
      </c>
      <c r="J63">
        <f>I5</f>
        <v>-78.433455530000003</v>
      </c>
      <c r="P63">
        <f>P5</f>
        <v>-78.435219990000007</v>
      </c>
    </row>
  </sheetData>
  <mergeCells count="5">
    <mergeCell ref="D1:I1"/>
    <mergeCell ref="K1:P1"/>
    <mergeCell ref="L19:O19"/>
    <mergeCell ref="D12:G12"/>
    <mergeCell ref="I12:L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m050</vt:lpstr>
      <vt:lpstr>m100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2023-05-22T18:05:25Z</dcterms:created>
  <dcterms:modified xsi:type="dcterms:W3CDTF">2023-05-23T14:16:21Z</dcterms:modified>
</cp:coreProperties>
</file>