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9048"/>
  </bookViews>
  <sheets>
    <sheet name="1 RPM" sheetId="1" r:id="rId1"/>
    <sheet name="5 RPM" sheetId="2" r:id="rId2"/>
    <sheet name="10 RPM" sheetId="3" r:id="rId3"/>
    <sheet name="15 RPM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G1" i="2" l="1"/>
  <c r="F1" i="2" s="1"/>
  <c r="P1" i="2" s="1"/>
  <c r="I1" i="2"/>
  <c r="J1" i="2"/>
  <c r="M1" i="2"/>
  <c r="Q1" i="2" l="1"/>
  <c r="K1" i="2"/>
  <c r="G1" i="4" l="1"/>
  <c r="F1" i="4" s="1"/>
  <c r="P1" i="4" s="1"/>
  <c r="G2" i="4"/>
  <c r="F2" i="4" s="1"/>
  <c r="P2" i="4" s="1"/>
  <c r="G3" i="4"/>
  <c r="F3" i="4" s="1"/>
  <c r="P3" i="4" s="1"/>
  <c r="G4" i="4"/>
  <c r="F4" i="4" s="1"/>
  <c r="P4" i="4" s="1"/>
  <c r="G5" i="4"/>
  <c r="F5" i="4" s="1"/>
  <c r="P5" i="4" s="1"/>
  <c r="G6" i="4"/>
  <c r="F6" i="4" s="1"/>
  <c r="P6" i="4" s="1"/>
  <c r="G7" i="4"/>
  <c r="F7" i="4" s="1"/>
  <c r="P7" i="4" s="1"/>
  <c r="G8" i="4"/>
  <c r="F8" i="4" s="1"/>
  <c r="P8" i="4" s="1"/>
  <c r="G9" i="4"/>
  <c r="F9" i="4" s="1"/>
  <c r="P9" i="4" s="1"/>
  <c r="G10" i="4"/>
  <c r="F10" i="4" s="1"/>
  <c r="P10" i="4" s="1"/>
  <c r="G11" i="4"/>
  <c r="F11" i="4" s="1"/>
  <c r="P11" i="4" s="1"/>
  <c r="G12" i="4"/>
  <c r="F12" i="4" s="1"/>
  <c r="P12" i="4" s="1"/>
  <c r="G13" i="4"/>
  <c r="F13" i="4" s="1"/>
  <c r="P13" i="4" s="1"/>
  <c r="G14" i="4"/>
  <c r="F14" i="4" s="1"/>
  <c r="P14" i="4" s="1"/>
  <c r="G15" i="4"/>
  <c r="F15" i="4" s="1"/>
  <c r="P15" i="4" s="1"/>
  <c r="G16" i="4"/>
  <c r="F16" i="4" s="1"/>
  <c r="P16" i="4" s="1"/>
  <c r="G17" i="4"/>
  <c r="F17" i="4" s="1"/>
  <c r="P17" i="4" s="1"/>
  <c r="G18" i="4"/>
  <c r="F18" i="4" s="1"/>
  <c r="P18" i="4" s="1"/>
  <c r="G19" i="4"/>
  <c r="F19" i="4" s="1"/>
  <c r="P19" i="4" s="1"/>
  <c r="G20" i="4"/>
  <c r="F20" i="4" s="1"/>
  <c r="P20" i="4" s="1"/>
  <c r="G1" i="3"/>
  <c r="F1" i="3" s="1"/>
  <c r="P1" i="3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16" i="3"/>
  <c r="F16" i="3" s="1"/>
  <c r="P16" i="3" s="1"/>
  <c r="G17" i="3"/>
  <c r="F17" i="3" s="1"/>
  <c r="P17" i="3" s="1"/>
  <c r="G18" i="3"/>
  <c r="F18" i="3" s="1"/>
  <c r="P18" i="3" s="1"/>
  <c r="G19" i="3"/>
  <c r="F19" i="3" s="1"/>
  <c r="P19" i="3" s="1"/>
  <c r="G20" i="3"/>
  <c r="F20" i="3" s="1"/>
  <c r="P20" i="3" s="1"/>
  <c r="G21" i="3"/>
  <c r="F21" i="3" s="1"/>
  <c r="P21" i="3" s="1"/>
  <c r="G22" i="3"/>
  <c r="F22" i="3" s="1"/>
  <c r="P22" i="3" s="1"/>
  <c r="G23" i="3"/>
  <c r="F23" i="3" s="1"/>
  <c r="P23" i="3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1" i="1"/>
  <c r="F1" i="1" s="1"/>
  <c r="P1" i="1" s="1"/>
  <c r="Q1" i="1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I1" i="1" l="1"/>
  <c r="M1" i="1"/>
  <c r="K1" i="1" l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3" i="3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M1" i="4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J1" i="4" l="1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21" i="3"/>
  <c r="Q21" i="3" s="1"/>
  <c r="J22" i="3"/>
  <c r="Q22" i="3" s="1"/>
  <c r="J23" i="3"/>
  <c r="Q23" i="3" s="1"/>
  <c r="J2" i="2"/>
  <c r="Q2" i="2" s="1"/>
  <c r="J3" i="2"/>
  <c r="Q3" i="2" s="1"/>
  <c r="J4" i="2"/>
  <c r="Q4" i="2" s="1"/>
  <c r="J5" i="2"/>
  <c r="J6" i="2"/>
  <c r="Q6" i="2" s="1"/>
  <c r="J7" i="2"/>
  <c r="Q7" i="2" s="1"/>
  <c r="J8" i="2"/>
  <c r="J9" i="2"/>
  <c r="J10" i="2"/>
  <c r="Q10" i="2" s="1"/>
  <c r="J11" i="2"/>
  <c r="Q11" i="2" s="1"/>
  <c r="J12" i="2"/>
  <c r="Q12" i="2" s="1"/>
  <c r="J13" i="2"/>
  <c r="J14" i="2"/>
  <c r="Q14" i="2" s="1"/>
  <c r="J15" i="2"/>
  <c r="Q15" i="2" s="1"/>
  <c r="J16" i="2"/>
  <c r="J17" i="2"/>
  <c r="J18" i="2"/>
  <c r="Q18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12" i="1" l="1"/>
  <c r="Q12" i="1"/>
  <c r="K4" i="1"/>
  <c r="Q4" i="1"/>
  <c r="K13" i="2"/>
  <c r="Q13" i="2"/>
  <c r="K5" i="2"/>
  <c r="Q5" i="2"/>
  <c r="K13" i="1"/>
  <c r="Q13" i="1"/>
  <c r="K19" i="1"/>
  <c r="Q19" i="1"/>
  <c r="K18" i="1"/>
  <c r="Q18" i="1"/>
  <c r="K10" i="1"/>
  <c r="Q10" i="1"/>
  <c r="K2" i="1"/>
  <c r="Q2" i="1"/>
  <c r="R12" i="3"/>
  <c r="R11" i="3" s="1"/>
  <c r="K5" i="1"/>
  <c r="Q5" i="1"/>
  <c r="K17" i="1"/>
  <c r="Q17" i="1"/>
  <c r="K9" i="1"/>
  <c r="Q9" i="1"/>
  <c r="K17" i="2"/>
  <c r="Q17" i="2"/>
  <c r="K9" i="2"/>
  <c r="Q9" i="2"/>
  <c r="K20" i="1"/>
  <c r="Q20" i="1"/>
  <c r="K11" i="1"/>
  <c r="Q11" i="1"/>
  <c r="K16" i="1"/>
  <c r="Q16" i="1"/>
  <c r="K16" i="2"/>
  <c r="Q16" i="2"/>
  <c r="K3" i="1"/>
  <c r="Q3" i="1"/>
  <c r="K8" i="1"/>
  <c r="Q8" i="1"/>
  <c r="K15" i="1"/>
  <c r="Q15" i="1"/>
  <c r="K7" i="1"/>
  <c r="Q7" i="1"/>
  <c r="K8" i="2"/>
  <c r="Q8" i="2"/>
  <c r="K14" i="1"/>
  <c r="Q14" i="1"/>
  <c r="K6" i="1"/>
  <c r="Q6" i="1"/>
  <c r="R12" i="4"/>
  <c r="R11" i="4" s="1"/>
  <c r="K18" i="2"/>
  <c r="K10" i="2"/>
  <c r="K2" i="2"/>
  <c r="K7" i="2"/>
  <c r="K15" i="2"/>
  <c r="K14" i="2"/>
  <c r="K6" i="2"/>
  <c r="K12" i="2"/>
  <c r="K4" i="2"/>
  <c r="K11" i="2"/>
  <c r="K3" i="2"/>
  <c r="K1" i="4"/>
  <c r="K2" i="4"/>
  <c r="K9" i="4"/>
  <c r="K10" i="4"/>
  <c r="K17" i="4"/>
  <c r="K18" i="4"/>
  <c r="K5" i="3"/>
  <c r="K12" i="3"/>
  <c r="K13" i="3"/>
  <c r="K21" i="3"/>
  <c r="K3" i="4"/>
  <c r="K4" i="4"/>
  <c r="K5" i="4"/>
  <c r="K6" i="4"/>
  <c r="K7" i="4"/>
  <c r="K8" i="4"/>
  <c r="K11" i="4"/>
  <c r="K12" i="4"/>
  <c r="K13" i="4"/>
  <c r="K14" i="4"/>
  <c r="K15" i="4"/>
  <c r="K16" i="4"/>
  <c r="K19" i="4"/>
  <c r="K20" i="4"/>
  <c r="K4" i="3"/>
  <c r="K20" i="3"/>
  <c r="K3" i="3"/>
  <c r="K7" i="3"/>
  <c r="K8" i="3"/>
  <c r="K11" i="3"/>
  <c r="K15" i="3"/>
  <c r="K16" i="3"/>
  <c r="K19" i="3"/>
  <c r="K23" i="3"/>
  <c r="N13" i="1" l="1"/>
  <c r="R12" i="2"/>
  <c r="R11" i="2" s="1"/>
  <c r="N3" i="1"/>
  <c r="R12" i="1"/>
  <c r="R11" i="1" s="1"/>
  <c r="N12" i="2"/>
  <c r="N2" i="2"/>
  <c r="N13" i="4"/>
  <c r="N2" i="4"/>
  <c r="K22" i="3"/>
  <c r="K14" i="3"/>
  <c r="K6" i="3"/>
  <c r="K18" i="3"/>
  <c r="K10" i="3"/>
  <c r="K2" i="3"/>
  <c r="K17" i="3"/>
  <c r="K9" i="3"/>
  <c r="K1" i="3"/>
  <c r="N16" i="3" l="1"/>
  <c r="N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B4">
            <v>1.3390865686996867E-3</v>
          </cell>
          <cell r="AF4">
            <v>8.6535718352116653E-2</v>
          </cell>
          <cell r="AI4">
            <v>6.7163361641175978E-3</v>
          </cell>
          <cell r="AJ4">
            <v>6.7163361641175978E-3</v>
          </cell>
        </row>
        <row r="5">
          <cell r="AB5">
            <v>2.6013940050727822E-4</v>
          </cell>
          <cell r="AF5">
            <v>0.13049897408256689</v>
          </cell>
          <cell r="AJ5">
            <v>6.7163361641175978E-3</v>
          </cell>
        </row>
        <row r="6">
          <cell r="AB6">
            <v>1.2627676690831174E-4</v>
          </cell>
          <cell r="AJ6">
            <v>6.7163361641175978E-3</v>
          </cell>
        </row>
        <row r="7">
          <cell r="AB7">
            <v>8.3735912963420965E-5</v>
          </cell>
          <cell r="AJ7">
            <v>6.7163361641175978E-3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I1" workbookViewId="0">
      <selection activeCell="N13" sqref="N13"/>
    </sheetView>
  </sheetViews>
  <sheetFormatPr defaultRowHeight="14.4" x14ac:dyDescent="0.3"/>
  <sheetData>
    <row r="1" spans="1:18" x14ac:dyDescent="0.3">
      <c r="A1">
        <v>60</v>
      </c>
      <c r="B1">
        <v>6</v>
      </c>
      <c r="C1">
        <v>3</v>
      </c>
      <c r="D1">
        <v>2.4086021510000002</v>
      </c>
      <c r="E1">
        <v>2.34</v>
      </c>
      <c r="F1">
        <f t="shared" ref="F1:F20" si="0">E1-G1</f>
        <v>1.8503774024316622</v>
      </c>
      <c r="G1">
        <f>A1*'[1]Time Interval'!$AF$2</f>
        <v>0.48962259756833776</v>
      </c>
      <c r="I1">
        <f>C1/'[1]Time Interval'!$AJ$4</f>
        <v>446.67210316655502</v>
      </c>
      <c r="J1">
        <f>'[1]Time Interval'!$AB$4*A1</f>
        <v>8.0345194121981198E-2</v>
      </c>
      <c r="K1">
        <f t="shared" ref="K1:K20" si="1">I1/(J1^0.861)</f>
        <v>3915.7806128453758</v>
      </c>
      <c r="M1">
        <f>C1/D1</f>
        <v>1.2455357140466159</v>
      </c>
      <c r="P1">
        <f>F1/('[1]Time Interval'!$AI$4^2)</f>
        <v>41019.982015973925</v>
      </c>
      <c r="Q1">
        <f>P1/(J1^1.1345)</f>
        <v>716668.72759338887</v>
      </c>
    </row>
    <row r="2" spans="1:18" x14ac:dyDescent="0.3">
      <c r="A2">
        <v>160</v>
      </c>
      <c r="B2">
        <v>16</v>
      </c>
      <c r="C2">
        <v>8.4</v>
      </c>
      <c r="D2">
        <v>3.4193548389999999</v>
      </c>
      <c r="E2">
        <v>7.9560000000000004</v>
      </c>
      <c r="F2">
        <f t="shared" si="0"/>
        <v>6.6503397398177668</v>
      </c>
      <c r="G2">
        <f>A2*'[1]Time Interval'!$AF$2</f>
        <v>1.305660260182234</v>
      </c>
      <c r="I2">
        <f>C2/'[1]Time Interval'!$AJ$4</f>
        <v>1250.681888866354</v>
      </c>
      <c r="J2">
        <f>'[1]Time Interval'!$AB$4*A2</f>
        <v>0.21425385099194988</v>
      </c>
      <c r="K2">
        <f t="shared" si="1"/>
        <v>4712.1304479192759</v>
      </c>
      <c r="M2">
        <f t="shared" ref="M2:M20" si="2">C2/D2</f>
        <v>2.4566037733763264</v>
      </c>
      <c r="P2">
        <f>F2/('[1]Time Interval'!$AI$4^2)</f>
        <v>147427.66322640303</v>
      </c>
      <c r="Q2">
        <f t="shared" ref="Q2:Q20" si="3">P2/(J2^1.1345)</f>
        <v>846526.27704110031</v>
      </c>
    </row>
    <row r="3" spans="1:18" x14ac:dyDescent="0.3">
      <c r="A3">
        <v>260</v>
      </c>
      <c r="B3">
        <v>26</v>
      </c>
      <c r="C3">
        <v>13.2</v>
      </c>
      <c r="D3">
        <v>4</v>
      </c>
      <c r="E3">
        <v>12.635999999999999</v>
      </c>
      <c r="F3">
        <f t="shared" si="0"/>
        <v>10.514302077203869</v>
      </c>
      <c r="G3">
        <f>A3*'[1]Time Interval'!$AF$2</f>
        <v>2.1216979227961303</v>
      </c>
      <c r="I3">
        <f>C3/'[1]Time Interval'!$AJ$4</f>
        <v>1965.357253932842</v>
      </c>
      <c r="J3">
        <f>'[1]Time Interval'!$AB$4*A3</f>
        <v>0.34816250786191855</v>
      </c>
      <c r="K3">
        <f t="shared" si="1"/>
        <v>4874.9167360264009</v>
      </c>
      <c r="M3">
        <f t="shared" si="2"/>
        <v>3.3</v>
      </c>
      <c r="N3">
        <f>STDEV(K1:K20)/AVERAGE(K1:K20)*100</f>
        <v>9.1149182994620688</v>
      </c>
      <c r="P3">
        <f>F3/('[1]Time Interval'!$AI$4^2)</f>
        <v>233085.68379111978</v>
      </c>
      <c r="Q3">
        <f t="shared" si="3"/>
        <v>771549.72103281156</v>
      </c>
    </row>
    <row r="4" spans="1:18" x14ac:dyDescent="0.3">
      <c r="A4">
        <v>360</v>
      </c>
      <c r="B4">
        <v>36</v>
      </c>
      <c r="C4">
        <v>18.2</v>
      </c>
      <c r="D4">
        <v>4.6021505380000001</v>
      </c>
      <c r="E4">
        <v>20.3736</v>
      </c>
      <c r="F4">
        <f t="shared" si="0"/>
        <v>17.435864414589972</v>
      </c>
      <c r="G4">
        <f>A4*'[1]Time Interval'!$AF$2</f>
        <v>2.9377355854100262</v>
      </c>
      <c r="I4">
        <f>C4/'[1]Time Interval'!$AJ$4</f>
        <v>2709.8107592104338</v>
      </c>
      <c r="J4">
        <f>'[1]Time Interval'!$AB$4*A4</f>
        <v>0.48207116473188721</v>
      </c>
      <c r="K4">
        <f t="shared" si="1"/>
        <v>5079.023924236837</v>
      </c>
      <c r="M4">
        <f t="shared" si="2"/>
        <v>3.954672896882105</v>
      </c>
      <c r="P4">
        <f>F4/('[1]Time Interval'!$AI$4^2)</f>
        <v>386525.92913183005</v>
      </c>
      <c r="Q4">
        <f t="shared" si="3"/>
        <v>884482.0583581893</v>
      </c>
    </row>
    <row r="5" spans="1:18" x14ac:dyDescent="0.3">
      <c r="A5">
        <v>460</v>
      </c>
      <c r="B5">
        <v>46</v>
      </c>
      <c r="C5">
        <v>22.6</v>
      </c>
      <c r="D5">
        <v>5.0107526880000002</v>
      </c>
      <c r="E5">
        <v>26.613600000000002</v>
      </c>
      <c r="F5">
        <f t="shared" si="0"/>
        <v>22.85982675197608</v>
      </c>
      <c r="G5">
        <f>A5*'[1]Time Interval'!$AF$2</f>
        <v>3.7537732480239225</v>
      </c>
      <c r="I5">
        <f>C5/'[1]Time Interval'!$AJ$4</f>
        <v>3364.9298438547148</v>
      </c>
      <c r="J5">
        <f>'[1]Time Interval'!$AB$4*A5</f>
        <v>0.61597982160185594</v>
      </c>
      <c r="K5">
        <f t="shared" si="1"/>
        <v>5106.9225294112221</v>
      </c>
      <c r="M5">
        <f t="shared" si="2"/>
        <v>4.5103004293394093</v>
      </c>
      <c r="P5">
        <f>F5/('[1]Time Interval'!$AI$4^2)</f>
        <v>506766.71743940073</v>
      </c>
      <c r="Q5">
        <f t="shared" si="3"/>
        <v>878101.87861142762</v>
      </c>
    </row>
    <row r="6" spans="1:18" x14ac:dyDescent="0.3">
      <c r="A6">
        <v>560</v>
      </c>
      <c r="B6">
        <v>56</v>
      </c>
      <c r="C6">
        <v>26.4</v>
      </c>
      <c r="D6">
        <v>5.2043010750000001</v>
      </c>
      <c r="E6">
        <v>32.198399999999999</v>
      </c>
      <c r="F6">
        <f t="shared" si="0"/>
        <v>27.62858908936218</v>
      </c>
      <c r="G6">
        <f>A6*'[1]Time Interval'!$AF$2</f>
        <v>4.5698109106378189</v>
      </c>
      <c r="I6">
        <f>C6/'[1]Time Interval'!$AJ$4</f>
        <v>3930.714507865684</v>
      </c>
      <c r="J6">
        <f>'[1]Time Interval'!$AB$4*A6</f>
        <v>0.7498884784718246</v>
      </c>
      <c r="K6">
        <f t="shared" si="1"/>
        <v>5036.1581449990153</v>
      </c>
      <c r="M6">
        <f t="shared" si="2"/>
        <v>5.0727272729892938</v>
      </c>
      <c r="P6">
        <f>F6/('[1]Time Interval'!$AI$4^2)</f>
        <v>612482.74329497269</v>
      </c>
      <c r="Q6">
        <f t="shared" si="3"/>
        <v>849004.75452919758</v>
      </c>
    </row>
    <row r="7" spans="1:18" x14ac:dyDescent="0.3">
      <c r="A7">
        <v>660</v>
      </c>
      <c r="B7">
        <v>66</v>
      </c>
      <c r="C7">
        <v>29.6</v>
      </c>
      <c r="D7">
        <v>5.5913978489999998</v>
      </c>
      <c r="E7">
        <v>36.706800000000001</v>
      </c>
      <c r="F7">
        <f t="shared" si="0"/>
        <v>31.320951426748287</v>
      </c>
      <c r="G7">
        <f>A7*'[1]Time Interval'!$AF$2</f>
        <v>5.3858485732517147</v>
      </c>
      <c r="I7">
        <f>C7/'[1]Time Interval'!$AJ$4</f>
        <v>4407.1647512433428</v>
      </c>
      <c r="J7">
        <f>'[1]Time Interval'!$AB$4*A7</f>
        <v>0.88379713534179327</v>
      </c>
      <c r="K7">
        <f t="shared" si="1"/>
        <v>4901.7336202931583</v>
      </c>
      <c r="M7">
        <f t="shared" si="2"/>
        <v>5.2938461542839148</v>
      </c>
      <c r="P7">
        <f>F7/('[1]Time Interval'!$AI$4^2)</f>
        <v>694336.65940797562</v>
      </c>
      <c r="Q7">
        <f t="shared" si="3"/>
        <v>798790.85243590467</v>
      </c>
    </row>
    <row r="8" spans="1:18" x14ac:dyDescent="0.3">
      <c r="A8">
        <v>760</v>
      </c>
      <c r="B8">
        <v>76</v>
      </c>
      <c r="C8">
        <v>33</v>
      </c>
      <c r="D8">
        <v>6</v>
      </c>
      <c r="E8">
        <v>45.2712</v>
      </c>
      <c r="F8">
        <f t="shared" si="0"/>
        <v>39.069313764134392</v>
      </c>
      <c r="G8">
        <f>A8*'[1]Time Interval'!$AF$2</f>
        <v>6.2018862358656115</v>
      </c>
      <c r="I8">
        <f>C8/'[1]Time Interval'!$AJ$4</f>
        <v>4913.3931348321048</v>
      </c>
      <c r="J8">
        <f>'[1]Time Interval'!$AB$4*A8</f>
        <v>1.0177057922117618</v>
      </c>
      <c r="K8">
        <f t="shared" si="1"/>
        <v>4839.7035538036707</v>
      </c>
      <c r="M8">
        <f t="shared" si="2"/>
        <v>5.5</v>
      </c>
      <c r="P8">
        <f>F8/('[1]Time Interval'!$AI$4^2)</f>
        <v>866105.77165239851</v>
      </c>
      <c r="Q8">
        <f t="shared" si="3"/>
        <v>849030.89582658734</v>
      </c>
    </row>
    <row r="9" spans="1:18" x14ac:dyDescent="0.3">
      <c r="A9">
        <v>860</v>
      </c>
      <c r="B9">
        <v>86</v>
      </c>
      <c r="C9">
        <v>36.799999999999997</v>
      </c>
      <c r="D9">
        <v>6</v>
      </c>
      <c r="E9">
        <v>50.7624</v>
      </c>
      <c r="F9">
        <f t="shared" si="0"/>
        <v>43.74447610152049</v>
      </c>
      <c r="G9">
        <f>A9*'[1]Time Interval'!$AF$2</f>
        <v>7.0179238984795074</v>
      </c>
      <c r="I9">
        <f>C9/'[1]Time Interval'!$AJ$4</f>
        <v>5479.177798843074</v>
      </c>
      <c r="J9">
        <f>'[1]Time Interval'!$AB$4*A9</f>
        <v>1.1516144490817306</v>
      </c>
      <c r="K9">
        <f t="shared" si="1"/>
        <v>4852.1026023379291</v>
      </c>
      <c r="M9">
        <f t="shared" si="2"/>
        <v>6.1333333333333329</v>
      </c>
      <c r="P9">
        <f>F9/('[1]Time Interval'!$AI$4^2)</f>
        <v>969746.83144339907</v>
      </c>
      <c r="Q9">
        <f t="shared" si="3"/>
        <v>826238.55811230117</v>
      </c>
    </row>
    <row r="10" spans="1:18" x14ac:dyDescent="0.3">
      <c r="A10">
        <v>960</v>
      </c>
      <c r="B10">
        <v>96</v>
      </c>
      <c r="C10">
        <v>39.799999999999997</v>
      </c>
      <c r="D10">
        <v>6.2150537630000002</v>
      </c>
      <c r="E10">
        <v>59.7012</v>
      </c>
      <c r="F10">
        <f t="shared" si="0"/>
        <v>51.867238438906597</v>
      </c>
      <c r="G10">
        <f>A10*'[1]Time Interval'!$AF$2</f>
        <v>7.8339615610934041</v>
      </c>
      <c r="I10">
        <f>C10/'[1]Time Interval'!$AJ$4</f>
        <v>5925.8499020096297</v>
      </c>
      <c r="J10">
        <f>'[1]Time Interval'!$AB$4*A10</f>
        <v>1.2855231059516992</v>
      </c>
      <c r="K10">
        <f t="shared" si="1"/>
        <v>4773.4553447813114</v>
      </c>
      <c r="M10">
        <f t="shared" si="2"/>
        <v>6.4038062288279507</v>
      </c>
      <c r="P10">
        <f>F10/('[1]Time Interval'!$AI$4^2)</f>
        <v>1149815.8079461069</v>
      </c>
      <c r="Q10">
        <f t="shared" si="3"/>
        <v>864723.26430234988</v>
      </c>
    </row>
    <row r="11" spans="1:18" x14ac:dyDescent="0.3">
      <c r="A11">
        <v>1060</v>
      </c>
      <c r="B11">
        <v>106</v>
      </c>
      <c r="C11">
        <v>42.2</v>
      </c>
      <c r="D11">
        <v>6.6021505380000001</v>
      </c>
      <c r="E11">
        <v>65.364000000000004</v>
      </c>
      <c r="F11">
        <f t="shared" si="0"/>
        <v>56.714000776292707</v>
      </c>
      <c r="G11">
        <f>A11*'[1]Time Interval'!$AF$2</f>
        <v>8.6499992237073009</v>
      </c>
      <c r="I11">
        <f>C11/'[1]Time Interval'!$AJ$4</f>
        <v>6283.187584542874</v>
      </c>
      <c r="J11">
        <f>'[1]Time Interval'!$AB$4*A11</f>
        <v>1.4194317628216679</v>
      </c>
      <c r="K11">
        <f t="shared" si="1"/>
        <v>4647.3932693277256</v>
      </c>
      <c r="M11">
        <f t="shared" si="2"/>
        <v>6.3918566771704839</v>
      </c>
      <c r="P11">
        <f>F11/('[1]Time Interval'!$AI$4^2)</f>
        <v>1257260.9721888218</v>
      </c>
      <c r="Q11">
        <f t="shared" si="3"/>
        <v>844989.88904191263</v>
      </c>
      <c r="R11">
        <f>_xlfn.STDEV.P(Q1:Q23)*100/R12</f>
        <v>5.3603174757566778</v>
      </c>
    </row>
    <row r="12" spans="1:18" x14ac:dyDescent="0.3">
      <c r="A12">
        <v>1160</v>
      </c>
      <c r="B12">
        <v>116</v>
      </c>
      <c r="C12">
        <v>44.4</v>
      </c>
      <c r="D12">
        <v>6.8172043010000003</v>
      </c>
      <c r="E12">
        <v>70.512</v>
      </c>
      <c r="F12">
        <f t="shared" si="0"/>
        <v>61.045963113678802</v>
      </c>
      <c r="G12">
        <f>A12*'[1]Time Interval'!$AF$2</f>
        <v>9.4660368863211968</v>
      </c>
      <c r="I12">
        <f>C12/'[1]Time Interval'!$AJ$4</f>
        <v>6610.7471268650143</v>
      </c>
      <c r="J12">
        <f>'[1]Time Interval'!$AB$4*A12</f>
        <v>1.5533404196916365</v>
      </c>
      <c r="K12">
        <f t="shared" si="1"/>
        <v>4524.4934632116847</v>
      </c>
      <c r="M12">
        <f t="shared" si="2"/>
        <v>6.5129337540151262</v>
      </c>
      <c r="P12">
        <f>F12/('[1]Time Interval'!$AI$4^2)</f>
        <v>1353293.8230763944</v>
      </c>
      <c r="Q12">
        <f t="shared" si="3"/>
        <v>821107.63953566807</v>
      </c>
      <c r="R12">
        <f>AVERAGE(Q1:Q23)</f>
        <v>811621.14221605461</v>
      </c>
    </row>
    <row r="13" spans="1:18" x14ac:dyDescent="0.3">
      <c r="A13">
        <v>1260</v>
      </c>
      <c r="B13">
        <v>126</v>
      </c>
      <c r="C13">
        <v>46.6</v>
      </c>
      <c r="D13">
        <v>7.0107526880000002</v>
      </c>
      <c r="E13">
        <v>77.251199999999997</v>
      </c>
      <c r="F13">
        <f t="shared" si="0"/>
        <v>66.969125451064912</v>
      </c>
      <c r="G13">
        <f>A13*'[1]Time Interval'!$AF$2</f>
        <v>10.282074548935093</v>
      </c>
      <c r="I13">
        <f>C13/'[1]Time Interval'!$AJ$4</f>
        <v>6938.3066691871545</v>
      </c>
      <c r="J13">
        <f>'[1]Time Interval'!$AB$4*A13</f>
        <v>1.6872490765616053</v>
      </c>
      <c r="K13">
        <f t="shared" si="1"/>
        <v>4422.3407325151147</v>
      </c>
      <c r="M13">
        <f t="shared" si="2"/>
        <v>6.6469325155005379</v>
      </c>
      <c r="N13">
        <f>AVERAGE(K1:K20)</f>
        <v>4520.332632982725</v>
      </c>
      <c r="P13">
        <f>F13/('[1]Time Interval'!$AI$4^2)</f>
        <v>1484601.0970616785</v>
      </c>
      <c r="Q13">
        <f t="shared" si="3"/>
        <v>820115.4163376675</v>
      </c>
    </row>
    <row r="14" spans="1:18" x14ac:dyDescent="0.3">
      <c r="A14">
        <v>1360</v>
      </c>
      <c r="B14">
        <v>136</v>
      </c>
      <c r="C14">
        <v>48.6</v>
      </c>
      <c r="D14">
        <v>7.0107526880000002</v>
      </c>
      <c r="E14">
        <v>83.272800000000004</v>
      </c>
      <c r="F14">
        <f t="shared" si="0"/>
        <v>72.17468778845101</v>
      </c>
      <c r="G14">
        <f>A14*'[1]Time Interval'!$AF$2</f>
        <v>11.098112211548989</v>
      </c>
      <c r="I14">
        <f>C14/'[1]Time Interval'!$AJ$4</f>
        <v>7236.0880712981916</v>
      </c>
      <c r="J14">
        <f>'[1]Time Interval'!$AB$4*A14</f>
        <v>1.8211577334315738</v>
      </c>
      <c r="K14">
        <f t="shared" si="1"/>
        <v>4318.6160340750594</v>
      </c>
      <c r="M14">
        <f t="shared" si="2"/>
        <v>6.9322085891271712</v>
      </c>
      <c r="P14">
        <f>F14/('[1]Time Interval'!$AI$4^2)</f>
        <v>1600000.2978852494</v>
      </c>
      <c r="Q14">
        <f t="shared" si="3"/>
        <v>810505.10384806572</v>
      </c>
    </row>
    <row r="15" spans="1:18" x14ac:dyDescent="0.3">
      <c r="A15">
        <v>1460</v>
      </c>
      <c r="B15">
        <v>146</v>
      </c>
      <c r="C15">
        <v>50.4</v>
      </c>
      <c r="D15">
        <v>7.0107526880000002</v>
      </c>
      <c r="E15">
        <v>87.687600000000003</v>
      </c>
      <c r="F15">
        <f t="shared" si="0"/>
        <v>75.773450125837115</v>
      </c>
      <c r="G15">
        <f>A15*'[1]Time Interval'!$AF$2</f>
        <v>11.914149874162884</v>
      </c>
      <c r="I15">
        <f>C15/'[1]Time Interval'!$AJ$4</f>
        <v>7504.0913331981237</v>
      </c>
      <c r="J15">
        <f>'[1]Time Interval'!$AB$4*A15</f>
        <v>1.9550663903015426</v>
      </c>
      <c r="K15">
        <f t="shared" si="1"/>
        <v>4213.1609605216163</v>
      </c>
      <c r="M15">
        <f t="shared" si="2"/>
        <v>7.1889570553911399</v>
      </c>
      <c r="P15">
        <f>F15/('[1]Time Interval'!$AI$4^2)</f>
        <v>1679779.2479336811</v>
      </c>
      <c r="Q15">
        <f t="shared" si="3"/>
        <v>785108.13757929357</v>
      </c>
    </row>
    <row r="16" spans="1:18" x14ac:dyDescent="0.3">
      <c r="A16">
        <v>1560</v>
      </c>
      <c r="B16">
        <v>156</v>
      </c>
      <c r="C16">
        <v>52.2</v>
      </c>
      <c r="D16">
        <v>7.2043010750000001</v>
      </c>
      <c r="E16">
        <v>93.241200000000006</v>
      </c>
      <c r="F16">
        <f t="shared" si="0"/>
        <v>80.511012463223224</v>
      </c>
      <c r="G16">
        <f>A16*'[1]Time Interval'!$AF$2</f>
        <v>12.730187536776782</v>
      </c>
      <c r="I16">
        <f>C16/'[1]Time Interval'!$AJ$4</f>
        <v>7772.0945950980577</v>
      </c>
      <c r="J16">
        <f>'[1]Time Interval'!$AB$4*A16</f>
        <v>2.0889750471715112</v>
      </c>
      <c r="K16">
        <f t="shared" si="1"/>
        <v>4121.692115976628</v>
      </c>
      <c r="M16">
        <f t="shared" si="2"/>
        <v>7.2456716420614056</v>
      </c>
      <c r="P16">
        <f>F16/('[1]Time Interval'!$AI$4^2)</f>
        <v>1784803.6184343961</v>
      </c>
      <c r="Q16">
        <f t="shared" si="3"/>
        <v>773795.43441062304</v>
      </c>
    </row>
    <row r="17" spans="1:17" x14ac:dyDescent="0.3">
      <c r="A17">
        <v>1660</v>
      </c>
      <c r="B17">
        <v>166</v>
      </c>
      <c r="C17">
        <v>55</v>
      </c>
      <c r="D17">
        <v>7.6129032260000002</v>
      </c>
      <c r="E17">
        <v>102.648</v>
      </c>
      <c r="F17">
        <f t="shared" si="0"/>
        <v>89.10177480060932</v>
      </c>
      <c r="G17">
        <f>A17*'[1]Time Interval'!$AF$2</f>
        <v>13.546225199390678</v>
      </c>
      <c r="I17">
        <f>C17/'[1]Time Interval'!$AJ$4</f>
        <v>8188.9885580535083</v>
      </c>
      <c r="J17">
        <f>'[1]Time Interval'!$AB$4*A17</f>
        <v>2.2228837040414797</v>
      </c>
      <c r="K17">
        <f t="shared" si="1"/>
        <v>4116.5647360109106</v>
      </c>
      <c r="M17">
        <f t="shared" si="2"/>
        <v>7.224576271002765</v>
      </c>
      <c r="P17">
        <f>F17/('[1]Time Interval'!$AI$4^2)</f>
        <v>1975247.4252599599</v>
      </c>
      <c r="Q17">
        <f t="shared" si="3"/>
        <v>798076.38545295782</v>
      </c>
    </row>
    <row r="18" spans="1:17" x14ac:dyDescent="0.3">
      <c r="A18">
        <v>1760</v>
      </c>
      <c r="B18">
        <v>176</v>
      </c>
      <c r="C18">
        <v>56.8</v>
      </c>
      <c r="D18">
        <v>7.8064516130000001</v>
      </c>
      <c r="E18">
        <v>106.14239999999999</v>
      </c>
      <c r="F18">
        <f t="shared" si="0"/>
        <v>91.780137137995425</v>
      </c>
      <c r="G18">
        <f>A18*'[1]Time Interval'!$AF$2</f>
        <v>14.362262862004574</v>
      </c>
      <c r="I18">
        <f>C18/'[1]Time Interval'!$AJ$4</f>
        <v>8456.9918199534404</v>
      </c>
      <c r="J18">
        <f>'[1]Time Interval'!$AB$4*A18</f>
        <v>2.3567923609114487</v>
      </c>
      <c r="K18">
        <f t="shared" si="1"/>
        <v>4042.4741591645493</v>
      </c>
      <c r="M18">
        <f t="shared" si="2"/>
        <v>7.2760330577610404</v>
      </c>
      <c r="P18">
        <f>F18/('[1]Time Interval'!$AI$4^2)</f>
        <v>2034622.5423401077</v>
      </c>
      <c r="Q18">
        <f t="shared" si="3"/>
        <v>769281.54220233718</v>
      </c>
    </row>
    <row r="19" spans="1:17" x14ac:dyDescent="0.3">
      <c r="A19">
        <v>1860</v>
      </c>
      <c r="B19">
        <v>186</v>
      </c>
      <c r="C19">
        <v>58.6</v>
      </c>
      <c r="D19">
        <v>8.4086021510000002</v>
      </c>
      <c r="E19">
        <v>112.3044</v>
      </c>
      <c r="F19">
        <f t="shared" si="0"/>
        <v>97.126099475381537</v>
      </c>
      <c r="G19">
        <f>A19*'[1]Time Interval'!$AF$2</f>
        <v>15.17830052461847</v>
      </c>
      <c r="I19">
        <f>C19/'[1]Time Interval'!$AJ$4</f>
        <v>8724.9950818533744</v>
      </c>
      <c r="J19">
        <f>'[1]Time Interval'!$AB$4*A19</f>
        <v>2.4907010177814173</v>
      </c>
      <c r="K19">
        <f t="shared" si="1"/>
        <v>3976.7866732733564</v>
      </c>
      <c r="M19">
        <f t="shared" si="2"/>
        <v>6.9690537080566886</v>
      </c>
      <c r="P19">
        <f>F19/('[1]Time Interval'!$AI$4^2)</f>
        <v>2153134.1922605359</v>
      </c>
      <c r="Q19">
        <f t="shared" si="3"/>
        <v>764617.51920894871</v>
      </c>
    </row>
    <row r="20" spans="1:17" x14ac:dyDescent="0.3">
      <c r="A20">
        <v>1960</v>
      </c>
      <c r="B20">
        <v>196</v>
      </c>
      <c r="C20">
        <v>60.6</v>
      </c>
      <c r="D20">
        <v>8.8172043010000003</v>
      </c>
      <c r="E20">
        <v>118.404</v>
      </c>
      <c r="F20">
        <f t="shared" si="0"/>
        <v>102.40966181276764</v>
      </c>
      <c r="G20">
        <f>A20*'[1]Time Interval'!$AF$2</f>
        <v>15.994338187232366</v>
      </c>
      <c r="I20">
        <f>C20/'[1]Time Interval'!$AJ$4</f>
        <v>9022.7764839644115</v>
      </c>
      <c r="J20">
        <f>'[1]Time Interval'!$AB$4*A20</f>
        <v>2.6246096746513858</v>
      </c>
      <c r="K20">
        <f t="shared" si="1"/>
        <v>3931.2029989236671</v>
      </c>
      <c r="M20">
        <f t="shared" si="2"/>
        <v>6.8729268293269641</v>
      </c>
      <c r="P20">
        <f>F20/('[1]Time Interval'!$AI$4^2)</f>
        <v>2270262.5314712496</v>
      </c>
      <c r="Q20">
        <f t="shared" si="3"/>
        <v>759708.78886036167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L1" workbookViewId="0">
      <selection activeCell="R12" sqref="R12"/>
    </sheetView>
  </sheetViews>
  <sheetFormatPr defaultRowHeight="14.4" x14ac:dyDescent="0.3"/>
  <sheetData>
    <row r="1" spans="1:18" x14ac:dyDescent="0.3">
      <c r="A1">
        <v>60</v>
      </c>
      <c r="B1">
        <v>6</v>
      </c>
      <c r="C1">
        <v>4.4000000000000004</v>
      </c>
      <c r="D1">
        <v>4.7956989247311839</v>
      </c>
      <c r="E1">
        <v>6.5207999999999995</v>
      </c>
      <c r="F1">
        <f>E1-G1</f>
        <v>4.0004319094413026</v>
      </c>
      <c r="G1">
        <f>A1*'[1]Time Interval'!$AF$3</f>
        <v>2.5203680905586969</v>
      </c>
      <c r="I1">
        <f>C1/'[1]Time Interval'!$AJ$5</f>
        <v>655.11908464428075</v>
      </c>
      <c r="J1">
        <f>'[1]Time Interval'!$AB$5*A1</f>
        <v>1.5608364030436693E-2</v>
      </c>
      <c r="K1">
        <f t="shared" ref="K1" si="0">I1/(J1^1.01)</f>
        <v>43755.161582833418</v>
      </c>
      <c r="M1">
        <f t="shared" ref="M1" si="1">C1/D1</f>
        <v>0.91748878923766808</v>
      </c>
      <c r="P1">
        <f>F1/('[1]Time Interval'!$AI$4^2)</f>
        <v>88683.338202121668</v>
      </c>
      <c r="Q1">
        <f>P1/(J1^1.228)</f>
        <v>14668954.552455835</v>
      </c>
    </row>
    <row r="2" spans="1:18" x14ac:dyDescent="0.3">
      <c r="A2">
        <v>120</v>
      </c>
      <c r="B2">
        <v>12</v>
      </c>
      <c r="C2">
        <v>10.6</v>
      </c>
      <c r="D2">
        <v>6</v>
      </c>
      <c r="E2">
        <v>17.6904</v>
      </c>
      <c r="F2">
        <f t="shared" ref="F2:F18" si="2">E2-G2</f>
        <v>12.649663818882606</v>
      </c>
      <c r="G2">
        <f>A2*'[1]Time Interval'!$AF$3</f>
        <v>5.0407361811173939</v>
      </c>
      <c r="I2">
        <f>C2/'[1]Time Interval'!$AJ$5</f>
        <v>1578.2414311884943</v>
      </c>
      <c r="J2">
        <f>'[1]Time Interval'!$AB$5*A2</f>
        <v>3.1216728060873385E-2</v>
      </c>
      <c r="K2">
        <f t="shared" ref="K2:K18" si="3">I2/(J2^1.01)</f>
        <v>52341.020410022211</v>
      </c>
      <c r="M2">
        <f t="shared" ref="M2:M18" si="4">C2/D2</f>
        <v>1.7666666666666666</v>
      </c>
      <c r="N2">
        <f>STDEV(K1:K18)/AVERAGE(K1:K18)*100</f>
        <v>5.0951095846157823</v>
      </c>
      <c r="P2">
        <f>F2/('[1]Time Interval'!$AI$4^2)</f>
        <v>280423.32427794772</v>
      </c>
      <c r="Q2">
        <f t="shared" ref="Q2:Q18" si="5">P2/(J2^1.228)</f>
        <v>19801880.227103893</v>
      </c>
    </row>
    <row r="3" spans="1:18" x14ac:dyDescent="0.3">
      <c r="A3">
        <v>160</v>
      </c>
      <c r="B3">
        <v>16</v>
      </c>
      <c r="C3">
        <v>13.8</v>
      </c>
      <c r="D3">
        <v>6.4086021510000002</v>
      </c>
      <c r="E3">
        <v>26.161200000000001</v>
      </c>
      <c r="F3">
        <f t="shared" si="2"/>
        <v>19.440218425176809</v>
      </c>
      <c r="G3">
        <f>A3*'[1]Time Interval'!$AF$3</f>
        <v>6.7209815748231918</v>
      </c>
      <c r="I3">
        <f>C3/'[1]Time Interval'!$AJ$5</f>
        <v>2054.6916745661533</v>
      </c>
      <c r="J3">
        <f>'[1]Time Interval'!$AB$5*A3</f>
        <v>4.1622304081164518E-2</v>
      </c>
      <c r="K3">
        <f t="shared" si="3"/>
        <v>50959.749242459846</v>
      </c>
      <c r="M3">
        <f t="shared" si="4"/>
        <v>2.1533557045426273</v>
      </c>
      <c r="P3">
        <f>F3/('[1]Time Interval'!$AI$4^2)</f>
        <v>430959.33247963915</v>
      </c>
      <c r="Q3">
        <f t="shared" si="5"/>
        <v>21374886.498140797</v>
      </c>
    </row>
    <row r="4" spans="1:18" x14ac:dyDescent="0.3">
      <c r="A4">
        <v>200</v>
      </c>
      <c r="B4">
        <v>20</v>
      </c>
      <c r="C4">
        <v>17.8</v>
      </c>
      <c r="D4">
        <v>6.6021505380000001</v>
      </c>
      <c r="E4">
        <v>34.616399999999999</v>
      </c>
      <c r="F4">
        <f t="shared" si="2"/>
        <v>26.215173031471011</v>
      </c>
      <c r="G4">
        <f>A4*'[1]Time Interval'!$AF$3</f>
        <v>8.4012269685289898</v>
      </c>
      <c r="I4">
        <f>C4/'[1]Time Interval'!$AJ$5</f>
        <v>2650.2544787882266</v>
      </c>
      <c r="J4">
        <f>'[1]Time Interval'!$AB$5*A4</f>
        <v>5.2027880101455641E-2</v>
      </c>
      <c r="K4">
        <f t="shared" si="3"/>
        <v>52467.344622767057</v>
      </c>
      <c r="M4">
        <f t="shared" si="4"/>
        <v>2.6960912050624315</v>
      </c>
      <c r="P4">
        <f>F4/('[1]Time Interval'!$AI$4^2)</f>
        <v>581149.51300390193</v>
      </c>
      <c r="Q4">
        <f t="shared" si="5"/>
        <v>21915425.627223022</v>
      </c>
    </row>
    <row r="5" spans="1:18" x14ac:dyDescent="0.3">
      <c r="A5">
        <v>240</v>
      </c>
      <c r="B5">
        <v>24</v>
      </c>
      <c r="C5">
        <v>21.6</v>
      </c>
      <c r="D5">
        <v>6.6021505380000001</v>
      </c>
      <c r="E5">
        <v>41.823599999999999</v>
      </c>
      <c r="F5">
        <f t="shared" si="2"/>
        <v>31.742127637765211</v>
      </c>
      <c r="G5">
        <f>A5*'[1]Time Interval'!$AF$3</f>
        <v>10.081472362234788</v>
      </c>
      <c r="I5">
        <f>C5/'[1]Time Interval'!$AJ$5</f>
        <v>3216.0391427991963</v>
      </c>
      <c r="J5">
        <f>'[1]Time Interval'!$AB$5*A5</f>
        <v>6.2433456121746771E-2</v>
      </c>
      <c r="K5">
        <f t="shared" si="3"/>
        <v>52960.219375968474</v>
      </c>
      <c r="M5">
        <f t="shared" si="4"/>
        <v>3.2716612376038494</v>
      </c>
      <c r="P5">
        <f>F5/('[1]Time Interval'!$AI$4^2)</f>
        <v>703673.47933388175</v>
      </c>
      <c r="Q5">
        <f t="shared" si="5"/>
        <v>21212831.613541156</v>
      </c>
    </row>
    <row r="6" spans="1:18" x14ac:dyDescent="0.3">
      <c r="A6">
        <v>280</v>
      </c>
      <c r="B6">
        <v>28</v>
      </c>
      <c r="C6">
        <v>24.8</v>
      </c>
      <c r="D6">
        <v>6.6021505380000001</v>
      </c>
      <c r="E6">
        <v>49.639200000000002</v>
      </c>
      <c r="F6">
        <f t="shared" si="2"/>
        <v>37.877482244059415</v>
      </c>
      <c r="G6">
        <f>A6*'[1]Time Interval'!$AF$3</f>
        <v>11.761717755940586</v>
      </c>
      <c r="I6">
        <f>C6/'[1]Time Interval'!$AJ$5</f>
        <v>3692.4893861768551</v>
      </c>
      <c r="J6">
        <f>'[1]Time Interval'!$AB$5*A6</f>
        <v>7.2839032142037907E-2</v>
      </c>
      <c r="K6">
        <f t="shared" si="3"/>
        <v>52039.300177375539</v>
      </c>
      <c r="M6">
        <f t="shared" si="4"/>
        <v>3.7563517913229383</v>
      </c>
      <c r="P6">
        <f>F6/('[1]Time Interval'!$AI$4^2)</f>
        <v>839684.72508357454</v>
      </c>
      <c r="Q6">
        <f t="shared" si="5"/>
        <v>20947541.357465543</v>
      </c>
    </row>
    <row r="7" spans="1:18" x14ac:dyDescent="0.3">
      <c r="A7">
        <v>320</v>
      </c>
      <c r="B7">
        <v>32</v>
      </c>
      <c r="C7">
        <v>28.8</v>
      </c>
      <c r="D7">
        <v>6.4086021510000002</v>
      </c>
      <c r="E7">
        <v>57.127200000000002</v>
      </c>
      <c r="F7">
        <f t="shared" si="2"/>
        <v>43.685236850353618</v>
      </c>
      <c r="G7">
        <f>A7*'[1]Time Interval'!$AF$3</f>
        <v>13.441963149646384</v>
      </c>
      <c r="I7">
        <f>C7/'[1]Time Interval'!$AJ$5</f>
        <v>4288.0521903989284</v>
      </c>
      <c r="J7">
        <f>'[1]Time Interval'!$AB$5*A7</f>
        <v>8.3244608162329037E-2</v>
      </c>
      <c r="K7">
        <f t="shared" si="3"/>
        <v>52808.081261259162</v>
      </c>
      <c r="M7">
        <f t="shared" si="4"/>
        <v>4.4939597312193955</v>
      </c>
      <c r="P7">
        <f>F7/('[1]Time Interval'!$AI$4^2)</f>
        <v>968433.58960726799</v>
      </c>
      <c r="Q7">
        <f t="shared" si="5"/>
        <v>20505602.628031448</v>
      </c>
    </row>
    <row r="8" spans="1:18" x14ac:dyDescent="0.3">
      <c r="A8">
        <v>360</v>
      </c>
      <c r="B8">
        <v>36</v>
      </c>
      <c r="C8">
        <v>32.799999999999997</v>
      </c>
      <c r="D8">
        <v>6.6021505380000001</v>
      </c>
      <c r="E8">
        <v>67.08</v>
      </c>
      <c r="F8">
        <f t="shared" si="2"/>
        <v>51.957791456647819</v>
      </c>
      <c r="G8">
        <f>A8*'[1]Time Interval'!$AF$3</f>
        <v>15.122208543352182</v>
      </c>
      <c r="I8">
        <f>C8/'[1]Time Interval'!$AJ$5</f>
        <v>4883.6149946210007</v>
      </c>
      <c r="J8">
        <f>'[1]Time Interval'!$AB$5*A8</f>
        <v>9.3650184182620153E-2</v>
      </c>
      <c r="K8">
        <f t="shared" si="3"/>
        <v>53397.103099756408</v>
      </c>
      <c r="M8">
        <f t="shared" si="4"/>
        <v>4.9680781756206596</v>
      </c>
      <c r="P8">
        <f>F8/('[1]Time Interval'!$AI$4^2)</f>
        <v>1151823.2271646706</v>
      </c>
      <c r="Q8">
        <f t="shared" si="5"/>
        <v>21104410.575455744</v>
      </c>
    </row>
    <row r="9" spans="1:18" x14ac:dyDescent="0.3">
      <c r="A9">
        <v>400</v>
      </c>
      <c r="B9">
        <v>40</v>
      </c>
      <c r="C9">
        <v>35.200000000000003</v>
      </c>
      <c r="D9">
        <v>6.6021505380000001</v>
      </c>
      <c r="E9">
        <v>71.822400000000002</v>
      </c>
      <c r="F9">
        <f t="shared" si="2"/>
        <v>55.019946062942026</v>
      </c>
      <c r="G9">
        <f>A9*'[1]Time Interval'!$AF$3</f>
        <v>16.80245393705798</v>
      </c>
      <c r="I9">
        <f>C9/'[1]Time Interval'!$AJ$5</f>
        <v>5240.952677154246</v>
      </c>
      <c r="J9">
        <f>'[1]Time Interval'!$AB$5*A9</f>
        <v>0.10405576020291128</v>
      </c>
      <c r="K9">
        <f t="shared" si="3"/>
        <v>51519.47759138565</v>
      </c>
      <c r="M9">
        <f t="shared" si="4"/>
        <v>5.3315960909099775</v>
      </c>
      <c r="P9">
        <f>F9/('[1]Time Interval'!$AI$4^2)</f>
        <v>1219706.4204609413</v>
      </c>
      <c r="Q9">
        <f t="shared" si="5"/>
        <v>19635976.63689347</v>
      </c>
    </row>
    <row r="10" spans="1:18" x14ac:dyDescent="0.3">
      <c r="A10">
        <v>440</v>
      </c>
      <c r="B10">
        <v>44</v>
      </c>
      <c r="C10">
        <v>38.4</v>
      </c>
      <c r="D10">
        <v>6.9892473119999998</v>
      </c>
      <c r="E10">
        <v>79.138800000000003</v>
      </c>
      <c r="F10">
        <f t="shared" si="2"/>
        <v>60.656100669236224</v>
      </c>
      <c r="G10">
        <f>A10*'[1]Time Interval'!$AF$3</f>
        <v>18.482699330763776</v>
      </c>
      <c r="I10">
        <f>C10/'[1]Time Interval'!$AJ$5</f>
        <v>5717.4029205319039</v>
      </c>
      <c r="J10">
        <f>'[1]Time Interval'!$AB$5*A10</f>
        <v>0.11446133622320241</v>
      </c>
      <c r="K10">
        <f t="shared" si="3"/>
        <v>51045.022490034586</v>
      </c>
      <c r="M10">
        <f t="shared" si="4"/>
        <v>5.4941538460186052</v>
      </c>
      <c r="P10">
        <f>F10/('[1]Time Interval'!$AI$4^2)</f>
        <v>1344651.1805329209</v>
      </c>
      <c r="Q10">
        <f t="shared" si="5"/>
        <v>19256467.317471232</v>
      </c>
    </row>
    <row r="11" spans="1:18" x14ac:dyDescent="0.3">
      <c r="A11">
        <v>480</v>
      </c>
      <c r="B11">
        <v>48</v>
      </c>
      <c r="C11">
        <v>41.4</v>
      </c>
      <c r="D11">
        <v>7.1827956989999997</v>
      </c>
      <c r="E11">
        <v>89.31</v>
      </c>
      <c r="F11">
        <f t="shared" si="2"/>
        <v>69.14705527553042</v>
      </c>
      <c r="G11">
        <f>A11*'[1]Time Interval'!$AF$3</f>
        <v>20.162944724469575</v>
      </c>
      <c r="I11">
        <f>C11/'[1]Time Interval'!$AJ$5</f>
        <v>6164.0750236984586</v>
      </c>
      <c r="J11">
        <f>'[1]Time Interval'!$AB$5*A11</f>
        <v>0.12486691224349354</v>
      </c>
      <c r="K11">
        <f t="shared" si="3"/>
        <v>50402.9632348495</v>
      </c>
      <c r="M11">
        <f t="shared" si="4"/>
        <v>5.7637724550294216</v>
      </c>
      <c r="P11">
        <f>F11/('[1]Time Interval'!$AI$4^2)</f>
        <v>1532882.4055743227</v>
      </c>
      <c r="Q11">
        <f t="shared" si="5"/>
        <v>19727473.380983092</v>
      </c>
      <c r="R11">
        <f>_xlfn.STDEV.P(Q1:Q23)*100/R12</f>
        <v>9.0454567996544561</v>
      </c>
    </row>
    <row r="12" spans="1:18" x14ac:dyDescent="0.3">
      <c r="A12">
        <v>520</v>
      </c>
      <c r="B12">
        <v>52</v>
      </c>
      <c r="C12">
        <v>44.4</v>
      </c>
      <c r="D12">
        <v>7.3978494619999999</v>
      </c>
      <c r="E12">
        <v>97.5</v>
      </c>
      <c r="F12">
        <f t="shared" si="2"/>
        <v>75.656809881824628</v>
      </c>
      <c r="G12">
        <f>A12*'[1]Time Interval'!$AF$3</f>
        <v>21.843190118175372</v>
      </c>
      <c r="I12">
        <f>C12/'[1]Time Interval'!$AJ$5</f>
        <v>6610.7471268650143</v>
      </c>
      <c r="J12">
        <f>'[1]Time Interval'!$AB$5*A12</f>
        <v>0.13527248826378468</v>
      </c>
      <c r="K12">
        <f t="shared" si="3"/>
        <v>49857.324756313559</v>
      </c>
      <c r="M12">
        <f t="shared" si="4"/>
        <v>6.0017441863431094</v>
      </c>
      <c r="N12">
        <f>AVERAGE(K1:K18)</f>
        <v>50134.703079332154</v>
      </c>
      <c r="P12">
        <f>F12/('[1]Time Interval'!$AI$4^2)</f>
        <v>1677193.5155823005</v>
      </c>
      <c r="Q12">
        <f t="shared" si="5"/>
        <v>19564012.64250315</v>
      </c>
      <c r="R12">
        <f>AVERAGE(Q1:Q23)</f>
        <v>19357433.732381925</v>
      </c>
    </row>
    <row r="13" spans="1:18" x14ac:dyDescent="0.3">
      <c r="A13">
        <v>560</v>
      </c>
      <c r="B13">
        <v>56</v>
      </c>
      <c r="C13">
        <v>47</v>
      </c>
      <c r="D13">
        <v>7.3978494619999999</v>
      </c>
      <c r="E13">
        <v>103.91160000000001</v>
      </c>
      <c r="F13">
        <f t="shared" si="2"/>
        <v>80.388164488118832</v>
      </c>
      <c r="G13">
        <f>A13*'[1]Time Interval'!$AF$3</f>
        <v>23.523435511881171</v>
      </c>
      <c r="I13">
        <f>C13/'[1]Time Interval'!$AJ$5</f>
        <v>6997.8629496093617</v>
      </c>
      <c r="J13">
        <f>'[1]Time Interval'!$AB$5*A13</f>
        <v>0.14567806428407581</v>
      </c>
      <c r="K13">
        <f t="shared" si="3"/>
        <v>48970.814682973825</v>
      </c>
      <c r="M13">
        <f t="shared" si="4"/>
        <v>6.3531976747325709</v>
      </c>
      <c r="P13">
        <f>F13/('[1]Time Interval'!$AI$4^2)</f>
        <v>1782080.2703634249</v>
      </c>
      <c r="Q13">
        <f t="shared" si="5"/>
        <v>18979258.066249534</v>
      </c>
    </row>
    <row r="14" spans="1:18" x14ac:dyDescent="0.3">
      <c r="A14">
        <v>600</v>
      </c>
      <c r="B14">
        <v>60</v>
      </c>
      <c r="C14">
        <v>50.4</v>
      </c>
      <c r="D14">
        <v>7.3978494619999999</v>
      </c>
      <c r="E14">
        <v>112.476</v>
      </c>
      <c r="F14">
        <f t="shared" si="2"/>
        <v>87.272319094413035</v>
      </c>
      <c r="G14">
        <f>A14*'[1]Time Interval'!$AF$3</f>
        <v>25.203680905586967</v>
      </c>
      <c r="I14">
        <f>C14/'[1]Time Interval'!$AJ$5</f>
        <v>7504.0913331981237</v>
      </c>
      <c r="J14">
        <f>'[1]Time Interval'!$AB$5*A14</f>
        <v>0.15608364030436694</v>
      </c>
      <c r="K14">
        <f t="shared" si="3"/>
        <v>48978.688508797735</v>
      </c>
      <c r="M14">
        <f t="shared" si="4"/>
        <v>6.8127906980110975</v>
      </c>
      <c r="P14">
        <f>F14/('[1]Time Interval'!$AI$4^2)</f>
        <v>1934691.2446296876</v>
      </c>
      <c r="Q14">
        <f t="shared" si="5"/>
        <v>18930792.574763391</v>
      </c>
    </row>
    <row r="15" spans="1:18" x14ac:dyDescent="0.3">
      <c r="A15">
        <v>640</v>
      </c>
      <c r="B15">
        <v>64</v>
      </c>
      <c r="C15">
        <v>53.2</v>
      </c>
      <c r="D15">
        <v>8</v>
      </c>
      <c r="E15">
        <v>117.9828</v>
      </c>
      <c r="F15">
        <f t="shared" si="2"/>
        <v>91.09887370070723</v>
      </c>
      <c r="G15">
        <f>A15*'[1]Time Interval'!$AF$3</f>
        <v>26.883926299292767</v>
      </c>
      <c r="I15">
        <f>C15/'[1]Time Interval'!$AJ$5</f>
        <v>7920.9852961535762</v>
      </c>
      <c r="J15">
        <f>'[1]Time Interval'!$AB$5*A15</f>
        <v>0.16648921632465807</v>
      </c>
      <c r="K15">
        <f t="shared" si="3"/>
        <v>48437.223079618685</v>
      </c>
      <c r="M15">
        <f t="shared" si="4"/>
        <v>6.65</v>
      </c>
      <c r="P15">
        <f>F15/('[1]Time Interval'!$AI$4^2)</f>
        <v>2019519.9941199566</v>
      </c>
      <c r="Q15">
        <f t="shared" si="5"/>
        <v>18255175.61842598</v>
      </c>
    </row>
    <row r="16" spans="1:18" x14ac:dyDescent="0.3">
      <c r="A16">
        <v>680</v>
      </c>
      <c r="B16">
        <v>68</v>
      </c>
      <c r="C16">
        <v>56</v>
      </c>
      <c r="D16">
        <v>8.4086021510000002</v>
      </c>
      <c r="E16">
        <v>124.0044</v>
      </c>
      <c r="F16">
        <f t="shared" si="2"/>
        <v>95.440228307001433</v>
      </c>
      <c r="G16">
        <f>A16*'[1]Time Interval'!$AF$3</f>
        <v>28.564171692998563</v>
      </c>
      <c r="I16">
        <f>C16/'[1]Time Interval'!$AJ$5</f>
        <v>8337.8792591090278</v>
      </c>
      <c r="J16">
        <f>'[1]Time Interval'!$AB$5*A16</f>
        <v>0.17689479234494918</v>
      </c>
      <c r="K16">
        <f t="shared" si="3"/>
        <v>47958.258422969193</v>
      </c>
      <c r="M16">
        <f t="shared" si="4"/>
        <v>6.6598465469483719</v>
      </c>
      <c r="P16">
        <f>F16/('[1]Time Interval'!$AI$4^2)</f>
        <v>2115761.0569653674</v>
      </c>
      <c r="Q16">
        <f t="shared" si="5"/>
        <v>17753032.188286986</v>
      </c>
    </row>
    <row r="17" spans="1:17" x14ac:dyDescent="0.3">
      <c r="A17">
        <v>720</v>
      </c>
      <c r="B17">
        <v>72</v>
      </c>
      <c r="C17">
        <v>58.8</v>
      </c>
      <c r="D17">
        <v>8.4086021510000002</v>
      </c>
      <c r="E17">
        <v>130.22880000000001</v>
      </c>
      <c r="F17">
        <f t="shared" si="2"/>
        <v>99.984382913295647</v>
      </c>
      <c r="G17">
        <f>A17*'[1]Time Interval'!$AF$3</f>
        <v>30.244417086704363</v>
      </c>
      <c r="I17">
        <f>C17/'[1]Time Interval'!$AJ$5</f>
        <v>8754.7732220644775</v>
      </c>
      <c r="J17">
        <f>'[1]Time Interval'!$AB$5*A17</f>
        <v>0.18730036836524031</v>
      </c>
      <c r="K17">
        <f t="shared" si="3"/>
        <v>47531.430291875178</v>
      </c>
      <c r="M17">
        <f t="shared" si="4"/>
        <v>6.9928388742957894</v>
      </c>
      <c r="P17">
        <f>F17/('[1]Time Interval'!$AI$4^2)</f>
        <v>2216497.8796173497</v>
      </c>
      <c r="Q17">
        <f t="shared" si="5"/>
        <v>17337635.995726347</v>
      </c>
    </row>
    <row r="18" spans="1:17" x14ac:dyDescent="0.3">
      <c r="A18">
        <v>760</v>
      </c>
      <c r="B18">
        <v>76</v>
      </c>
      <c r="C18">
        <v>61.4</v>
      </c>
      <c r="D18">
        <v>8.1935483869999999</v>
      </c>
      <c r="E18">
        <v>139.542</v>
      </c>
      <c r="F18">
        <f t="shared" si="2"/>
        <v>107.61733751958984</v>
      </c>
      <c r="G18">
        <f>A18*'[1]Time Interval'!$AF$3</f>
        <v>31.924662480410159</v>
      </c>
      <c r="I18">
        <f>C18/'[1]Time Interval'!$AJ$5</f>
        <v>9141.8890448088259</v>
      </c>
      <c r="J18">
        <f>'[1]Time Interval'!$AB$5*A18</f>
        <v>0.19770594438553143</v>
      </c>
      <c r="K18">
        <f t="shared" si="3"/>
        <v>46995.472596718864</v>
      </c>
      <c r="M18">
        <f t="shared" si="4"/>
        <v>7.4937007874900834</v>
      </c>
      <c r="P18">
        <f>F18/('[1]Time Interval'!$AI$4^2)</f>
        <v>2385708.5824001818</v>
      </c>
      <c r="Q18">
        <f t="shared" si="5"/>
        <v>17462449.682154059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I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60</v>
      </c>
      <c r="B1">
        <v>6</v>
      </c>
      <c r="C1">
        <v>6.4</v>
      </c>
      <c r="D1">
        <v>6.7956989249999999</v>
      </c>
      <c r="E1">
        <v>13.275600000000001</v>
      </c>
      <c r="F1">
        <f t="shared" ref="F1:F23" si="0">E1-G1</f>
        <v>8.0834568988730027</v>
      </c>
      <c r="G1">
        <f>A1*'[1]Time Interval'!$AF$4</f>
        <v>5.1921431011269989</v>
      </c>
      <c r="I1">
        <f>C1/'[1]Time Interval'!$AJ$6</f>
        <v>952.90048675531739</v>
      </c>
      <c r="J1">
        <f>'[1]Time Interval'!$AB$6*A1</f>
        <v>7.5766060144987039E-3</v>
      </c>
      <c r="K1">
        <f t="shared" ref="K1:K23" si="1">I1/(J1^0.922)</f>
        <v>85935.354196933054</v>
      </c>
      <c r="M1">
        <f t="shared" ref="M1:M23" si="2">C1/D1</f>
        <v>0.94177215186148056</v>
      </c>
      <c r="P1">
        <f>F1/('[1]Time Interval'!$AI$4^2)</f>
        <v>179197.63621352208</v>
      </c>
      <c r="Q1">
        <f>P1/(J1^1.2105)</f>
        <v>66104061.975770146</v>
      </c>
    </row>
    <row r="2" spans="1:18" x14ac:dyDescent="0.3">
      <c r="A2">
        <v>90</v>
      </c>
      <c r="B2">
        <v>9</v>
      </c>
      <c r="C2">
        <v>9.6</v>
      </c>
      <c r="D2">
        <v>7.8064516130000001</v>
      </c>
      <c r="E2">
        <v>22.2456</v>
      </c>
      <c r="F2">
        <f t="shared" si="0"/>
        <v>14.457385348309501</v>
      </c>
      <c r="G2">
        <f>A2*'[1]Time Interval'!$AF$4</f>
        <v>7.7882146516904989</v>
      </c>
      <c r="I2">
        <f>C2/'[1]Time Interval'!$AJ$6</f>
        <v>1429.350730132976</v>
      </c>
      <c r="J2">
        <f>'[1]Time Interval'!$AB$6*A2</f>
        <v>1.1364909021748056E-2</v>
      </c>
      <c r="K2">
        <f t="shared" si="1"/>
        <v>88696.603504427898</v>
      </c>
      <c r="M2">
        <f t="shared" si="2"/>
        <v>1.2297520661004575</v>
      </c>
      <c r="N2">
        <f>STDEV(K1:K23)/AVERAGE(K1:K23)*100</f>
        <v>2.9275835486812887</v>
      </c>
      <c r="P2">
        <f>F2/('[1]Time Interval'!$AI$4^2)</f>
        <v>320497.69209584949</v>
      </c>
      <c r="Q2">
        <f t="shared" ref="Q2:Q23" si="3">P2/(J2^1.2105)</f>
        <v>72370622.414324999</v>
      </c>
    </row>
    <row r="3" spans="1:18" x14ac:dyDescent="0.3">
      <c r="A3">
        <v>120</v>
      </c>
      <c r="B3">
        <v>12</v>
      </c>
      <c r="C3">
        <v>13.2</v>
      </c>
      <c r="D3">
        <v>8.4086021510000002</v>
      </c>
      <c r="E3">
        <v>32.822400000000002</v>
      </c>
      <c r="F3">
        <f t="shared" si="0"/>
        <v>22.438113797746006</v>
      </c>
      <c r="G3">
        <f>A3*'[1]Time Interval'!$AF$4</f>
        <v>10.384286202253998</v>
      </c>
      <c r="I3">
        <f>C3/'[1]Time Interval'!$AJ$6</f>
        <v>1965.357253932842</v>
      </c>
      <c r="J3">
        <f>'[1]Time Interval'!$AB$6*A3</f>
        <v>1.5153212028997408E-2</v>
      </c>
      <c r="K3">
        <f t="shared" si="1"/>
        <v>93544.050805330218</v>
      </c>
      <c r="M3">
        <f t="shared" si="2"/>
        <v>1.5698209717806875</v>
      </c>
      <c r="P3">
        <f>F3/('[1]Time Interval'!$AI$4^2)</f>
        <v>497417.99875331653</v>
      </c>
      <c r="Q3">
        <f t="shared" si="3"/>
        <v>79290390.448824421</v>
      </c>
    </row>
    <row r="4" spans="1:18" x14ac:dyDescent="0.3">
      <c r="A4">
        <v>150</v>
      </c>
      <c r="B4">
        <v>15</v>
      </c>
      <c r="C4">
        <v>15.8</v>
      </c>
      <c r="D4">
        <v>8.9892473119999998</v>
      </c>
      <c r="E4">
        <v>41.511600000000001</v>
      </c>
      <c r="F4">
        <f t="shared" si="0"/>
        <v>28.531242247182504</v>
      </c>
      <c r="G4">
        <f>A4*'[1]Time Interval'!$AF$4</f>
        <v>12.980357752817499</v>
      </c>
      <c r="I4">
        <f>C4/'[1]Time Interval'!$AJ$6</f>
        <v>2352.47307667719</v>
      </c>
      <c r="J4">
        <f>'[1]Time Interval'!$AB$6*A4</f>
        <v>1.8941515036246762E-2</v>
      </c>
      <c r="K4">
        <f t="shared" si="1"/>
        <v>91148.241912020138</v>
      </c>
      <c r="M4">
        <f t="shared" si="2"/>
        <v>1.7576555023587053</v>
      </c>
      <c r="P4">
        <f>F4/('[1]Time Interval'!$AI$4^2)</f>
        <v>632493.15644193033</v>
      </c>
      <c r="Q4">
        <f t="shared" si="3"/>
        <v>76956502.298602104</v>
      </c>
    </row>
    <row r="5" spans="1:18" x14ac:dyDescent="0.3">
      <c r="A5">
        <v>180</v>
      </c>
      <c r="B5">
        <v>18</v>
      </c>
      <c r="C5">
        <v>18.600000000000001</v>
      </c>
      <c r="D5">
        <v>9.5913978489999998</v>
      </c>
      <c r="E5">
        <v>52.696800000000003</v>
      </c>
      <c r="F5">
        <f t="shared" si="0"/>
        <v>37.120370696619005</v>
      </c>
      <c r="G5">
        <f>A5*'[1]Time Interval'!$AF$4</f>
        <v>15.576429303380998</v>
      </c>
      <c r="I5">
        <f>C5/'[1]Time Interval'!$AJ$6</f>
        <v>2769.3670396326411</v>
      </c>
      <c r="J5">
        <f>'[1]Time Interval'!$AB$6*A5</f>
        <v>2.2729818043496112E-2</v>
      </c>
      <c r="K5">
        <f t="shared" si="1"/>
        <v>90698.278646867155</v>
      </c>
      <c r="M5">
        <f t="shared" si="2"/>
        <v>1.9392376682549186</v>
      </c>
      <c r="P5">
        <f>F5/('[1]Time Interval'!$AI$4^2)</f>
        <v>822900.74251911021</v>
      </c>
      <c r="Q5">
        <f t="shared" si="3"/>
        <v>80294915.549928844</v>
      </c>
    </row>
    <row r="6" spans="1:18" x14ac:dyDescent="0.3">
      <c r="A6">
        <v>210</v>
      </c>
      <c r="B6">
        <v>21</v>
      </c>
      <c r="C6">
        <v>21.4</v>
      </c>
      <c r="D6">
        <v>10</v>
      </c>
      <c r="E6">
        <v>62.1036</v>
      </c>
      <c r="F6">
        <f t="shared" si="0"/>
        <v>43.931099146055502</v>
      </c>
      <c r="G6">
        <f>A6*'[1]Time Interval'!$AF$4</f>
        <v>18.172500853944499</v>
      </c>
      <c r="I6">
        <f>C6/'[1]Time Interval'!$AJ$6</f>
        <v>3186.2610025880922</v>
      </c>
      <c r="J6">
        <f>'[1]Time Interval'!$AB$6*A6</f>
        <v>2.6518121050745466E-2</v>
      </c>
      <c r="K6">
        <f t="shared" si="1"/>
        <v>90526.334100483611</v>
      </c>
      <c r="M6">
        <f t="shared" si="2"/>
        <v>2.1399999999999997</v>
      </c>
      <c r="P6">
        <f>F6/('[1]Time Interval'!$AI$4^2)</f>
        <v>973883.97336943669</v>
      </c>
      <c r="Q6">
        <f t="shared" si="3"/>
        <v>78851275.26635927</v>
      </c>
    </row>
    <row r="7" spans="1:18" x14ac:dyDescent="0.3">
      <c r="A7">
        <v>240</v>
      </c>
      <c r="B7">
        <v>24</v>
      </c>
      <c r="C7">
        <v>23.8</v>
      </c>
      <c r="D7">
        <v>10.40860215</v>
      </c>
      <c r="E7">
        <v>72.415199999999999</v>
      </c>
      <c r="F7">
        <f t="shared" si="0"/>
        <v>51.646627595492006</v>
      </c>
      <c r="G7">
        <f>A7*'[1]Time Interval'!$AF$4</f>
        <v>20.768572404507996</v>
      </c>
      <c r="I7">
        <f>C7/'[1]Time Interval'!$AJ$6</f>
        <v>3543.5986851213365</v>
      </c>
      <c r="J7">
        <f>'[1]Time Interval'!$AB$6*A7</f>
        <v>3.0306424057994816E-2</v>
      </c>
      <c r="K7">
        <f t="shared" si="1"/>
        <v>89016.300759600446</v>
      </c>
      <c r="M7">
        <f t="shared" si="2"/>
        <v>2.2865702480519925</v>
      </c>
      <c r="P7">
        <f>F7/('[1]Time Interval'!$AI$4^2)</f>
        <v>1144925.2095106186</v>
      </c>
      <c r="Q7">
        <f t="shared" si="3"/>
        <v>78864103.139860645</v>
      </c>
    </row>
    <row r="8" spans="1:18" x14ac:dyDescent="0.3">
      <c r="A8">
        <v>270</v>
      </c>
      <c r="B8">
        <v>27</v>
      </c>
      <c r="C8">
        <v>26.2</v>
      </c>
      <c r="D8">
        <v>10.8172043</v>
      </c>
      <c r="E8">
        <v>80.698800000000006</v>
      </c>
      <c r="F8">
        <f t="shared" si="0"/>
        <v>57.334156044928505</v>
      </c>
      <c r="G8">
        <f>A8*'[1]Time Interval'!$AF$4</f>
        <v>23.364643955071497</v>
      </c>
      <c r="I8">
        <f>C8/'[1]Time Interval'!$AJ$6</f>
        <v>3900.9363676545804</v>
      </c>
      <c r="J8">
        <f>'[1]Time Interval'!$AB$6*A8</f>
        <v>3.4094727065244169E-2</v>
      </c>
      <c r="K8">
        <f t="shared" si="1"/>
        <v>87908.577180690569</v>
      </c>
      <c r="M8">
        <f t="shared" si="2"/>
        <v>2.4220675946741617</v>
      </c>
      <c r="P8">
        <f>F8/('[1]Time Interval'!$AI$4^2)</f>
        <v>1271008.8475860902</v>
      </c>
      <c r="Q8">
        <f t="shared" si="3"/>
        <v>75915541.839344218</v>
      </c>
    </row>
    <row r="9" spans="1:18" x14ac:dyDescent="0.3">
      <c r="A9">
        <v>300</v>
      </c>
      <c r="B9">
        <v>30</v>
      </c>
      <c r="C9">
        <v>28.8</v>
      </c>
      <c r="D9">
        <v>11.20430108</v>
      </c>
      <c r="E9">
        <v>94.38</v>
      </c>
      <c r="F9">
        <f t="shared" si="0"/>
        <v>68.419284494365002</v>
      </c>
      <c r="G9">
        <f>A9*'[1]Time Interval'!$AF$4</f>
        <v>25.960715505634997</v>
      </c>
      <c r="I9">
        <f>C9/'[1]Time Interval'!$AJ$6</f>
        <v>4288.0521903989284</v>
      </c>
      <c r="J9">
        <f>'[1]Time Interval'!$AB$6*A9</f>
        <v>3.7883030072493523E-2</v>
      </c>
      <c r="K9">
        <f t="shared" si="1"/>
        <v>87686.763590640796</v>
      </c>
      <c r="M9">
        <f t="shared" si="2"/>
        <v>2.5704414576477981</v>
      </c>
      <c r="P9">
        <f>F9/('[1]Time Interval'!$AI$4^2)</f>
        <v>1516748.8620518362</v>
      </c>
      <c r="Q9">
        <f t="shared" si="3"/>
        <v>79745531.666352317</v>
      </c>
    </row>
    <row r="10" spans="1:18" x14ac:dyDescent="0.3">
      <c r="A10">
        <v>330</v>
      </c>
      <c r="B10">
        <v>33</v>
      </c>
      <c r="C10">
        <v>31.4</v>
      </c>
      <c r="D10">
        <v>11.41935484</v>
      </c>
      <c r="E10">
        <v>104.5044</v>
      </c>
      <c r="F10">
        <f t="shared" si="0"/>
        <v>75.947612943801516</v>
      </c>
      <c r="G10">
        <f>A10*'[1]Time Interval'!$AF$4</f>
        <v>28.556787056198495</v>
      </c>
      <c r="I10">
        <f>C10/'[1]Time Interval'!$AJ$6</f>
        <v>4675.1680131432759</v>
      </c>
      <c r="J10">
        <f>'[1]Time Interval'!$AB$6*A10</f>
        <v>4.1671333079742877E-2</v>
      </c>
      <c r="K10">
        <f t="shared" si="1"/>
        <v>87560.280810139084</v>
      </c>
      <c r="M10">
        <f t="shared" si="2"/>
        <v>2.7497175138135912</v>
      </c>
      <c r="P10">
        <f>F10/('[1]Time Interval'!$AI$4^2)</f>
        <v>1683640.1660638759</v>
      </c>
      <c r="Q10">
        <f t="shared" si="3"/>
        <v>78874408.014692783</v>
      </c>
    </row>
    <row r="11" spans="1:18" x14ac:dyDescent="0.3">
      <c r="A11">
        <v>360</v>
      </c>
      <c r="B11">
        <v>36</v>
      </c>
      <c r="C11">
        <v>33.799999999999997</v>
      </c>
      <c r="D11">
        <v>11.80645161</v>
      </c>
      <c r="E11">
        <v>112.788</v>
      </c>
      <c r="F11">
        <f t="shared" si="0"/>
        <v>81.635141393238001</v>
      </c>
      <c r="G11">
        <f>A11*'[1]Time Interval'!$AF$4</f>
        <v>31.152858606761995</v>
      </c>
      <c r="I11">
        <f>C11/'[1]Time Interval'!$AJ$6</f>
        <v>5032.5056956765193</v>
      </c>
      <c r="J11">
        <f>'[1]Time Interval'!$AB$6*A11</f>
        <v>4.5459636086992224E-2</v>
      </c>
      <c r="K11">
        <f t="shared" si="1"/>
        <v>86986.75795877396</v>
      </c>
      <c r="M11">
        <f t="shared" si="2"/>
        <v>2.8628415307586219</v>
      </c>
      <c r="P11">
        <f>F11/('[1]Time Interval'!$AI$4^2)</f>
        <v>1809723.8041393473</v>
      </c>
      <c r="Q11">
        <f t="shared" si="3"/>
        <v>76305541.846891761</v>
      </c>
      <c r="R11">
        <f>_xlfn.STDEV.P(Q1:Q23)*100/R12</f>
        <v>4.4341459142781243</v>
      </c>
    </row>
    <row r="12" spans="1:18" x14ac:dyDescent="0.3">
      <c r="A12">
        <v>390</v>
      </c>
      <c r="B12">
        <v>39</v>
      </c>
      <c r="C12">
        <v>36</v>
      </c>
      <c r="D12">
        <v>12.60215054</v>
      </c>
      <c r="E12">
        <v>124.2072</v>
      </c>
      <c r="F12">
        <f t="shared" si="0"/>
        <v>90.458269842674497</v>
      </c>
      <c r="G12">
        <f>A12*'[1]Time Interval'!$AF$4</f>
        <v>33.748930157325496</v>
      </c>
      <c r="I12">
        <f>C12/'[1]Time Interval'!$AJ$6</f>
        <v>5360.0652379986605</v>
      </c>
      <c r="J12">
        <f>'[1]Time Interval'!$AB$6*A12</f>
        <v>4.9247939094241577E-2</v>
      </c>
      <c r="K12">
        <f t="shared" si="1"/>
        <v>86057.412367987417</v>
      </c>
      <c r="M12">
        <f t="shared" si="2"/>
        <v>2.8566552895661568</v>
      </c>
      <c r="P12">
        <f>F12/('[1]Time Interval'!$AI$4^2)</f>
        <v>2005318.8053779551</v>
      </c>
      <c r="Q12">
        <f t="shared" si="3"/>
        <v>76744573.808479264</v>
      </c>
      <c r="R12">
        <f>AVERAGE(Q1:Q23)</f>
        <v>75548076.759401232</v>
      </c>
    </row>
    <row r="13" spans="1:18" x14ac:dyDescent="0.3">
      <c r="A13">
        <v>420</v>
      </c>
      <c r="B13">
        <v>42</v>
      </c>
      <c r="C13">
        <v>38.799999999999997</v>
      </c>
      <c r="D13">
        <v>12.79569892</v>
      </c>
      <c r="E13">
        <v>134.7216</v>
      </c>
      <c r="F13">
        <f t="shared" si="0"/>
        <v>98.376598292110998</v>
      </c>
      <c r="G13">
        <f>A13*'[1]Time Interval'!$AF$4</f>
        <v>36.345001707888997</v>
      </c>
      <c r="I13">
        <f>C13/'[1]Time Interval'!$AJ$6</f>
        <v>5776.9592009541111</v>
      </c>
      <c r="J13">
        <f>'[1]Time Interval'!$AB$6*A13</f>
        <v>5.3036242101490931E-2</v>
      </c>
      <c r="K13">
        <f t="shared" si="1"/>
        <v>86624.996494191655</v>
      </c>
      <c r="M13">
        <f t="shared" si="2"/>
        <v>3.0322689086842001</v>
      </c>
      <c r="P13">
        <f>F13/('[1]Time Interval'!$AI$4^2)</f>
        <v>2180855.8013257082</v>
      </c>
      <c r="Q13">
        <f t="shared" si="3"/>
        <v>76301248.4085605</v>
      </c>
    </row>
    <row r="14" spans="1:18" x14ac:dyDescent="0.3">
      <c r="A14">
        <v>450</v>
      </c>
      <c r="B14">
        <v>45</v>
      </c>
      <c r="C14">
        <v>41.8</v>
      </c>
      <c r="D14">
        <v>13.612903230000001</v>
      </c>
      <c r="E14">
        <v>148.0128</v>
      </c>
      <c r="F14">
        <f t="shared" si="0"/>
        <v>109.07172674154751</v>
      </c>
      <c r="G14">
        <f>A14*'[1]Time Interval'!$AF$4</f>
        <v>38.941073258452491</v>
      </c>
      <c r="I14">
        <f>C14/'[1]Time Interval'!$AJ$6</f>
        <v>6223.6313041206658</v>
      </c>
      <c r="J14">
        <f>'[1]Time Interval'!$AB$6*A14</f>
        <v>5.6824545108740285E-2</v>
      </c>
      <c r="K14">
        <f t="shared" si="1"/>
        <v>87571.279310310871</v>
      </c>
      <c r="M14">
        <f t="shared" si="2"/>
        <v>3.0706161127981511</v>
      </c>
      <c r="P14">
        <f>F14/('[1]Time Interval'!$AI$4^2)</f>
        <v>2417950.1238557408</v>
      </c>
      <c r="Q14">
        <f t="shared" si="3"/>
        <v>77818265.978198752</v>
      </c>
    </row>
    <row r="15" spans="1:18" x14ac:dyDescent="0.3">
      <c r="A15">
        <v>480</v>
      </c>
      <c r="B15">
        <v>48</v>
      </c>
      <c r="C15">
        <v>43.8</v>
      </c>
      <c r="D15">
        <v>14</v>
      </c>
      <c r="E15">
        <v>154.40880000000001</v>
      </c>
      <c r="F15">
        <f t="shared" si="0"/>
        <v>112.87165519098403</v>
      </c>
      <c r="G15">
        <f>A15*'[1]Time Interval'!$AF$4</f>
        <v>41.537144809015992</v>
      </c>
      <c r="I15">
        <f>C15/'[1]Time Interval'!$AJ$6</f>
        <v>6521.4127062317029</v>
      </c>
      <c r="J15">
        <f>'[1]Time Interval'!$AB$6*A15</f>
        <v>6.0612848115989632E-2</v>
      </c>
      <c r="K15">
        <f t="shared" si="1"/>
        <v>86460.360067989313</v>
      </c>
      <c r="M15">
        <f t="shared" si="2"/>
        <v>3.1285714285714286</v>
      </c>
      <c r="P15">
        <f>F15/('[1]Time Interval'!$AI$4^2)</f>
        <v>2502188.61296236</v>
      </c>
      <c r="Q15">
        <f t="shared" si="3"/>
        <v>74477567.609107092</v>
      </c>
    </row>
    <row r="16" spans="1:18" x14ac:dyDescent="0.3">
      <c r="A16">
        <v>510</v>
      </c>
      <c r="B16">
        <v>51</v>
      </c>
      <c r="C16">
        <v>46.2</v>
      </c>
      <c r="D16">
        <v>14.60215054</v>
      </c>
      <c r="E16">
        <v>166.20240000000001</v>
      </c>
      <c r="F16">
        <f t="shared" si="0"/>
        <v>122.06918364042052</v>
      </c>
      <c r="G16">
        <f>A16*'[1]Time Interval'!$AF$4</f>
        <v>44.133216359579492</v>
      </c>
      <c r="I16">
        <f>C16/'[1]Time Interval'!$AJ$6</f>
        <v>6878.7503887649473</v>
      </c>
      <c r="J16">
        <f>'[1]Time Interval'!$AB$6*A16</f>
        <v>6.4401151123238992E-2</v>
      </c>
      <c r="K16">
        <f t="shared" si="1"/>
        <v>86240.173861928924</v>
      </c>
      <c r="M16">
        <f t="shared" si="2"/>
        <v>3.163917525260632</v>
      </c>
      <c r="N16">
        <f>AVERAGE(K1:K23)</f>
        <v>87247.16356878636</v>
      </c>
      <c r="P16">
        <f>F16/('[1]Time Interval'!$AI$4^2)</f>
        <v>2706083.4784592525</v>
      </c>
      <c r="Q16">
        <f t="shared" si="3"/>
        <v>74847181.436913535</v>
      </c>
    </row>
    <row r="17" spans="1:17" x14ac:dyDescent="0.3">
      <c r="A17">
        <v>540</v>
      </c>
      <c r="B17">
        <v>54</v>
      </c>
      <c r="C17">
        <v>48.8</v>
      </c>
      <c r="D17">
        <v>15.20430108</v>
      </c>
      <c r="E17">
        <v>180.60120000000001</v>
      </c>
      <c r="F17">
        <f t="shared" si="0"/>
        <v>133.87191208985701</v>
      </c>
      <c r="G17">
        <f>A17*'[1]Time Interval'!$AF$4</f>
        <v>46.729287910142993</v>
      </c>
      <c r="I17">
        <f>C17/'[1]Time Interval'!$AJ$6</f>
        <v>7265.8662115092948</v>
      </c>
      <c r="J17">
        <f>'[1]Time Interval'!$AB$6*A17</f>
        <v>6.8189454130488339E-2</v>
      </c>
      <c r="K17">
        <f t="shared" si="1"/>
        <v>86417.187065280392</v>
      </c>
      <c r="M17">
        <f t="shared" si="2"/>
        <v>3.2096181036688596</v>
      </c>
      <c r="P17">
        <f>F17/('[1]Time Interval'!$AI$4^2)</f>
        <v>2967731.5660867109</v>
      </c>
      <c r="Q17">
        <f t="shared" si="3"/>
        <v>76596676.946440741</v>
      </c>
    </row>
    <row r="18" spans="1:17" x14ac:dyDescent="0.3">
      <c r="A18">
        <v>570</v>
      </c>
      <c r="B18">
        <v>57</v>
      </c>
      <c r="C18">
        <v>51.4</v>
      </c>
      <c r="D18">
        <v>15.59139785</v>
      </c>
      <c r="E18">
        <v>189.89879999999999</v>
      </c>
      <c r="F18">
        <f t="shared" si="0"/>
        <v>140.5734405392935</v>
      </c>
      <c r="G18">
        <f>A18*'[1]Time Interval'!$AF$4</f>
        <v>49.325359460706494</v>
      </c>
      <c r="I18">
        <f>C18/'[1]Time Interval'!$AJ$6</f>
        <v>7652.9820342536423</v>
      </c>
      <c r="J18">
        <f>'[1]Time Interval'!$AB$6*A18</f>
        <v>7.1977757137737686E-2</v>
      </c>
      <c r="K18">
        <f t="shared" si="1"/>
        <v>86595.206512320045</v>
      </c>
      <c r="M18">
        <f t="shared" si="2"/>
        <v>3.2966896550587346</v>
      </c>
      <c r="P18">
        <f>F18/('[1]Time Interval'!$AI$4^2)</f>
        <v>3116294.0031950376</v>
      </c>
      <c r="Q18">
        <f t="shared" si="3"/>
        <v>75335533.833120242</v>
      </c>
    </row>
    <row r="19" spans="1:17" x14ac:dyDescent="0.3">
      <c r="A19">
        <v>600</v>
      </c>
      <c r="B19">
        <v>60</v>
      </c>
      <c r="C19">
        <v>53</v>
      </c>
      <c r="D19">
        <v>16</v>
      </c>
      <c r="E19">
        <v>198.12</v>
      </c>
      <c r="F19">
        <f t="shared" si="0"/>
        <v>146.19856898873002</v>
      </c>
      <c r="G19">
        <f>A19*'[1]Time Interval'!$AF$4</f>
        <v>51.921431011269995</v>
      </c>
      <c r="I19">
        <f>C19/'[1]Time Interval'!$AJ$6</f>
        <v>7891.2071559424721</v>
      </c>
      <c r="J19">
        <f>'[1]Time Interval'!$AB$6*A19</f>
        <v>7.5766060144987046E-2</v>
      </c>
      <c r="K19">
        <f t="shared" si="1"/>
        <v>85166.297442262992</v>
      </c>
      <c r="M19">
        <f t="shared" si="2"/>
        <v>3.3125</v>
      </c>
      <c r="P19">
        <f>F19/('[1]Time Interval'!$AI$4^2)</f>
        <v>3240994.3305607955</v>
      </c>
      <c r="Q19">
        <f t="shared" si="3"/>
        <v>73633279.160764337</v>
      </c>
    </row>
    <row r="20" spans="1:17" x14ac:dyDescent="0.3">
      <c r="A20">
        <v>630</v>
      </c>
      <c r="B20">
        <v>63</v>
      </c>
      <c r="C20">
        <v>55.8</v>
      </c>
      <c r="D20">
        <v>16.387096769999999</v>
      </c>
      <c r="E20">
        <v>210.42840000000001</v>
      </c>
      <c r="F20">
        <f t="shared" si="0"/>
        <v>155.91089743816653</v>
      </c>
      <c r="G20">
        <f>A20*'[1]Time Interval'!$AF$4</f>
        <v>54.517502561833489</v>
      </c>
      <c r="I20">
        <f>C20/'[1]Time Interval'!$AJ$6</f>
        <v>8308.1011188979228</v>
      </c>
      <c r="J20">
        <f>'[1]Time Interval'!$AB$6*A20</f>
        <v>7.9554363152236393E-2</v>
      </c>
      <c r="K20">
        <f t="shared" si="1"/>
        <v>85721.460639747922</v>
      </c>
      <c r="M20">
        <f t="shared" si="2"/>
        <v>3.4051181111076088</v>
      </c>
      <c r="P20">
        <f>F20/('[1]Time Interval'!$AI$4^2)</f>
        <v>3456301.5094128307</v>
      </c>
      <c r="Q20">
        <f t="shared" si="3"/>
        <v>74021493.734078765</v>
      </c>
    </row>
    <row r="21" spans="1:17" x14ac:dyDescent="0.3">
      <c r="A21">
        <v>660</v>
      </c>
      <c r="B21">
        <v>66</v>
      </c>
      <c r="C21">
        <v>57.4</v>
      </c>
      <c r="D21">
        <v>16.60215054</v>
      </c>
      <c r="E21">
        <v>218.13480000000001</v>
      </c>
      <c r="F21">
        <f t="shared" si="0"/>
        <v>161.02122588760301</v>
      </c>
      <c r="G21">
        <f>A21*'[1]Time Interval'!$AF$4</f>
        <v>57.113574112396989</v>
      </c>
      <c r="I21">
        <f>C21/'[1]Time Interval'!$AJ$6</f>
        <v>8546.3262405867517</v>
      </c>
      <c r="J21">
        <f>'[1]Time Interval'!$AB$6*A21</f>
        <v>8.3342666159485754E-2</v>
      </c>
      <c r="K21">
        <f t="shared" si="1"/>
        <v>84477.243436065648</v>
      </c>
      <c r="M21">
        <f t="shared" si="2"/>
        <v>3.4573834191964865</v>
      </c>
      <c r="P21">
        <f>F21/('[1]Time Interval'!$AI$4^2)</f>
        <v>3569589.5234234459</v>
      </c>
      <c r="Q21">
        <f t="shared" si="3"/>
        <v>72261721.438310802</v>
      </c>
    </row>
    <row r="22" spans="1:17" x14ac:dyDescent="0.3">
      <c r="A22">
        <v>690</v>
      </c>
      <c r="B22">
        <v>69</v>
      </c>
      <c r="C22">
        <v>58.8</v>
      </c>
      <c r="D22">
        <v>16.98924731</v>
      </c>
      <c r="E22">
        <v>228.1968</v>
      </c>
      <c r="F22">
        <f t="shared" si="0"/>
        <v>168.4871543370395</v>
      </c>
      <c r="G22">
        <f>A22*'[1]Time Interval'!$AF$4</f>
        <v>59.70964566296049</v>
      </c>
      <c r="I22">
        <f>C22/'[1]Time Interval'!$AJ$6</f>
        <v>8754.7732220644775</v>
      </c>
      <c r="J22">
        <f>'[1]Time Interval'!$AB$6*A22</f>
        <v>8.7130969166735101E-2</v>
      </c>
      <c r="K22">
        <f t="shared" si="1"/>
        <v>83062.656129360344</v>
      </c>
      <c r="M22">
        <f t="shared" si="2"/>
        <v>3.4610126586002354</v>
      </c>
      <c r="P22">
        <f>F22/('[1]Time Interval'!$AI$4^2)</f>
        <v>3735097.5167257711</v>
      </c>
      <c r="Q22">
        <f t="shared" si="3"/>
        <v>71651135.862131268</v>
      </c>
    </row>
    <row r="23" spans="1:17" x14ac:dyDescent="0.3">
      <c r="A23">
        <v>720</v>
      </c>
      <c r="B23">
        <v>72</v>
      </c>
      <c r="C23">
        <v>60.8</v>
      </c>
      <c r="D23">
        <v>16.98924731</v>
      </c>
      <c r="E23">
        <v>236.4648</v>
      </c>
      <c r="F23">
        <f t="shared" si="0"/>
        <v>174.15908278647601</v>
      </c>
      <c r="G23">
        <f>A23*'[1]Time Interval'!$AF$4</f>
        <v>62.305717213523991</v>
      </c>
      <c r="I23">
        <f>C23/'[1]Time Interval'!$AJ$6</f>
        <v>9052.5546241755146</v>
      </c>
      <c r="J23">
        <f>'[1]Time Interval'!$AB$6*A23</f>
        <v>9.0919272173984447E-2</v>
      </c>
      <c r="K23">
        <f t="shared" si="1"/>
        <v>82582.945288733667</v>
      </c>
      <c r="M23">
        <f t="shared" si="2"/>
        <v>3.5787341776002433</v>
      </c>
      <c r="P23">
        <f>F23/('[1]Time Interval'!$AI$4^2)</f>
        <v>3860835.3271238143</v>
      </c>
      <c r="Q23">
        <f t="shared" si="3"/>
        <v>70344192.789171487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K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60</v>
      </c>
      <c r="B1">
        <v>6</v>
      </c>
      <c r="C1">
        <v>6</v>
      </c>
      <c r="D1">
        <v>7.7849462365591391</v>
      </c>
      <c r="E1">
        <v>14.9916</v>
      </c>
      <c r="F1">
        <f t="shared" ref="F1:F20" si="0">E1-G1</f>
        <v>7.1616615550459866</v>
      </c>
      <c r="G1">
        <f>A1*'[1]Time Interval'!$AF$5</f>
        <v>7.8299384449540135</v>
      </c>
      <c r="I1">
        <f>C1/'[1]Time Interval'!$AJ$7</f>
        <v>893.34420633311004</v>
      </c>
      <c r="J1">
        <f>'[1]Time Interval'!$AB$7*A1</f>
        <v>5.024154777805258E-3</v>
      </c>
      <c r="K1">
        <f t="shared" ref="K1:K20" si="1">I1/(J1^0.98)</f>
        <v>159947.35963244521</v>
      </c>
      <c r="M1">
        <f t="shared" ref="M1:M20" si="2">C1/D1</f>
        <v>0.77071823204419898</v>
      </c>
      <c r="P1">
        <f>F1/('[1]Time Interval'!$AI$4^2)</f>
        <v>158762.87064812862</v>
      </c>
      <c r="Q1">
        <f>P1/(J1^1.3333)</f>
        <v>184468251.60661119</v>
      </c>
    </row>
    <row r="2" spans="1:18" x14ac:dyDescent="0.3">
      <c r="A2">
        <v>80</v>
      </c>
      <c r="B2">
        <v>8</v>
      </c>
      <c r="C2">
        <v>8.1999999999999993</v>
      </c>
      <c r="D2">
        <v>8.7956989249999999</v>
      </c>
      <c r="E2">
        <v>22.885200000000001</v>
      </c>
      <c r="F2">
        <f t="shared" si="0"/>
        <v>12.445282073394651</v>
      </c>
      <c r="G2">
        <f>A2*'[1]Time Interval'!$AF$5</f>
        <v>10.43991792660535</v>
      </c>
      <c r="I2">
        <f>C2/'[1]Time Interval'!$AJ$7</f>
        <v>1220.9037486552502</v>
      </c>
      <c r="J2">
        <f>'[1]Time Interval'!$AB$7*A2</f>
        <v>6.6988730370736767E-3</v>
      </c>
      <c r="K2">
        <f t="shared" si="1"/>
        <v>164892.04925411334</v>
      </c>
      <c r="M2">
        <f t="shared" si="2"/>
        <v>0.93227383860231428</v>
      </c>
      <c r="N2">
        <f>STDEV(K1:K20)/AVERAGE(K1:K20)*100</f>
        <v>2.122757940978417</v>
      </c>
      <c r="P2">
        <f>F2/('[1]Time Interval'!$AI$4^2)</f>
        <v>275892.49964007013</v>
      </c>
      <c r="Q2">
        <f t="shared" ref="Q2:Q20" si="3">P2/(J2^1.3333)</f>
        <v>218439797.40317056</v>
      </c>
    </row>
    <row r="3" spans="1:18" x14ac:dyDescent="0.3">
      <c r="A3">
        <v>110</v>
      </c>
      <c r="B3">
        <v>11</v>
      </c>
      <c r="C3">
        <v>11.6</v>
      </c>
      <c r="D3">
        <v>9.6129032260000002</v>
      </c>
      <c r="E3">
        <v>35.349600000000002</v>
      </c>
      <c r="F3">
        <f t="shared" si="0"/>
        <v>20.994712850917644</v>
      </c>
      <c r="G3">
        <f>A3*'[1]Time Interval'!$AF$5</f>
        <v>14.354887149082357</v>
      </c>
      <c r="I3">
        <f>C3/'[1]Time Interval'!$AJ$7</f>
        <v>1727.1321322440126</v>
      </c>
      <c r="J3">
        <f>'[1]Time Interval'!$AB$7*A3</f>
        <v>9.2109504259763053E-3</v>
      </c>
      <c r="K3">
        <f t="shared" si="1"/>
        <v>170728.96519250481</v>
      </c>
      <c r="M3">
        <f t="shared" si="2"/>
        <v>1.2067114093716769</v>
      </c>
      <c r="P3">
        <f>F3/('[1]Time Interval'!$AI$4^2)</f>
        <v>465420.05022512388</v>
      </c>
      <c r="Q3">
        <f t="shared" si="3"/>
        <v>241011614.66723141</v>
      </c>
    </row>
    <row r="4" spans="1:18" x14ac:dyDescent="0.3">
      <c r="A4">
        <v>140</v>
      </c>
      <c r="B4">
        <v>14</v>
      </c>
      <c r="C4">
        <v>14.6</v>
      </c>
      <c r="D4">
        <v>10.8172043</v>
      </c>
      <c r="E4">
        <v>48.6096</v>
      </c>
      <c r="F4">
        <f t="shared" si="0"/>
        <v>30.339743628440637</v>
      </c>
      <c r="G4">
        <f>A4*'[1]Time Interval'!$AF$5</f>
        <v>18.269856371559364</v>
      </c>
      <c r="I4">
        <f>C4/'[1]Time Interval'!$AJ$7</f>
        <v>2173.8042354105678</v>
      </c>
      <c r="J4">
        <f>'[1]Time Interval'!$AB$7*A4</f>
        <v>1.1723027814878936E-2</v>
      </c>
      <c r="K4">
        <f t="shared" si="1"/>
        <v>169652.95598699705</v>
      </c>
      <c r="M4">
        <f t="shared" si="2"/>
        <v>1.3497017893985785</v>
      </c>
      <c r="P4">
        <f>F4/('[1]Time Interval'!$AI$4^2)</f>
        <v>672584.81235903304</v>
      </c>
      <c r="Q4">
        <f t="shared" si="3"/>
        <v>252520300.25346962</v>
      </c>
    </row>
    <row r="5" spans="1:18" x14ac:dyDescent="0.3">
      <c r="A5">
        <v>170</v>
      </c>
      <c r="B5">
        <v>17</v>
      </c>
      <c r="C5">
        <v>17.8</v>
      </c>
      <c r="D5">
        <v>11.39784946</v>
      </c>
      <c r="E5">
        <v>61.947600000000001</v>
      </c>
      <c r="F5">
        <f t="shared" si="0"/>
        <v>39.762774405963626</v>
      </c>
      <c r="G5">
        <f>A5*'[1]Time Interval'!$AF$5</f>
        <v>22.184825594036372</v>
      </c>
      <c r="I5">
        <f>C5/'[1]Time Interval'!$AJ$7</f>
        <v>2650.2544787882266</v>
      </c>
      <c r="J5">
        <f>'[1]Time Interval'!$AB$7*A5</f>
        <v>1.4235105203781564E-2</v>
      </c>
      <c r="K5">
        <f t="shared" si="1"/>
        <v>170999.21221151887</v>
      </c>
      <c r="M5">
        <f t="shared" si="2"/>
        <v>1.5616981135316732</v>
      </c>
      <c r="P5">
        <f>F5/('[1]Time Interval'!$AI$4^2)</f>
        <v>881478.71288008487</v>
      </c>
      <c r="Q5">
        <f t="shared" si="3"/>
        <v>255467720.39943457</v>
      </c>
    </row>
    <row r="6" spans="1:18" x14ac:dyDescent="0.3">
      <c r="A6">
        <v>200</v>
      </c>
      <c r="B6">
        <v>20</v>
      </c>
      <c r="C6">
        <v>20.2</v>
      </c>
      <c r="D6">
        <v>12.21505376</v>
      </c>
      <c r="E6">
        <v>74.646000000000001</v>
      </c>
      <c r="F6">
        <f t="shared" si="0"/>
        <v>48.54620518348662</v>
      </c>
      <c r="G6">
        <f>A6*'[1]Time Interval'!$AF$5</f>
        <v>26.099794816513377</v>
      </c>
      <c r="I6">
        <f>C6/'[1]Time Interval'!$AJ$7</f>
        <v>3007.5921613214705</v>
      </c>
      <c r="J6">
        <f>'[1]Time Interval'!$AB$7*A6</f>
        <v>1.6747182592684193E-2</v>
      </c>
      <c r="K6">
        <f t="shared" si="1"/>
        <v>165484.00535120754</v>
      </c>
      <c r="M6">
        <f t="shared" si="2"/>
        <v>1.6536971835644216</v>
      </c>
      <c r="P6">
        <f>F6/('[1]Time Interval'!$AI$4^2)</f>
        <v>1076193.6786265667</v>
      </c>
      <c r="Q6">
        <f t="shared" si="3"/>
        <v>251135954.64539182</v>
      </c>
    </row>
    <row r="7" spans="1:18" x14ac:dyDescent="0.3">
      <c r="A7">
        <v>230</v>
      </c>
      <c r="B7">
        <v>23</v>
      </c>
      <c r="C7">
        <v>23.2</v>
      </c>
      <c r="D7">
        <v>12.98924731</v>
      </c>
      <c r="E7">
        <v>88.061999999999998</v>
      </c>
      <c r="F7">
        <f t="shared" si="0"/>
        <v>58.047235961009612</v>
      </c>
      <c r="G7">
        <f>A7*'[1]Time Interval'!$AF$5</f>
        <v>30.014764038990386</v>
      </c>
      <c r="I7">
        <f>C7/'[1]Time Interval'!$AJ$7</f>
        <v>3454.2642644880252</v>
      </c>
      <c r="J7">
        <f>'[1]Time Interval'!$AB$7*A7</f>
        <v>1.9259259981586823E-2</v>
      </c>
      <c r="K7">
        <f t="shared" si="1"/>
        <v>165732.90997009096</v>
      </c>
      <c r="M7">
        <f t="shared" si="2"/>
        <v>1.7860927154831421</v>
      </c>
      <c r="P7">
        <f>F7/('[1]Time Interval'!$AI$4^2)</f>
        <v>1286816.7175347612</v>
      </c>
      <c r="Q7">
        <f t="shared" si="3"/>
        <v>249233675.01945964</v>
      </c>
    </row>
    <row r="8" spans="1:18" x14ac:dyDescent="0.3">
      <c r="A8">
        <v>260</v>
      </c>
      <c r="B8">
        <v>26</v>
      </c>
      <c r="C8">
        <v>26.2</v>
      </c>
      <c r="D8">
        <v>13.612903230000001</v>
      </c>
      <c r="E8">
        <v>100.2144</v>
      </c>
      <c r="F8">
        <f t="shared" si="0"/>
        <v>66.284666738532607</v>
      </c>
      <c r="G8">
        <f>A8*'[1]Time Interval'!$AF$5</f>
        <v>33.929733261467391</v>
      </c>
      <c r="I8">
        <f>C8/'[1]Time Interval'!$AJ$7</f>
        <v>3900.9363676545804</v>
      </c>
      <c r="J8">
        <f>'[1]Time Interval'!$AB$7*A8</f>
        <v>2.177133737048945E-2</v>
      </c>
      <c r="K8">
        <f t="shared" si="1"/>
        <v>165974.53499176266</v>
      </c>
      <c r="M8">
        <f t="shared" si="2"/>
        <v>1.9246445491701332</v>
      </c>
      <c r="P8">
        <f>F8/('[1]Time Interval'!$AI$4^2)</f>
        <v>1469427.7145712443</v>
      </c>
      <c r="Q8">
        <f t="shared" si="3"/>
        <v>241682949.5970003</v>
      </c>
    </row>
    <row r="9" spans="1:18" x14ac:dyDescent="0.3">
      <c r="A9">
        <v>290</v>
      </c>
      <c r="B9">
        <v>29</v>
      </c>
      <c r="C9">
        <v>29.6</v>
      </c>
      <c r="D9">
        <v>14.21505376</v>
      </c>
      <c r="E9">
        <v>115.6116</v>
      </c>
      <c r="F9">
        <f t="shared" si="0"/>
        <v>77.766897516055593</v>
      </c>
      <c r="G9">
        <f>A9*'[1]Time Interval'!$AF$5</f>
        <v>37.844702483944396</v>
      </c>
      <c r="I9">
        <f>C9/'[1]Time Interval'!$AJ$7</f>
        <v>4407.1647512433428</v>
      </c>
      <c r="J9">
        <f>'[1]Time Interval'!$AB$7*A9</f>
        <v>2.428341475939208E-2</v>
      </c>
      <c r="K9">
        <f t="shared" si="1"/>
        <v>168482.85895742135</v>
      </c>
      <c r="M9">
        <f t="shared" si="2"/>
        <v>2.0822995466462451</v>
      </c>
      <c r="P9">
        <f>F9/('[1]Time Interval'!$AI$4^2)</f>
        <v>1723970.8685128631</v>
      </c>
      <c r="Q9">
        <f t="shared" si="3"/>
        <v>245129976.18019578</v>
      </c>
    </row>
    <row r="10" spans="1:18" x14ac:dyDescent="0.3">
      <c r="A10">
        <v>320</v>
      </c>
      <c r="B10">
        <v>32</v>
      </c>
      <c r="C10">
        <v>31.8</v>
      </c>
      <c r="D10">
        <v>14.79569892</v>
      </c>
      <c r="E10">
        <v>127.4832</v>
      </c>
      <c r="F10">
        <f t="shared" si="0"/>
        <v>85.723528293578596</v>
      </c>
      <c r="G10">
        <f>A10*'[1]Time Interval'!$AF$5</f>
        <v>41.7596717064214</v>
      </c>
      <c r="I10">
        <f>C10/'[1]Time Interval'!$AJ$7</f>
        <v>4734.7242935654831</v>
      </c>
      <c r="J10">
        <f>'[1]Time Interval'!$AB$7*A10</f>
        <v>2.6795492148294707E-2</v>
      </c>
      <c r="K10">
        <f t="shared" si="1"/>
        <v>164359.2653857641</v>
      </c>
      <c r="M10">
        <f t="shared" si="2"/>
        <v>2.1492732565012211</v>
      </c>
      <c r="P10">
        <f>F10/('[1]Time Interval'!$AI$4^2)</f>
        <v>1900356.9673556325</v>
      </c>
      <c r="Q10">
        <f t="shared" si="3"/>
        <v>236973876.04645032</v>
      </c>
    </row>
    <row r="11" spans="1:18" x14ac:dyDescent="0.3">
      <c r="A11">
        <v>350</v>
      </c>
      <c r="B11">
        <v>35</v>
      </c>
      <c r="C11">
        <v>35</v>
      </c>
      <c r="D11">
        <v>14.98924731</v>
      </c>
      <c r="E11">
        <v>141.81960000000001</v>
      </c>
      <c r="F11">
        <f t="shared" si="0"/>
        <v>96.144959071101596</v>
      </c>
      <c r="G11">
        <f>A11*'[1]Time Interval'!$AF$5</f>
        <v>45.674640928898413</v>
      </c>
      <c r="I11">
        <f>C11/'[1]Time Interval'!$AJ$7</f>
        <v>5211.1745369431419</v>
      </c>
      <c r="J11">
        <f>'[1]Time Interval'!$AB$7*A11</f>
        <v>2.9307569537197337E-2</v>
      </c>
      <c r="K11">
        <f t="shared" si="1"/>
        <v>165689.66167254964</v>
      </c>
      <c r="M11">
        <f t="shared" si="2"/>
        <v>2.3350071738859048</v>
      </c>
      <c r="P11">
        <f>F11/('[1]Time Interval'!$AI$4^2)</f>
        <v>2131383.8392321109</v>
      </c>
      <c r="Q11">
        <f t="shared" si="3"/>
        <v>235850877.11827457</v>
      </c>
      <c r="R11">
        <f>_xlfn.STDEV.P(Q1:Q23)*100/R12</f>
        <v>7.3321885275695831</v>
      </c>
    </row>
    <row r="12" spans="1:18" x14ac:dyDescent="0.3">
      <c r="A12">
        <v>380</v>
      </c>
      <c r="B12">
        <v>38</v>
      </c>
      <c r="C12">
        <v>37.4</v>
      </c>
      <c r="D12">
        <v>15.612903230000001</v>
      </c>
      <c r="E12">
        <v>155.68799999999999</v>
      </c>
      <c r="F12">
        <f t="shared" si="0"/>
        <v>106.09838984862458</v>
      </c>
      <c r="G12">
        <f>A12*'[1]Time Interval'!$AF$5</f>
        <v>49.589610151375418</v>
      </c>
      <c r="I12">
        <f>C12/'[1]Time Interval'!$AJ$7</f>
        <v>5568.5122194763853</v>
      </c>
      <c r="J12">
        <f>'[1]Time Interval'!$AB$7*A12</f>
        <v>3.1819646926099968E-2</v>
      </c>
      <c r="K12">
        <f t="shared" si="1"/>
        <v>163341.94692271031</v>
      </c>
      <c r="M12">
        <f t="shared" si="2"/>
        <v>2.395454544811138</v>
      </c>
      <c r="P12">
        <f>F12/('[1]Time Interval'!$AI$4^2)</f>
        <v>2352035.880785733</v>
      </c>
      <c r="Q12">
        <f t="shared" si="3"/>
        <v>233238491.58772168</v>
      </c>
      <c r="R12">
        <f>AVERAGE(Q1:Q23)</f>
        <v>230999476.83252114</v>
      </c>
    </row>
    <row r="13" spans="1:18" x14ac:dyDescent="0.3">
      <c r="A13">
        <v>410</v>
      </c>
      <c r="B13">
        <v>41</v>
      </c>
      <c r="C13">
        <v>40.6</v>
      </c>
      <c r="D13">
        <v>16</v>
      </c>
      <c r="E13">
        <v>170.24279999999999</v>
      </c>
      <c r="F13">
        <f t="shared" si="0"/>
        <v>116.73822062614757</v>
      </c>
      <c r="G13">
        <f>A13*'[1]Time Interval'!$AF$5</f>
        <v>53.504579373852422</v>
      </c>
      <c r="I13">
        <f>C13/'[1]Time Interval'!$AJ$7</f>
        <v>6044.962462854045</v>
      </c>
      <c r="J13">
        <f>'[1]Time Interval'!$AB$7*A13</f>
        <v>3.4331724315002594E-2</v>
      </c>
      <c r="K13">
        <f t="shared" si="1"/>
        <v>164593.20584947203</v>
      </c>
      <c r="M13">
        <f t="shared" si="2"/>
        <v>2.5375000000000001</v>
      </c>
      <c r="N13">
        <f>AVERAGE(K1:K20)</f>
        <v>164665.33858940165</v>
      </c>
      <c r="P13">
        <f>F13/('[1]Time Interval'!$AI$4^2)</f>
        <v>2587904.3401462105</v>
      </c>
      <c r="Q13">
        <f t="shared" si="3"/>
        <v>231902405.47340369</v>
      </c>
    </row>
    <row r="14" spans="1:18" x14ac:dyDescent="0.3">
      <c r="A14">
        <v>440</v>
      </c>
      <c r="B14">
        <v>44</v>
      </c>
      <c r="C14">
        <v>43.6</v>
      </c>
      <c r="D14">
        <v>16.60215054</v>
      </c>
      <c r="E14">
        <v>184.1112</v>
      </c>
      <c r="F14">
        <f t="shared" si="0"/>
        <v>126.69165140367056</v>
      </c>
      <c r="G14">
        <f>A14*'[1]Time Interval'!$AF$5</f>
        <v>57.419548596329427</v>
      </c>
      <c r="I14">
        <f>C14/'[1]Time Interval'!$AJ$7</f>
        <v>6491.6345660205998</v>
      </c>
      <c r="J14">
        <f>'[1]Time Interval'!$AB$7*A14</f>
        <v>3.6843801703905221E-2</v>
      </c>
      <c r="K14">
        <f t="shared" si="1"/>
        <v>164936.55396582346</v>
      </c>
      <c r="M14">
        <f t="shared" si="2"/>
        <v>2.6261658027346138</v>
      </c>
      <c r="P14">
        <f>F14/('[1]Time Interval'!$AI$4^2)</f>
        <v>2808556.3816998326</v>
      </c>
      <c r="Q14">
        <f t="shared" si="3"/>
        <v>229060098.91350794</v>
      </c>
    </row>
    <row r="15" spans="1:18" x14ac:dyDescent="0.3">
      <c r="A15">
        <v>470</v>
      </c>
      <c r="B15">
        <v>47</v>
      </c>
      <c r="C15">
        <v>46</v>
      </c>
      <c r="D15">
        <v>17.20430108</v>
      </c>
      <c r="E15">
        <v>198.41640000000001</v>
      </c>
      <c r="F15">
        <f t="shared" si="0"/>
        <v>137.08188218119358</v>
      </c>
      <c r="G15">
        <f>A15*'[1]Time Interval'!$AF$5</f>
        <v>61.334517818806439</v>
      </c>
      <c r="I15">
        <f>C15/'[1]Time Interval'!$AJ$7</f>
        <v>6848.9722485538432</v>
      </c>
      <c r="J15">
        <f>'[1]Time Interval'!$AB$7*A15</f>
        <v>3.9355879092807855E-2</v>
      </c>
      <c r="K15">
        <f t="shared" si="1"/>
        <v>163123.29342049372</v>
      </c>
      <c r="M15">
        <f t="shared" si="2"/>
        <v>2.6737499992647185</v>
      </c>
      <c r="P15">
        <f>F15/('[1]Time Interval'!$AI$4^2)</f>
        <v>3038891.5982214548</v>
      </c>
      <c r="Q15">
        <f t="shared" si="3"/>
        <v>226980676.03397331</v>
      </c>
    </row>
    <row r="16" spans="1:18" x14ac:dyDescent="0.3">
      <c r="A16">
        <v>500</v>
      </c>
      <c r="B16">
        <v>50</v>
      </c>
      <c r="C16">
        <v>49</v>
      </c>
      <c r="D16">
        <v>17.41935484</v>
      </c>
      <c r="E16">
        <v>212.316</v>
      </c>
      <c r="F16">
        <f t="shared" si="0"/>
        <v>147.06651295871654</v>
      </c>
      <c r="G16">
        <f>A16*'[1]Time Interval'!$AF$5</f>
        <v>65.249487041283444</v>
      </c>
      <c r="I16">
        <f>C16/'[1]Time Interval'!$AJ$7</f>
        <v>7295.6443517203988</v>
      </c>
      <c r="J16">
        <f>'[1]Time Interval'!$AB$7*A16</f>
        <v>4.1867956481710482E-2</v>
      </c>
      <c r="K16">
        <f t="shared" si="1"/>
        <v>163538.31775053864</v>
      </c>
      <c r="M16">
        <f t="shared" si="2"/>
        <v>2.8129629627545953</v>
      </c>
      <c r="P16">
        <f>F16/('[1]Time Interval'!$AI$4^2)</f>
        <v>3260235.2951299334</v>
      </c>
      <c r="Q16">
        <f t="shared" si="3"/>
        <v>224230140.32331976</v>
      </c>
    </row>
    <row r="17" spans="1:17" x14ac:dyDescent="0.3">
      <c r="A17">
        <v>530</v>
      </c>
      <c r="B17">
        <v>53</v>
      </c>
      <c r="C17">
        <v>51.8</v>
      </c>
      <c r="D17">
        <v>17.41935484</v>
      </c>
      <c r="E17">
        <v>224.90520000000001</v>
      </c>
      <c r="F17">
        <f t="shared" si="0"/>
        <v>155.74074373623955</v>
      </c>
      <c r="G17">
        <f>A17*'[1]Time Interval'!$AF$5</f>
        <v>69.164456263760457</v>
      </c>
      <c r="I17">
        <f>C17/'[1]Time Interval'!$AJ$7</f>
        <v>7712.5383146758495</v>
      </c>
      <c r="J17">
        <f>'[1]Time Interval'!$AB$7*A17</f>
        <v>4.4380033870613109E-2</v>
      </c>
      <c r="K17">
        <f t="shared" si="1"/>
        <v>163287.69473525291</v>
      </c>
      <c r="M17">
        <f t="shared" si="2"/>
        <v>2.9737037034834293</v>
      </c>
      <c r="P17">
        <f>F17/('[1]Time Interval'!$AI$4^2)</f>
        <v>3452529.4671344156</v>
      </c>
      <c r="Q17">
        <f t="shared" si="3"/>
        <v>219706106.44380599</v>
      </c>
    </row>
    <row r="18" spans="1:17" x14ac:dyDescent="0.3">
      <c r="A18">
        <v>560</v>
      </c>
      <c r="B18">
        <v>56</v>
      </c>
      <c r="C18">
        <v>53.6</v>
      </c>
      <c r="D18">
        <v>17.80645161</v>
      </c>
      <c r="E18">
        <v>242.95439999999999</v>
      </c>
      <c r="F18">
        <f t="shared" si="0"/>
        <v>169.87497451376254</v>
      </c>
      <c r="G18">
        <f>A18*'[1]Time Interval'!$AF$5</f>
        <v>73.079425486237454</v>
      </c>
      <c r="I18">
        <f>C18/'[1]Time Interval'!$AJ$7</f>
        <v>7980.5415765757834</v>
      </c>
      <c r="J18">
        <f>'[1]Time Interval'!$AB$7*A18</f>
        <v>4.6892111259515742E-2</v>
      </c>
      <c r="K18">
        <f t="shared" si="1"/>
        <v>160086.44980111544</v>
      </c>
      <c r="M18">
        <f t="shared" si="2"/>
        <v>3.0101449280270165</v>
      </c>
      <c r="P18">
        <f>F18/('[1]Time Interval'!$AI$4^2)</f>
        <v>3765863.326238886</v>
      </c>
      <c r="Q18">
        <f t="shared" si="3"/>
        <v>222683074.35032129</v>
      </c>
    </row>
    <row r="19" spans="1:17" x14ac:dyDescent="0.3">
      <c r="A19">
        <v>590</v>
      </c>
      <c r="B19">
        <v>59</v>
      </c>
      <c r="C19">
        <v>56.4</v>
      </c>
      <c r="D19">
        <v>17.612903230000001</v>
      </c>
      <c r="E19">
        <v>247.89959999999999</v>
      </c>
      <c r="F19">
        <f t="shared" si="0"/>
        <v>170.90520529128554</v>
      </c>
      <c r="G19">
        <f>A19*'[1]Time Interval'!$AF$5</f>
        <v>76.994394708714466</v>
      </c>
      <c r="I19">
        <f>C19/'[1]Time Interval'!$AJ$7</f>
        <v>8397.4355395312341</v>
      </c>
      <c r="J19">
        <f>'[1]Time Interval'!$AB$7*A19</f>
        <v>4.9404188648418369E-2</v>
      </c>
      <c r="K19">
        <f t="shared" si="1"/>
        <v>160050.92292769771</v>
      </c>
      <c r="M19">
        <f t="shared" si="2"/>
        <v>3.202197801435374</v>
      </c>
      <c r="P19">
        <f>F19/('[1]Time Interval'!$AI$4^2)</f>
        <v>3788701.9363033841</v>
      </c>
      <c r="Q19">
        <f t="shared" si="3"/>
        <v>208975418.45106328</v>
      </c>
    </row>
    <row r="20" spans="1:17" x14ac:dyDescent="0.3">
      <c r="A20">
        <v>620</v>
      </c>
      <c r="B20">
        <v>62</v>
      </c>
      <c r="C20">
        <v>58.6</v>
      </c>
      <c r="D20">
        <v>17.80645161</v>
      </c>
      <c r="E20">
        <v>265.52760000000001</v>
      </c>
      <c r="F20">
        <f t="shared" si="0"/>
        <v>184.61823606880853</v>
      </c>
      <c r="G20">
        <f>A20*'[1]Time Interval'!$AF$5</f>
        <v>80.909363931191464</v>
      </c>
      <c r="I20">
        <f>C20/'[1]Time Interval'!$AJ$7</f>
        <v>8724.9950818533744</v>
      </c>
      <c r="J20">
        <f>'[1]Time Interval'!$AB$7*A20</f>
        <v>5.1916266037320996E-2</v>
      </c>
      <c r="K20">
        <f t="shared" si="1"/>
        <v>158404.60780855405</v>
      </c>
      <c r="M20">
        <f t="shared" si="2"/>
        <v>3.2909420295220739</v>
      </c>
      <c r="P20">
        <f>F20/('[1]Time Interval'!$AI$4^2)</f>
        <v>4092698.4481172841</v>
      </c>
      <c r="Q20">
        <f t="shared" si="3"/>
        <v>211298132.13661456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RPM</vt:lpstr>
      <vt:lpstr>5 RPM</vt:lpstr>
      <vt:lpstr>10 RPM</vt:lpstr>
      <vt:lpstr>15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2023-03-16T11:31:45Z</dcterms:created>
  <dcterms:modified xsi:type="dcterms:W3CDTF">2023-05-08T07:53:06Z</dcterms:modified>
</cp:coreProperties>
</file>