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11496" windowHeight="10308" activeTab="2"/>
  </bookViews>
  <sheets>
    <sheet name="1 RPM" sheetId="1" r:id="rId1"/>
    <sheet name="5 RPM" sheetId="2" r:id="rId2"/>
    <sheet name="10 RPM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 s="1"/>
  <c r="P2" i="1" s="1"/>
  <c r="G3" i="1"/>
  <c r="F3" i="1" s="1"/>
  <c r="P3" i="1" s="1"/>
  <c r="G4" i="1"/>
  <c r="F4" i="1" s="1"/>
  <c r="P4" i="1" s="1"/>
  <c r="G5" i="1"/>
  <c r="F5" i="1" s="1"/>
  <c r="P5" i="1" s="1"/>
  <c r="G6" i="1"/>
  <c r="F6" i="1" s="1"/>
  <c r="P6" i="1" s="1"/>
  <c r="G7" i="1"/>
  <c r="F7" i="1" s="1"/>
  <c r="P7" i="1" s="1"/>
  <c r="G8" i="1"/>
  <c r="F8" i="1" s="1"/>
  <c r="P8" i="1" s="1"/>
  <c r="G9" i="1"/>
  <c r="F9" i="1" s="1"/>
  <c r="P9" i="1" s="1"/>
  <c r="G10" i="1"/>
  <c r="F10" i="1" s="1"/>
  <c r="P10" i="1" s="1"/>
  <c r="G11" i="1"/>
  <c r="F11" i="1" s="1"/>
  <c r="P11" i="1" s="1"/>
  <c r="G12" i="1"/>
  <c r="F12" i="1" s="1"/>
  <c r="P12" i="1" s="1"/>
  <c r="G13" i="1"/>
  <c r="F13" i="1" s="1"/>
  <c r="P13" i="1" s="1"/>
  <c r="G14" i="1"/>
  <c r="F14" i="1" s="1"/>
  <c r="P14" i="1" s="1"/>
  <c r="G15" i="1"/>
  <c r="F15" i="1" s="1"/>
  <c r="P15" i="1" s="1"/>
  <c r="G16" i="1"/>
  <c r="F16" i="1" s="1"/>
  <c r="P16" i="1" s="1"/>
  <c r="G17" i="1"/>
  <c r="F17" i="1" s="1"/>
  <c r="P17" i="1" s="1"/>
  <c r="G18" i="1"/>
  <c r="F18" i="1" s="1"/>
  <c r="P18" i="1" s="1"/>
  <c r="G19" i="1"/>
  <c r="F19" i="1" s="1"/>
  <c r="P19" i="1" s="1"/>
  <c r="G20" i="1"/>
  <c r="F20" i="1" s="1"/>
  <c r="P20" i="1" s="1"/>
  <c r="G21" i="1"/>
  <c r="F21" i="1" s="1"/>
  <c r="P21" i="1" s="1"/>
  <c r="G22" i="1"/>
  <c r="F22" i="1" s="1"/>
  <c r="P22" i="1" s="1"/>
  <c r="G1" i="1"/>
  <c r="F1" i="1" s="1"/>
  <c r="P1" i="1" s="1"/>
  <c r="G2" i="2"/>
  <c r="F2" i="2" s="1"/>
  <c r="P2" i="2" s="1"/>
  <c r="G3" i="2"/>
  <c r="F3" i="2" s="1"/>
  <c r="P3" i="2" s="1"/>
  <c r="G4" i="2"/>
  <c r="F4" i="2" s="1"/>
  <c r="P4" i="2" s="1"/>
  <c r="G5" i="2"/>
  <c r="F5" i="2" s="1"/>
  <c r="P5" i="2" s="1"/>
  <c r="G6" i="2"/>
  <c r="F6" i="2" s="1"/>
  <c r="P6" i="2" s="1"/>
  <c r="G7" i="2"/>
  <c r="F7" i="2" s="1"/>
  <c r="P7" i="2" s="1"/>
  <c r="G8" i="2"/>
  <c r="F8" i="2" s="1"/>
  <c r="P8" i="2" s="1"/>
  <c r="G9" i="2"/>
  <c r="F9" i="2" s="1"/>
  <c r="P9" i="2" s="1"/>
  <c r="G10" i="2"/>
  <c r="F10" i="2" s="1"/>
  <c r="P10" i="2" s="1"/>
  <c r="G11" i="2"/>
  <c r="F11" i="2" s="1"/>
  <c r="P11" i="2" s="1"/>
  <c r="G12" i="2"/>
  <c r="F12" i="2" s="1"/>
  <c r="P12" i="2" s="1"/>
  <c r="G13" i="2"/>
  <c r="F13" i="2" s="1"/>
  <c r="P13" i="2" s="1"/>
  <c r="G14" i="2"/>
  <c r="F14" i="2" s="1"/>
  <c r="P14" i="2" s="1"/>
  <c r="G15" i="2"/>
  <c r="F15" i="2" s="1"/>
  <c r="P15" i="2" s="1"/>
  <c r="G16" i="2"/>
  <c r="F16" i="2" s="1"/>
  <c r="P16" i="2" s="1"/>
  <c r="G17" i="2"/>
  <c r="F17" i="2" s="1"/>
  <c r="P17" i="2" s="1"/>
  <c r="G18" i="2"/>
  <c r="F18" i="2" s="1"/>
  <c r="P18" i="2" s="1"/>
  <c r="G19" i="2"/>
  <c r="F19" i="2" s="1"/>
  <c r="P19" i="2" s="1"/>
  <c r="G20" i="2"/>
  <c r="F20" i="2" s="1"/>
  <c r="P20" i="2" s="1"/>
  <c r="G21" i="2"/>
  <c r="F21" i="2" s="1"/>
  <c r="P21" i="2" s="1"/>
  <c r="G1" i="2"/>
  <c r="F1" i="2" s="1"/>
  <c r="P1" i="2" s="1"/>
  <c r="G2" i="3"/>
  <c r="F2" i="3" s="1"/>
  <c r="P2" i="3" s="1"/>
  <c r="G3" i="3"/>
  <c r="F3" i="3" s="1"/>
  <c r="P3" i="3" s="1"/>
  <c r="G4" i="3"/>
  <c r="F4" i="3" s="1"/>
  <c r="P4" i="3" s="1"/>
  <c r="G5" i="3"/>
  <c r="F5" i="3" s="1"/>
  <c r="P5" i="3" s="1"/>
  <c r="G6" i="3"/>
  <c r="F6" i="3" s="1"/>
  <c r="P6" i="3" s="1"/>
  <c r="G7" i="3"/>
  <c r="F7" i="3" s="1"/>
  <c r="P7" i="3" s="1"/>
  <c r="G8" i="3"/>
  <c r="F8" i="3" s="1"/>
  <c r="P8" i="3" s="1"/>
  <c r="G9" i="3"/>
  <c r="F9" i="3" s="1"/>
  <c r="P9" i="3" s="1"/>
  <c r="G10" i="3"/>
  <c r="F10" i="3" s="1"/>
  <c r="P10" i="3" s="1"/>
  <c r="G11" i="3"/>
  <c r="F11" i="3" s="1"/>
  <c r="P11" i="3" s="1"/>
  <c r="G12" i="3"/>
  <c r="F12" i="3" s="1"/>
  <c r="P12" i="3" s="1"/>
  <c r="G13" i="3"/>
  <c r="F13" i="3" s="1"/>
  <c r="P13" i="3" s="1"/>
  <c r="G14" i="3"/>
  <c r="F14" i="3" s="1"/>
  <c r="P14" i="3" s="1"/>
  <c r="G15" i="3"/>
  <c r="F15" i="3" s="1"/>
  <c r="P15" i="3" s="1"/>
  <c r="G16" i="3"/>
  <c r="F16" i="3" s="1"/>
  <c r="P16" i="3" s="1"/>
  <c r="G17" i="3"/>
  <c r="F17" i="3" s="1"/>
  <c r="P17" i="3" s="1"/>
  <c r="G18" i="3"/>
  <c r="F18" i="3" s="1"/>
  <c r="P18" i="3" s="1"/>
  <c r="G19" i="3"/>
  <c r="F19" i="3" s="1"/>
  <c r="P19" i="3" s="1"/>
  <c r="G20" i="3"/>
  <c r="F20" i="3" s="1"/>
  <c r="P20" i="3" s="1"/>
  <c r="G21" i="3"/>
  <c r="F21" i="3" s="1"/>
  <c r="P21" i="3" s="1"/>
  <c r="G22" i="3"/>
  <c r="F22" i="3" s="1"/>
  <c r="P22" i="3" s="1"/>
  <c r="G1" i="3"/>
  <c r="F1" i="3" s="1"/>
  <c r="P1" i="3" s="1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1" i="3"/>
  <c r="I1" i="1" l="1"/>
  <c r="J1" i="1"/>
  <c r="Q1" i="1" s="1"/>
  <c r="M1" i="1"/>
  <c r="I1" i="3"/>
  <c r="J1" i="3"/>
  <c r="Q1" i="3" s="1"/>
  <c r="M1" i="3"/>
  <c r="K1" i="1" l="1"/>
  <c r="K1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J22" i="3" l="1"/>
  <c r="Q22" i="3" s="1"/>
  <c r="J2" i="3"/>
  <c r="Q2" i="3" s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J16" i="3"/>
  <c r="Q16" i="3" s="1"/>
  <c r="J17" i="3"/>
  <c r="Q17" i="3" s="1"/>
  <c r="J18" i="3"/>
  <c r="Q18" i="3" s="1"/>
  <c r="J19" i="3"/>
  <c r="Q19" i="3" s="1"/>
  <c r="J20" i="3"/>
  <c r="Q20" i="3" s="1"/>
  <c r="J21" i="3"/>
  <c r="Q21" i="3" s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J2" i="2"/>
  <c r="Q2" i="2" s="1"/>
  <c r="J3" i="2"/>
  <c r="Q3" i="2" s="1"/>
  <c r="J4" i="2"/>
  <c r="Q4" i="2" s="1"/>
  <c r="J5" i="2"/>
  <c r="Q5" i="2" s="1"/>
  <c r="J6" i="2"/>
  <c r="Q6" i="2" s="1"/>
  <c r="J7" i="2"/>
  <c r="Q7" i="2" s="1"/>
  <c r="J8" i="2"/>
  <c r="Q8" i="2" s="1"/>
  <c r="J9" i="2"/>
  <c r="Q9" i="2" s="1"/>
  <c r="J10" i="2"/>
  <c r="Q10" i="2" s="1"/>
  <c r="J11" i="2"/>
  <c r="Q11" i="2" s="1"/>
  <c r="J12" i="2"/>
  <c r="Q12" i="2" s="1"/>
  <c r="J13" i="2"/>
  <c r="Q13" i="2" s="1"/>
  <c r="J14" i="2"/>
  <c r="Q14" i="2" s="1"/>
  <c r="J15" i="2"/>
  <c r="Q15" i="2" s="1"/>
  <c r="J16" i="2"/>
  <c r="Q16" i="2" s="1"/>
  <c r="J17" i="2"/>
  <c r="Q17" i="2" s="1"/>
  <c r="J18" i="2"/>
  <c r="Q18" i="2" s="1"/>
  <c r="J19" i="2"/>
  <c r="Q19" i="2" s="1"/>
  <c r="J20" i="2"/>
  <c r="Q20" i="2" s="1"/>
  <c r="J21" i="2"/>
  <c r="Q21" i="2" s="1"/>
  <c r="J1" i="2"/>
  <c r="Q1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1" i="2"/>
  <c r="J2" i="1"/>
  <c r="Q2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K8" i="1" l="1"/>
  <c r="K16" i="1"/>
  <c r="K3" i="3"/>
  <c r="K19" i="3"/>
  <c r="K11" i="3"/>
  <c r="K20" i="3"/>
  <c r="K12" i="3"/>
  <c r="K4" i="3"/>
  <c r="R12" i="2"/>
  <c r="R11" i="2" s="1"/>
  <c r="R12" i="1"/>
  <c r="R11" i="1" s="1"/>
  <c r="R12" i="3"/>
  <c r="R11" i="3" s="1"/>
  <c r="K15" i="3"/>
  <c r="K7" i="3"/>
  <c r="K17" i="1"/>
  <c r="K9" i="1"/>
  <c r="K22" i="3"/>
  <c r="K2" i="1"/>
  <c r="K14" i="3"/>
  <c r="K6" i="3"/>
  <c r="K18" i="1"/>
  <c r="K10" i="1"/>
  <c r="K21" i="3"/>
  <c r="K13" i="3"/>
  <c r="K5" i="3"/>
  <c r="K21" i="1"/>
  <c r="K5" i="1"/>
  <c r="K20" i="1"/>
  <c r="K12" i="1"/>
  <c r="K4" i="1"/>
  <c r="K14" i="1"/>
  <c r="K13" i="1"/>
  <c r="K15" i="1"/>
  <c r="K7" i="1"/>
  <c r="K22" i="1"/>
  <c r="K18" i="3"/>
  <c r="K17" i="3"/>
  <c r="K16" i="3"/>
  <c r="K8" i="3"/>
  <c r="K6" i="1"/>
  <c r="K10" i="3"/>
  <c r="K2" i="3"/>
  <c r="K9" i="3"/>
  <c r="K19" i="1"/>
  <c r="K11" i="1"/>
  <c r="K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1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K2" i="2" l="1"/>
  <c r="K17" i="2"/>
  <c r="K9" i="2"/>
  <c r="K20" i="2"/>
  <c r="K10" i="2"/>
  <c r="K7" i="2"/>
  <c r="K4" i="2"/>
  <c r="K1" i="2"/>
  <c r="K13" i="2"/>
  <c r="K15" i="2"/>
  <c r="K11" i="2"/>
  <c r="K8" i="2"/>
  <c r="K18" i="2"/>
  <c r="K5" i="2"/>
  <c r="K21" i="2"/>
  <c r="K14" i="2"/>
  <c r="K3" i="2"/>
  <c r="K19" i="2"/>
  <c r="K16" i="2"/>
  <c r="K12" i="2"/>
  <c r="K6" i="2"/>
  <c r="N14" i="2" l="1"/>
  <c r="N13" i="3"/>
  <c r="N16" i="1"/>
  <c r="N10" i="1"/>
  <c r="N9" i="2"/>
  <c r="N7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F4">
            <v>8.6535718352116653E-2</v>
          </cell>
          <cell r="AI4">
            <v>6.7163361641175978E-3</v>
          </cell>
        </row>
        <row r="25">
          <cell r="AA25">
            <v>6.8117837048993716E-3</v>
          </cell>
          <cell r="AI25">
            <v>1.6971354260365168E-2</v>
          </cell>
        </row>
        <row r="26">
          <cell r="AA26">
            <v>1.3233000545278216E-3</v>
          </cell>
          <cell r="AI26">
            <v>1.6971354260365168E-2</v>
          </cell>
        </row>
        <row r="27">
          <cell r="AA27">
            <v>6.4235579927343894E-4</v>
          </cell>
          <cell r="AI27">
            <v>1.6971354260365168E-2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I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3.6</v>
      </c>
      <c r="D1">
        <v>3.986486486486486</v>
      </c>
      <c r="E1">
        <v>3.12</v>
      </c>
      <c r="F1">
        <f>E1-G1</f>
        <v>2.8751887012158313</v>
      </c>
      <c r="G1">
        <f>A1*'[1]Time Interval'!$AF$2</f>
        <v>0.24481129878416888</v>
      </c>
      <c r="I1">
        <f>C1/'[1]Time Interval'!$AI$25</f>
        <v>212.12214091879665</v>
      </c>
      <c r="J1">
        <f>'[1]Time Interval'!$AA$25*A1</f>
        <v>0.20435351114698114</v>
      </c>
      <c r="K1">
        <f>I1/(J1^0.77555)</f>
        <v>726.80709962930575</v>
      </c>
      <c r="M1">
        <f t="shared" ref="M1" si="0">C1/D1</f>
        <v>0.90305084745762731</v>
      </c>
      <c r="P1">
        <f>F1/('[1]Time Interval'!$AI$4^2)</f>
        <v>63738.450686554243</v>
      </c>
      <c r="Q1">
        <f>P1/(J1^0.96812)</f>
        <v>296506.61044044653</v>
      </c>
    </row>
    <row r="2" spans="1:18" x14ac:dyDescent="0.3">
      <c r="A2">
        <f t="shared" ref="A2:A22" si="1">B2*5</f>
        <v>75</v>
      </c>
      <c r="B2">
        <v>15</v>
      </c>
      <c r="C2">
        <v>5.2</v>
      </c>
      <c r="D2">
        <v>4.5945945950000002</v>
      </c>
      <c r="E2">
        <v>6.8171999999999997</v>
      </c>
      <c r="F2">
        <f t="shared" ref="F2:F22" si="2">E2-G2</f>
        <v>6.2051717530395774</v>
      </c>
      <c r="G2">
        <f>A2*'[1]Time Interval'!$AF$2</f>
        <v>0.61202824696042213</v>
      </c>
      <c r="I2">
        <f>C2/'[1]Time Interval'!$AI$25</f>
        <v>306.39864799381741</v>
      </c>
      <c r="J2">
        <f>'[1]Time Interval'!$AA$25*A2</f>
        <v>0.51088377786745287</v>
      </c>
      <c r="K2">
        <f t="shared" ref="K2:K22" si="3">I2/(J2^0.77555)</f>
        <v>515.81935028381815</v>
      </c>
      <c r="M2">
        <f t="shared" ref="M2:M22" si="4">C2/D2</f>
        <v>1.1317647057824913</v>
      </c>
      <c r="P2">
        <f>F2/('[1]Time Interval'!$AI$4^2)</f>
        <v>137558.98303838767</v>
      </c>
      <c r="Q2">
        <f t="shared" ref="Q2:Q22" si="5">P2/(J2^0.96812)</f>
        <v>263553.11444359896</v>
      </c>
    </row>
    <row r="3" spans="1:18" x14ac:dyDescent="0.3">
      <c r="A3">
        <f t="shared" si="1"/>
        <v>145</v>
      </c>
      <c r="B3">
        <v>29</v>
      </c>
      <c r="C3">
        <v>8</v>
      </c>
      <c r="D3">
        <v>4.7972972970000001</v>
      </c>
      <c r="E3">
        <v>11.31</v>
      </c>
      <c r="F3">
        <f t="shared" si="2"/>
        <v>10.126745389209852</v>
      </c>
      <c r="G3">
        <f>A3*'[1]Time Interval'!$AF$2</f>
        <v>1.1832546107901496</v>
      </c>
      <c r="I3">
        <f>C3/'[1]Time Interval'!$AI$25</f>
        <v>471.38253537510366</v>
      </c>
      <c r="J3">
        <f>'[1]Time Interval'!$AA$25*A3</f>
        <v>0.98770863721040891</v>
      </c>
      <c r="K3">
        <f t="shared" si="3"/>
        <v>475.92561758626152</v>
      </c>
      <c r="M3">
        <f t="shared" si="4"/>
        <v>1.6676056339061613</v>
      </c>
      <c r="P3">
        <f>F3/('[1]Time Interval'!$AI$4^2)</f>
        <v>224494.15627311546</v>
      </c>
      <c r="Q3">
        <f t="shared" si="5"/>
        <v>227198.23685039286</v>
      </c>
    </row>
    <row r="4" spans="1:18" x14ac:dyDescent="0.3">
      <c r="A4">
        <f t="shared" si="1"/>
        <v>215</v>
      </c>
      <c r="B4">
        <v>43</v>
      </c>
      <c r="C4">
        <v>11.8</v>
      </c>
      <c r="D4">
        <v>5</v>
      </c>
      <c r="E4">
        <v>17.861999999999998</v>
      </c>
      <c r="F4">
        <f t="shared" si="2"/>
        <v>16.107519025380121</v>
      </c>
      <c r="G4">
        <f>A4*'[1]Time Interval'!$AF$2</f>
        <v>1.7544809746198768</v>
      </c>
      <c r="I4">
        <f>C4/'[1]Time Interval'!$AI$25</f>
        <v>695.28923967827791</v>
      </c>
      <c r="J4">
        <f>'[1]Time Interval'!$AA$25*A4</f>
        <v>1.464533496553365</v>
      </c>
      <c r="K4">
        <f t="shared" si="3"/>
        <v>517.19868143108033</v>
      </c>
      <c r="M4">
        <f t="shared" si="4"/>
        <v>2.3600000000000003</v>
      </c>
      <c r="P4">
        <f>F4/('[1]Time Interval'!$AI$4^2)</f>
        <v>357078.58292841015</v>
      </c>
      <c r="Q4">
        <f t="shared" si="5"/>
        <v>246801.04107617555</v>
      </c>
    </row>
    <row r="5" spans="1:18" x14ac:dyDescent="0.3">
      <c r="A5">
        <f t="shared" si="1"/>
        <v>285</v>
      </c>
      <c r="B5">
        <v>57</v>
      </c>
      <c r="C5">
        <v>15.6</v>
      </c>
      <c r="D5">
        <v>5.6081081079999997</v>
      </c>
      <c r="E5">
        <v>25.209599999999998</v>
      </c>
      <c r="F5">
        <f t="shared" si="2"/>
        <v>22.883892661550394</v>
      </c>
      <c r="G5">
        <f>A5*'[1]Time Interval'!$AF$2</f>
        <v>2.3257073384496043</v>
      </c>
      <c r="I5">
        <f>C5/'[1]Time Interval'!$AI$25</f>
        <v>919.19594398145216</v>
      </c>
      <c r="J5">
        <f>'[1]Time Interval'!$AA$25*A5</f>
        <v>1.941358355896321</v>
      </c>
      <c r="K5">
        <f t="shared" si="3"/>
        <v>549.50002492230169</v>
      </c>
      <c r="M5">
        <f t="shared" si="4"/>
        <v>2.7816867470415749</v>
      </c>
      <c r="P5">
        <f>F5/('[1]Time Interval'!$AI$4^2)</f>
        <v>507300.2211325604</v>
      </c>
      <c r="Q5">
        <f t="shared" si="5"/>
        <v>266897.28275008861</v>
      </c>
    </row>
    <row r="6" spans="1:18" x14ac:dyDescent="0.3">
      <c r="A6">
        <f t="shared" si="1"/>
        <v>355</v>
      </c>
      <c r="B6">
        <v>71</v>
      </c>
      <c r="C6">
        <v>19.600000000000001</v>
      </c>
      <c r="D6">
        <v>7.0045045049999999</v>
      </c>
      <c r="E6">
        <v>32.526000000000003</v>
      </c>
      <c r="F6">
        <f t="shared" si="2"/>
        <v>29.629066297720673</v>
      </c>
      <c r="G6">
        <f>A6*'[1]Time Interval'!$AF$2</f>
        <v>2.8969337022793318</v>
      </c>
      <c r="I6">
        <f>C6/'[1]Time Interval'!$AI$25</f>
        <v>1154.887211669004</v>
      </c>
      <c r="J6">
        <f>'[1]Time Interval'!$AA$25*A6</f>
        <v>2.418183215239277</v>
      </c>
      <c r="K6">
        <f t="shared" si="3"/>
        <v>582.27014302189718</v>
      </c>
      <c r="M6">
        <f t="shared" si="4"/>
        <v>2.7981993567152403</v>
      </c>
      <c r="P6">
        <f>F6/('[1]Time Interval'!$AI$4^2)</f>
        <v>656830.20398185367</v>
      </c>
      <c r="Q6">
        <f t="shared" si="5"/>
        <v>279376.29190227488</v>
      </c>
    </row>
    <row r="7" spans="1:18" x14ac:dyDescent="0.3">
      <c r="A7">
        <f t="shared" si="1"/>
        <v>425</v>
      </c>
      <c r="B7">
        <v>85</v>
      </c>
      <c r="C7">
        <v>23.4</v>
      </c>
      <c r="D7">
        <v>6.599099099</v>
      </c>
      <c r="E7">
        <v>37.315199999999997</v>
      </c>
      <c r="F7">
        <f t="shared" si="2"/>
        <v>33.84703993389094</v>
      </c>
      <c r="G7">
        <f>A7*'[1]Time Interval'!$AF$2</f>
        <v>3.4681600661090588</v>
      </c>
      <c r="I7">
        <f>C7/'[1]Time Interval'!$AI$25</f>
        <v>1378.7939159721782</v>
      </c>
      <c r="J7">
        <f>'[1]Time Interval'!$AA$25*A7</f>
        <v>2.8950080745822331</v>
      </c>
      <c r="K7">
        <f t="shared" si="3"/>
        <v>604.59823079728562</v>
      </c>
      <c r="M7">
        <f t="shared" si="4"/>
        <v>3.5459385666061505</v>
      </c>
      <c r="P7">
        <f>F7/('[1]Time Interval'!$AI$4^2)</f>
        <v>750336.10308772349</v>
      </c>
      <c r="Q7">
        <f t="shared" si="5"/>
        <v>268116.44909479358</v>
      </c>
    </row>
    <row r="8" spans="1:18" x14ac:dyDescent="0.3">
      <c r="A8">
        <f t="shared" si="1"/>
        <v>495</v>
      </c>
      <c r="B8">
        <v>99</v>
      </c>
      <c r="C8">
        <v>27.6</v>
      </c>
      <c r="D8">
        <v>6.1936936940000002</v>
      </c>
      <c r="E8">
        <v>45.396000000000001</v>
      </c>
      <c r="F8">
        <f t="shared" si="2"/>
        <v>41.356613570061214</v>
      </c>
      <c r="G8">
        <f>A8*'[1]Time Interval'!$AF$2</f>
        <v>4.0393864299387863</v>
      </c>
      <c r="I8">
        <f>C8/'[1]Time Interval'!$AI$25</f>
        <v>1626.2697470441078</v>
      </c>
      <c r="J8">
        <f>'[1]Time Interval'!$AA$25*A8</f>
        <v>3.3718329339251891</v>
      </c>
      <c r="K8">
        <f t="shared" si="3"/>
        <v>633.58672505500715</v>
      </c>
      <c r="M8">
        <f t="shared" si="4"/>
        <v>4.4561454543250782</v>
      </c>
      <c r="P8">
        <f>F8/('[1]Time Interval'!$AI$4^2)</f>
        <v>916811.64213101508</v>
      </c>
      <c r="Q8">
        <f t="shared" si="5"/>
        <v>282645.73784760269</v>
      </c>
    </row>
    <row r="9" spans="1:18" x14ac:dyDescent="0.3">
      <c r="A9">
        <f t="shared" si="1"/>
        <v>565</v>
      </c>
      <c r="B9">
        <v>113</v>
      </c>
      <c r="C9">
        <v>30.8</v>
      </c>
      <c r="D9">
        <v>5.9909909910000003</v>
      </c>
      <c r="E9">
        <v>49.779600000000002</v>
      </c>
      <c r="F9">
        <f t="shared" si="2"/>
        <v>45.168987206231492</v>
      </c>
      <c r="G9">
        <f>A9*'[1]Time Interval'!$AF$2</f>
        <v>4.6106127937685137</v>
      </c>
      <c r="I9">
        <f>C9/'[1]Time Interval'!$AI$25</f>
        <v>1814.8227611941491</v>
      </c>
      <c r="J9">
        <f>'[1]Time Interval'!$AA$25*A9</f>
        <v>3.8486577932681452</v>
      </c>
      <c r="K9">
        <f t="shared" si="3"/>
        <v>638.1129995149596</v>
      </c>
      <c r="M9">
        <f t="shared" si="4"/>
        <v>5.1410526315712159</v>
      </c>
      <c r="P9">
        <f>F9/('[1]Time Interval'!$AI$4^2)</f>
        <v>1001326.0216237431</v>
      </c>
      <c r="Q9">
        <f t="shared" si="5"/>
        <v>271597.56104334071</v>
      </c>
    </row>
    <row r="10" spans="1:18" x14ac:dyDescent="0.3">
      <c r="A10">
        <f t="shared" si="1"/>
        <v>635</v>
      </c>
      <c r="B10">
        <v>127</v>
      </c>
      <c r="C10">
        <v>33.4</v>
      </c>
      <c r="D10">
        <v>6.2162162160000003</v>
      </c>
      <c r="E10">
        <v>55.38</v>
      </c>
      <c r="F10">
        <f t="shared" si="2"/>
        <v>50.198160842401762</v>
      </c>
      <c r="G10">
        <f>A10*'[1]Time Interval'!$AF$2</f>
        <v>5.1818391575982412</v>
      </c>
      <c r="I10">
        <f>C10/'[1]Time Interval'!$AI$25</f>
        <v>1968.0220851910576</v>
      </c>
      <c r="J10">
        <f>'[1]Time Interval'!$AA$25*A10</f>
        <v>4.3254826526111012</v>
      </c>
      <c r="K10">
        <f t="shared" si="3"/>
        <v>632.05279104409419</v>
      </c>
      <c r="M10">
        <f t="shared" si="4"/>
        <v>5.3730434784477579</v>
      </c>
      <c r="N10">
        <f>STDEV(K1:K23)/AVERAGE(K1:K23)*100</f>
        <v>8.4948538281054358</v>
      </c>
      <c r="P10">
        <f>F10/('[1]Time Interval'!$AI$4^2)</f>
        <v>1112814.9599558969</v>
      </c>
      <c r="Q10">
        <f t="shared" si="5"/>
        <v>269566.03021814465</v>
      </c>
    </row>
    <row r="11" spans="1:18" x14ac:dyDescent="0.3">
      <c r="A11">
        <f t="shared" si="1"/>
        <v>705</v>
      </c>
      <c r="B11">
        <v>141</v>
      </c>
      <c r="C11">
        <v>36.200000000000003</v>
      </c>
      <c r="D11">
        <v>6.2162162160000003</v>
      </c>
      <c r="E11">
        <v>61.401600000000002</v>
      </c>
      <c r="F11">
        <f t="shared" si="2"/>
        <v>55.648534478572032</v>
      </c>
      <c r="G11">
        <f>A11*'[1]Time Interval'!$AF$2</f>
        <v>5.7530655214279687</v>
      </c>
      <c r="I11">
        <f>C11/'[1]Time Interval'!$AI$25</f>
        <v>2133.005972572344</v>
      </c>
      <c r="J11">
        <f>'[1]Time Interval'!$AA$25*A11</f>
        <v>4.8023075119540568</v>
      </c>
      <c r="K11">
        <f t="shared" si="3"/>
        <v>631.67479798226964</v>
      </c>
      <c r="M11">
        <f t="shared" si="4"/>
        <v>5.823478261072121</v>
      </c>
      <c r="P11">
        <f>F11/('[1]Time Interval'!$AI$4^2)</f>
        <v>1233641.2455786215</v>
      </c>
      <c r="Q11">
        <f t="shared" si="5"/>
        <v>270062.03742087848</v>
      </c>
      <c r="R11">
        <f>_xlfn.STDEV.P(Q1:Q23)*100/R12</f>
        <v>4.9915254294665177</v>
      </c>
    </row>
    <row r="12" spans="1:18" x14ac:dyDescent="0.3">
      <c r="A12">
        <f t="shared" si="1"/>
        <v>775</v>
      </c>
      <c r="B12">
        <v>155</v>
      </c>
      <c r="C12">
        <v>38.799999999999997</v>
      </c>
      <c r="D12">
        <v>6.599099099</v>
      </c>
      <c r="E12">
        <v>70.964399999999998</v>
      </c>
      <c r="F12">
        <f t="shared" si="2"/>
        <v>64.640108114742304</v>
      </c>
      <c r="G12">
        <f>A12*'[1]Time Interval'!$AF$2</f>
        <v>6.3242918852576961</v>
      </c>
      <c r="I12">
        <f>C12/'[1]Time Interval'!$AI$25</f>
        <v>2286.2052965692524</v>
      </c>
      <c r="J12">
        <f>'[1]Time Interval'!$AA$25*A12</f>
        <v>5.2791323712970133</v>
      </c>
      <c r="K12">
        <f t="shared" si="3"/>
        <v>629.1176064517922</v>
      </c>
      <c r="M12">
        <f t="shared" si="4"/>
        <v>5.8795904437743003</v>
      </c>
      <c r="P12">
        <f>F12/('[1]Time Interval'!$AI$4^2)</f>
        <v>1432970.4139776241</v>
      </c>
      <c r="Q12">
        <f t="shared" si="5"/>
        <v>286226.58309282246</v>
      </c>
      <c r="R12">
        <f>AVERAGE(Q1:Q23)</f>
        <v>267960.69422379957</v>
      </c>
    </row>
    <row r="13" spans="1:18" x14ac:dyDescent="0.3">
      <c r="A13">
        <f t="shared" si="1"/>
        <v>845</v>
      </c>
      <c r="B13">
        <v>169</v>
      </c>
      <c r="C13">
        <v>40</v>
      </c>
      <c r="D13">
        <v>7.0045045049999999</v>
      </c>
      <c r="E13">
        <v>73.772400000000005</v>
      </c>
      <c r="F13">
        <f t="shared" si="2"/>
        <v>66.876881750912588</v>
      </c>
      <c r="G13">
        <f>A13*'[1]Time Interval'!$AF$2</f>
        <v>6.8955182490874227</v>
      </c>
      <c r="I13">
        <f>C13/'[1]Time Interval'!$AI$25</f>
        <v>2356.9126768755182</v>
      </c>
      <c r="J13">
        <f>'[1]Time Interval'!$AA$25*A13</f>
        <v>5.7559572306399689</v>
      </c>
      <c r="K13">
        <f t="shared" si="3"/>
        <v>606.50490847471269</v>
      </c>
      <c r="M13">
        <f t="shared" si="4"/>
        <v>5.7106109320719183</v>
      </c>
      <c r="P13">
        <f>F13/('[1]Time Interval'!$AI$4^2)</f>
        <v>1482556.1980500699</v>
      </c>
      <c r="Q13">
        <f t="shared" si="5"/>
        <v>272349.23158648598</v>
      </c>
    </row>
    <row r="14" spans="1:18" x14ac:dyDescent="0.3">
      <c r="A14">
        <f t="shared" si="1"/>
        <v>915</v>
      </c>
      <c r="B14">
        <v>183</v>
      </c>
      <c r="C14">
        <v>42.2</v>
      </c>
      <c r="D14">
        <v>7.4099099099999997</v>
      </c>
      <c r="E14">
        <v>76.611599999999996</v>
      </c>
      <c r="F14">
        <f t="shared" si="2"/>
        <v>69.144855387082842</v>
      </c>
      <c r="G14">
        <f>A14*'[1]Time Interval'!$AF$2</f>
        <v>7.4667446129171502</v>
      </c>
      <c r="I14">
        <f>C14/'[1]Time Interval'!$AI$25</f>
        <v>2486.5428741036721</v>
      </c>
      <c r="J14">
        <f>'[1]Time Interval'!$AA$25*A14</f>
        <v>6.2327820899829254</v>
      </c>
      <c r="K14">
        <f t="shared" si="3"/>
        <v>601.56196701668796</v>
      </c>
      <c r="M14">
        <f t="shared" si="4"/>
        <v>5.6950759877727046</v>
      </c>
      <c r="P14">
        <f>F14/('[1]Time Interval'!$AI$4^2)</f>
        <v>1532833.6374773723</v>
      </c>
      <c r="Q14">
        <f t="shared" si="5"/>
        <v>260703.90671991737</v>
      </c>
    </row>
    <row r="15" spans="1:18" x14ac:dyDescent="0.3">
      <c r="A15">
        <f t="shared" si="1"/>
        <v>985</v>
      </c>
      <c r="B15">
        <v>197</v>
      </c>
      <c r="C15">
        <v>45</v>
      </c>
      <c r="D15">
        <v>8.6036036039999999</v>
      </c>
      <c r="E15">
        <v>83.896799999999999</v>
      </c>
      <c r="F15">
        <f t="shared" si="2"/>
        <v>75.858829023253122</v>
      </c>
      <c r="G15">
        <f>A15*'[1]Time Interval'!$AF$2</f>
        <v>8.0379709767468785</v>
      </c>
      <c r="I15">
        <f>C15/'[1]Time Interval'!$AI$25</f>
        <v>2651.5267614849581</v>
      </c>
      <c r="J15">
        <f>'[1]Time Interval'!$AA$25*A15</f>
        <v>6.709606949325881</v>
      </c>
      <c r="K15">
        <f t="shared" si="3"/>
        <v>605.83044528411983</v>
      </c>
      <c r="M15">
        <f t="shared" si="4"/>
        <v>5.2303664919056168</v>
      </c>
      <c r="P15">
        <f>F15/('[1]Time Interval'!$AI$4^2)</f>
        <v>1681671.9649718085</v>
      </c>
      <c r="Q15">
        <f t="shared" si="5"/>
        <v>266317.25588791061</v>
      </c>
    </row>
    <row r="16" spans="1:18" x14ac:dyDescent="0.3">
      <c r="A16">
        <f t="shared" si="1"/>
        <v>1055</v>
      </c>
      <c r="B16">
        <v>211</v>
      </c>
      <c r="C16">
        <v>48</v>
      </c>
      <c r="D16">
        <v>8.198198198</v>
      </c>
      <c r="E16">
        <v>87.812399999999997</v>
      </c>
      <c r="F16">
        <f t="shared" si="2"/>
        <v>79.203202659423397</v>
      </c>
      <c r="G16">
        <f>A16*'[1]Time Interval'!$AF$2</f>
        <v>8.6091973405766051</v>
      </c>
      <c r="I16">
        <f>C16/'[1]Time Interval'!$AI$25</f>
        <v>2828.2952122506222</v>
      </c>
      <c r="J16">
        <f>'[1]Time Interval'!$AA$25*A16</f>
        <v>7.1864318086688375</v>
      </c>
      <c r="K16">
        <f t="shared" si="3"/>
        <v>612.71123179504218</v>
      </c>
      <c r="M16">
        <f t="shared" si="4"/>
        <v>5.8549450550866027</v>
      </c>
      <c r="N16">
        <f>AVERAGE(K1:K22)</f>
        <v>597.96305338757747</v>
      </c>
      <c r="P16">
        <f>F16/('[1]Time Interval'!$AI$4^2)</f>
        <v>1755811.5141416804</v>
      </c>
      <c r="Q16">
        <f t="shared" si="5"/>
        <v>260177.7945711163</v>
      </c>
    </row>
    <row r="17" spans="1:17" x14ac:dyDescent="0.3">
      <c r="A17">
        <f t="shared" si="1"/>
        <v>1125</v>
      </c>
      <c r="B17">
        <v>225</v>
      </c>
      <c r="C17">
        <v>50</v>
      </c>
      <c r="D17">
        <v>8.198198198</v>
      </c>
      <c r="E17">
        <v>95.409599999999998</v>
      </c>
      <c r="F17">
        <f t="shared" si="2"/>
        <v>86.22917629559366</v>
      </c>
      <c r="G17">
        <f>A17*'[1]Time Interval'!$AF$2</f>
        <v>9.1804237044063317</v>
      </c>
      <c r="I17">
        <f>C17/'[1]Time Interval'!$AI$25</f>
        <v>2946.1408460943981</v>
      </c>
      <c r="J17">
        <f>'[1]Time Interval'!$AA$25*A17</f>
        <v>7.6632566680117931</v>
      </c>
      <c r="K17">
        <f t="shared" si="3"/>
        <v>607.22090511970634</v>
      </c>
      <c r="M17">
        <f t="shared" si="4"/>
        <v>6.098901099048545</v>
      </c>
      <c r="P17">
        <f>F17/('[1]Time Interval'!$AI$4^2)</f>
        <v>1911566.3951846869</v>
      </c>
      <c r="Q17">
        <f t="shared" si="5"/>
        <v>266177.36020305502</v>
      </c>
    </row>
    <row r="18" spans="1:17" x14ac:dyDescent="0.3">
      <c r="A18">
        <f t="shared" si="1"/>
        <v>1195</v>
      </c>
      <c r="B18">
        <v>239</v>
      </c>
      <c r="C18">
        <v>51.6</v>
      </c>
      <c r="D18">
        <v>8.198198198</v>
      </c>
      <c r="E18">
        <v>104.16119999999999</v>
      </c>
      <c r="F18">
        <f t="shared" si="2"/>
        <v>94.409549931763934</v>
      </c>
      <c r="G18">
        <f>A18*'[1]Time Interval'!$AF$2</f>
        <v>9.7516500682360601</v>
      </c>
      <c r="I18">
        <f>C18/'[1]Time Interval'!$AI$25</f>
        <v>3040.4173531694187</v>
      </c>
      <c r="J18">
        <f>'[1]Time Interval'!$AA$25*A18</f>
        <v>8.1400815273547487</v>
      </c>
      <c r="K18">
        <f t="shared" si="3"/>
        <v>597.99158413503108</v>
      </c>
      <c r="M18">
        <f t="shared" si="4"/>
        <v>6.2940659342180982</v>
      </c>
      <c r="P18">
        <f>F18/('[1]Time Interval'!$AI$4^2)</f>
        <v>2092912.5243574057</v>
      </c>
      <c r="Q18">
        <f t="shared" si="5"/>
        <v>274886.34513387753</v>
      </c>
    </row>
    <row r="19" spans="1:17" x14ac:dyDescent="0.3">
      <c r="A19">
        <f t="shared" si="1"/>
        <v>1265</v>
      </c>
      <c r="B19">
        <v>253</v>
      </c>
      <c r="C19">
        <v>54.4</v>
      </c>
      <c r="D19">
        <v>8.400900901</v>
      </c>
      <c r="E19">
        <v>109.1844</v>
      </c>
      <c r="F19">
        <f t="shared" si="2"/>
        <v>98.861523567934213</v>
      </c>
      <c r="G19">
        <f>A19*'[1]Time Interval'!$AF$2</f>
        <v>10.322876432065787</v>
      </c>
      <c r="I19">
        <f>C19/'[1]Time Interval'!$AI$25</f>
        <v>3205.4012405507046</v>
      </c>
      <c r="J19">
        <f>'[1]Time Interval'!$AA$25*A19</f>
        <v>8.6169063866977051</v>
      </c>
      <c r="K19">
        <f t="shared" si="3"/>
        <v>603.21292966862313</v>
      </c>
      <c r="M19">
        <f t="shared" si="4"/>
        <v>6.4754959784758919</v>
      </c>
      <c r="P19">
        <f>F19/('[1]Time Interval'!$AI$4^2)</f>
        <v>2191605.8386247037</v>
      </c>
      <c r="Q19">
        <f t="shared" si="5"/>
        <v>272414.40929859655</v>
      </c>
    </row>
    <row r="20" spans="1:17" x14ac:dyDescent="0.3">
      <c r="A20">
        <f t="shared" si="1"/>
        <v>1335</v>
      </c>
      <c r="B20">
        <v>267</v>
      </c>
      <c r="C20">
        <v>56.6</v>
      </c>
      <c r="D20">
        <v>8.8063063059999998</v>
      </c>
      <c r="E20">
        <v>114.16079999999999</v>
      </c>
      <c r="F20">
        <f t="shared" si="2"/>
        <v>103.26669720410447</v>
      </c>
      <c r="G20">
        <f>A20*'[1]Time Interval'!$AF$2</f>
        <v>10.894102795895515</v>
      </c>
      <c r="I20">
        <f>C20/'[1]Time Interval'!$AI$25</f>
        <v>3335.0314377788586</v>
      </c>
      <c r="J20">
        <f>'[1]Time Interval'!$AA$25*A20</f>
        <v>9.0937312460406616</v>
      </c>
      <c r="K20">
        <f t="shared" si="3"/>
        <v>601.9320733035911</v>
      </c>
      <c r="M20">
        <f t="shared" si="4"/>
        <v>6.4272122764383894</v>
      </c>
      <c r="P20">
        <f>F20/('[1]Time Interval'!$AI$4^2)</f>
        <v>2289261.6698597162</v>
      </c>
      <c r="Q20">
        <f t="shared" si="5"/>
        <v>270095.91779512202</v>
      </c>
    </row>
    <row r="21" spans="1:17" x14ac:dyDescent="0.3">
      <c r="A21">
        <f t="shared" si="1"/>
        <v>1405</v>
      </c>
      <c r="B21">
        <v>281</v>
      </c>
      <c r="C21">
        <v>58.2</v>
      </c>
      <c r="D21">
        <v>8.9864864860000004</v>
      </c>
      <c r="E21">
        <v>117.0936</v>
      </c>
      <c r="F21">
        <f t="shared" si="2"/>
        <v>105.62827084027475</v>
      </c>
      <c r="G21">
        <f>A21*'[1]Time Interval'!$AF$2</f>
        <v>11.465329159725242</v>
      </c>
      <c r="I21">
        <f>C21/'[1]Time Interval'!$AI$25</f>
        <v>3429.3079448538792</v>
      </c>
      <c r="J21">
        <f>'[1]Time Interval'!$AA$25*A21</f>
        <v>9.5705561053836163</v>
      </c>
      <c r="K21">
        <f t="shared" si="3"/>
        <v>594.89546833886027</v>
      </c>
      <c r="M21">
        <f t="shared" si="4"/>
        <v>6.4763909777942104</v>
      </c>
      <c r="P21">
        <f>F21/('[1]Time Interval'!$AI$4^2)</f>
        <v>2341614.0753515898</v>
      </c>
      <c r="Q21">
        <f t="shared" si="5"/>
        <v>262936.22503310366</v>
      </c>
    </row>
    <row r="22" spans="1:17" x14ac:dyDescent="0.3">
      <c r="A22">
        <f t="shared" si="1"/>
        <v>1475</v>
      </c>
      <c r="B22">
        <v>295</v>
      </c>
      <c r="C22">
        <v>59.6</v>
      </c>
      <c r="D22">
        <v>9.1891891890000004</v>
      </c>
      <c r="E22">
        <v>121.7424</v>
      </c>
      <c r="F22">
        <f t="shared" si="2"/>
        <v>109.70584447644504</v>
      </c>
      <c r="G22">
        <f>A22*'[1]Time Interval'!$AF$2</f>
        <v>12.03655552355497</v>
      </c>
      <c r="I22">
        <f>C22/'[1]Time Interval'!$AI$25</f>
        <v>3511.7998885445222</v>
      </c>
      <c r="J22">
        <f>'[1]Time Interval'!$AA$25*A22</f>
        <v>10.047380964726573</v>
      </c>
      <c r="K22">
        <f t="shared" si="3"/>
        <v>586.66159367025898</v>
      </c>
      <c r="M22">
        <f t="shared" si="4"/>
        <v>6.4858823530747092</v>
      </c>
      <c r="P22">
        <f>F22/('[1]Time Interval'!$AI$4^2)</f>
        <v>2432007.5253606034</v>
      </c>
      <c r="Q22">
        <f t="shared" si="5"/>
        <v>260529.85051384589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J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3</v>
      </c>
      <c r="C1">
        <v>3.8</v>
      </c>
      <c r="D1">
        <v>4.3918918920000003</v>
      </c>
      <c r="E1">
        <v>5.3196000000000003</v>
      </c>
      <c r="F1">
        <f>E1-G1</f>
        <v>4.0594159547206523</v>
      </c>
      <c r="G1">
        <f>A1*'[1]Time Interval'!$AF$3</f>
        <v>1.2601840452793485</v>
      </c>
      <c r="I1">
        <f>C1/'[1]Time Interval'!$AI$26</f>
        <v>223.90670430317422</v>
      </c>
      <c r="J1">
        <f>'[1]Time Interval'!$AA$26*A1</f>
        <v>3.9699001635834646E-2</v>
      </c>
      <c r="K1">
        <f>I1/(J1^0.88627)</f>
        <v>3907.749486533</v>
      </c>
      <c r="M1">
        <f>C1/D1</f>
        <v>0.86523076920947117</v>
      </c>
      <c r="P1">
        <f>F1/('[1]Time Interval'!$AI$4^2)</f>
        <v>89990.922521627901</v>
      </c>
      <c r="Q1">
        <f>P1/(J1^1.1506)</f>
        <v>3685045.9983274788</v>
      </c>
    </row>
    <row r="2" spans="1:18" x14ac:dyDescent="0.3">
      <c r="A2">
        <v>60</v>
      </c>
      <c r="B2">
        <v>6</v>
      </c>
      <c r="C2">
        <v>6.8</v>
      </c>
      <c r="D2">
        <v>5.8108108109999996</v>
      </c>
      <c r="E2">
        <v>12.0276</v>
      </c>
      <c r="F2">
        <f t="shared" ref="F2:F21" si="0">E2-G2</f>
        <v>9.5072319094413018</v>
      </c>
      <c r="G2">
        <f>A2*'[1]Time Interval'!$AF$3</f>
        <v>2.5203680905586969</v>
      </c>
      <c r="I2">
        <f>C2/'[1]Time Interval'!$AI$26</f>
        <v>400.67515506883808</v>
      </c>
      <c r="J2">
        <f>'[1]Time Interval'!$AA$26*A2</f>
        <v>7.9398003271669293E-2</v>
      </c>
      <c r="K2">
        <f t="shared" ref="K2:K21" si="1">I2/(J2^0.88627)</f>
        <v>3783.1902044894568</v>
      </c>
      <c r="M2">
        <f t="shared" ref="M2:M21" si="2">C2/D2</f>
        <v>1.1702325581014343</v>
      </c>
      <c r="P2">
        <f>F2/('[1]Time Interval'!$AI$4^2)</f>
        <v>210760.50833439562</v>
      </c>
      <c r="Q2">
        <f t="shared" ref="Q2:Q21" si="3">P2/(J2^1.1506)</f>
        <v>3887481.4860893479</v>
      </c>
    </row>
    <row r="3" spans="1:18" x14ac:dyDescent="0.3">
      <c r="A3">
        <v>90</v>
      </c>
      <c r="B3">
        <v>9</v>
      </c>
      <c r="C3">
        <v>10</v>
      </c>
      <c r="D3">
        <v>6.7792792789999998</v>
      </c>
      <c r="E3">
        <v>19.032</v>
      </c>
      <c r="F3">
        <f t="shared" si="0"/>
        <v>15.251447864161955</v>
      </c>
      <c r="G3">
        <f>A3*'[1]Time Interval'!$AF$3</f>
        <v>3.7805521358380454</v>
      </c>
      <c r="I3">
        <f>C3/'[1]Time Interval'!$AI$26</f>
        <v>589.22816921887954</v>
      </c>
      <c r="J3">
        <f>'[1]Time Interval'!$AA$26*A3</f>
        <v>0.11909700490750394</v>
      </c>
      <c r="K3">
        <f t="shared" si="1"/>
        <v>3884.0504618426021</v>
      </c>
      <c r="M3">
        <f t="shared" si="2"/>
        <v>1.4750830565391728</v>
      </c>
      <c r="P3">
        <f>F3/('[1]Time Interval'!$AI$4^2)</f>
        <v>338100.82001830568</v>
      </c>
      <c r="Q3">
        <f t="shared" si="3"/>
        <v>3911242.2694874033</v>
      </c>
    </row>
    <row r="4" spans="1:18" x14ac:dyDescent="0.3">
      <c r="A4">
        <v>120</v>
      </c>
      <c r="B4">
        <v>12</v>
      </c>
      <c r="C4">
        <v>12.4</v>
      </c>
      <c r="D4">
        <v>8.198198198</v>
      </c>
      <c r="E4">
        <v>26.13</v>
      </c>
      <c r="F4">
        <f t="shared" si="0"/>
        <v>21.089263818882607</v>
      </c>
      <c r="G4">
        <f>A4*'[1]Time Interval'!$AF$3</f>
        <v>5.0407361811173939</v>
      </c>
      <c r="I4">
        <f>C4/'[1]Time Interval'!$AI$26</f>
        <v>730.6429298314107</v>
      </c>
      <c r="J4">
        <f>'[1]Time Interval'!$AA$26*A4</f>
        <v>0.15879600654333859</v>
      </c>
      <c r="K4">
        <f t="shared" si="1"/>
        <v>3732.3047259862424</v>
      </c>
      <c r="M4">
        <f t="shared" si="2"/>
        <v>1.5125274725640392</v>
      </c>
      <c r="P4">
        <f>F4/('[1]Time Interval'!$AI$4^2)</f>
        <v>467516.09776678693</v>
      </c>
      <c r="Q4">
        <f t="shared" si="3"/>
        <v>3884280.214701362</v>
      </c>
    </row>
    <row r="5" spans="1:18" x14ac:dyDescent="0.3">
      <c r="A5">
        <v>150</v>
      </c>
      <c r="B5">
        <v>15</v>
      </c>
      <c r="C5">
        <v>14.8</v>
      </c>
      <c r="D5">
        <v>8.8063063059999998</v>
      </c>
      <c r="E5">
        <v>32.947200000000002</v>
      </c>
      <c r="F5">
        <f t="shared" si="0"/>
        <v>26.646279773603261</v>
      </c>
      <c r="G5">
        <f>A5*'[1]Time Interval'!$AF$3</f>
        <v>6.3009202263967419</v>
      </c>
      <c r="I5">
        <f>C5/'[1]Time Interval'!$AI$26</f>
        <v>872.05769044394185</v>
      </c>
      <c r="J5">
        <f>'[1]Time Interval'!$AA$26*A5</f>
        <v>0.19849500817917323</v>
      </c>
      <c r="K5">
        <f t="shared" si="1"/>
        <v>3655.3476493550274</v>
      </c>
      <c r="M5">
        <f t="shared" si="2"/>
        <v>1.6806138108001443</v>
      </c>
      <c r="P5">
        <f>F5/('[1]Time Interval'!$AI$4^2)</f>
        <v>590706.47732155456</v>
      </c>
      <c r="Q5">
        <f t="shared" si="3"/>
        <v>3796479.4678722052</v>
      </c>
    </row>
    <row r="6" spans="1:18" x14ac:dyDescent="0.3">
      <c r="A6">
        <v>180</v>
      </c>
      <c r="B6">
        <v>18</v>
      </c>
      <c r="C6">
        <v>18.2</v>
      </c>
      <c r="D6">
        <v>8.8063063059999998</v>
      </c>
      <c r="E6">
        <v>42.307200000000002</v>
      </c>
      <c r="F6">
        <f t="shared" si="0"/>
        <v>34.746095728323908</v>
      </c>
      <c r="G6">
        <f>A6*'[1]Time Interval'!$AF$3</f>
        <v>7.5611042716760908</v>
      </c>
      <c r="I6">
        <f>C6/'[1]Time Interval'!$AI$26</f>
        <v>1072.3952679783608</v>
      </c>
      <c r="J6">
        <f>'[1]Time Interval'!$AA$26*A6</f>
        <v>0.23819400981500788</v>
      </c>
      <c r="K6">
        <f t="shared" si="1"/>
        <v>3824.3919677161393</v>
      </c>
      <c r="M6">
        <f t="shared" si="2"/>
        <v>2.0667007673353122</v>
      </c>
      <c r="P6">
        <f>F6/('[1]Time Interval'!$AI$4^2)</f>
        <v>770266.76829717366</v>
      </c>
      <c r="Q6">
        <f t="shared" si="3"/>
        <v>4013696.6144367591</v>
      </c>
    </row>
    <row r="7" spans="1:18" x14ac:dyDescent="0.3">
      <c r="A7">
        <v>210</v>
      </c>
      <c r="B7">
        <v>21</v>
      </c>
      <c r="C7">
        <v>20.6</v>
      </c>
      <c r="D7">
        <v>8.6036036039999999</v>
      </c>
      <c r="E7">
        <v>49.857599999999998</v>
      </c>
      <c r="F7">
        <f t="shared" si="0"/>
        <v>41.036311683044559</v>
      </c>
      <c r="G7">
        <f>A7*'[1]Time Interval'!$AF$3</f>
        <v>8.8212883169554388</v>
      </c>
      <c r="I7">
        <f>C7/'[1]Time Interval'!$AI$26</f>
        <v>1213.810028590892</v>
      </c>
      <c r="J7">
        <f>'[1]Time Interval'!$AA$26*A7</f>
        <v>0.27789301145084255</v>
      </c>
      <c r="K7">
        <f t="shared" si="1"/>
        <v>3775.9418590081723</v>
      </c>
      <c r="M7">
        <f t="shared" si="2"/>
        <v>2.3943455496279045</v>
      </c>
      <c r="P7">
        <f>F7/('[1]Time Interval'!$AI$4^2)</f>
        <v>909711.04869108251</v>
      </c>
      <c r="Q7">
        <f t="shared" si="3"/>
        <v>3969884.521331334</v>
      </c>
    </row>
    <row r="8" spans="1:18" x14ac:dyDescent="0.3">
      <c r="A8">
        <v>240</v>
      </c>
      <c r="B8">
        <v>24</v>
      </c>
      <c r="C8">
        <v>23.4</v>
      </c>
      <c r="D8">
        <v>8.8063063059999998</v>
      </c>
      <c r="E8">
        <v>57.018000000000001</v>
      </c>
      <c r="F8">
        <f t="shared" si="0"/>
        <v>46.936527637765209</v>
      </c>
      <c r="G8">
        <f>A8*'[1]Time Interval'!$AF$3</f>
        <v>10.081472362234788</v>
      </c>
      <c r="I8">
        <f>C8/'[1]Time Interval'!$AI$26</f>
        <v>1378.7939159721782</v>
      </c>
      <c r="J8">
        <f>'[1]Time Interval'!$AA$26*A8</f>
        <v>0.31759201308667717</v>
      </c>
      <c r="K8">
        <f t="shared" si="1"/>
        <v>3810.4600500092142</v>
      </c>
      <c r="M8">
        <f t="shared" si="2"/>
        <v>2.6571867008596874</v>
      </c>
      <c r="P8">
        <f>F8/('[1]Time Interval'!$AI$4^2)</f>
        <v>1040509.6371492778</v>
      </c>
      <c r="Q8">
        <f t="shared" si="3"/>
        <v>3893991.3039170806</v>
      </c>
    </row>
    <row r="9" spans="1:18" x14ac:dyDescent="0.3">
      <c r="A9">
        <v>270</v>
      </c>
      <c r="B9">
        <v>27</v>
      </c>
      <c r="C9">
        <v>25.6</v>
      </c>
      <c r="D9">
        <v>9.2117117119999996</v>
      </c>
      <c r="E9">
        <v>65.005200000000002</v>
      </c>
      <c r="F9">
        <f t="shared" si="0"/>
        <v>53.663543592485865</v>
      </c>
      <c r="G9">
        <f>A9*'[1]Time Interval'!$AF$3</f>
        <v>11.341656407514137</v>
      </c>
      <c r="I9">
        <f>C9/'[1]Time Interval'!$AI$26</f>
        <v>1508.4241132003317</v>
      </c>
      <c r="J9">
        <f>'[1]Time Interval'!$AA$26*A9</f>
        <v>0.35729101472251185</v>
      </c>
      <c r="K9">
        <f t="shared" si="1"/>
        <v>3755.4896943581234</v>
      </c>
      <c r="M9">
        <f t="shared" si="2"/>
        <v>2.7790709045585036</v>
      </c>
      <c r="N9">
        <f>STDEV(K1:K23)/AVERAGE(K1:K23)*100</f>
        <v>1.9021252749081852</v>
      </c>
      <c r="P9">
        <f>F9/('[1]Time Interval'!$AI$4^2)</f>
        <v>1189637.0925111859</v>
      </c>
      <c r="Q9">
        <f t="shared" si="3"/>
        <v>3887830.07405899</v>
      </c>
    </row>
    <row r="10" spans="1:18" x14ac:dyDescent="0.3">
      <c r="A10">
        <v>300</v>
      </c>
      <c r="B10">
        <v>30</v>
      </c>
      <c r="C10">
        <v>28.4</v>
      </c>
      <c r="D10">
        <v>9.0090090089999997</v>
      </c>
      <c r="E10">
        <v>70.574399999999997</v>
      </c>
      <c r="F10">
        <f t="shared" si="0"/>
        <v>57.972559547206515</v>
      </c>
      <c r="G10">
        <f>A10*'[1]Time Interval'!$AF$3</f>
        <v>12.601840452793484</v>
      </c>
      <c r="I10">
        <f>C10/'[1]Time Interval'!$AI$26</f>
        <v>1673.4080005816179</v>
      </c>
      <c r="J10">
        <f>'[1]Time Interval'!$AA$26*A10</f>
        <v>0.39699001635834646</v>
      </c>
      <c r="K10">
        <f t="shared" si="1"/>
        <v>3794.8224232614502</v>
      </c>
      <c r="M10">
        <f t="shared" si="2"/>
        <v>3.1524000000031522</v>
      </c>
      <c r="P10">
        <f>F10/('[1]Time Interval'!$AI$4^2)</f>
        <v>1285161.2578716704</v>
      </c>
      <c r="Q10">
        <f t="shared" si="3"/>
        <v>3720504.5013798936</v>
      </c>
    </row>
    <row r="11" spans="1:18" x14ac:dyDescent="0.3">
      <c r="A11">
        <v>330</v>
      </c>
      <c r="B11">
        <v>33</v>
      </c>
      <c r="C11">
        <v>32</v>
      </c>
      <c r="D11">
        <v>9.7972972970000001</v>
      </c>
      <c r="E11">
        <v>82.835999999999999</v>
      </c>
      <c r="F11">
        <f t="shared" si="0"/>
        <v>68.973975501927171</v>
      </c>
      <c r="G11">
        <f>A11*'[1]Time Interval'!$AF$3</f>
        <v>13.862024498072833</v>
      </c>
      <c r="I11">
        <f>C11/'[1]Time Interval'!$AI$26</f>
        <v>1885.5301415004146</v>
      </c>
      <c r="J11">
        <f>'[1]Time Interval'!$AA$26*A11</f>
        <v>0.43668901799418114</v>
      </c>
      <c r="K11">
        <f t="shared" si="1"/>
        <v>3929.5064079061895</v>
      </c>
      <c r="M11">
        <f t="shared" si="2"/>
        <v>3.2662068966508366</v>
      </c>
      <c r="P11">
        <f>F11/('[1]Time Interval'!$AI$4^2)</f>
        <v>1529045.4968489979</v>
      </c>
      <c r="Q11">
        <f t="shared" si="3"/>
        <v>3966780.7214062889</v>
      </c>
      <c r="R11">
        <f>_xlfn.STDEV.P(Q1:Q23)*100/R12</f>
        <v>2.9390846591677255</v>
      </c>
    </row>
    <row r="12" spans="1:18" x14ac:dyDescent="0.3">
      <c r="A12">
        <v>360</v>
      </c>
      <c r="B12">
        <v>36</v>
      </c>
      <c r="C12">
        <v>34.6</v>
      </c>
      <c r="D12">
        <v>9.5945945950000002</v>
      </c>
      <c r="E12">
        <v>91.103999999999999</v>
      </c>
      <c r="F12">
        <f t="shared" si="0"/>
        <v>75.981791456647812</v>
      </c>
      <c r="G12">
        <f>A12*'[1]Time Interval'!$AF$3</f>
        <v>15.122208543352182</v>
      </c>
      <c r="I12">
        <f>C12/'[1]Time Interval'!$AI$26</f>
        <v>2038.7294654973234</v>
      </c>
      <c r="J12">
        <f>'[1]Time Interval'!$AA$26*A12</f>
        <v>0.47638801963001576</v>
      </c>
      <c r="K12">
        <f t="shared" si="1"/>
        <v>3933.4465576013895</v>
      </c>
      <c r="M12">
        <f t="shared" si="2"/>
        <v>3.6061971829462172</v>
      </c>
      <c r="P12">
        <f>F12/('[1]Time Interval'!$AI$4^2)</f>
        <v>1684397.8504046192</v>
      </c>
      <c r="Q12">
        <f t="shared" si="3"/>
        <v>3953510.9516433058</v>
      </c>
      <c r="R12">
        <f>AVERAGE(Q1:Q23)</f>
        <v>3864053.531496441</v>
      </c>
    </row>
    <row r="13" spans="1:18" x14ac:dyDescent="0.3">
      <c r="A13">
        <v>390</v>
      </c>
      <c r="B13">
        <v>39</v>
      </c>
      <c r="C13">
        <v>36.799999999999997</v>
      </c>
      <c r="D13">
        <v>9.6171171169999994</v>
      </c>
      <c r="E13">
        <v>99.075599999999994</v>
      </c>
      <c r="F13">
        <f t="shared" si="0"/>
        <v>82.693207411368462</v>
      </c>
      <c r="G13">
        <f>A13*'[1]Time Interval'!$AF$3</f>
        <v>16.382392588631529</v>
      </c>
      <c r="I13">
        <f>C13/'[1]Time Interval'!$AI$26</f>
        <v>2168.3596627254765</v>
      </c>
      <c r="J13">
        <f>'[1]Time Interval'!$AA$26*A13</f>
        <v>0.51608702126585049</v>
      </c>
      <c r="K13">
        <f t="shared" si="1"/>
        <v>3897.0534455581696</v>
      </c>
      <c r="M13">
        <f t="shared" si="2"/>
        <v>3.8265105386882854</v>
      </c>
      <c r="P13">
        <f>F13/('[1]Time Interval'!$AI$4^2)</f>
        <v>1833179.4780890986</v>
      </c>
      <c r="Q13">
        <f t="shared" si="3"/>
        <v>3924153.3896717597</v>
      </c>
    </row>
    <row r="14" spans="1:18" x14ac:dyDescent="0.3">
      <c r="A14">
        <v>420</v>
      </c>
      <c r="B14">
        <v>42</v>
      </c>
      <c r="C14">
        <v>39.200000000000003</v>
      </c>
      <c r="D14">
        <v>10.2027027</v>
      </c>
      <c r="E14">
        <v>110.916</v>
      </c>
      <c r="F14">
        <f t="shared" si="0"/>
        <v>93.273423366089119</v>
      </c>
      <c r="G14">
        <f>A14*'[1]Time Interval'!$AF$3</f>
        <v>17.642576633910878</v>
      </c>
      <c r="I14">
        <f>C14/'[1]Time Interval'!$AI$26</f>
        <v>2309.7744233380081</v>
      </c>
      <c r="J14">
        <f>'[1]Time Interval'!$AA$26*A14</f>
        <v>0.55578602290168511</v>
      </c>
      <c r="K14">
        <f t="shared" si="1"/>
        <v>3887.319983516732</v>
      </c>
      <c r="M14">
        <f t="shared" si="2"/>
        <v>3.8421192063157936</v>
      </c>
      <c r="N14">
        <f>AVERAGE(K1:K21)</f>
        <v>3820.7564977771503</v>
      </c>
      <c r="P14">
        <f>F14/('[1]Time Interval'!$AI$4^2)</f>
        <v>2067726.3697758554</v>
      </c>
      <c r="Q14">
        <f t="shared" si="3"/>
        <v>4064455.3583547296</v>
      </c>
    </row>
    <row r="15" spans="1:18" x14ac:dyDescent="0.3">
      <c r="A15">
        <v>450</v>
      </c>
      <c r="B15">
        <v>45</v>
      </c>
      <c r="C15">
        <v>41.2</v>
      </c>
      <c r="D15">
        <v>10.38288288</v>
      </c>
      <c r="E15">
        <v>117.39</v>
      </c>
      <c r="F15">
        <f t="shared" si="0"/>
        <v>98.487239320809778</v>
      </c>
      <c r="G15">
        <f>A15*'[1]Time Interval'!$AF$3</f>
        <v>18.902760679190227</v>
      </c>
      <c r="I15">
        <f>C15/'[1]Time Interval'!$AI$26</f>
        <v>2427.620057181784</v>
      </c>
      <c r="J15">
        <f>'[1]Time Interval'!$AA$26*A15</f>
        <v>0.59548502453751972</v>
      </c>
      <c r="K15">
        <f t="shared" si="1"/>
        <v>3843.3145843529283</v>
      </c>
      <c r="M15">
        <f t="shared" si="2"/>
        <v>3.9680694154184661</v>
      </c>
      <c r="P15">
        <f>F15/('[1]Time Interval'!$AI$4^2)</f>
        <v>2183308.5404271954</v>
      </c>
      <c r="Q15">
        <f t="shared" si="3"/>
        <v>3964137.59396738</v>
      </c>
    </row>
    <row r="16" spans="1:18" x14ac:dyDescent="0.3">
      <c r="A16">
        <v>480</v>
      </c>
      <c r="B16">
        <v>48</v>
      </c>
      <c r="C16">
        <v>44</v>
      </c>
      <c r="D16">
        <v>10.38288288</v>
      </c>
      <c r="E16">
        <v>123.4584</v>
      </c>
      <c r="F16">
        <f t="shared" si="0"/>
        <v>103.29545527553043</v>
      </c>
      <c r="G16">
        <f>A16*'[1]Time Interval'!$AF$3</f>
        <v>20.162944724469575</v>
      </c>
      <c r="I16">
        <f>C16/'[1]Time Interval'!$AI$26</f>
        <v>2592.6039445630699</v>
      </c>
      <c r="J16">
        <f>'[1]Time Interval'!$AA$26*A16</f>
        <v>0.63518402617335434</v>
      </c>
      <c r="K16">
        <f t="shared" si="1"/>
        <v>3876.326743882425</v>
      </c>
      <c r="M16">
        <f t="shared" si="2"/>
        <v>4.2377440358837983</v>
      </c>
      <c r="P16">
        <f>F16/('[1]Time Interval'!$AI$4^2)</f>
        <v>2289899.1914653932</v>
      </c>
      <c r="Q16">
        <f t="shared" si="3"/>
        <v>3860113.9136604429</v>
      </c>
    </row>
    <row r="17" spans="1:17" x14ac:dyDescent="0.3">
      <c r="A17">
        <v>510</v>
      </c>
      <c r="B17">
        <v>51</v>
      </c>
      <c r="C17">
        <v>45.8</v>
      </c>
      <c r="D17">
        <v>10.788288290000001</v>
      </c>
      <c r="E17">
        <v>128.49719999999999</v>
      </c>
      <c r="F17">
        <f t="shared" si="0"/>
        <v>107.07407123025106</v>
      </c>
      <c r="G17">
        <f>A17*'[1]Time Interval'!$AF$3</f>
        <v>21.423128769748924</v>
      </c>
      <c r="I17">
        <f>C17/'[1]Time Interval'!$AI$26</f>
        <v>2698.6650150224682</v>
      </c>
      <c r="J17">
        <f>'[1]Time Interval'!$AA$26*A17</f>
        <v>0.67488302780918907</v>
      </c>
      <c r="K17">
        <f t="shared" si="1"/>
        <v>3823.8304787948882</v>
      </c>
      <c r="M17">
        <f t="shared" si="2"/>
        <v>4.2453444669673353</v>
      </c>
      <c r="P17">
        <f>F17/('[1]Time Interval'!$AI$4^2)</f>
        <v>2373665.2157933069</v>
      </c>
      <c r="Q17">
        <f t="shared" si="3"/>
        <v>3731720.8239884628</v>
      </c>
    </row>
    <row r="18" spans="1:17" x14ac:dyDescent="0.3">
      <c r="A18">
        <v>540</v>
      </c>
      <c r="B18">
        <v>54</v>
      </c>
      <c r="C18">
        <v>48.2</v>
      </c>
      <c r="D18">
        <v>11.19369369</v>
      </c>
      <c r="E18">
        <v>137.18639999999999</v>
      </c>
      <c r="F18">
        <f t="shared" si="0"/>
        <v>114.50308718497172</v>
      </c>
      <c r="G18">
        <f>A18*'[1]Time Interval'!$AF$3</f>
        <v>22.683312815028273</v>
      </c>
      <c r="I18">
        <f>C18/'[1]Time Interval'!$AI$26</f>
        <v>2840.0797756349998</v>
      </c>
      <c r="J18">
        <f>'[1]Time Interval'!$AA$26*A18</f>
        <v>0.71458202944502369</v>
      </c>
      <c r="K18">
        <f t="shared" si="1"/>
        <v>3825.4258937444461</v>
      </c>
      <c r="M18">
        <f t="shared" si="2"/>
        <v>4.305995977276023</v>
      </c>
      <c r="P18">
        <f>F18/('[1]Time Interval'!$AI$4^2)</f>
        <v>2538354.9166394989</v>
      </c>
      <c r="Q18">
        <f t="shared" si="3"/>
        <v>3736629.2639187835</v>
      </c>
    </row>
    <row r="19" spans="1:17" x14ac:dyDescent="0.3">
      <c r="A19">
        <v>570</v>
      </c>
      <c r="B19">
        <v>57</v>
      </c>
      <c r="C19">
        <v>50.2</v>
      </c>
      <c r="D19">
        <v>11.5990991</v>
      </c>
      <c r="E19">
        <v>149.86920000000001</v>
      </c>
      <c r="F19">
        <f t="shared" si="0"/>
        <v>125.92570313969239</v>
      </c>
      <c r="G19">
        <f>A19*'[1]Time Interval'!$AF$3</f>
        <v>23.943496860307619</v>
      </c>
      <c r="I19">
        <f>C19/'[1]Time Interval'!$AI$26</f>
        <v>2957.9254094787757</v>
      </c>
      <c r="J19">
        <f>'[1]Time Interval'!$AA$26*A19</f>
        <v>0.75428103108085831</v>
      </c>
      <c r="K19">
        <f t="shared" si="1"/>
        <v>3797.7457054695365</v>
      </c>
      <c r="M19">
        <f t="shared" si="2"/>
        <v>4.3279223297609386</v>
      </c>
      <c r="P19">
        <f>F19/('[1]Time Interval'!$AI$4^2)</f>
        <v>2791576.5029073972</v>
      </c>
      <c r="Q19">
        <f t="shared" si="3"/>
        <v>3861533.8861924116</v>
      </c>
    </row>
    <row r="20" spans="1:17" x14ac:dyDescent="0.3">
      <c r="A20">
        <v>600</v>
      </c>
      <c r="B20">
        <v>60</v>
      </c>
      <c r="C20">
        <v>52.2</v>
      </c>
      <c r="D20">
        <v>12.20720721</v>
      </c>
      <c r="E20">
        <v>157.63800000000001</v>
      </c>
      <c r="F20">
        <f t="shared" si="0"/>
        <v>132.43431909441304</v>
      </c>
      <c r="G20">
        <f>A20*'[1]Time Interval'!$AF$3</f>
        <v>25.203680905586967</v>
      </c>
      <c r="I20">
        <f>C20/'[1]Time Interval'!$AI$26</f>
        <v>3075.7710433225516</v>
      </c>
      <c r="J20">
        <f>'[1]Time Interval'!$AA$26*A20</f>
        <v>0.79398003271669293</v>
      </c>
      <c r="K20">
        <f t="shared" si="1"/>
        <v>3773.5470283938034</v>
      </c>
      <c r="M20">
        <f t="shared" si="2"/>
        <v>4.2761623606453059</v>
      </c>
      <c r="P20">
        <f>F20/('[1]Time Interval'!$AI$4^2)</f>
        <v>2935862.3707853057</v>
      </c>
      <c r="Q20">
        <f t="shared" si="3"/>
        <v>3828377.7979688128</v>
      </c>
    </row>
    <row r="21" spans="1:17" x14ac:dyDescent="0.3">
      <c r="A21">
        <v>630</v>
      </c>
      <c r="B21">
        <v>63</v>
      </c>
      <c r="C21">
        <v>53.8</v>
      </c>
      <c r="D21">
        <v>12.20720721</v>
      </c>
      <c r="E21">
        <v>158.30879999999999</v>
      </c>
      <c r="F21">
        <f t="shared" si="0"/>
        <v>131.84493504913368</v>
      </c>
      <c r="G21">
        <f>A21*'[1]Time Interval'!$AF$3</f>
        <v>26.463864950866316</v>
      </c>
      <c r="I21">
        <f>C21/'[1]Time Interval'!$AI$26</f>
        <v>3170.0475503975717</v>
      </c>
      <c r="J21">
        <f>'[1]Time Interval'!$AA$26*A21</f>
        <v>0.83367903435252766</v>
      </c>
      <c r="K21">
        <f t="shared" si="1"/>
        <v>3724.6211015402105</v>
      </c>
      <c r="M21">
        <f t="shared" si="2"/>
        <v>4.4072324713164264</v>
      </c>
      <c r="P21">
        <f>F21/('[1]Time Interval'!$AI$4^2)</f>
        <v>2922796.6454332289</v>
      </c>
      <c r="Q21">
        <f t="shared" si="3"/>
        <v>3603274.0090510231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J1" workbookViewId="0">
      <selection activeCell="R12" sqref="R12"/>
    </sheetView>
  </sheetViews>
  <sheetFormatPr defaultRowHeight="14.4" x14ac:dyDescent="0.3"/>
  <cols>
    <col min="10" max="10" width="12" bestFit="1" customWidth="1"/>
  </cols>
  <sheetData>
    <row r="1" spans="1:18" x14ac:dyDescent="0.3">
      <c r="A1">
        <f>B1*10</f>
        <v>30</v>
      </c>
      <c r="B1">
        <v>3</v>
      </c>
      <c r="C1">
        <v>4.2</v>
      </c>
      <c r="D1">
        <v>5.4054054054054061</v>
      </c>
      <c r="E1">
        <v>7.3320000000000007</v>
      </c>
      <c r="F1">
        <f>E1-G1</f>
        <v>4.7359284494365017</v>
      </c>
      <c r="G1">
        <f>A1*'[1]Time Interval'!$AF$4</f>
        <v>2.5960715505634995</v>
      </c>
      <c r="I1">
        <f>C1/'[1]Time Interval'!$AI$27</f>
        <v>247.47583107192943</v>
      </c>
      <c r="J1">
        <f>'[1]Time Interval'!$AA$27*A1</f>
        <v>1.9270673978203166E-2</v>
      </c>
      <c r="K1">
        <f>I1/(J1^0.99238)</f>
        <v>12461.398995806619</v>
      </c>
      <c r="M1">
        <f t="shared" ref="M1" si="0">C1/D1</f>
        <v>0.77699999999999991</v>
      </c>
      <c r="P1">
        <f>F1/('[1]Time Interval'!$AI$4^2)</f>
        <v>104988.149752331</v>
      </c>
      <c r="Q1">
        <f>P1/(J1^1.2644)</f>
        <v>15478063.945196727</v>
      </c>
    </row>
    <row r="2" spans="1:18" x14ac:dyDescent="0.3">
      <c r="A2">
        <f t="shared" ref="A2:A22" si="1">B2*10</f>
        <v>40</v>
      </c>
      <c r="B2">
        <v>4</v>
      </c>
      <c r="C2">
        <v>5.6</v>
      </c>
      <c r="D2">
        <v>6.0135135139999996</v>
      </c>
      <c r="E2">
        <v>10.5456</v>
      </c>
      <c r="F2">
        <f t="shared" ref="F2:F22" si="2">E2-G2</f>
        <v>7.0841712659153337</v>
      </c>
      <c r="G2">
        <f>A2*'[1]Time Interval'!$AF$4</f>
        <v>3.4614287340846661</v>
      </c>
      <c r="I2">
        <f>C2/'[1]Time Interval'!$AI$27</f>
        <v>329.96777476257256</v>
      </c>
      <c r="J2">
        <f>'[1]Time Interval'!$AA$27*A2</f>
        <v>2.5694231970937557E-2</v>
      </c>
      <c r="K2">
        <f t="shared" ref="K2:K22" si="3">I2/(J2^0.99238)</f>
        <v>12488.746057810293</v>
      </c>
      <c r="M2">
        <f t="shared" ref="M2:M22" si="4">C2/D2</f>
        <v>0.93123595498084388</v>
      </c>
      <c r="P2">
        <f>F2/('[1]Time Interval'!$AI$4^2)</f>
        <v>157045.03175624917</v>
      </c>
      <c r="Q2">
        <f t="shared" ref="Q2:Q22" si="5">P2/(J2^1.2644)</f>
        <v>16092666.739361195</v>
      </c>
    </row>
    <row r="3" spans="1:18" x14ac:dyDescent="0.3">
      <c r="A3">
        <f t="shared" si="1"/>
        <v>60</v>
      </c>
      <c r="B3">
        <v>6</v>
      </c>
      <c r="C3">
        <v>9</v>
      </c>
      <c r="D3">
        <v>7.0045045049999999</v>
      </c>
      <c r="E3">
        <v>17.269200000000001</v>
      </c>
      <c r="F3">
        <f t="shared" si="2"/>
        <v>12.077056898873003</v>
      </c>
      <c r="G3">
        <f>A3*'[1]Time Interval'!$AF$4</f>
        <v>5.1921431011269989</v>
      </c>
      <c r="I3">
        <f>C3/'[1]Time Interval'!$AI$27</f>
        <v>530.3053522969916</v>
      </c>
      <c r="J3">
        <f>'[1]Time Interval'!$AA$27*A3</f>
        <v>3.8541347956406333E-2</v>
      </c>
      <c r="K3">
        <f t="shared" si="3"/>
        <v>13422.205187446707</v>
      </c>
      <c r="M3">
        <f t="shared" si="4"/>
        <v>1.2848874597161817</v>
      </c>
      <c r="P3">
        <f>F3/('[1]Time Interval'!$AI$4^2)</f>
        <v>267729.52163522789</v>
      </c>
      <c r="Q3">
        <f t="shared" si="5"/>
        <v>16430481.471971406</v>
      </c>
    </row>
    <row r="4" spans="1:18" x14ac:dyDescent="0.3">
      <c r="A4">
        <f t="shared" si="1"/>
        <v>80</v>
      </c>
      <c r="B4">
        <v>8</v>
      </c>
      <c r="C4">
        <v>12.2</v>
      </c>
      <c r="D4">
        <v>7.9954954950000001</v>
      </c>
      <c r="E4">
        <v>25.8492</v>
      </c>
      <c r="F4">
        <f t="shared" si="2"/>
        <v>18.926342531830667</v>
      </c>
      <c r="G4">
        <f>A4*'[1]Time Interval'!$AF$4</f>
        <v>6.9228574681693322</v>
      </c>
      <c r="I4">
        <f>C4/'[1]Time Interval'!$AI$27</f>
        <v>718.85836644703306</v>
      </c>
      <c r="J4">
        <f>'[1]Time Interval'!$AA$27*A4</f>
        <v>5.1388463941875115E-2</v>
      </c>
      <c r="K4">
        <f t="shared" si="3"/>
        <v>13675.855125192993</v>
      </c>
      <c r="M4">
        <f t="shared" si="4"/>
        <v>1.5258591550241376</v>
      </c>
      <c r="P4">
        <f>F4/('[1]Time Interval'!$AI$4^2)</f>
        <v>419567.50512820249</v>
      </c>
      <c r="Q4">
        <f t="shared" si="5"/>
        <v>17897127.613156602</v>
      </c>
    </row>
    <row r="5" spans="1:18" x14ac:dyDescent="0.3">
      <c r="A5">
        <f t="shared" si="1"/>
        <v>100</v>
      </c>
      <c r="B5">
        <v>10</v>
      </c>
      <c r="C5">
        <v>15</v>
      </c>
      <c r="D5">
        <v>9.0090090089999997</v>
      </c>
      <c r="E5">
        <v>34.663200000000003</v>
      </c>
      <c r="F5">
        <f t="shared" si="2"/>
        <v>26.009628164788339</v>
      </c>
      <c r="G5">
        <f>A5*'[1]Time Interval'!$AF$4</f>
        <v>8.6535718352116646</v>
      </c>
      <c r="I5">
        <f>C5/'[1]Time Interval'!$AI$27</f>
        <v>883.84225382831937</v>
      </c>
      <c r="J5">
        <f>'[1]Time Interval'!$AA$27*A5</f>
        <v>6.4235579927343897E-2</v>
      </c>
      <c r="K5">
        <f t="shared" si="3"/>
        <v>13474.552818989701</v>
      </c>
      <c r="M5">
        <f t="shared" si="4"/>
        <v>1.6650000000016651</v>
      </c>
      <c r="P5">
        <f>F5/('[1]Time Interval'!$AI$4^2)</f>
        <v>576592.90378260531</v>
      </c>
      <c r="Q5">
        <f t="shared" si="5"/>
        <v>18548883.011929888</v>
      </c>
    </row>
    <row r="6" spans="1:18" x14ac:dyDescent="0.3">
      <c r="A6">
        <f t="shared" si="1"/>
        <v>120</v>
      </c>
      <c r="B6">
        <v>12</v>
      </c>
      <c r="C6">
        <v>18.600000000000001</v>
      </c>
      <c r="D6">
        <v>9.6171171169999994</v>
      </c>
      <c r="E6">
        <v>45.021599999999999</v>
      </c>
      <c r="F6">
        <f t="shared" si="2"/>
        <v>34.637313797746003</v>
      </c>
      <c r="G6">
        <f>A6*'[1]Time Interval'!$AF$4</f>
        <v>10.384286202253998</v>
      </c>
      <c r="I6">
        <f>C6/'[1]Time Interval'!$AI$27</f>
        <v>1095.9643947471161</v>
      </c>
      <c r="J6">
        <f>'[1]Time Interval'!$AA$27*A6</f>
        <v>7.7082695912812665E-2</v>
      </c>
      <c r="K6">
        <f t="shared" si="3"/>
        <v>13943.062090303863</v>
      </c>
      <c r="M6">
        <f t="shared" si="4"/>
        <v>1.9340515222717967</v>
      </c>
      <c r="P6">
        <f>F6/('[1]Time Interval'!$AI$4^2)</f>
        <v>767855.24250243336</v>
      </c>
      <c r="Q6">
        <f t="shared" si="5"/>
        <v>19616027.20773467</v>
      </c>
    </row>
    <row r="7" spans="1:18" x14ac:dyDescent="0.3">
      <c r="A7">
        <f t="shared" si="1"/>
        <v>140</v>
      </c>
      <c r="B7">
        <v>14</v>
      </c>
      <c r="C7">
        <v>21.6</v>
      </c>
      <c r="D7">
        <v>9.6171171169999994</v>
      </c>
      <c r="E7">
        <v>52.884</v>
      </c>
      <c r="F7">
        <f t="shared" si="2"/>
        <v>40.768999430703673</v>
      </c>
      <c r="G7">
        <f>A7*'[1]Time Interval'!$AF$4</f>
        <v>12.115000569296331</v>
      </c>
      <c r="I7">
        <f>C7/'[1]Time Interval'!$AI$27</f>
        <v>1272.7328455127799</v>
      </c>
      <c r="J7">
        <f>'[1]Time Interval'!$AA$27*A7</f>
        <v>8.9929811898281448E-2</v>
      </c>
      <c r="K7">
        <f t="shared" si="3"/>
        <v>13895.12036574884</v>
      </c>
      <c r="M7">
        <f t="shared" si="4"/>
        <v>2.2459953161866024</v>
      </c>
      <c r="N7">
        <f>STDEV(K1:K23)/AVERAGE(K1:K23)*100</f>
        <v>3.3768165932707102</v>
      </c>
      <c r="P7">
        <f>F7/('[1]Time Interval'!$AI$4^2)</f>
        <v>903785.15283369529</v>
      </c>
      <c r="Q7">
        <f t="shared" si="5"/>
        <v>18999815.479064569</v>
      </c>
    </row>
    <row r="8" spans="1:18" x14ac:dyDescent="0.3">
      <c r="A8">
        <f t="shared" si="1"/>
        <v>160</v>
      </c>
      <c r="B8">
        <v>16</v>
      </c>
      <c r="C8">
        <v>24.2</v>
      </c>
      <c r="D8">
        <v>9.0090090089999997</v>
      </c>
      <c r="E8">
        <v>59.623199999999997</v>
      </c>
      <c r="F8">
        <f t="shared" si="2"/>
        <v>45.777485063661331</v>
      </c>
      <c r="G8">
        <f>A8*'[1]Time Interval'!$AF$4</f>
        <v>13.845714936338664</v>
      </c>
      <c r="I8">
        <f>C8/'[1]Time Interval'!$AI$27</f>
        <v>1425.9321695096885</v>
      </c>
      <c r="J8">
        <f>'[1]Time Interval'!$AA$27*A8</f>
        <v>0.10277692788375023</v>
      </c>
      <c r="K8">
        <f t="shared" si="3"/>
        <v>13635.588287151784</v>
      </c>
      <c r="M8">
        <f t="shared" si="4"/>
        <v>2.6862000000026862</v>
      </c>
      <c r="P8">
        <f>F8/('[1]Time Interval'!$AI$4^2)</f>
        <v>1014815.4703901024</v>
      </c>
      <c r="Q8">
        <f t="shared" si="5"/>
        <v>18019645.469026782</v>
      </c>
    </row>
    <row r="9" spans="1:18" x14ac:dyDescent="0.3">
      <c r="A9">
        <f t="shared" si="1"/>
        <v>180</v>
      </c>
      <c r="B9">
        <v>18</v>
      </c>
      <c r="C9">
        <v>27</v>
      </c>
      <c r="D9">
        <v>9.2117117119999996</v>
      </c>
      <c r="E9">
        <v>69.482399999999998</v>
      </c>
      <c r="F9">
        <f t="shared" si="2"/>
        <v>53.905970696619001</v>
      </c>
      <c r="G9">
        <f>A9*'[1]Time Interval'!$AF$4</f>
        <v>15.576429303380998</v>
      </c>
      <c r="I9">
        <f>C9/'[1]Time Interval'!$AI$27</f>
        <v>1590.9160568909749</v>
      </c>
      <c r="J9">
        <f>'[1]Time Interval'!$AA$27*A9</f>
        <v>0.11562404386921901</v>
      </c>
      <c r="K9">
        <f t="shared" si="3"/>
        <v>13535.039814477776</v>
      </c>
      <c r="M9">
        <f t="shared" si="4"/>
        <v>2.9310513446515465</v>
      </c>
      <c r="P9">
        <f>F9/('[1]Time Interval'!$AI$4^2)</f>
        <v>1195011.3234322171</v>
      </c>
      <c r="Q9">
        <f t="shared" si="5"/>
        <v>18283272.577268418</v>
      </c>
    </row>
    <row r="10" spans="1:18" x14ac:dyDescent="0.3">
      <c r="A10">
        <f t="shared" si="1"/>
        <v>200</v>
      </c>
      <c r="B10">
        <v>20</v>
      </c>
      <c r="C10">
        <v>30.2</v>
      </c>
      <c r="D10">
        <v>9.2117117119999996</v>
      </c>
      <c r="E10">
        <v>79.996799999999993</v>
      </c>
      <c r="F10">
        <f t="shared" si="2"/>
        <v>62.689656329576664</v>
      </c>
      <c r="G10">
        <f>A10*'[1]Time Interval'!$AF$4</f>
        <v>17.307143670423329</v>
      </c>
      <c r="I10">
        <f>C10/'[1]Time Interval'!$AI$27</f>
        <v>1779.4690710410164</v>
      </c>
      <c r="J10">
        <f>'[1]Time Interval'!$AA$27*A10</f>
        <v>0.12847115985468779</v>
      </c>
      <c r="K10">
        <f t="shared" si="3"/>
        <v>13636.216817239314</v>
      </c>
      <c r="M10">
        <f t="shared" si="4"/>
        <v>3.2784352077213597</v>
      </c>
      <c r="P10">
        <f>F10/('[1]Time Interval'!$AI$4^2)</f>
        <v>1389731.9389263305</v>
      </c>
      <c r="Q10">
        <f t="shared" si="5"/>
        <v>18610463.138001636</v>
      </c>
    </row>
    <row r="11" spans="1:18" x14ac:dyDescent="0.3">
      <c r="A11">
        <f t="shared" si="1"/>
        <v>220</v>
      </c>
      <c r="B11">
        <v>22</v>
      </c>
      <c r="C11">
        <v>33.6</v>
      </c>
      <c r="D11">
        <v>9.5945945950000002</v>
      </c>
      <c r="E11">
        <v>88.373999999999995</v>
      </c>
      <c r="F11">
        <f t="shared" si="2"/>
        <v>69.336141962534327</v>
      </c>
      <c r="G11">
        <f>A11*'[1]Time Interval'!$AF$4</f>
        <v>19.037858037465664</v>
      </c>
      <c r="I11">
        <f>C11/'[1]Time Interval'!$AI$27</f>
        <v>1979.8066485754355</v>
      </c>
      <c r="J11">
        <f>'[1]Time Interval'!$AA$27*A11</f>
        <v>0.14131827584015658</v>
      </c>
      <c r="K11">
        <f t="shared" si="3"/>
        <v>13802.220442609638</v>
      </c>
      <c r="M11">
        <f t="shared" si="4"/>
        <v>3.5019718308379448</v>
      </c>
      <c r="P11">
        <f>F11/('[1]Time Interval'!$AI$4^2)</f>
        <v>1537074.1626127341</v>
      </c>
      <c r="Q11">
        <f t="shared" si="5"/>
        <v>18246688.31902096</v>
      </c>
      <c r="R11">
        <f>_xlfn.STDEV.P(Q1:Q23)*100/R12</f>
        <v>6.4493334866682357</v>
      </c>
    </row>
    <row r="12" spans="1:18" x14ac:dyDescent="0.3">
      <c r="A12">
        <f t="shared" si="1"/>
        <v>240</v>
      </c>
      <c r="B12">
        <v>24</v>
      </c>
      <c r="C12">
        <v>36.200000000000003</v>
      </c>
      <c r="D12">
        <v>10.2027027</v>
      </c>
      <c r="E12">
        <v>97.016400000000004</v>
      </c>
      <c r="F12">
        <f t="shared" si="2"/>
        <v>76.247827595492012</v>
      </c>
      <c r="G12">
        <f>A12*'[1]Time Interval'!$AF$4</f>
        <v>20.768572404507996</v>
      </c>
      <c r="I12">
        <f>C12/'[1]Time Interval'!$AI$27</f>
        <v>2133.005972572344</v>
      </c>
      <c r="J12">
        <f>'[1]Time Interval'!$AA$27*A12</f>
        <v>0.15416539182562533</v>
      </c>
      <c r="K12">
        <f t="shared" si="3"/>
        <v>13640.102709703193</v>
      </c>
      <c r="M12">
        <f t="shared" si="4"/>
        <v>3.5480794711385646</v>
      </c>
      <c r="P12">
        <f>F12/('[1]Time Interval'!$AI$4^2)</f>
        <v>1690295.4568154234</v>
      </c>
      <c r="Q12">
        <f t="shared" si="5"/>
        <v>17975128.308902167</v>
      </c>
      <c r="R12">
        <f>AVERAGE(Q1:Q23)</f>
        <v>17396693.647026673</v>
      </c>
    </row>
    <row r="13" spans="1:18" x14ac:dyDescent="0.3">
      <c r="A13">
        <f t="shared" si="1"/>
        <v>260</v>
      </c>
      <c r="B13">
        <v>26</v>
      </c>
      <c r="C13">
        <v>39</v>
      </c>
      <c r="D13">
        <v>10.81081081</v>
      </c>
      <c r="E13">
        <v>109.7616</v>
      </c>
      <c r="F13">
        <f t="shared" si="2"/>
        <v>87.262313228449671</v>
      </c>
      <c r="G13">
        <f>A13*'[1]Time Interval'!$AF$4</f>
        <v>22.499286771550331</v>
      </c>
      <c r="I13">
        <f>C13/'[1]Time Interval'!$AI$27</f>
        <v>2297.9898599536305</v>
      </c>
      <c r="J13">
        <f>'[1]Time Interval'!$AA$27*A13</f>
        <v>0.16701250781109411</v>
      </c>
      <c r="K13">
        <f t="shared" si="3"/>
        <v>13573.019031597332</v>
      </c>
      <c r="M13">
        <f t="shared" si="4"/>
        <v>3.6075000002705626</v>
      </c>
      <c r="N13">
        <f>AVERAGE(K1:K22)</f>
        <v>13276.532109839696</v>
      </c>
      <c r="P13">
        <f>F13/('[1]Time Interval'!$AI$4^2)</f>
        <v>1934469.4301818176</v>
      </c>
      <c r="Q13">
        <f t="shared" si="5"/>
        <v>18591654.451150186</v>
      </c>
    </row>
    <row r="14" spans="1:18" x14ac:dyDescent="0.3">
      <c r="A14">
        <f t="shared" si="1"/>
        <v>280</v>
      </c>
      <c r="B14">
        <v>28</v>
      </c>
      <c r="C14">
        <v>41.4</v>
      </c>
      <c r="D14">
        <v>10.60810811</v>
      </c>
      <c r="E14">
        <v>112.71</v>
      </c>
      <c r="F14">
        <f t="shared" si="2"/>
        <v>88.479998861407324</v>
      </c>
      <c r="G14">
        <f>A14*'[1]Time Interval'!$AF$4</f>
        <v>24.230001138592662</v>
      </c>
      <c r="I14">
        <f>C14/'[1]Time Interval'!$AI$27</f>
        <v>2439.4046205661612</v>
      </c>
      <c r="J14">
        <f>'[1]Time Interval'!$AA$27*A14</f>
        <v>0.1798596237965629</v>
      </c>
      <c r="K14">
        <f t="shared" si="3"/>
        <v>13386.676118474072</v>
      </c>
      <c r="M14">
        <f t="shared" si="4"/>
        <v>3.9026751585396502</v>
      </c>
      <c r="P14">
        <f>F14/('[1]Time Interval'!$AI$4^2)</f>
        <v>1961463.6221230896</v>
      </c>
      <c r="Q14">
        <f t="shared" si="5"/>
        <v>17164932.982131515</v>
      </c>
    </row>
    <row r="15" spans="1:18" x14ac:dyDescent="0.3">
      <c r="A15">
        <f t="shared" si="1"/>
        <v>300</v>
      </c>
      <c r="B15">
        <v>30</v>
      </c>
      <c r="C15">
        <v>43.4</v>
      </c>
      <c r="D15">
        <v>10.60810811</v>
      </c>
      <c r="E15">
        <v>121.992</v>
      </c>
      <c r="F15">
        <f t="shared" si="2"/>
        <v>96.031284494365011</v>
      </c>
      <c r="G15">
        <f>A15*'[1]Time Interval'!$AF$4</f>
        <v>25.960715505634997</v>
      </c>
      <c r="I15">
        <f>C15/'[1]Time Interval'!$AI$27</f>
        <v>2557.2502544099375</v>
      </c>
      <c r="J15">
        <f>'[1]Time Interval'!$AA$27*A15</f>
        <v>0.19270673978203168</v>
      </c>
      <c r="K15">
        <f t="shared" si="3"/>
        <v>13104.704753834258</v>
      </c>
      <c r="M15">
        <f t="shared" si="4"/>
        <v>4.0912101903531601</v>
      </c>
      <c r="P15">
        <f>F15/('[1]Time Interval'!$AI$4^2)</f>
        <v>2128863.8511003489</v>
      </c>
      <c r="Q15">
        <f t="shared" si="5"/>
        <v>17073566.170498244</v>
      </c>
    </row>
    <row r="16" spans="1:18" x14ac:dyDescent="0.3">
      <c r="A16">
        <f t="shared" si="1"/>
        <v>320</v>
      </c>
      <c r="B16">
        <v>32</v>
      </c>
      <c r="C16">
        <v>46.4</v>
      </c>
      <c r="D16">
        <v>10.99099099</v>
      </c>
      <c r="E16">
        <v>133.36439999999999</v>
      </c>
      <c r="F16">
        <f t="shared" si="2"/>
        <v>105.67297012732266</v>
      </c>
      <c r="G16">
        <f>A16*'[1]Time Interval'!$AF$4</f>
        <v>27.691429872677329</v>
      </c>
      <c r="I16">
        <f>C16/'[1]Time Interval'!$AI$27</f>
        <v>2734.0187051756011</v>
      </c>
      <c r="J16">
        <f>'[1]Time Interval'!$AA$27*A16</f>
        <v>0.20555385576750046</v>
      </c>
      <c r="K16">
        <f t="shared" si="3"/>
        <v>13141.36104214901</v>
      </c>
      <c r="M16">
        <f t="shared" si="4"/>
        <v>4.2216393446429343</v>
      </c>
      <c r="P16">
        <f>F16/('[1]Time Interval'!$AI$4^2)</f>
        <v>2342604.9888530318</v>
      </c>
      <c r="Q16">
        <f t="shared" si="5"/>
        <v>17315534.428912356</v>
      </c>
    </row>
    <row r="17" spans="1:17" x14ac:dyDescent="0.3">
      <c r="A17">
        <f t="shared" si="1"/>
        <v>340</v>
      </c>
      <c r="B17">
        <v>34</v>
      </c>
      <c r="C17">
        <v>48.6</v>
      </c>
      <c r="D17">
        <v>11.19369369</v>
      </c>
      <c r="E17">
        <v>142.77119999999999</v>
      </c>
      <c r="F17">
        <f t="shared" si="2"/>
        <v>113.34905576028034</v>
      </c>
      <c r="G17">
        <f>A17*'[1]Time Interval'!$AF$4</f>
        <v>29.42214423971966</v>
      </c>
      <c r="I17">
        <f>C17/'[1]Time Interval'!$AI$27</f>
        <v>2863.6489024037546</v>
      </c>
      <c r="J17">
        <f>'[1]Time Interval'!$AA$27*A17</f>
        <v>0.21840097175296924</v>
      </c>
      <c r="K17">
        <f t="shared" si="3"/>
        <v>12960.755671892604</v>
      </c>
      <c r="M17">
        <f t="shared" si="4"/>
        <v>4.3417303837264463</v>
      </c>
      <c r="P17">
        <f>F17/('[1]Time Interval'!$AI$4^2)</f>
        <v>2512771.8392497189</v>
      </c>
      <c r="Q17">
        <f t="shared" si="5"/>
        <v>17202817.518540371</v>
      </c>
    </row>
    <row r="18" spans="1:17" x14ac:dyDescent="0.3">
      <c r="A18">
        <f t="shared" si="1"/>
        <v>360</v>
      </c>
      <c r="B18">
        <v>36</v>
      </c>
      <c r="C18">
        <v>51.4</v>
      </c>
      <c r="D18">
        <v>11.621621620000001</v>
      </c>
      <c r="E18">
        <v>147.9348</v>
      </c>
      <c r="F18">
        <f t="shared" si="2"/>
        <v>116.781941393238</v>
      </c>
      <c r="G18">
        <f>A18*'[1]Time Interval'!$AF$4</f>
        <v>31.152858606761995</v>
      </c>
      <c r="I18">
        <f>C18/'[1]Time Interval'!$AI$27</f>
        <v>3028.632789785041</v>
      </c>
      <c r="J18">
        <f>'[1]Time Interval'!$AA$27*A18</f>
        <v>0.23124808773843802</v>
      </c>
      <c r="K18">
        <f t="shared" si="3"/>
        <v>12951.579788159461</v>
      </c>
      <c r="M18">
        <f t="shared" si="4"/>
        <v>4.4227906982915517</v>
      </c>
      <c r="P18">
        <f>F18/('[1]Time Interval'!$AI$4^2)</f>
        <v>2588873.5613858439</v>
      </c>
      <c r="Q18">
        <f t="shared" si="5"/>
        <v>16488092.960241912</v>
      </c>
    </row>
    <row r="19" spans="1:17" x14ac:dyDescent="0.3">
      <c r="A19">
        <f t="shared" si="1"/>
        <v>380</v>
      </c>
      <c r="B19">
        <v>38</v>
      </c>
      <c r="C19">
        <v>54.4</v>
      </c>
      <c r="D19">
        <v>11.8018018</v>
      </c>
      <c r="E19">
        <v>157.73159999999999</v>
      </c>
      <c r="F19">
        <f t="shared" si="2"/>
        <v>124.84802702619567</v>
      </c>
      <c r="G19">
        <f>A19*'[1]Time Interval'!$AF$4</f>
        <v>32.883572973804327</v>
      </c>
      <c r="I19">
        <f>C19/'[1]Time Interval'!$AI$27</f>
        <v>3205.4012405507046</v>
      </c>
      <c r="J19">
        <f>'[1]Time Interval'!$AA$27*A19</f>
        <v>0.24409520372390681</v>
      </c>
      <c r="K19">
        <f t="shared" si="3"/>
        <v>12991.412008457683</v>
      </c>
      <c r="M19">
        <f t="shared" si="4"/>
        <v>4.6094656495586968</v>
      </c>
      <c r="P19">
        <f>F19/('[1]Time Interval'!$AI$4^2)</f>
        <v>2767686.1037182445</v>
      </c>
      <c r="Q19">
        <f t="shared" si="5"/>
        <v>16462163.950286506</v>
      </c>
    </row>
    <row r="20" spans="1:17" x14ac:dyDescent="0.3">
      <c r="A20">
        <f t="shared" si="1"/>
        <v>400</v>
      </c>
      <c r="B20">
        <v>40</v>
      </c>
      <c r="C20">
        <v>56.6</v>
      </c>
      <c r="D20">
        <v>11.8018018</v>
      </c>
      <c r="E20">
        <v>166.0932</v>
      </c>
      <c r="F20">
        <f t="shared" si="2"/>
        <v>131.47891265915334</v>
      </c>
      <c r="G20">
        <f>A20*'[1]Time Interval'!$AF$4</f>
        <v>34.614287340846658</v>
      </c>
      <c r="I20">
        <f>C20/'[1]Time Interval'!$AI$27</f>
        <v>3335.0314377788586</v>
      </c>
      <c r="J20">
        <f>'[1]Time Interval'!$AA$27*A20</f>
        <v>0.25694231970937559</v>
      </c>
      <c r="K20">
        <f t="shared" si="3"/>
        <v>12845.979927534014</v>
      </c>
      <c r="M20">
        <f t="shared" si="4"/>
        <v>4.7958778633276156</v>
      </c>
      <c r="P20">
        <f>F20/('[1]Time Interval'!$AI$4^2)</f>
        <v>2914682.4997272198</v>
      </c>
      <c r="Q20">
        <f t="shared" si="5"/>
        <v>16247818.884909749</v>
      </c>
    </row>
    <row r="21" spans="1:17" x14ac:dyDescent="0.3">
      <c r="A21">
        <f t="shared" si="1"/>
        <v>420</v>
      </c>
      <c r="B21">
        <v>42</v>
      </c>
      <c r="C21">
        <v>59</v>
      </c>
      <c r="D21">
        <v>11.5990991</v>
      </c>
      <c r="E21">
        <v>174.18960000000001</v>
      </c>
      <c r="F21">
        <f t="shared" si="2"/>
        <v>137.84459829211102</v>
      </c>
      <c r="G21">
        <f>A21*'[1]Time Interval'!$AF$4</f>
        <v>36.345001707888997</v>
      </c>
      <c r="I21">
        <f>C21/'[1]Time Interval'!$AI$27</f>
        <v>3476.4461983913893</v>
      </c>
      <c r="J21">
        <f>'[1]Time Interval'!$AA$27*A21</f>
        <v>0.26978943569484437</v>
      </c>
      <c r="K21">
        <f t="shared" si="3"/>
        <v>12757.776303785349</v>
      </c>
      <c r="M21">
        <f t="shared" si="4"/>
        <v>5.0866019413524972</v>
      </c>
      <c r="P21">
        <f>F21/('[1]Time Interval'!$AI$4^2)</f>
        <v>3055799.8252199101</v>
      </c>
      <c r="Q21">
        <f t="shared" si="5"/>
        <v>16015369.681861062</v>
      </c>
    </row>
    <row r="22" spans="1:17" x14ac:dyDescent="0.3">
      <c r="A22">
        <f t="shared" si="1"/>
        <v>440</v>
      </c>
      <c r="B22">
        <v>44</v>
      </c>
      <c r="C22">
        <v>61.8</v>
      </c>
      <c r="D22">
        <v>11.8018018</v>
      </c>
      <c r="E22">
        <v>183.8304</v>
      </c>
      <c r="F22">
        <f t="shared" si="2"/>
        <v>145.75468392506866</v>
      </c>
      <c r="G22">
        <f>A22*'[1]Time Interval'!$AF$4</f>
        <v>38.075716074931329</v>
      </c>
      <c r="I22">
        <f>C22/'[1]Time Interval'!$AI$27</f>
        <v>3641.4300857726757</v>
      </c>
      <c r="J22">
        <f>'[1]Time Interval'!$AA$27*A22</f>
        <v>0.28263655168031315</v>
      </c>
      <c r="K22">
        <f t="shared" si="3"/>
        <v>12760.333058108825</v>
      </c>
      <c r="M22">
        <f t="shared" si="4"/>
        <v>5.2364885504177847</v>
      </c>
      <c r="P22">
        <f>F22/('[1]Time Interval'!$AI$4^2)</f>
        <v>3231154.0907780249</v>
      </c>
      <c r="Q22">
        <f t="shared" si="5"/>
        <v>15967045.925419783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RPM</vt:lpstr>
      <vt:lpstr>5 RPM</vt:lpstr>
      <vt:lpstr>10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2023-03-17T12:32:15Z</dcterms:created>
  <dcterms:modified xsi:type="dcterms:W3CDTF">2023-05-08T07:52:55Z</dcterms:modified>
</cp:coreProperties>
</file>