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10308" firstSheet="3" activeTab="6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  <sheet name="30 RPM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F1" i="7" s="1"/>
  <c r="P1" i="7" s="1"/>
  <c r="G2" i="7"/>
  <c r="F2" i="7" s="1"/>
  <c r="P2" i="7" s="1"/>
  <c r="G3" i="7"/>
  <c r="F3" i="7" s="1"/>
  <c r="P3" i="7" s="1"/>
  <c r="G4" i="7"/>
  <c r="F4" i="7" s="1"/>
  <c r="P4" i="7" s="1"/>
  <c r="G5" i="7"/>
  <c r="F5" i="7" s="1"/>
  <c r="P5" i="7" s="1"/>
  <c r="G6" i="7"/>
  <c r="F6" i="7" s="1"/>
  <c r="P6" i="7" s="1"/>
  <c r="G7" i="7"/>
  <c r="F7" i="7" s="1"/>
  <c r="P7" i="7" s="1"/>
  <c r="G8" i="7"/>
  <c r="F8" i="7" s="1"/>
  <c r="P8" i="7" s="1"/>
  <c r="G9" i="7"/>
  <c r="F9" i="7" s="1"/>
  <c r="P9" i="7" s="1"/>
  <c r="G10" i="7"/>
  <c r="F10" i="7" s="1"/>
  <c r="P10" i="7" s="1"/>
  <c r="G11" i="7"/>
  <c r="F11" i="7" s="1"/>
  <c r="P11" i="7" s="1"/>
  <c r="G12" i="7"/>
  <c r="F12" i="7" s="1"/>
  <c r="P12" i="7" s="1"/>
  <c r="G13" i="7"/>
  <c r="F13" i="7" s="1"/>
  <c r="P13" i="7" s="1"/>
  <c r="G14" i="7"/>
  <c r="F14" i="7" s="1"/>
  <c r="P14" i="7" s="1"/>
  <c r="G15" i="7"/>
  <c r="F15" i="7" s="1"/>
  <c r="P15" i="7" s="1"/>
  <c r="G1" i="4"/>
  <c r="F1" i="4" s="1"/>
  <c r="P1" i="4" s="1"/>
  <c r="G1" i="3"/>
  <c r="F1" i="3" s="1"/>
  <c r="P1" i="3" s="1"/>
  <c r="G1" i="2"/>
  <c r="F1" i="2" s="1"/>
  <c r="P1" i="2" s="1"/>
  <c r="G1" i="1"/>
  <c r="F1" i="1" s="1"/>
  <c r="P1" i="1" s="1"/>
  <c r="G1" i="6" l="1"/>
  <c r="F1" i="6" s="1"/>
  <c r="P1" i="6" s="1"/>
  <c r="A2" i="6"/>
  <c r="G2" i="6" s="1"/>
  <c r="F2" i="6" s="1"/>
  <c r="P2" i="6" s="1"/>
  <c r="A3" i="6"/>
  <c r="G3" i="6" s="1"/>
  <c r="F3" i="6" s="1"/>
  <c r="P3" i="6" s="1"/>
  <c r="A4" i="6"/>
  <c r="G4" i="6" s="1"/>
  <c r="F4" i="6" s="1"/>
  <c r="P4" i="6" s="1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4" i="6"/>
  <c r="G14" i="6" s="1"/>
  <c r="F14" i="6" s="1"/>
  <c r="P14" i="6" s="1"/>
  <c r="A15" i="6"/>
  <c r="G15" i="6" s="1"/>
  <c r="F15" i="6" s="1"/>
  <c r="P15" i="6" s="1"/>
  <c r="G1" i="5"/>
  <c r="F1" i="5" s="1"/>
  <c r="P1" i="5" s="1"/>
  <c r="A2" i="5"/>
  <c r="G2" i="5" s="1"/>
  <c r="F2" i="5" s="1"/>
  <c r="P2" i="5" s="1"/>
  <c r="A3" i="5"/>
  <c r="G3" i="5" s="1"/>
  <c r="F3" i="5" s="1"/>
  <c r="P3" i="5" s="1"/>
  <c r="A4" i="5"/>
  <c r="G4" i="5" s="1"/>
  <c r="F4" i="5" s="1"/>
  <c r="P4" i="5" s="1"/>
  <c r="A5" i="5"/>
  <c r="G5" i="5" s="1"/>
  <c r="F5" i="5" s="1"/>
  <c r="P5" i="5" s="1"/>
  <c r="A6" i="5"/>
  <c r="G6" i="5" s="1"/>
  <c r="F6" i="5" s="1"/>
  <c r="P6" i="5" s="1"/>
  <c r="A7" i="5"/>
  <c r="G7" i="5" s="1"/>
  <c r="F7" i="5" s="1"/>
  <c r="P7" i="5" s="1"/>
  <c r="A8" i="5"/>
  <c r="G8" i="5" s="1"/>
  <c r="F8" i="5" s="1"/>
  <c r="P8" i="5" s="1"/>
  <c r="A9" i="5"/>
  <c r="G9" i="5" s="1"/>
  <c r="F9" i="5" s="1"/>
  <c r="P9" i="5" s="1"/>
  <c r="A10" i="5"/>
  <c r="G10" i="5" s="1"/>
  <c r="F10" i="5" s="1"/>
  <c r="P10" i="5" s="1"/>
  <c r="A11" i="5"/>
  <c r="G11" i="5" s="1"/>
  <c r="F11" i="5" s="1"/>
  <c r="P11" i="5" s="1"/>
  <c r="A12" i="5"/>
  <c r="G12" i="5" s="1"/>
  <c r="F12" i="5" s="1"/>
  <c r="P12" i="5" s="1"/>
  <c r="A13" i="5"/>
  <c r="G13" i="5" s="1"/>
  <c r="F13" i="5" s="1"/>
  <c r="P13" i="5" s="1"/>
  <c r="A14" i="5"/>
  <c r="G14" i="5" s="1"/>
  <c r="F14" i="5" s="1"/>
  <c r="P14" i="5" s="1"/>
  <c r="A15" i="5"/>
  <c r="G15" i="5" s="1"/>
  <c r="F15" i="5" s="1"/>
  <c r="P15" i="5" s="1"/>
  <c r="A16" i="5"/>
  <c r="G16" i="5" s="1"/>
  <c r="F16" i="5" s="1"/>
  <c r="P16" i="5" s="1"/>
  <c r="A17" i="5"/>
  <c r="G17" i="5" s="1"/>
  <c r="F17" i="5" s="1"/>
  <c r="P17" i="5" s="1"/>
  <c r="A18" i="5"/>
  <c r="G18" i="5" s="1"/>
  <c r="F18" i="5" s="1"/>
  <c r="P18" i="5" s="1"/>
  <c r="A19" i="5"/>
  <c r="G19" i="5" s="1"/>
  <c r="F19" i="5" s="1"/>
  <c r="P19" i="5" s="1"/>
  <c r="A20" i="5"/>
  <c r="G20" i="5" s="1"/>
  <c r="F20" i="5" s="1"/>
  <c r="P20" i="5" s="1"/>
  <c r="A3" i="4"/>
  <c r="G3" i="4" s="1"/>
  <c r="F3" i="4" s="1"/>
  <c r="P3" i="4" s="1"/>
  <c r="A4" i="4"/>
  <c r="G4" i="4" s="1"/>
  <c r="F4" i="4" s="1"/>
  <c r="P4" i="4" s="1"/>
  <c r="A5" i="4"/>
  <c r="G5" i="4" s="1"/>
  <c r="F5" i="4" s="1"/>
  <c r="P5" i="4" s="1"/>
  <c r="A6" i="4"/>
  <c r="G6" i="4" s="1"/>
  <c r="F6" i="4" s="1"/>
  <c r="P6" i="4" s="1"/>
  <c r="A7" i="4"/>
  <c r="G7" i="4" s="1"/>
  <c r="F7" i="4" s="1"/>
  <c r="P7" i="4" s="1"/>
  <c r="A8" i="4"/>
  <c r="G8" i="4" s="1"/>
  <c r="F8" i="4" s="1"/>
  <c r="P8" i="4" s="1"/>
  <c r="A9" i="4"/>
  <c r="G9" i="4" s="1"/>
  <c r="F9" i="4" s="1"/>
  <c r="P9" i="4" s="1"/>
  <c r="A10" i="4"/>
  <c r="G10" i="4" s="1"/>
  <c r="F10" i="4" s="1"/>
  <c r="P10" i="4" s="1"/>
  <c r="A11" i="4"/>
  <c r="G11" i="4" s="1"/>
  <c r="F11" i="4" s="1"/>
  <c r="P11" i="4" s="1"/>
  <c r="A12" i="4"/>
  <c r="G12" i="4" s="1"/>
  <c r="F12" i="4" s="1"/>
  <c r="P12" i="4" s="1"/>
  <c r="A13" i="4"/>
  <c r="G13" i="4" s="1"/>
  <c r="F13" i="4" s="1"/>
  <c r="P13" i="4" s="1"/>
  <c r="A14" i="4"/>
  <c r="G14" i="4" s="1"/>
  <c r="F14" i="4" s="1"/>
  <c r="P14" i="4" s="1"/>
  <c r="A15" i="4"/>
  <c r="G15" i="4" s="1"/>
  <c r="F15" i="4" s="1"/>
  <c r="P15" i="4" s="1"/>
  <c r="A16" i="4"/>
  <c r="G16" i="4" s="1"/>
  <c r="F16" i="4" s="1"/>
  <c r="P16" i="4" s="1"/>
  <c r="A17" i="4"/>
  <c r="G17" i="4" s="1"/>
  <c r="F17" i="4" s="1"/>
  <c r="P17" i="4" s="1"/>
  <c r="A18" i="4"/>
  <c r="G18" i="4" s="1"/>
  <c r="F18" i="4" s="1"/>
  <c r="P18" i="4" s="1"/>
  <c r="A19" i="4"/>
  <c r="G19" i="4" s="1"/>
  <c r="F19" i="4" s="1"/>
  <c r="P19" i="4" s="1"/>
  <c r="A20" i="4"/>
  <c r="G20" i="4" s="1"/>
  <c r="F20" i="4" s="1"/>
  <c r="P20" i="4" s="1"/>
  <c r="A21" i="4"/>
  <c r="G21" i="4" s="1"/>
  <c r="F21" i="4" s="1"/>
  <c r="P21" i="4" s="1"/>
  <c r="A22" i="4"/>
  <c r="G22" i="4" s="1"/>
  <c r="F22" i="4" s="1"/>
  <c r="P22" i="4" s="1"/>
  <c r="A2" i="4"/>
  <c r="G2" i="4" s="1"/>
  <c r="F2" i="4" s="1"/>
  <c r="P2" i="4" s="1"/>
  <c r="A3" i="3"/>
  <c r="G3" i="3" s="1"/>
  <c r="F3" i="3" s="1"/>
  <c r="P3" i="3" s="1"/>
  <c r="A4" i="3"/>
  <c r="G4" i="3" s="1"/>
  <c r="F4" i="3" s="1"/>
  <c r="P4" i="3" s="1"/>
  <c r="A5" i="3"/>
  <c r="G5" i="3" s="1"/>
  <c r="F5" i="3" s="1"/>
  <c r="P5" i="3" s="1"/>
  <c r="A6" i="3"/>
  <c r="G6" i="3" s="1"/>
  <c r="F6" i="3" s="1"/>
  <c r="P6" i="3" s="1"/>
  <c r="A7" i="3"/>
  <c r="G7" i="3" s="1"/>
  <c r="F7" i="3" s="1"/>
  <c r="P7" i="3" s="1"/>
  <c r="A8" i="3"/>
  <c r="G8" i="3" s="1"/>
  <c r="F8" i="3" s="1"/>
  <c r="P8" i="3" s="1"/>
  <c r="A9" i="3"/>
  <c r="G9" i="3" s="1"/>
  <c r="F9" i="3" s="1"/>
  <c r="P9" i="3" s="1"/>
  <c r="A10" i="3"/>
  <c r="G10" i="3" s="1"/>
  <c r="F10" i="3" s="1"/>
  <c r="P10" i="3" s="1"/>
  <c r="A11" i="3"/>
  <c r="G11" i="3" s="1"/>
  <c r="F11" i="3" s="1"/>
  <c r="P11" i="3" s="1"/>
  <c r="A12" i="3"/>
  <c r="G12" i="3" s="1"/>
  <c r="F12" i="3" s="1"/>
  <c r="P12" i="3" s="1"/>
  <c r="A13" i="3"/>
  <c r="G13" i="3" s="1"/>
  <c r="F13" i="3" s="1"/>
  <c r="P13" i="3" s="1"/>
  <c r="A14" i="3"/>
  <c r="G14" i="3" s="1"/>
  <c r="F14" i="3" s="1"/>
  <c r="P14" i="3" s="1"/>
  <c r="A15" i="3"/>
  <c r="G15" i="3" s="1"/>
  <c r="F15" i="3" s="1"/>
  <c r="P15" i="3" s="1"/>
  <c r="A16" i="3"/>
  <c r="G16" i="3" s="1"/>
  <c r="F16" i="3" s="1"/>
  <c r="P16" i="3" s="1"/>
  <c r="A17" i="3"/>
  <c r="G17" i="3" s="1"/>
  <c r="F17" i="3" s="1"/>
  <c r="P17" i="3" s="1"/>
  <c r="A18" i="3"/>
  <c r="G18" i="3" s="1"/>
  <c r="F18" i="3" s="1"/>
  <c r="P18" i="3" s="1"/>
  <c r="A2" i="3"/>
  <c r="G2" i="3" s="1"/>
  <c r="F2" i="3" s="1"/>
  <c r="P2" i="3" s="1"/>
  <c r="A2" i="2"/>
  <c r="G2" i="2" s="1"/>
  <c r="F2" i="2" s="1"/>
  <c r="P2" i="2" s="1"/>
  <c r="A3" i="2"/>
  <c r="G3" i="2" s="1"/>
  <c r="F3" i="2" s="1"/>
  <c r="P3" i="2" s="1"/>
  <c r="A4" i="2"/>
  <c r="G4" i="2" s="1"/>
  <c r="F4" i="2" s="1"/>
  <c r="P4" i="2" s="1"/>
  <c r="A5" i="2"/>
  <c r="G5" i="2" s="1"/>
  <c r="F5" i="2" s="1"/>
  <c r="P5" i="2" s="1"/>
  <c r="A6" i="2"/>
  <c r="G6" i="2" s="1"/>
  <c r="F6" i="2" s="1"/>
  <c r="P6" i="2" s="1"/>
  <c r="A7" i="2"/>
  <c r="G7" i="2" s="1"/>
  <c r="F7" i="2" s="1"/>
  <c r="P7" i="2" s="1"/>
  <c r="A8" i="2"/>
  <c r="G8" i="2" s="1"/>
  <c r="F8" i="2" s="1"/>
  <c r="P8" i="2" s="1"/>
  <c r="A9" i="2"/>
  <c r="G9" i="2" s="1"/>
  <c r="F9" i="2" s="1"/>
  <c r="P9" i="2" s="1"/>
  <c r="A10" i="2"/>
  <c r="G10" i="2" s="1"/>
  <c r="F10" i="2" s="1"/>
  <c r="P10" i="2" s="1"/>
  <c r="A11" i="2"/>
  <c r="G11" i="2" s="1"/>
  <c r="F11" i="2" s="1"/>
  <c r="P11" i="2" s="1"/>
  <c r="A12" i="2"/>
  <c r="G12" i="2" s="1"/>
  <c r="F12" i="2" s="1"/>
  <c r="P12" i="2" s="1"/>
  <c r="A13" i="2"/>
  <c r="G13" i="2" s="1"/>
  <c r="F13" i="2" s="1"/>
  <c r="P13" i="2" s="1"/>
  <c r="A14" i="2"/>
  <c r="G14" i="2" s="1"/>
  <c r="F14" i="2" s="1"/>
  <c r="P14" i="2" s="1"/>
  <c r="A15" i="2"/>
  <c r="G15" i="2" s="1"/>
  <c r="F15" i="2" s="1"/>
  <c r="P15" i="2" s="1"/>
  <c r="A16" i="2"/>
  <c r="G16" i="2" s="1"/>
  <c r="F16" i="2" s="1"/>
  <c r="P16" i="2" s="1"/>
  <c r="A17" i="2"/>
  <c r="G17" i="2" s="1"/>
  <c r="F17" i="2" s="1"/>
  <c r="P17" i="2" s="1"/>
  <c r="A18" i="2"/>
  <c r="G18" i="2" s="1"/>
  <c r="F18" i="2" s="1"/>
  <c r="P18" i="2" s="1"/>
  <c r="A19" i="2"/>
  <c r="G19" i="2" s="1"/>
  <c r="F19" i="2" s="1"/>
  <c r="P19" i="2" s="1"/>
  <c r="A2" i="1"/>
  <c r="G2" i="1" s="1"/>
  <c r="F2" i="1" s="1"/>
  <c r="P2" i="1" s="1"/>
  <c r="A3" i="1"/>
  <c r="G3" i="1" s="1"/>
  <c r="F3" i="1" s="1"/>
  <c r="P3" i="1" s="1"/>
  <c r="A4" i="1"/>
  <c r="G4" i="1" s="1"/>
  <c r="F4" i="1" s="1"/>
  <c r="P4" i="1" s="1"/>
  <c r="A5" i="1"/>
  <c r="G5" i="1" s="1"/>
  <c r="F5" i="1" s="1"/>
  <c r="P5" i="1" s="1"/>
  <c r="A6" i="1"/>
  <c r="G6" i="1" s="1"/>
  <c r="F6" i="1" s="1"/>
  <c r="P6" i="1" s="1"/>
  <c r="A7" i="1"/>
  <c r="G7" i="1" s="1"/>
  <c r="F7" i="1" s="1"/>
  <c r="P7" i="1" s="1"/>
  <c r="A8" i="1"/>
  <c r="G8" i="1" s="1"/>
  <c r="F8" i="1" s="1"/>
  <c r="P8" i="1" s="1"/>
  <c r="A9" i="1"/>
  <c r="G9" i="1" s="1"/>
  <c r="F9" i="1" s="1"/>
  <c r="P9" i="1" s="1"/>
  <c r="A10" i="1"/>
  <c r="G10" i="1" s="1"/>
  <c r="F10" i="1" s="1"/>
  <c r="P10" i="1" s="1"/>
  <c r="A11" i="1"/>
  <c r="G11" i="1" s="1"/>
  <c r="F11" i="1" s="1"/>
  <c r="P11" i="1" s="1"/>
  <c r="A12" i="1"/>
  <c r="G12" i="1" s="1"/>
  <c r="F12" i="1" s="1"/>
  <c r="P12" i="1" s="1"/>
  <c r="A13" i="1"/>
  <c r="G13" i="1" s="1"/>
  <c r="F13" i="1" s="1"/>
  <c r="P13" i="1" s="1"/>
  <c r="A14" i="1"/>
  <c r="G14" i="1" s="1"/>
  <c r="F14" i="1" s="1"/>
  <c r="P14" i="1" s="1"/>
  <c r="A15" i="1"/>
  <c r="G15" i="1" s="1"/>
  <c r="F15" i="1" s="1"/>
  <c r="P15" i="1" s="1"/>
  <c r="A16" i="1"/>
  <c r="G16" i="1" s="1"/>
  <c r="F16" i="1" s="1"/>
  <c r="P16" i="1" s="1"/>
  <c r="A17" i="1"/>
  <c r="G17" i="1" s="1"/>
  <c r="F17" i="1" s="1"/>
  <c r="P17" i="1" s="1"/>
  <c r="A18" i="1"/>
  <c r="G18" i="1" s="1"/>
  <c r="F18" i="1" s="1"/>
  <c r="P18" i="1" s="1"/>
  <c r="A19" i="1"/>
  <c r="G19" i="1" s="1"/>
  <c r="F19" i="1" s="1"/>
  <c r="P19" i="1" s="1"/>
  <c r="A20" i="1"/>
  <c r="G20" i="1" s="1"/>
  <c r="F20" i="1" s="1"/>
  <c r="P20" i="1" s="1"/>
  <c r="A21" i="1"/>
  <c r="G21" i="1" s="1"/>
  <c r="F21" i="1" s="1"/>
  <c r="P21" i="1" s="1"/>
  <c r="A22" i="1"/>
  <c r="G22" i="1" s="1"/>
  <c r="F22" i="1" s="1"/>
  <c r="P22" i="1" s="1"/>
  <c r="J1" i="7" l="1"/>
  <c r="Q1" i="7" s="1"/>
  <c r="J2" i="7"/>
  <c r="Q2" i="7" s="1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J14" i="7"/>
  <c r="Q14" i="7" s="1"/>
  <c r="J15" i="7"/>
  <c r="Q15" i="7" s="1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J1" i="6"/>
  <c r="Q1" i="6" s="1"/>
  <c r="J2" i="6"/>
  <c r="Q2" i="6" s="1"/>
  <c r="J3" i="6"/>
  <c r="Q3" i="6" s="1"/>
  <c r="J4" i="6"/>
  <c r="Q4" i="6" s="1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J14" i="6"/>
  <c r="Q14" i="6" s="1"/>
  <c r="J15" i="6"/>
  <c r="Q15" i="6" s="1"/>
  <c r="I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J1" i="5"/>
  <c r="Q1" i="5" s="1"/>
  <c r="J2" i="5"/>
  <c r="Q2" i="5" s="1"/>
  <c r="J3" i="5"/>
  <c r="Q3" i="5" s="1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J12" i="5"/>
  <c r="Q12" i="5" s="1"/>
  <c r="J13" i="5"/>
  <c r="Q13" i="5" s="1"/>
  <c r="J14" i="5"/>
  <c r="Q14" i="5" s="1"/>
  <c r="J15" i="5"/>
  <c r="Q15" i="5" s="1"/>
  <c r="J16" i="5"/>
  <c r="Q16" i="5" s="1"/>
  <c r="J17" i="5"/>
  <c r="Q17" i="5" s="1"/>
  <c r="J18" i="5"/>
  <c r="Q18" i="5" s="1"/>
  <c r="J19" i="5"/>
  <c r="Q19" i="5" s="1"/>
  <c r="J20" i="5"/>
  <c r="Q20" i="5" s="1"/>
  <c r="I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J1" i="4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J17" i="4"/>
  <c r="Q17" i="4" s="1"/>
  <c r="J18" i="4"/>
  <c r="Q18" i="4" s="1"/>
  <c r="J19" i="4"/>
  <c r="Q19" i="4" s="1"/>
  <c r="J20" i="4"/>
  <c r="Q20" i="4" s="1"/>
  <c r="J21" i="4"/>
  <c r="Q21" i="4" s="1"/>
  <c r="J22" i="4"/>
  <c r="Q22" i="4" s="1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" i="2"/>
  <c r="Q1" i="2" s="1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8" i="2"/>
  <c r="Q18" i="2" s="1"/>
  <c r="J19" i="2"/>
  <c r="Q19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J1" i="1"/>
  <c r="Q1" i="1" s="1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R12" i="2" l="1"/>
  <c r="R11" i="2" s="1"/>
  <c r="R12" i="4"/>
  <c r="R11" i="4" s="1"/>
  <c r="R12" i="1"/>
  <c r="R11" i="1" s="1"/>
  <c r="R12" i="3"/>
  <c r="R11" i="3" s="1"/>
  <c r="R12" i="6"/>
  <c r="R11" i="6" s="1"/>
  <c r="R12" i="7"/>
  <c r="R11" i="7" s="1"/>
  <c r="R12" i="5"/>
  <c r="R11" i="5" s="1"/>
  <c r="K13" i="7"/>
  <c r="K13" i="6"/>
  <c r="K5" i="6"/>
  <c r="K5" i="7"/>
  <c r="K18" i="5"/>
  <c r="K10" i="5"/>
  <c r="K2" i="5"/>
  <c r="K10" i="7"/>
  <c r="K8" i="7"/>
  <c r="K9" i="6"/>
  <c r="K12" i="6"/>
  <c r="K4" i="6"/>
  <c r="K2" i="7"/>
  <c r="K9" i="7"/>
  <c r="K1" i="7"/>
  <c r="K15" i="7"/>
  <c r="K7" i="7"/>
  <c r="K12" i="7"/>
  <c r="K4" i="7"/>
  <c r="K11" i="7"/>
  <c r="K1" i="6"/>
  <c r="K8" i="6"/>
  <c r="K15" i="6"/>
  <c r="K14" i="6"/>
  <c r="K11" i="6"/>
  <c r="K3" i="6"/>
  <c r="K10" i="6"/>
  <c r="K2" i="6"/>
  <c r="K5" i="2"/>
  <c r="K12" i="2"/>
  <c r="K4" i="2"/>
  <c r="K13" i="2"/>
  <c r="K6" i="6"/>
  <c r="K7" i="6"/>
  <c r="K16" i="3"/>
  <c r="K8" i="3"/>
  <c r="K13" i="1"/>
  <c r="K21" i="1"/>
  <c r="K18" i="4"/>
  <c r="K10" i="4"/>
  <c r="K2" i="4"/>
  <c r="K5" i="1"/>
  <c r="K15" i="4"/>
  <c r="K12" i="1"/>
  <c r="K4" i="1"/>
  <c r="K15" i="3"/>
  <c r="K7" i="3"/>
  <c r="K22" i="4"/>
  <c r="K14" i="4"/>
  <c r="K6" i="4"/>
  <c r="K17" i="5"/>
  <c r="K9" i="5"/>
  <c r="K1" i="5"/>
  <c r="K18" i="2"/>
  <c r="K10" i="2"/>
  <c r="K2" i="2"/>
  <c r="K20" i="1"/>
  <c r="K15" i="1"/>
  <c r="K7" i="1"/>
  <c r="K7" i="4"/>
  <c r="K19" i="1"/>
  <c r="K6" i="3"/>
  <c r="K19" i="2"/>
  <c r="K11" i="2"/>
  <c r="K3" i="2"/>
  <c r="K13" i="3"/>
  <c r="K5" i="3"/>
  <c r="K16" i="5"/>
  <c r="K8" i="5"/>
  <c r="K3" i="1"/>
  <c r="K11" i="1"/>
  <c r="K14" i="3"/>
  <c r="K17" i="2"/>
  <c r="K9" i="2"/>
  <c r="K1" i="2"/>
  <c r="K20" i="5"/>
  <c r="K12" i="5"/>
  <c r="K4" i="5"/>
  <c r="K2" i="1"/>
  <c r="K12" i="4"/>
  <c r="K5" i="4"/>
  <c r="K14" i="7"/>
  <c r="K10" i="1"/>
  <c r="K20" i="4"/>
  <c r="K4" i="4"/>
  <c r="K17" i="1"/>
  <c r="K9" i="1"/>
  <c r="K1" i="1"/>
  <c r="K12" i="3"/>
  <c r="K4" i="3"/>
  <c r="K19" i="4"/>
  <c r="K11" i="4"/>
  <c r="K3" i="4"/>
  <c r="K15" i="5"/>
  <c r="K7" i="5"/>
  <c r="K3" i="3"/>
  <c r="K6" i="5"/>
  <c r="K8" i="2"/>
  <c r="K18" i="3"/>
  <c r="K10" i="3"/>
  <c r="K2" i="3"/>
  <c r="K17" i="4"/>
  <c r="K9" i="4"/>
  <c r="K1" i="4"/>
  <c r="K13" i="5"/>
  <c r="K5" i="5"/>
  <c r="K13" i="4"/>
  <c r="K6" i="7"/>
  <c r="K18" i="1"/>
  <c r="K16" i="1"/>
  <c r="K11" i="3"/>
  <c r="K14" i="5"/>
  <c r="K3" i="7"/>
  <c r="K16" i="2"/>
  <c r="K22" i="1"/>
  <c r="K14" i="1"/>
  <c r="K6" i="1"/>
  <c r="K15" i="2"/>
  <c r="K7" i="2"/>
  <c r="K17" i="3"/>
  <c r="K9" i="3"/>
  <c r="K1" i="3"/>
  <c r="K16" i="4"/>
  <c r="K8" i="4"/>
  <c r="K21" i="4"/>
  <c r="K8" i="1"/>
  <c r="K14" i="2"/>
  <c r="K6" i="2"/>
  <c r="K19" i="5"/>
  <c r="K11" i="5"/>
  <c r="K3" i="5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N14" i="5" l="1"/>
  <c r="N13" i="7"/>
  <c r="N12" i="3"/>
  <c r="N16" i="1"/>
  <c r="N13" i="6"/>
  <c r="N16" i="2"/>
  <c r="N15" i="4"/>
  <c r="N10" i="1"/>
  <c r="N9" i="7"/>
  <c r="N10" i="4"/>
  <c r="N9" i="3"/>
  <c r="N9" i="6"/>
  <c r="N10" i="5"/>
  <c r="N1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7">
          <cell r="AF7">
            <v>0.21878154712144229</v>
          </cell>
        </row>
        <row r="8">
          <cell r="AF8">
            <v>0.259962948234437</v>
          </cell>
        </row>
        <row r="25">
          <cell r="AB25">
            <v>5.3889687843515201E-2</v>
          </cell>
          <cell r="AJ25">
            <v>1.6971354260365168E-2</v>
          </cell>
        </row>
        <row r="26">
          <cell r="AB26">
            <v>1.0468950564375624E-2</v>
          </cell>
          <cell r="AJ26">
            <v>1.6971354260365168E-2</v>
          </cell>
        </row>
        <row r="27">
          <cell r="AB27">
            <v>5.0818339229443737E-3</v>
          </cell>
          <cell r="AJ27">
            <v>1.6971354260365168E-2</v>
          </cell>
        </row>
        <row r="28">
          <cell r="AB28">
            <v>3.3698360631548682E-3</v>
          </cell>
          <cell r="AJ28">
            <v>1.6971354260365168E-2</v>
          </cell>
        </row>
        <row r="29">
          <cell r="AB29">
            <v>2.5385656970104528E-3</v>
          </cell>
          <cell r="AJ29">
            <v>1.6971354260365168E-2</v>
          </cell>
        </row>
        <row r="30">
          <cell r="AB30">
            <v>2.0100422309567191E-3</v>
          </cell>
          <cell r="AJ30">
            <v>1.6971354260365168E-2</v>
          </cell>
        </row>
        <row r="31">
          <cell r="AB31">
            <v>1.6916262569524586E-3</v>
          </cell>
          <cell r="AJ31">
            <v>1.6971354260365168E-2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4.5999999999999996</v>
      </c>
      <c r="D1">
        <v>1.7974971558589292</v>
      </c>
      <c r="E1">
        <v>2.1840000000000002</v>
      </c>
      <c r="F1">
        <f t="shared" ref="F1:F22" si="0">E1-G1</f>
        <v>1.9391887012158313</v>
      </c>
      <c r="G1">
        <f>A1*'[1]Time Interval'!$AF$2</f>
        <v>0.24481129878416888</v>
      </c>
      <c r="I1">
        <f>C1/'[1]Time Interval'!$AJ$25</f>
        <v>271.04495784068456</v>
      </c>
      <c r="J1">
        <f>'[1]Time Interval'!$AB$25*A1</f>
        <v>1.616690635305456</v>
      </c>
      <c r="K1">
        <f t="shared" ref="K1:K22" si="1">I1/(J1^0.84019)</f>
        <v>181.03188706574824</v>
      </c>
      <c r="M1">
        <f t="shared" ref="M1:M22" si="2">C1/D1</f>
        <v>2.5591139240506346</v>
      </c>
      <c r="P1">
        <f>F1/('[1]Time Interval'!$AI$4^2)</f>
        <v>42988.790040841952</v>
      </c>
      <c r="Q1">
        <f>P1/(J1^1.4806)</f>
        <v>21108.734620477804</v>
      </c>
    </row>
    <row r="2" spans="1:18" x14ac:dyDescent="0.3">
      <c r="A2">
        <f t="shared" ref="A2:A22" si="3">B2*5</f>
        <v>60</v>
      </c>
      <c r="B2">
        <v>12</v>
      </c>
      <c r="C2">
        <v>8</v>
      </c>
      <c r="D2">
        <v>2.3890784979999999</v>
      </c>
      <c r="E2">
        <v>5.1323999999999996</v>
      </c>
      <c r="F2">
        <f t="shared" si="0"/>
        <v>4.6427774024316619</v>
      </c>
      <c r="G2">
        <f>A2*'[1]Time Interval'!$AF$2</f>
        <v>0.48962259756833776</v>
      </c>
      <c r="I2">
        <f>C2/'[1]Time Interval'!$AJ$25</f>
        <v>471.38253537510366</v>
      </c>
      <c r="J2">
        <f>'[1]Time Interval'!$AB$25*A2</f>
        <v>3.233381270610912</v>
      </c>
      <c r="K2">
        <f t="shared" si="1"/>
        <v>175.85909818918358</v>
      </c>
      <c r="M2">
        <f t="shared" si="2"/>
        <v>3.3485714289828246</v>
      </c>
      <c r="P2">
        <f>F2/('[1]Time Interval'!$AI$4^2)</f>
        <v>102923.13627568226</v>
      </c>
      <c r="Q2">
        <f t="shared" ref="Q2:Q22" si="4">P2/(J2^1.4806)</f>
        <v>18109.855217662254</v>
      </c>
    </row>
    <row r="3" spans="1:18" x14ac:dyDescent="0.3">
      <c r="A3">
        <f t="shared" si="3"/>
        <v>85</v>
      </c>
      <c r="B3">
        <v>17</v>
      </c>
      <c r="C3">
        <v>10.8</v>
      </c>
      <c r="D3">
        <v>3.208191126</v>
      </c>
      <c r="E3">
        <v>7.6284000000000001</v>
      </c>
      <c r="F3">
        <f t="shared" si="0"/>
        <v>6.934767986778188</v>
      </c>
      <c r="G3">
        <f>A3*'[1]Time Interval'!$AF$2</f>
        <v>0.69363201322181178</v>
      </c>
      <c r="I3">
        <f>C3/'[1]Time Interval'!$AJ$25</f>
        <v>636.36642275638997</v>
      </c>
      <c r="J3">
        <f>'[1]Time Interval'!$AB$25*A3</f>
        <v>4.5806234666987917</v>
      </c>
      <c r="K3">
        <f t="shared" si="1"/>
        <v>177.17605281778614</v>
      </c>
      <c r="M3">
        <f t="shared" si="2"/>
        <v>3.3663829790170676</v>
      </c>
      <c r="P3">
        <f>F3/('[1]Time Interval'!$AI$4^2)</f>
        <v>153732.99399828722</v>
      </c>
      <c r="Q3">
        <f t="shared" si="4"/>
        <v>16151.100960184873</v>
      </c>
    </row>
    <row r="4" spans="1:18" x14ac:dyDescent="0.3">
      <c r="A4">
        <f t="shared" si="3"/>
        <v>110</v>
      </c>
      <c r="B4">
        <v>22</v>
      </c>
      <c r="C4">
        <v>13.2</v>
      </c>
      <c r="D4">
        <v>3.5949943119999999</v>
      </c>
      <c r="E4">
        <v>10.9512</v>
      </c>
      <c r="F4">
        <f t="shared" si="0"/>
        <v>10.053558571124714</v>
      </c>
      <c r="G4">
        <f>A4*'[1]Time Interval'!$AF$2</f>
        <v>0.89764142887528586</v>
      </c>
      <c r="I4">
        <f>C4/'[1]Time Interval'!$AJ$25</f>
        <v>777.78118336892101</v>
      </c>
      <c r="J4">
        <f>'[1]Time Interval'!$AB$25*A4</f>
        <v>5.9278656627866724</v>
      </c>
      <c r="K4">
        <f t="shared" si="1"/>
        <v>174.37168524447443</v>
      </c>
      <c r="M4">
        <f t="shared" si="2"/>
        <v>3.6717721516105697</v>
      </c>
      <c r="P4">
        <f>F4/('[1]Time Interval'!$AI$4^2)</f>
        <v>222871.71862460469</v>
      </c>
      <c r="Q4">
        <f t="shared" si="4"/>
        <v>15984.595859811894</v>
      </c>
    </row>
    <row r="5" spans="1:18" x14ac:dyDescent="0.3">
      <c r="A5">
        <f t="shared" si="3"/>
        <v>135</v>
      </c>
      <c r="B5">
        <v>27</v>
      </c>
      <c r="C5">
        <v>15.2</v>
      </c>
      <c r="D5">
        <v>4.2093287830000001</v>
      </c>
      <c r="E5">
        <v>13.2912</v>
      </c>
      <c r="F5">
        <f t="shared" si="0"/>
        <v>12.189549155471241</v>
      </c>
      <c r="G5">
        <f>A5*'[1]Time Interval'!$AF$2</f>
        <v>1.1016508445287598</v>
      </c>
      <c r="I5">
        <f>C5/'[1]Time Interval'!$AJ$25</f>
        <v>895.62681721269689</v>
      </c>
      <c r="J5">
        <f>'[1]Time Interval'!$AB$25*A5</f>
        <v>7.2751078588745521</v>
      </c>
      <c r="K5">
        <f t="shared" si="1"/>
        <v>169.05118243944344</v>
      </c>
      <c r="M5">
        <f t="shared" si="2"/>
        <v>3.6110270267762066</v>
      </c>
      <c r="P5">
        <f>F5/('[1]Time Interval'!$AI$4^2)</f>
        <v>270223.29957292427</v>
      </c>
      <c r="Q5">
        <f t="shared" si="4"/>
        <v>14311.439634228365</v>
      </c>
    </row>
    <row r="6" spans="1:18" x14ac:dyDescent="0.3">
      <c r="A6">
        <f t="shared" si="3"/>
        <v>160</v>
      </c>
      <c r="B6">
        <v>32</v>
      </c>
      <c r="C6">
        <v>17.2</v>
      </c>
      <c r="D6">
        <v>4.2093287830000001</v>
      </c>
      <c r="E6">
        <v>15.366</v>
      </c>
      <c r="F6">
        <f t="shared" si="0"/>
        <v>14.060339739817765</v>
      </c>
      <c r="G6">
        <f>A6*'[1]Time Interval'!$AF$2</f>
        <v>1.305660260182234</v>
      </c>
      <c r="I6">
        <f>C6/'[1]Time Interval'!$AJ$25</f>
        <v>1013.4724510564728</v>
      </c>
      <c r="J6">
        <f>'[1]Time Interval'!$AB$25*A6</f>
        <v>8.6223500549624319</v>
      </c>
      <c r="K6">
        <f t="shared" si="1"/>
        <v>165.84738665449092</v>
      </c>
      <c r="M6">
        <f t="shared" si="2"/>
        <v>4.086162161878339</v>
      </c>
      <c r="P6">
        <f>F6/('[1]Time Interval'!$AI$4^2)</f>
        <v>311695.81000495865</v>
      </c>
      <c r="Q6">
        <f t="shared" si="4"/>
        <v>12836.411354047592</v>
      </c>
    </row>
    <row r="7" spans="1:18" x14ac:dyDescent="0.3">
      <c r="A7">
        <f t="shared" si="3"/>
        <v>185</v>
      </c>
      <c r="B7">
        <v>37</v>
      </c>
      <c r="C7">
        <v>19.2</v>
      </c>
      <c r="D7">
        <v>4.2093287830000001</v>
      </c>
      <c r="E7">
        <v>20.623200000000001</v>
      </c>
      <c r="F7">
        <f t="shared" si="0"/>
        <v>19.113530324164294</v>
      </c>
      <c r="G7">
        <f>A7*'[1]Time Interval'!$AF$2</f>
        <v>1.509669675835708</v>
      </c>
      <c r="I7">
        <f>C7/'[1]Time Interval'!$AJ$25</f>
        <v>1131.3180849002488</v>
      </c>
      <c r="J7">
        <f>'[1]Time Interval'!$AB$25*A7</f>
        <v>9.9695922510503117</v>
      </c>
      <c r="K7">
        <f t="shared" si="1"/>
        <v>163.87245803404139</v>
      </c>
      <c r="M7">
        <f t="shared" si="2"/>
        <v>4.5612972969804719</v>
      </c>
      <c r="P7">
        <f>F7/('[1]Time Interval'!$AI$4^2)</f>
        <v>423717.16663241491</v>
      </c>
      <c r="Q7">
        <f t="shared" si="4"/>
        <v>14074.543138104718</v>
      </c>
    </row>
    <row r="8" spans="1:18" x14ac:dyDescent="0.3">
      <c r="A8">
        <f t="shared" si="3"/>
        <v>210</v>
      </c>
      <c r="B8">
        <v>42</v>
      </c>
      <c r="C8">
        <v>21.4</v>
      </c>
      <c r="D8">
        <v>4.5961319679999999</v>
      </c>
      <c r="E8">
        <v>24.211200000000002</v>
      </c>
      <c r="F8">
        <f t="shared" si="0"/>
        <v>22.497520908510818</v>
      </c>
      <c r="G8">
        <f>A8*'[1]Time Interval'!$AF$2</f>
        <v>1.7136790914891822</v>
      </c>
      <c r="I8">
        <f>C8/'[1]Time Interval'!$AJ$25</f>
        <v>1260.9482821284023</v>
      </c>
      <c r="J8">
        <f>'[1]Time Interval'!$AB$25*A8</f>
        <v>11.316834447138191</v>
      </c>
      <c r="K8">
        <f t="shared" si="1"/>
        <v>164.19808884841322</v>
      </c>
      <c r="M8">
        <f t="shared" si="2"/>
        <v>4.6560891090584109</v>
      </c>
      <c r="P8">
        <f>F8/('[1]Time Interval'!$AI$4^2)</f>
        <v>498734.96177501749</v>
      </c>
      <c r="Q8">
        <f t="shared" si="4"/>
        <v>13731.710347529417</v>
      </c>
    </row>
    <row r="9" spans="1:18" x14ac:dyDescent="0.3">
      <c r="A9">
        <f t="shared" si="3"/>
        <v>235</v>
      </c>
      <c r="B9">
        <v>47</v>
      </c>
      <c r="C9">
        <v>23.4</v>
      </c>
      <c r="D9">
        <v>5.597269625</v>
      </c>
      <c r="E9">
        <v>29.764800000000001</v>
      </c>
      <c r="F9">
        <f t="shared" si="0"/>
        <v>27.847111492857344</v>
      </c>
      <c r="G9">
        <f>A9*'[1]Time Interval'!$AF$2</f>
        <v>1.9176885071426562</v>
      </c>
      <c r="I9">
        <f>C9/'[1]Time Interval'!$AJ$25</f>
        <v>1378.7939159721782</v>
      </c>
      <c r="J9">
        <f>'[1]Time Interval'!$AB$25*A9</f>
        <v>12.664076643226073</v>
      </c>
      <c r="K9">
        <f t="shared" si="1"/>
        <v>163.35337209741968</v>
      </c>
      <c r="M9">
        <f t="shared" si="2"/>
        <v>4.1806097557789164</v>
      </c>
      <c r="P9">
        <f>F9/('[1]Time Interval'!$AI$4^2)</f>
        <v>617327.04427361593</v>
      </c>
      <c r="Q9">
        <f t="shared" si="4"/>
        <v>14389.474516572958</v>
      </c>
    </row>
    <row r="10" spans="1:18" x14ac:dyDescent="0.3">
      <c r="A10">
        <f t="shared" si="3"/>
        <v>260</v>
      </c>
      <c r="B10">
        <v>52</v>
      </c>
      <c r="C10">
        <v>25</v>
      </c>
      <c r="D10">
        <v>6.0068259389999996</v>
      </c>
      <c r="E10">
        <v>33.93</v>
      </c>
      <c r="F10">
        <f t="shared" si="0"/>
        <v>31.808302077203869</v>
      </c>
      <c r="G10">
        <f>A10*'[1]Time Interval'!$AF$2</f>
        <v>2.1216979227961303</v>
      </c>
      <c r="I10">
        <f>C10/'[1]Time Interval'!$AJ$25</f>
        <v>1473.070423047199</v>
      </c>
      <c r="J10">
        <f>'[1]Time Interval'!$AB$25*A10</f>
        <v>14.011318839313953</v>
      </c>
      <c r="K10">
        <f t="shared" si="1"/>
        <v>160.31099337854147</v>
      </c>
      <c r="M10">
        <f t="shared" si="2"/>
        <v>4.1619318178814968</v>
      </c>
      <c r="N10">
        <f>STDEV(K1:K22)/AVERAGE(K1:K22)*100</f>
        <v>7.7803306111505171</v>
      </c>
      <c r="P10">
        <f>F10/('[1]Time Interval'!$AI$4^2)</f>
        <v>705140.46348107443</v>
      </c>
      <c r="Q10">
        <f t="shared" si="4"/>
        <v>14151.380416276515</v>
      </c>
    </row>
    <row r="11" spans="1:18" x14ac:dyDescent="0.3">
      <c r="A11">
        <f t="shared" si="3"/>
        <v>285</v>
      </c>
      <c r="B11">
        <v>57</v>
      </c>
      <c r="C11">
        <v>27.2</v>
      </c>
      <c r="D11">
        <v>6.9852104659999998</v>
      </c>
      <c r="E11">
        <v>40.357199999999999</v>
      </c>
      <c r="F11">
        <f t="shared" si="0"/>
        <v>38.031492661550395</v>
      </c>
      <c r="G11">
        <f>A11*'[1]Time Interval'!$AF$2</f>
        <v>2.3257073384496043</v>
      </c>
      <c r="I11">
        <f>C11/'[1]Time Interval'!$AJ$25</f>
        <v>1602.7006202753523</v>
      </c>
      <c r="J11">
        <f>'[1]Time Interval'!$AB$25*A11</f>
        <v>15.358561035401832</v>
      </c>
      <c r="K11">
        <f t="shared" si="1"/>
        <v>161.47026384632522</v>
      </c>
      <c r="M11">
        <f t="shared" si="2"/>
        <v>3.8939413683229742</v>
      </c>
      <c r="P11">
        <f>F11/('[1]Time Interval'!$AI$4^2)</f>
        <v>843098.89591567102</v>
      </c>
      <c r="Q11">
        <f t="shared" si="4"/>
        <v>14769.572631973257</v>
      </c>
      <c r="R11">
        <f>_xlfn.STDEV.P(Q1:Q23)*100/R12</f>
        <v>12.051094346872487</v>
      </c>
    </row>
    <row r="12" spans="1:18" x14ac:dyDescent="0.3">
      <c r="A12">
        <f t="shared" si="3"/>
        <v>310</v>
      </c>
      <c r="B12">
        <v>62</v>
      </c>
      <c r="C12">
        <v>29.4</v>
      </c>
      <c r="D12">
        <v>7.8043230939999999</v>
      </c>
      <c r="E12">
        <v>47.002800000000001</v>
      </c>
      <c r="F12">
        <f t="shared" si="0"/>
        <v>44.473083245896923</v>
      </c>
      <c r="G12">
        <f>A12*'[1]Time Interval'!$AF$2</f>
        <v>2.5297167541030783</v>
      </c>
      <c r="I12">
        <f>C12/'[1]Time Interval'!$AJ$25</f>
        <v>1732.3308175035058</v>
      </c>
      <c r="J12">
        <f>'[1]Time Interval'!$AB$25*A12</f>
        <v>16.70580323148971</v>
      </c>
      <c r="K12">
        <f t="shared" si="1"/>
        <v>162.62597101725817</v>
      </c>
      <c r="M12">
        <f t="shared" si="2"/>
        <v>3.7671428573482375</v>
      </c>
      <c r="P12">
        <f>F12/('[1]Time Interval'!$AI$4^2)</f>
        <v>985898.91583426716</v>
      </c>
      <c r="Q12">
        <f t="shared" si="4"/>
        <v>15249.477839702462</v>
      </c>
      <c r="R12">
        <f>AVERAGE(Q1:Q23)</f>
        <v>16354.89707595139</v>
      </c>
    </row>
    <row r="13" spans="1:18" x14ac:dyDescent="0.3">
      <c r="A13">
        <f t="shared" si="3"/>
        <v>335</v>
      </c>
      <c r="B13">
        <v>67</v>
      </c>
      <c r="C13">
        <v>32.200000000000003</v>
      </c>
      <c r="D13">
        <v>8.987485779</v>
      </c>
      <c r="E13">
        <v>55.1616</v>
      </c>
      <c r="F13">
        <f t="shared" si="0"/>
        <v>52.427873830243449</v>
      </c>
      <c r="G13">
        <f>A13*'[1]Time Interval'!$AF$2</f>
        <v>2.7337261697565522</v>
      </c>
      <c r="I13">
        <f>C13/'[1]Time Interval'!$AJ$25</f>
        <v>1897.3147048847925</v>
      </c>
      <c r="J13">
        <f>'[1]Time Interval'!$AB$25*A13</f>
        <v>18.053045427577594</v>
      </c>
      <c r="K13">
        <f t="shared" si="1"/>
        <v>166.87767066364179</v>
      </c>
      <c r="M13">
        <f t="shared" si="2"/>
        <v>3.5827594937883465</v>
      </c>
      <c r="P13">
        <f>F13/('[1]Time Interval'!$AI$4^2)</f>
        <v>1162244.2204634314</v>
      </c>
      <c r="Q13">
        <f t="shared" si="4"/>
        <v>16026.871762059862</v>
      </c>
    </row>
    <row r="14" spans="1:18" x14ac:dyDescent="0.3">
      <c r="A14">
        <f t="shared" si="3"/>
        <v>360</v>
      </c>
      <c r="B14">
        <v>72</v>
      </c>
      <c r="C14">
        <v>35.4</v>
      </c>
      <c r="D14">
        <v>9.2150170649999996</v>
      </c>
      <c r="E14">
        <v>62.8992</v>
      </c>
      <c r="F14">
        <f t="shared" si="0"/>
        <v>59.961464414589976</v>
      </c>
      <c r="G14">
        <f>A14*'[1]Time Interval'!$AF$2</f>
        <v>2.9377355854100262</v>
      </c>
      <c r="I14">
        <f>C14/'[1]Time Interval'!$AJ$25</f>
        <v>2085.8677190348335</v>
      </c>
      <c r="J14">
        <f>'[1]Time Interval'!$AB$25*A14</f>
        <v>19.400287623665474</v>
      </c>
      <c r="K14">
        <f t="shared" si="1"/>
        <v>172.6963734745207</v>
      </c>
      <c r="M14">
        <f t="shared" si="2"/>
        <v>3.8415555554915297</v>
      </c>
      <c r="P14">
        <f>F14/('[1]Time Interval'!$AI$4^2)</f>
        <v>1329252.1778020253</v>
      </c>
      <c r="Q14">
        <f t="shared" si="4"/>
        <v>16477.017612239095</v>
      </c>
    </row>
    <row r="15" spans="1:18" x14ac:dyDescent="0.3">
      <c r="A15">
        <f t="shared" si="3"/>
        <v>385</v>
      </c>
      <c r="B15">
        <v>77</v>
      </c>
      <c r="C15">
        <v>38.6</v>
      </c>
      <c r="D15">
        <v>10.602957910000001</v>
      </c>
      <c r="E15">
        <v>74.489999999999995</v>
      </c>
      <c r="F15">
        <f t="shared" si="0"/>
        <v>71.348254998936497</v>
      </c>
      <c r="G15">
        <f>A15*'[1]Time Interval'!$AF$2</f>
        <v>3.1417450010635006</v>
      </c>
      <c r="I15">
        <f>C15/'[1]Time Interval'!$AJ$25</f>
        <v>2274.4207331848752</v>
      </c>
      <c r="J15">
        <f>'[1]Time Interval'!$AB$25*A15</f>
        <v>20.747529819753353</v>
      </c>
      <c r="K15">
        <f t="shared" si="1"/>
        <v>177.97901879787662</v>
      </c>
      <c r="M15">
        <f t="shared" si="2"/>
        <v>3.6404935611028941</v>
      </c>
      <c r="P15">
        <f>F15/('[1]Time Interval'!$AI$4^2)</f>
        <v>1581679.5714654678</v>
      </c>
      <c r="Q15">
        <f t="shared" si="4"/>
        <v>17750.805173321867</v>
      </c>
    </row>
    <row r="16" spans="1:18" x14ac:dyDescent="0.3">
      <c r="A16">
        <f t="shared" si="3"/>
        <v>410</v>
      </c>
      <c r="B16">
        <v>82</v>
      </c>
      <c r="C16">
        <v>41.6</v>
      </c>
      <c r="D16">
        <v>10.193401590000001</v>
      </c>
      <c r="E16">
        <v>78.561599999999999</v>
      </c>
      <c r="F16">
        <f t="shared" si="0"/>
        <v>75.215845583283027</v>
      </c>
      <c r="G16">
        <f>A16*'[1]Time Interval'!$AF$2</f>
        <v>3.3457544167169746</v>
      </c>
      <c r="I16">
        <f>C16/'[1]Time Interval'!$AJ$25</f>
        <v>2451.1891839505392</v>
      </c>
      <c r="J16">
        <f>'[1]Time Interval'!$AB$25*A16</f>
        <v>22.094772015841233</v>
      </c>
      <c r="K16">
        <f t="shared" si="1"/>
        <v>181.93582140533536</v>
      </c>
      <c r="M16">
        <f t="shared" si="2"/>
        <v>4.0810714296600175</v>
      </c>
      <c r="N16">
        <f>AVERAGE(K1:K22)</f>
        <v>177.10191135806164</v>
      </c>
      <c r="P16">
        <f>F16/('[1]Time Interval'!$AI$4^2)</f>
        <v>1667418.0246083552</v>
      </c>
      <c r="Q16">
        <f t="shared" si="4"/>
        <v>17048.627491608575</v>
      </c>
    </row>
    <row r="17" spans="1:17" x14ac:dyDescent="0.3">
      <c r="A17">
        <f t="shared" si="3"/>
        <v>435</v>
      </c>
      <c r="B17">
        <v>87</v>
      </c>
      <c r="C17">
        <v>45.6</v>
      </c>
      <c r="D17">
        <v>11.39931741</v>
      </c>
      <c r="E17">
        <v>91.821600000000004</v>
      </c>
      <c r="F17">
        <f t="shared" si="0"/>
        <v>88.271836167629559</v>
      </c>
      <c r="G17">
        <f>A17*'[1]Time Interval'!$AF$2</f>
        <v>3.5497638323704486</v>
      </c>
      <c r="I17">
        <f>C17/'[1]Time Interval'!$AJ$25</f>
        <v>2686.880451638091</v>
      </c>
      <c r="J17">
        <f>'[1]Time Interval'!$AB$25*A17</f>
        <v>23.442014211929113</v>
      </c>
      <c r="K17">
        <f t="shared" si="1"/>
        <v>189.75459776865125</v>
      </c>
      <c r="M17">
        <f t="shared" si="2"/>
        <v>4.0002395196047091</v>
      </c>
      <c r="P17">
        <f>F17/('[1]Time Interval'!$AI$4^2)</f>
        <v>1956848.9797566517</v>
      </c>
      <c r="Q17">
        <f t="shared" si="4"/>
        <v>18329.171060297922</v>
      </c>
    </row>
    <row r="18" spans="1:17" x14ac:dyDescent="0.3">
      <c r="A18">
        <f t="shared" si="3"/>
        <v>460</v>
      </c>
      <c r="B18">
        <v>92</v>
      </c>
      <c r="C18">
        <v>48</v>
      </c>
      <c r="D18">
        <v>10.80773606</v>
      </c>
      <c r="E18">
        <v>100.9164</v>
      </c>
      <c r="F18">
        <f t="shared" si="0"/>
        <v>97.162626751976077</v>
      </c>
      <c r="G18">
        <f>A18*'[1]Time Interval'!$AF$2</f>
        <v>3.7537732480239225</v>
      </c>
      <c r="I18">
        <f>C18/'[1]Time Interval'!$AJ$25</f>
        <v>2828.2952122506222</v>
      </c>
      <c r="J18">
        <f>'[1]Time Interval'!$AB$25*A18</f>
        <v>24.789256408016993</v>
      </c>
      <c r="K18">
        <f t="shared" si="1"/>
        <v>190.58051166531214</v>
      </c>
      <c r="M18">
        <f t="shared" si="2"/>
        <v>4.4412631594187912</v>
      </c>
      <c r="P18">
        <f>F18/('[1]Time Interval'!$AI$4^2)</f>
        <v>2153943.9450315284</v>
      </c>
      <c r="Q18">
        <f t="shared" si="4"/>
        <v>18573.248069472629</v>
      </c>
    </row>
    <row r="19" spans="1:17" x14ac:dyDescent="0.3">
      <c r="A19">
        <f t="shared" si="3"/>
        <v>485</v>
      </c>
      <c r="B19">
        <v>97</v>
      </c>
      <c r="C19">
        <v>51.2</v>
      </c>
      <c r="D19">
        <v>9.7838452789999995</v>
      </c>
      <c r="E19">
        <v>105.22199999999999</v>
      </c>
      <c r="F19">
        <f t="shared" si="0"/>
        <v>101.2642173363226</v>
      </c>
      <c r="G19">
        <f>A19*'[1]Time Interval'!$AF$2</f>
        <v>3.9577826636773965</v>
      </c>
      <c r="I19">
        <f>C19/'[1]Time Interval'!$AJ$25</f>
        <v>3016.8482264006634</v>
      </c>
      <c r="J19">
        <f>'[1]Time Interval'!$AB$25*A19</f>
        <v>26.136498604104872</v>
      </c>
      <c r="K19">
        <f t="shared" si="1"/>
        <v>194.44481345648913</v>
      </c>
      <c r="M19">
        <f t="shared" si="2"/>
        <v>5.2331162789231191</v>
      </c>
      <c r="P19">
        <f>F19/('[1]Time Interval'!$AI$4^2)</f>
        <v>2244869.8133358434</v>
      </c>
      <c r="Q19">
        <f t="shared" si="4"/>
        <v>17898.418144992116</v>
      </c>
    </row>
    <row r="20" spans="1:17" x14ac:dyDescent="0.3">
      <c r="A20">
        <f t="shared" si="3"/>
        <v>510</v>
      </c>
      <c r="B20">
        <v>102</v>
      </c>
      <c r="C20">
        <v>54.6</v>
      </c>
      <c r="D20">
        <v>9.9886234359999992</v>
      </c>
      <c r="E20">
        <v>111.8832</v>
      </c>
      <c r="F20">
        <f t="shared" si="0"/>
        <v>107.72140792066914</v>
      </c>
      <c r="G20">
        <f>A20*'[1]Time Interval'!$AF$2</f>
        <v>4.1617920793308709</v>
      </c>
      <c r="I20">
        <f>C20/'[1]Time Interval'!$AJ$25</f>
        <v>3217.1858039350827</v>
      </c>
      <c r="J20">
        <f>'[1]Time Interval'!$AB$25*A20</f>
        <v>27.483740800192752</v>
      </c>
      <c r="K20">
        <f t="shared" si="1"/>
        <v>198.78289456732594</v>
      </c>
      <c r="M20">
        <f t="shared" si="2"/>
        <v>5.4662186786635818</v>
      </c>
      <c r="P20">
        <f>F20/('[1]Time Interval'!$AI$4^2)</f>
        <v>2388015.6609318685</v>
      </c>
      <c r="Q20">
        <f t="shared" si="4"/>
        <v>17674.269623554213</v>
      </c>
    </row>
    <row r="21" spans="1:17" x14ac:dyDescent="0.3">
      <c r="A21">
        <f t="shared" si="3"/>
        <v>535</v>
      </c>
      <c r="B21">
        <v>107</v>
      </c>
      <c r="C21">
        <v>57.4</v>
      </c>
      <c r="D21">
        <v>10.602957910000001</v>
      </c>
      <c r="E21">
        <v>118.8096</v>
      </c>
      <c r="F21">
        <f t="shared" si="0"/>
        <v>114.44379850501566</v>
      </c>
      <c r="G21">
        <f>A21*'[1]Time Interval'!$AF$2</f>
        <v>4.3658014949843444</v>
      </c>
      <c r="I21">
        <f>C21/'[1]Time Interval'!$AJ$25</f>
        <v>3382.1696913163687</v>
      </c>
      <c r="J21">
        <f>'[1]Time Interval'!$AB$25*A21</f>
        <v>28.830982996280632</v>
      </c>
      <c r="K21">
        <f t="shared" si="1"/>
        <v>200.74099945731524</v>
      </c>
      <c r="M21">
        <f t="shared" si="2"/>
        <v>5.4135836893084486</v>
      </c>
      <c r="P21">
        <f>F21/('[1]Time Interval'!$AI$4^2)</f>
        <v>2537040.5790441781</v>
      </c>
      <c r="Q21">
        <f t="shared" si="4"/>
        <v>17492.807301468401</v>
      </c>
    </row>
    <row r="22" spans="1:17" x14ac:dyDescent="0.3">
      <c r="A22">
        <f t="shared" si="3"/>
        <v>560</v>
      </c>
      <c r="B22">
        <v>112</v>
      </c>
      <c r="C22">
        <v>60.4</v>
      </c>
      <c r="D22">
        <v>11.39931741</v>
      </c>
      <c r="E22">
        <v>128.24760000000001</v>
      </c>
      <c r="F22">
        <f t="shared" si="0"/>
        <v>123.67778908936219</v>
      </c>
      <c r="G22">
        <f>A22*'[1]Time Interval'!$AF$2</f>
        <v>4.5698109106378189</v>
      </c>
      <c r="I22">
        <f>C22/'[1]Time Interval'!$AJ$25</f>
        <v>3558.9381420820328</v>
      </c>
      <c r="J22">
        <f>'[1]Time Interval'!$AB$25*A22</f>
        <v>30.178225192368512</v>
      </c>
      <c r="K22">
        <f t="shared" si="1"/>
        <v>203.28090898776213</v>
      </c>
      <c r="M22">
        <f t="shared" si="2"/>
        <v>5.2985628724588691</v>
      </c>
      <c r="P22">
        <f>F22/('[1]Time Interval'!$AI$4^2)</f>
        <v>2741743.7532224827</v>
      </c>
      <c r="Q22">
        <f t="shared" si="4"/>
        <v>17668.202895343853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L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4.5999999999999996</v>
      </c>
      <c r="D1">
        <v>4.4191343963553509</v>
      </c>
      <c r="E1">
        <v>5.2416</v>
      </c>
      <c r="F1">
        <f t="shared" ref="F1:F19" si="0">E1-G1</f>
        <v>3.9814159547206516</v>
      </c>
      <c r="G1">
        <f>A1*'[1]Time Interval'!$AF$3</f>
        <v>1.2601840452793485</v>
      </c>
      <c r="I1">
        <f>C1/'[1]Time Interval'!$AJ$26</f>
        <v>271.04495784068456</v>
      </c>
      <c r="J1">
        <f>'[1]Time Interval'!$AB$26*A1</f>
        <v>0.31406851693126869</v>
      </c>
      <c r="K1">
        <f t="shared" ref="K1:K19" si="1">I1/(J1^1.0143)</f>
        <v>877.42394048723372</v>
      </c>
      <c r="M1">
        <f t="shared" ref="M1:M19" si="2">C1/D1</f>
        <v>1.0409278350515467</v>
      </c>
      <c r="P1">
        <f>F1/('[1]Time Interval'!$AI$4^2)</f>
        <v>88261.784134485191</v>
      </c>
      <c r="Q1">
        <f>P1/(J1^1.2933)</f>
        <v>394703.55747811729</v>
      </c>
    </row>
    <row r="2" spans="1:18" x14ac:dyDescent="0.3">
      <c r="A2">
        <f t="shared" ref="A2:A19" si="3">B2*5</f>
        <v>45</v>
      </c>
      <c r="B2">
        <v>9</v>
      </c>
      <c r="C2">
        <v>6.6</v>
      </c>
      <c r="D2">
        <v>4.6013667429999998</v>
      </c>
      <c r="E2">
        <v>9.048</v>
      </c>
      <c r="F2">
        <f t="shared" si="0"/>
        <v>7.1577239320809776</v>
      </c>
      <c r="G2">
        <f>A2*'[1]Time Interval'!$AF$3</f>
        <v>1.8902760679190227</v>
      </c>
      <c r="I2">
        <f>C2/'[1]Time Interval'!$AJ$26</f>
        <v>388.8905916844605</v>
      </c>
      <c r="J2">
        <f>'[1]Time Interval'!$AB$26*A2</f>
        <v>0.4711027753969031</v>
      </c>
      <c r="K2">
        <f t="shared" si="1"/>
        <v>834.42291024552617</v>
      </c>
      <c r="M2">
        <f t="shared" si="2"/>
        <v>1.4343564355178806</v>
      </c>
      <c r="P2">
        <f>F2/('[1]Time Interval'!$AI$4^2)</f>
        <v>158675.5796862967</v>
      </c>
      <c r="Q2">
        <f t="shared" ref="Q2:Q19" si="4">P2/(J2^1.2933)</f>
        <v>420019.64825478854</v>
      </c>
    </row>
    <row r="3" spans="1:18" x14ac:dyDescent="0.3">
      <c r="A3">
        <f t="shared" si="3"/>
        <v>65</v>
      </c>
      <c r="B3">
        <v>13</v>
      </c>
      <c r="C3">
        <v>10.8</v>
      </c>
      <c r="D3">
        <v>5.1936218680000001</v>
      </c>
      <c r="E3">
        <v>15.2256</v>
      </c>
      <c r="F3">
        <f t="shared" si="0"/>
        <v>12.495201235228079</v>
      </c>
      <c r="G3">
        <f>A3*'[1]Time Interval'!$AF$3</f>
        <v>2.7303987647719214</v>
      </c>
      <c r="I3">
        <f>C3/'[1]Time Interval'!$AJ$26</f>
        <v>636.36642275638997</v>
      </c>
      <c r="J3">
        <f>'[1]Time Interval'!$AB$26*A3</f>
        <v>0.6804817866844155</v>
      </c>
      <c r="K3">
        <f t="shared" si="1"/>
        <v>940.33256107728437</v>
      </c>
      <c r="M3">
        <f t="shared" si="2"/>
        <v>2.0794736841630996</v>
      </c>
      <c r="P3">
        <f>F3/('[1]Time Interval'!$AI$4^2)</f>
        <v>276999.12962699536</v>
      </c>
      <c r="Q3">
        <f t="shared" si="4"/>
        <v>455718.66626389395</v>
      </c>
    </row>
    <row r="4" spans="1:18" x14ac:dyDescent="0.3">
      <c r="A4">
        <f t="shared" si="3"/>
        <v>85</v>
      </c>
      <c r="B4">
        <v>17</v>
      </c>
      <c r="C4">
        <v>15.4</v>
      </c>
      <c r="D4">
        <v>5.3986332570000002</v>
      </c>
      <c r="E4">
        <v>22.448399999999999</v>
      </c>
      <c r="F4">
        <f t="shared" si="0"/>
        <v>18.877878538375178</v>
      </c>
      <c r="G4">
        <f>A4*'[1]Time Interval'!$AF$3</f>
        <v>3.5705214616248204</v>
      </c>
      <c r="I4">
        <f>C4/'[1]Time Interval'!$AJ$26</f>
        <v>907.41138059707453</v>
      </c>
      <c r="J4">
        <f>'[1]Time Interval'!$AB$26*A4</f>
        <v>0.88986079797192807</v>
      </c>
      <c r="K4">
        <f t="shared" si="1"/>
        <v>1021.4258423073221</v>
      </c>
      <c r="M4">
        <f t="shared" si="2"/>
        <v>2.8525738398754874</v>
      </c>
      <c r="P4">
        <f>F4/('[1]Time Interval'!$AI$4^2)</f>
        <v>418493.13395540608</v>
      </c>
      <c r="Q4">
        <f t="shared" si="4"/>
        <v>486664.98217299453</v>
      </c>
    </row>
    <row r="5" spans="1:18" x14ac:dyDescent="0.3">
      <c r="A5">
        <f t="shared" si="3"/>
        <v>105</v>
      </c>
      <c r="B5">
        <v>21</v>
      </c>
      <c r="C5">
        <v>19.399999999999999</v>
      </c>
      <c r="D5">
        <v>5.011389522</v>
      </c>
      <c r="E5">
        <v>27.128399999999999</v>
      </c>
      <c r="F5">
        <f t="shared" si="0"/>
        <v>22.71775584152228</v>
      </c>
      <c r="G5">
        <f>A5*'[1]Time Interval'!$AF$3</f>
        <v>4.4106441584777194</v>
      </c>
      <c r="I5">
        <f>C5/'[1]Time Interval'!$AJ$26</f>
        <v>1143.1026482846262</v>
      </c>
      <c r="J5">
        <f>'[1]Time Interval'!$AB$26*A5</f>
        <v>1.0992398092594404</v>
      </c>
      <c r="K5">
        <f t="shared" si="1"/>
        <v>1038.4967955980212</v>
      </c>
      <c r="M5">
        <f t="shared" si="2"/>
        <v>3.8711818179037967</v>
      </c>
      <c r="P5">
        <f>F5/('[1]Time Interval'!$AI$4^2)</f>
        <v>503617.22686296515</v>
      </c>
      <c r="Q5">
        <f t="shared" si="4"/>
        <v>445610.80630037299</v>
      </c>
    </row>
    <row r="6" spans="1:18" x14ac:dyDescent="0.3">
      <c r="A6">
        <f t="shared" si="3"/>
        <v>125</v>
      </c>
      <c r="B6">
        <v>25</v>
      </c>
      <c r="C6">
        <v>22</v>
      </c>
      <c r="D6">
        <v>5.1936218680000001</v>
      </c>
      <c r="E6">
        <v>31.402799999999999</v>
      </c>
      <c r="F6">
        <f t="shared" si="0"/>
        <v>26.152033144669382</v>
      </c>
      <c r="G6">
        <f>A6*'[1]Time Interval'!$AF$3</f>
        <v>5.2507668553306184</v>
      </c>
      <c r="I6">
        <f>C6/'[1]Time Interval'!$AJ$26</f>
        <v>1296.301972281535</v>
      </c>
      <c r="J6">
        <f>'[1]Time Interval'!$AB$26*A6</f>
        <v>1.3086188205469529</v>
      </c>
      <c r="K6">
        <f t="shared" si="1"/>
        <v>986.78511892954577</v>
      </c>
      <c r="M6">
        <f t="shared" si="2"/>
        <v>4.2359649121840919</v>
      </c>
      <c r="P6">
        <f>F6/('[1]Time Interval'!$AI$4^2)</f>
        <v>579749.80015738215</v>
      </c>
      <c r="Q6">
        <f t="shared" si="4"/>
        <v>409417.25781569863</v>
      </c>
    </row>
    <row r="7" spans="1:18" x14ac:dyDescent="0.3">
      <c r="A7">
        <f t="shared" si="3"/>
        <v>145</v>
      </c>
      <c r="B7">
        <v>29</v>
      </c>
      <c r="C7">
        <v>24.8</v>
      </c>
      <c r="D7">
        <v>5.6036446470000003</v>
      </c>
      <c r="E7">
        <v>36.831600000000002</v>
      </c>
      <c r="F7">
        <f t="shared" si="0"/>
        <v>30.740710447816483</v>
      </c>
      <c r="G7">
        <f>A7*'[1]Time Interval'!$AF$3</f>
        <v>6.0908895521835174</v>
      </c>
      <c r="I7">
        <f>C7/'[1]Time Interval'!$AJ$26</f>
        <v>1461.2858596628214</v>
      </c>
      <c r="J7">
        <f>'[1]Time Interval'!$AB$26*A7</f>
        <v>1.5179978318344653</v>
      </c>
      <c r="K7">
        <f t="shared" si="1"/>
        <v>956.91167448975989</v>
      </c>
      <c r="M7">
        <f t="shared" si="2"/>
        <v>4.4256910568511998</v>
      </c>
      <c r="P7">
        <f>F7/('[1]Time Interval'!$AI$4^2)</f>
        <v>681473.62158151111</v>
      </c>
      <c r="Q7">
        <f t="shared" si="4"/>
        <v>397201.67381105421</v>
      </c>
    </row>
    <row r="8" spans="1:18" x14ac:dyDescent="0.3">
      <c r="A8">
        <f t="shared" si="3"/>
        <v>165</v>
      </c>
      <c r="B8">
        <v>33</v>
      </c>
      <c r="C8">
        <v>28</v>
      </c>
      <c r="D8">
        <v>6.1958997719999997</v>
      </c>
      <c r="E8">
        <v>42.759599999999999</v>
      </c>
      <c r="F8">
        <f t="shared" si="0"/>
        <v>35.828587750963585</v>
      </c>
      <c r="G8">
        <f>A8*'[1]Time Interval'!$AF$3</f>
        <v>6.9310122490364163</v>
      </c>
      <c r="I8">
        <f>C8/'[1]Time Interval'!$AJ$26</f>
        <v>1649.8388738128629</v>
      </c>
      <c r="J8">
        <f>'[1]Time Interval'!$AB$26*A8</f>
        <v>1.727376843121978</v>
      </c>
      <c r="K8">
        <f t="shared" si="1"/>
        <v>947.67582857764478</v>
      </c>
      <c r="M8">
        <f t="shared" si="2"/>
        <v>4.5191176472116759</v>
      </c>
      <c r="P8">
        <f>F8/('[1]Time Interval'!$AI$4^2)</f>
        <v>794263.92868335324</v>
      </c>
      <c r="Q8">
        <f t="shared" si="4"/>
        <v>391698.68354247324</v>
      </c>
    </row>
    <row r="9" spans="1:18" x14ac:dyDescent="0.3">
      <c r="A9">
        <f t="shared" si="3"/>
        <v>185</v>
      </c>
      <c r="B9">
        <v>37</v>
      </c>
      <c r="C9">
        <v>30.2</v>
      </c>
      <c r="D9">
        <v>6.1958997719999997</v>
      </c>
      <c r="E9">
        <v>47.439599999999999</v>
      </c>
      <c r="F9">
        <f t="shared" si="0"/>
        <v>39.668465054110683</v>
      </c>
      <c r="G9">
        <f>A9*'[1]Time Interval'!$AF$3</f>
        <v>7.7711349458893153</v>
      </c>
      <c r="I9">
        <f>C9/'[1]Time Interval'!$AJ$26</f>
        <v>1779.4690710410164</v>
      </c>
      <c r="J9">
        <f>'[1]Time Interval'!$AB$26*A9</f>
        <v>1.9367558544094905</v>
      </c>
      <c r="K9">
        <f t="shared" si="1"/>
        <v>910.14459801432145</v>
      </c>
      <c r="M9">
        <f t="shared" si="2"/>
        <v>4.8741911766354509</v>
      </c>
      <c r="P9">
        <f>F9/('[1]Time Interval'!$AI$4^2)</f>
        <v>879388.02159091213</v>
      </c>
      <c r="Q9">
        <f t="shared" si="4"/>
        <v>374030.14592645492</v>
      </c>
    </row>
    <row r="10" spans="1:18" x14ac:dyDescent="0.3">
      <c r="A10">
        <f t="shared" si="3"/>
        <v>205</v>
      </c>
      <c r="B10">
        <v>41</v>
      </c>
      <c r="C10">
        <v>33.799999999999997</v>
      </c>
      <c r="D10">
        <v>7.1981776770000003</v>
      </c>
      <c r="E10">
        <v>58.578000000000003</v>
      </c>
      <c r="F10">
        <f t="shared" si="0"/>
        <v>49.966742357257786</v>
      </c>
      <c r="G10">
        <f>A10*'[1]Time Interval'!$AF$3</f>
        <v>8.6112576427422134</v>
      </c>
      <c r="I10">
        <f>C10/'[1]Time Interval'!$AJ$26</f>
        <v>1991.5912119598129</v>
      </c>
      <c r="J10">
        <f>'[1]Time Interval'!$AB$26*A10</f>
        <v>2.146134865697003</v>
      </c>
      <c r="K10">
        <f t="shared" si="1"/>
        <v>917.91083424379792</v>
      </c>
      <c r="M10">
        <f t="shared" si="2"/>
        <v>4.6956329110907546</v>
      </c>
      <c r="N10">
        <f>STDEV(K1:K22)/AVERAGE(K1:K22)*100</f>
        <v>5.953642907535583</v>
      </c>
      <c r="P10">
        <f>F10/('[1]Time Interval'!$AI$4^2)</f>
        <v>1107684.7729538861</v>
      </c>
      <c r="Q10">
        <f t="shared" si="4"/>
        <v>412557.20343262306</v>
      </c>
    </row>
    <row r="11" spans="1:18" x14ac:dyDescent="0.3">
      <c r="A11">
        <f t="shared" si="3"/>
        <v>225</v>
      </c>
      <c r="B11">
        <v>45</v>
      </c>
      <c r="C11">
        <v>37.4</v>
      </c>
      <c r="D11">
        <v>7.7904328019999998</v>
      </c>
      <c r="E11">
        <v>69.872399999999999</v>
      </c>
      <c r="F11">
        <f t="shared" si="0"/>
        <v>60.421019660404887</v>
      </c>
      <c r="G11">
        <f>A11*'[1]Time Interval'!$AF$3</f>
        <v>9.4513803395951133</v>
      </c>
      <c r="I11">
        <f>C11/'[1]Time Interval'!$AJ$26</f>
        <v>2203.7133528786094</v>
      </c>
      <c r="J11">
        <f>'[1]Time Interval'!$AB$26*A11</f>
        <v>2.3555138769845154</v>
      </c>
      <c r="K11">
        <f t="shared" si="1"/>
        <v>924.16307232045381</v>
      </c>
      <c r="M11">
        <f t="shared" si="2"/>
        <v>4.8007602338086377</v>
      </c>
      <c r="P11">
        <f>F11/('[1]Time Interval'!$AI$4^2)</f>
        <v>1339439.8010911453</v>
      </c>
      <c r="Q11">
        <f t="shared" si="4"/>
        <v>442287.64358647476</v>
      </c>
      <c r="R11">
        <f>_xlfn.STDEV.P(Q1:Q23)*100/R12</f>
        <v>5.8631483003518516</v>
      </c>
    </row>
    <row r="12" spans="1:18" x14ac:dyDescent="0.3">
      <c r="A12">
        <f t="shared" si="3"/>
        <v>245</v>
      </c>
      <c r="B12">
        <v>49</v>
      </c>
      <c r="C12">
        <v>40.200000000000003</v>
      </c>
      <c r="D12">
        <v>7.6082004559999996</v>
      </c>
      <c r="E12">
        <v>76.611599999999996</v>
      </c>
      <c r="F12">
        <f t="shared" si="0"/>
        <v>66.32009696355199</v>
      </c>
      <c r="G12">
        <f>A12*'[1]Time Interval'!$AF$3</f>
        <v>10.291503036448011</v>
      </c>
      <c r="I12">
        <f>C12/'[1]Time Interval'!$AJ$26</f>
        <v>2368.6972402598963</v>
      </c>
      <c r="J12">
        <f>'[1]Time Interval'!$AB$26*A12</f>
        <v>2.5648928882720279</v>
      </c>
      <c r="K12">
        <f t="shared" si="1"/>
        <v>911.15157587005046</v>
      </c>
      <c r="M12">
        <f t="shared" si="2"/>
        <v>5.283772454798739</v>
      </c>
      <c r="P12">
        <f>F12/('[1]Time Interval'!$AI$4^2)</f>
        <v>1470213.1474192713</v>
      </c>
      <c r="Q12">
        <f t="shared" si="4"/>
        <v>434841.57749618334</v>
      </c>
      <c r="R12">
        <f>AVERAGE(Q1:Q23)</f>
        <v>423604.01946148451</v>
      </c>
    </row>
    <row r="13" spans="1:18" x14ac:dyDescent="0.3">
      <c r="A13">
        <f t="shared" si="3"/>
        <v>265</v>
      </c>
      <c r="B13">
        <v>53</v>
      </c>
      <c r="C13">
        <v>43</v>
      </c>
      <c r="D13">
        <v>8.2004555809999999</v>
      </c>
      <c r="E13">
        <v>83.974800000000002</v>
      </c>
      <c r="F13">
        <f t="shared" si="0"/>
        <v>72.843174266699094</v>
      </c>
      <c r="G13">
        <f>A13*'[1]Time Interval'!$AF$3</f>
        <v>11.131625733300911</v>
      </c>
      <c r="I13">
        <f>C13/'[1]Time Interval'!$AJ$26</f>
        <v>2533.6811276411822</v>
      </c>
      <c r="J13">
        <f>'[1]Time Interval'!$AB$26*A13</f>
        <v>2.7742718995595403</v>
      </c>
      <c r="K13">
        <f t="shared" si="1"/>
        <v>900.0484795106205</v>
      </c>
      <c r="M13">
        <f t="shared" si="2"/>
        <v>5.2436111110251744</v>
      </c>
      <c r="P13">
        <f>F13/('[1]Time Interval'!$AI$4^2)</f>
        <v>1614819.600844539</v>
      </c>
      <c r="Q13">
        <f t="shared" si="4"/>
        <v>431518.46167617361</v>
      </c>
    </row>
    <row r="14" spans="1:18" x14ac:dyDescent="0.3">
      <c r="A14">
        <f t="shared" si="3"/>
        <v>285</v>
      </c>
      <c r="B14">
        <v>57</v>
      </c>
      <c r="C14">
        <v>46</v>
      </c>
      <c r="D14">
        <v>8.9977220960000004</v>
      </c>
      <c r="E14">
        <v>90.667199999999994</v>
      </c>
      <c r="F14">
        <f t="shared" si="0"/>
        <v>78.695451569846185</v>
      </c>
      <c r="G14">
        <f>A14*'[1]Time Interval'!$AF$3</f>
        <v>11.971748430153809</v>
      </c>
      <c r="I14">
        <f>C14/'[1]Time Interval'!$AJ$26</f>
        <v>2710.4495784068458</v>
      </c>
      <c r="J14">
        <f>'[1]Time Interval'!$AB$26*A14</f>
        <v>2.9836509108470528</v>
      </c>
      <c r="K14">
        <f t="shared" si="1"/>
        <v>894.34364862082964</v>
      </c>
      <c r="M14">
        <f t="shared" si="2"/>
        <v>5.1124050631047631</v>
      </c>
      <c r="P14">
        <f>F14/('[1]Time Interval'!$AI$4^2)</f>
        <v>1744555.4641403793</v>
      </c>
      <c r="Q14">
        <f t="shared" si="4"/>
        <v>424319.68631021079</v>
      </c>
    </row>
    <row r="15" spans="1:18" x14ac:dyDescent="0.3">
      <c r="A15">
        <f t="shared" si="3"/>
        <v>305</v>
      </c>
      <c r="B15">
        <v>61</v>
      </c>
      <c r="C15">
        <v>48.4</v>
      </c>
      <c r="D15">
        <v>9.2027334849999995</v>
      </c>
      <c r="E15">
        <v>97.968000000000004</v>
      </c>
      <c r="F15">
        <f t="shared" si="0"/>
        <v>85.156128872993293</v>
      </c>
      <c r="G15">
        <f>A15*'[1]Time Interval'!$AF$3</f>
        <v>12.811871127006709</v>
      </c>
      <c r="I15">
        <f>C15/'[1]Time Interval'!$AJ$26</f>
        <v>2851.864339019377</v>
      </c>
      <c r="J15">
        <f>'[1]Time Interval'!$AB$26*A15</f>
        <v>3.1930299221345653</v>
      </c>
      <c r="K15">
        <f t="shared" si="1"/>
        <v>878.44741973206237</v>
      </c>
      <c r="M15">
        <f t="shared" si="2"/>
        <v>5.2593069308037235</v>
      </c>
      <c r="P15">
        <f>F15/('[1]Time Interval'!$AI$4^2)</f>
        <v>1887778.6068559329</v>
      </c>
      <c r="Q15">
        <f t="shared" si="4"/>
        <v>420596.19099630351</v>
      </c>
    </row>
    <row r="16" spans="1:18" x14ac:dyDescent="0.3">
      <c r="A16">
        <f t="shared" si="3"/>
        <v>325</v>
      </c>
      <c r="B16">
        <v>65</v>
      </c>
      <c r="C16">
        <v>51.2</v>
      </c>
      <c r="D16">
        <v>9.7949886100000008</v>
      </c>
      <c r="E16">
        <v>104.6448</v>
      </c>
      <c r="F16">
        <f t="shared" si="0"/>
        <v>90.992806176140391</v>
      </c>
      <c r="G16">
        <f>A16*'[1]Time Interval'!$AF$3</f>
        <v>13.651993823859607</v>
      </c>
      <c r="I16">
        <f>C16/'[1]Time Interval'!$AJ$26</f>
        <v>3016.8482264006634</v>
      </c>
      <c r="J16">
        <f>'[1]Time Interval'!$AB$26*A16</f>
        <v>3.4024089334220777</v>
      </c>
      <c r="K16">
        <f t="shared" si="1"/>
        <v>871.28934857240529</v>
      </c>
      <c r="M16">
        <f t="shared" si="2"/>
        <v>5.2271627909529546</v>
      </c>
      <c r="N16">
        <f>AVERAGE(K1:K19)</f>
        <v>916.64113018276873</v>
      </c>
      <c r="P16">
        <f>F16/('[1]Time Interval'!$AI$4^2)</f>
        <v>2017168.6424743447</v>
      </c>
      <c r="Q16">
        <f t="shared" si="4"/>
        <v>413983.19780209701</v>
      </c>
    </row>
    <row r="17" spans="1:17" x14ac:dyDescent="0.3">
      <c r="A17">
        <f t="shared" si="3"/>
        <v>345</v>
      </c>
      <c r="B17">
        <v>69</v>
      </c>
      <c r="C17">
        <v>54.4</v>
      </c>
      <c r="D17">
        <v>10.820045560000001</v>
      </c>
      <c r="E17">
        <v>118.2792</v>
      </c>
      <c r="F17">
        <f t="shared" si="0"/>
        <v>103.7870834792875</v>
      </c>
      <c r="G17">
        <f>A17*'[1]Time Interval'!$AF$3</f>
        <v>14.492116520712507</v>
      </c>
      <c r="I17">
        <f>C17/'[1]Time Interval'!$AJ$26</f>
        <v>3205.4012405507046</v>
      </c>
      <c r="J17">
        <f>'[1]Time Interval'!$AB$26*A17</f>
        <v>3.6117879447095902</v>
      </c>
      <c r="K17">
        <f t="shared" si="1"/>
        <v>871.3341357896079</v>
      </c>
      <c r="M17">
        <f t="shared" si="2"/>
        <v>5.0277052622687846</v>
      </c>
      <c r="P17">
        <f>F17/('[1]Time Interval'!$AI$4^2)</f>
        <v>2300797.822225885</v>
      </c>
      <c r="Q17">
        <f t="shared" si="4"/>
        <v>437095.44363407174</v>
      </c>
    </row>
    <row r="18" spans="1:17" x14ac:dyDescent="0.3">
      <c r="A18">
        <f t="shared" si="3"/>
        <v>365</v>
      </c>
      <c r="B18">
        <v>73</v>
      </c>
      <c r="C18">
        <v>57.4</v>
      </c>
      <c r="D18">
        <v>11.002277899999999</v>
      </c>
      <c r="E18">
        <v>125.502</v>
      </c>
      <c r="F18">
        <f t="shared" si="0"/>
        <v>110.16976078243459</v>
      </c>
      <c r="G18">
        <f>A18*'[1]Time Interval'!$AF$3</f>
        <v>15.332239217565405</v>
      </c>
      <c r="I18">
        <f>C18/'[1]Time Interval'!$AJ$26</f>
        <v>3382.1696913163687</v>
      </c>
      <c r="J18">
        <f>'[1]Time Interval'!$AB$26*A18</f>
        <v>3.8211669559971027</v>
      </c>
      <c r="K18">
        <f t="shared" si="1"/>
        <v>868.30834902332697</v>
      </c>
      <c r="M18">
        <f t="shared" si="2"/>
        <v>5.2171014513276388</v>
      </c>
      <c r="P18">
        <f>F18/('[1]Time Interval'!$AI$4^2)</f>
        <v>2442291.8265542956</v>
      </c>
      <c r="Q18">
        <f t="shared" si="4"/>
        <v>431363.55711068428</v>
      </c>
    </row>
    <row r="19" spans="1:17" x14ac:dyDescent="0.3">
      <c r="A19">
        <f t="shared" si="3"/>
        <v>385</v>
      </c>
      <c r="B19">
        <v>77</v>
      </c>
      <c r="C19">
        <v>60.4</v>
      </c>
      <c r="D19">
        <v>11.41230068</v>
      </c>
      <c r="E19">
        <v>132.42840000000001</v>
      </c>
      <c r="F19">
        <f t="shared" si="0"/>
        <v>116.25603808558171</v>
      </c>
      <c r="G19">
        <f>A19*'[1]Time Interval'!$AF$3</f>
        <v>16.172361914418303</v>
      </c>
      <c r="I19">
        <f>C19/'[1]Time Interval'!$AJ$26</f>
        <v>3558.9381420820328</v>
      </c>
      <c r="J19">
        <f>'[1]Time Interval'!$AB$26*A19</f>
        <v>4.0305459672846151</v>
      </c>
      <c r="K19">
        <f t="shared" si="1"/>
        <v>865.56534006279264</v>
      </c>
      <c r="M19">
        <f t="shared" si="2"/>
        <v>5.2925349317031838</v>
      </c>
      <c r="P19">
        <f>F19/('[1]Time Interval'!$AI$4^2)</f>
        <v>2577215.1050115642</v>
      </c>
      <c r="Q19">
        <f t="shared" si="4"/>
        <v>424847.9861575368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I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10</v>
      </c>
      <c r="D1">
        <v>4.6013667429999998</v>
      </c>
      <c r="E1">
        <v>13.213200000000001</v>
      </c>
      <c r="F1">
        <f t="shared" ref="F1:F18" si="0">E1-G1</f>
        <v>10.617128449436501</v>
      </c>
      <c r="G1">
        <f>A1*'[1]Time Interval'!$AF$4</f>
        <v>2.5960715505634995</v>
      </c>
      <c r="I1">
        <f>C1/'[1]Time Interval'!$AJ$27</f>
        <v>589.22816921887954</v>
      </c>
      <c r="J1">
        <f>'[1]Time Interval'!$AB$27*A1</f>
        <v>0.15245501768833122</v>
      </c>
      <c r="K1">
        <f t="shared" ref="K1:K18" si="1">I1/(J1^0.86612)</f>
        <v>3004.5593841048494</v>
      </c>
      <c r="M1">
        <f t="shared" ref="M1:M18" si="2">C1/D1</f>
        <v>2.1732673265422435</v>
      </c>
      <c r="P1">
        <f>F1/('[1]Time Interval'!$AI$4^2)</f>
        <v>235365.18414288989</v>
      </c>
      <c r="Q1">
        <f>P1/(J1^1.1862)</f>
        <v>2191288.248971031</v>
      </c>
    </row>
    <row r="2" spans="1:18" x14ac:dyDescent="0.3">
      <c r="A2">
        <f>B2*5</f>
        <v>40</v>
      </c>
      <c r="B2">
        <v>8</v>
      </c>
      <c r="C2">
        <v>12.4</v>
      </c>
      <c r="D2">
        <v>5.6036446470000003</v>
      </c>
      <c r="E2">
        <v>18.127199999999998</v>
      </c>
      <c r="F2">
        <f t="shared" si="0"/>
        <v>14.665771265915332</v>
      </c>
      <c r="G2">
        <f>A2*'[1]Time Interval'!$AF$4</f>
        <v>3.4614287340846661</v>
      </c>
      <c r="I2">
        <f>C2/'[1]Time Interval'!$AJ$27</f>
        <v>730.6429298314107</v>
      </c>
      <c r="J2">
        <f>'[1]Time Interval'!$AB$27*A2</f>
        <v>0.20327335691777496</v>
      </c>
      <c r="K2">
        <f t="shared" si="1"/>
        <v>2903.9593899145461</v>
      </c>
      <c r="M2">
        <f t="shared" si="2"/>
        <v>2.2128455284255999</v>
      </c>
      <c r="P2">
        <f>F2/('[1]Time Interval'!$AI$4^2)</f>
        <v>325117.28298651869</v>
      </c>
      <c r="Q2">
        <f t="shared" ref="Q2:Q18" si="3">P2/(J2^1.1862)</f>
        <v>2151765.8766181078</v>
      </c>
    </row>
    <row r="3" spans="1:18" x14ac:dyDescent="0.3">
      <c r="A3">
        <f t="shared" ref="A3:A18" si="4">B3*5</f>
        <v>50</v>
      </c>
      <c r="B3">
        <v>10</v>
      </c>
      <c r="C3">
        <v>14.6</v>
      </c>
      <c r="D3">
        <v>5.6036446470000003</v>
      </c>
      <c r="E3">
        <v>22.4328</v>
      </c>
      <c r="F3">
        <f t="shared" si="0"/>
        <v>18.106014082394168</v>
      </c>
      <c r="G3">
        <f>A3*'[1]Time Interval'!$AF$4</f>
        <v>4.3267859176058323</v>
      </c>
      <c r="I3">
        <f>C3/'[1]Time Interval'!$AJ$27</f>
        <v>860.27312705956422</v>
      </c>
      <c r="J3">
        <f>'[1]Time Interval'!$AB$27*A3</f>
        <v>0.25409169614721866</v>
      </c>
      <c r="K3">
        <f t="shared" si="1"/>
        <v>2818.2921364557556</v>
      </c>
      <c r="M3">
        <f t="shared" si="2"/>
        <v>2.6054471544365936</v>
      </c>
      <c r="P3">
        <f>F3/('[1]Time Interval'!$AI$4^2)</f>
        <v>401382.10241043463</v>
      </c>
      <c r="Q3">
        <f t="shared" si="3"/>
        <v>2038723.3882857037</v>
      </c>
    </row>
    <row r="4" spans="1:18" x14ac:dyDescent="0.3">
      <c r="A4">
        <f t="shared" si="4"/>
        <v>60</v>
      </c>
      <c r="B4">
        <v>12</v>
      </c>
      <c r="C4">
        <v>17.2</v>
      </c>
      <c r="D4">
        <v>6.4009111619999999</v>
      </c>
      <c r="E4">
        <v>27.752400000000002</v>
      </c>
      <c r="F4">
        <f t="shared" si="0"/>
        <v>22.560256898873003</v>
      </c>
      <c r="G4">
        <f>A4*'[1]Time Interval'!$AF$4</f>
        <v>5.1921431011269989</v>
      </c>
      <c r="I4">
        <f>C4/'[1]Time Interval'!$AJ$27</f>
        <v>1013.4724510564728</v>
      </c>
      <c r="J4">
        <f>'[1]Time Interval'!$AB$27*A4</f>
        <v>0.30491003537666245</v>
      </c>
      <c r="K4">
        <f t="shared" si="1"/>
        <v>2835.1832809336188</v>
      </c>
      <c r="M4">
        <f t="shared" si="2"/>
        <v>2.6871174376095799</v>
      </c>
      <c r="P4">
        <f>F4/('[1]Time Interval'!$AI$4^2)</f>
        <v>500125.72086720553</v>
      </c>
      <c r="Q4">
        <f t="shared" si="3"/>
        <v>2046231.1799846441</v>
      </c>
    </row>
    <row r="5" spans="1:18" x14ac:dyDescent="0.3">
      <c r="A5">
        <f t="shared" si="4"/>
        <v>70</v>
      </c>
      <c r="B5">
        <v>14</v>
      </c>
      <c r="C5">
        <v>19.399999999999999</v>
      </c>
      <c r="D5">
        <v>6.810933941</v>
      </c>
      <c r="E5">
        <v>31.605599999999999</v>
      </c>
      <c r="F5">
        <f t="shared" si="0"/>
        <v>25.548099715351832</v>
      </c>
      <c r="G5">
        <f>A5*'[1]Time Interval'!$AF$4</f>
        <v>6.0575002846481656</v>
      </c>
      <c r="I5">
        <f>C5/'[1]Time Interval'!$AJ$27</f>
        <v>1143.1026482846262</v>
      </c>
      <c r="J5">
        <f>'[1]Time Interval'!$AB$27*A5</f>
        <v>0.35572837460610618</v>
      </c>
      <c r="K5">
        <f t="shared" si="1"/>
        <v>2798.1466292376567</v>
      </c>
      <c r="M5">
        <f t="shared" si="2"/>
        <v>2.8483612039190676</v>
      </c>
      <c r="P5">
        <f>F5/('[1]Time Interval'!$AI$4^2)</f>
        <v>566361.53764569375</v>
      </c>
      <c r="Q5">
        <f t="shared" si="3"/>
        <v>1929998.52902731</v>
      </c>
    </row>
    <row r="6" spans="1:18" x14ac:dyDescent="0.3">
      <c r="A6">
        <f t="shared" si="4"/>
        <v>80</v>
      </c>
      <c r="B6">
        <v>16</v>
      </c>
      <c r="C6">
        <v>22.4</v>
      </c>
      <c r="D6">
        <v>7.2209567200000002</v>
      </c>
      <c r="E6">
        <v>37.377600000000001</v>
      </c>
      <c r="F6">
        <f t="shared" si="0"/>
        <v>30.454742531830668</v>
      </c>
      <c r="G6">
        <f>A6*'[1]Time Interval'!$AF$4</f>
        <v>6.9228574681693322</v>
      </c>
      <c r="I6">
        <f>C6/'[1]Time Interval'!$AJ$27</f>
        <v>1319.8710990502902</v>
      </c>
      <c r="J6">
        <f>'[1]Time Interval'!$AB$27*A6</f>
        <v>0.40654671383554991</v>
      </c>
      <c r="K6">
        <f t="shared" si="1"/>
        <v>2877.9866300915637</v>
      </c>
      <c r="M6">
        <f t="shared" si="2"/>
        <v>3.1020820188491585</v>
      </c>
      <c r="P6">
        <f>F6/('[1]Time Interval'!$AI$4^2)</f>
        <v>675134.15874789224</v>
      </c>
      <c r="Q6">
        <f t="shared" si="3"/>
        <v>1963646.2847004472</v>
      </c>
    </row>
    <row r="7" spans="1:18" x14ac:dyDescent="0.3">
      <c r="A7">
        <f t="shared" si="4"/>
        <v>90</v>
      </c>
      <c r="B7">
        <v>18</v>
      </c>
      <c r="C7">
        <v>24.4</v>
      </c>
      <c r="D7">
        <v>7.4031890660000004</v>
      </c>
      <c r="E7">
        <v>42.291600000000003</v>
      </c>
      <c r="F7">
        <f t="shared" si="0"/>
        <v>34.503385348309507</v>
      </c>
      <c r="G7">
        <f>A7*'[1]Time Interval'!$AF$4</f>
        <v>7.7882146516904989</v>
      </c>
      <c r="I7">
        <f>C7/'[1]Time Interval'!$AJ$27</f>
        <v>1437.7167328940661</v>
      </c>
      <c r="J7">
        <f>'[1]Time Interval'!$AB$27*A7</f>
        <v>0.45736505306499364</v>
      </c>
      <c r="K7">
        <f t="shared" si="1"/>
        <v>2830.9119214995931</v>
      </c>
      <c r="M7">
        <f t="shared" si="2"/>
        <v>3.2958769231032896</v>
      </c>
      <c r="P7">
        <f>F7/('[1]Time Interval'!$AI$4^2)</f>
        <v>764886.25759152125</v>
      </c>
      <c r="Q7">
        <f t="shared" si="3"/>
        <v>1934607.7106961242</v>
      </c>
    </row>
    <row r="8" spans="1:18" x14ac:dyDescent="0.3">
      <c r="A8">
        <f t="shared" si="4"/>
        <v>100</v>
      </c>
      <c r="B8">
        <v>20</v>
      </c>
      <c r="C8">
        <v>27</v>
      </c>
      <c r="D8">
        <v>8.0182232350000007</v>
      </c>
      <c r="E8">
        <v>49.077599999999997</v>
      </c>
      <c r="F8">
        <f t="shared" si="0"/>
        <v>40.424028164788332</v>
      </c>
      <c r="G8">
        <f>A8*'[1]Time Interval'!$AF$4</f>
        <v>8.6535718352116646</v>
      </c>
      <c r="I8">
        <f>C8/'[1]Time Interval'!$AJ$27</f>
        <v>1590.9160568909749</v>
      </c>
      <c r="J8">
        <f>'[1]Time Interval'!$AB$27*A8</f>
        <v>0.50818339229443732</v>
      </c>
      <c r="K8">
        <f t="shared" si="1"/>
        <v>2859.3598679310512</v>
      </c>
      <c r="M8">
        <f t="shared" si="2"/>
        <v>3.3673295452967018</v>
      </c>
      <c r="P8">
        <f>F8/('[1]Time Interval'!$AI$4^2)</f>
        <v>896137.67772657447</v>
      </c>
      <c r="Q8">
        <f t="shared" si="3"/>
        <v>2000291.3565548244</v>
      </c>
    </row>
    <row r="9" spans="1:18" x14ac:dyDescent="0.3">
      <c r="A9">
        <f t="shared" si="4"/>
        <v>110</v>
      </c>
      <c r="B9">
        <v>22</v>
      </c>
      <c r="C9">
        <v>28.6</v>
      </c>
      <c r="D9">
        <v>8.7927107059999994</v>
      </c>
      <c r="E9">
        <v>54.475200000000001</v>
      </c>
      <c r="F9">
        <f t="shared" si="0"/>
        <v>44.956270981267167</v>
      </c>
      <c r="G9">
        <f>A9*'[1]Time Interval'!$AF$4</f>
        <v>9.5189290187328321</v>
      </c>
      <c r="I9">
        <f>C9/'[1]Time Interval'!$AJ$27</f>
        <v>1685.1925639659958</v>
      </c>
      <c r="J9">
        <f>'[1]Time Interval'!$AB$27*A9</f>
        <v>0.55900173152388111</v>
      </c>
      <c r="K9">
        <f t="shared" si="1"/>
        <v>2788.8172361864727</v>
      </c>
      <c r="M9">
        <f t="shared" si="2"/>
        <v>3.2526943005737512</v>
      </c>
      <c r="N9">
        <f>STDEV(K1:K21)/AVERAGE(K1:K21)*100</f>
        <v>2.0437121456335023</v>
      </c>
      <c r="P9">
        <f>F9/('[1]Time Interval'!$AI$4^2)</f>
        <v>996610.43457048805</v>
      </c>
      <c r="Q9">
        <f t="shared" si="3"/>
        <v>1986753.3212907349</v>
      </c>
    </row>
    <row r="10" spans="1:18" x14ac:dyDescent="0.3">
      <c r="A10">
        <f t="shared" si="4"/>
        <v>120</v>
      </c>
      <c r="B10">
        <v>24</v>
      </c>
      <c r="C10">
        <v>31.2</v>
      </c>
      <c r="D10">
        <v>8.7927107059999994</v>
      </c>
      <c r="E10">
        <v>60.84</v>
      </c>
      <c r="F10">
        <f t="shared" si="0"/>
        <v>50.455713797746007</v>
      </c>
      <c r="G10">
        <f>A10*'[1]Time Interval'!$AF$4</f>
        <v>10.384286202253998</v>
      </c>
      <c r="I10">
        <f>C10/'[1]Time Interval'!$AJ$27</f>
        <v>1838.3918879629043</v>
      </c>
      <c r="J10">
        <f>'[1]Time Interval'!$AB$27*A10</f>
        <v>0.60982007075332489</v>
      </c>
      <c r="K10">
        <f t="shared" si="1"/>
        <v>2821.4943598037994</v>
      </c>
      <c r="M10">
        <f t="shared" si="2"/>
        <v>3.5483937824440921</v>
      </c>
      <c r="P10">
        <f>F10/('[1]Time Interval'!$AI$4^2)</f>
        <v>1118524.5074149712</v>
      </c>
      <c r="Q10">
        <f t="shared" si="3"/>
        <v>2011125.7700141568</v>
      </c>
    </row>
    <row r="11" spans="1:18" x14ac:dyDescent="0.3">
      <c r="A11">
        <f t="shared" si="4"/>
        <v>130</v>
      </c>
      <c r="B11">
        <v>26</v>
      </c>
      <c r="C11">
        <v>33</v>
      </c>
      <c r="D11">
        <v>9.4077448750000006</v>
      </c>
      <c r="E11">
        <v>68.967600000000004</v>
      </c>
      <c r="F11">
        <f t="shared" si="0"/>
        <v>57.717956614224839</v>
      </c>
      <c r="G11">
        <f>A11*'[1]Time Interval'!$AF$4</f>
        <v>11.249643385775165</v>
      </c>
      <c r="I11">
        <f>C11/'[1]Time Interval'!$AJ$27</f>
        <v>1944.4529584223026</v>
      </c>
      <c r="J11">
        <f>'[1]Time Interval'!$AB$27*A11</f>
        <v>0.66063840998276857</v>
      </c>
      <c r="K11">
        <f t="shared" si="1"/>
        <v>2784.3919970535267</v>
      </c>
      <c r="M11">
        <f t="shared" si="2"/>
        <v>3.5077481839132036</v>
      </c>
      <c r="P11">
        <f>F11/('[1]Time Interval'!$AI$4^2)</f>
        <v>1279517.1078088789</v>
      </c>
      <c r="Q11">
        <f t="shared" si="3"/>
        <v>2092208.7467738292</v>
      </c>
      <c r="R11">
        <f>_xlfn.STDEV.P(Q1:Q23)*100/R12</f>
        <v>3.7731868973728391</v>
      </c>
    </row>
    <row r="12" spans="1:18" x14ac:dyDescent="0.3">
      <c r="A12">
        <f t="shared" si="4"/>
        <v>140</v>
      </c>
      <c r="B12">
        <v>28</v>
      </c>
      <c r="C12">
        <v>34.799999999999997</v>
      </c>
      <c r="D12">
        <v>9.4077448750000006</v>
      </c>
      <c r="E12">
        <v>71.791200000000003</v>
      </c>
      <c r="F12">
        <f t="shared" si="0"/>
        <v>59.676199430703676</v>
      </c>
      <c r="G12">
        <f>A12*'[1]Time Interval'!$AF$4</f>
        <v>12.115000569296331</v>
      </c>
      <c r="I12">
        <f>C12/'[1]Time Interval'!$AJ$27</f>
        <v>2050.5140288817006</v>
      </c>
      <c r="J12">
        <f>'[1]Time Interval'!$AB$27*A12</f>
        <v>0.71145674921221236</v>
      </c>
      <c r="K12">
        <f t="shared" si="1"/>
        <v>2753.7206601544799</v>
      </c>
      <c r="M12">
        <f t="shared" si="2"/>
        <v>3.6990799030357415</v>
      </c>
      <c r="N12">
        <f>AVERAGE(K1:K18)</f>
        <v>2828.6400084852512</v>
      </c>
      <c r="P12">
        <f>F12/('[1]Time Interval'!$AI$4^2)</f>
        <v>1322928.2978770838</v>
      </c>
      <c r="Q12">
        <f t="shared" si="3"/>
        <v>1981151.7902596917</v>
      </c>
      <c r="R12">
        <f>AVERAGE(Q1:Q23)</f>
        <v>2054725.8137194361</v>
      </c>
    </row>
    <row r="13" spans="1:18" x14ac:dyDescent="0.3">
      <c r="A13">
        <f t="shared" si="4"/>
        <v>150</v>
      </c>
      <c r="B13">
        <v>30</v>
      </c>
      <c r="C13">
        <v>37.4</v>
      </c>
      <c r="D13">
        <v>10.205011389999999</v>
      </c>
      <c r="E13">
        <v>81.744</v>
      </c>
      <c r="F13">
        <f t="shared" si="0"/>
        <v>68.763642247182503</v>
      </c>
      <c r="G13">
        <f>A13*'[1]Time Interval'!$AF$4</f>
        <v>12.980357752817499</v>
      </c>
      <c r="I13">
        <f>C13/'[1]Time Interval'!$AJ$27</f>
        <v>2203.7133528786094</v>
      </c>
      <c r="J13">
        <f>'[1]Time Interval'!$AB$27*A13</f>
        <v>0.76227508844165603</v>
      </c>
      <c r="K13">
        <f t="shared" si="1"/>
        <v>2787.7928131888898</v>
      </c>
      <c r="M13">
        <f t="shared" si="2"/>
        <v>3.6648660712567809</v>
      </c>
      <c r="P13">
        <f>F13/('[1]Time Interval'!$AI$4^2)</f>
        <v>1524382.7365301303</v>
      </c>
      <c r="Q13">
        <f t="shared" si="3"/>
        <v>2103454.3498442145</v>
      </c>
    </row>
    <row r="14" spans="1:18" x14ac:dyDescent="0.3">
      <c r="A14">
        <f t="shared" si="4"/>
        <v>160</v>
      </c>
      <c r="B14">
        <v>32</v>
      </c>
      <c r="C14">
        <v>39.4</v>
      </c>
      <c r="D14">
        <v>10.205011389999999</v>
      </c>
      <c r="E14">
        <v>87.937200000000004</v>
      </c>
      <c r="F14">
        <f t="shared" si="0"/>
        <v>74.091485063661338</v>
      </c>
      <c r="G14">
        <f>A14*'[1]Time Interval'!$AF$4</f>
        <v>13.845714936338664</v>
      </c>
      <c r="I14">
        <f>C14/'[1]Time Interval'!$AJ$27</f>
        <v>2321.5589867223853</v>
      </c>
      <c r="J14">
        <f>'[1]Time Interval'!$AB$27*A14</f>
        <v>0.81309342767109982</v>
      </c>
      <c r="K14">
        <f t="shared" si="1"/>
        <v>2777.2109933411166</v>
      </c>
      <c r="M14">
        <f t="shared" si="2"/>
        <v>3.8608482141047373</v>
      </c>
      <c r="P14">
        <f>F14/('[1]Time Interval'!$AI$4^2)</f>
        <v>1642492.7049228994</v>
      </c>
      <c r="Q14">
        <f t="shared" si="3"/>
        <v>2099398.3270946378</v>
      </c>
    </row>
    <row r="15" spans="1:18" x14ac:dyDescent="0.3">
      <c r="A15">
        <f t="shared" si="4"/>
        <v>170</v>
      </c>
      <c r="B15">
        <v>34</v>
      </c>
      <c r="C15">
        <v>41.8</v>
      </c>
      <c r="D15">
        <v>10.615034169999999</v>
      </c>
      <c r="E15">
        <v>96.33</v>
      </c>
      <c r="F15">
        <f t="shared" si="0"/>
        <v>81.618927880140163</v>
      </c>
      <c r="G15">
        <f>A15*'[1]Time Interval'!$AF$4</f>
        <v>14.71107211985983</v>
      </c>
      <c r="I15">
        <f>C15/'[1]Time Interval'!$AJ$27</f>
        <v>2462.9737473349164</v>
      </c>
      <c r="J15">
        <f>'[1]Time Interval'!$AB$27*A15</f>
        <v>0.8639117669005435</v>
      </c>
      <c r="K15">
        <f t="shared" si="1"/>
        <v>2795.6636215172275</v>
      </c>
      <c r="M15">
        <f t="shared" si="2"/>
        <v>3.9378111582659181</v>
      </c>
      <c r="P15">
        <f>F15/('[1]Time Interval'!$AI$4^2)</f>
        <v>1809364.375833092</v>
      </c>
      <c r="Q15">
        <f t="shared" si="3"/>
        <v>2152216.9415321429</v>
      </c>
    </row>
    <row r="16" spans="1:18" x14ac:dyDescent="0.3">
      <c r="A16">
        <f t="shared" si="4"/>
        <v>180</v>
      </c>
      <c r="B16">
        <v>36</v>
      </c>
      <c r="C16">
        <v>44</v>
      </c>
      <c r="D16">
        <v>10</v>
      </c>
      <c r="E16">
        <v>98.825999999999993</v>
      </c>
      <c r="F16">
        <f t="shared" si="0"/>
        <v>83.249570696619003</v>
      </c>
      <c r="G16">
        <f>A16*'[1]Time Interval'!$AF$4</f>
        <v>15.576429303380998</v>
      </c>
      <c r="I16">
        <f>C16/'[1]Time Interval'!$AJ$27</f>
        <v>2592.6039445630699</v>
      </c>
      <c r="J16">
        <f>'[1]Time Interval'!$AB$27*A16</f>
        <v>0.91473010612998729</v>
      </c>
      <c r="K16">
        <f t="shared" si="1"/>
        <v>2800.6646362061579</v>
      </c>
      <c r="M16">
        <f t="shared" si="2"/>
        <v>4.4000000000000004</v>
      </c>
      <c r="P16">
        <f>F16/('[1]Time Interval'!$AI$4^2)</f>
        <v>1845513.1846752977</v>
      </c>
      <c r="Q16">
        <f t="shared" si="3"/>
        <v>2051310.6157935017</v>
      </c>
    </row>
    <row r="17" spans="1:17" x14ac:dyDescent="0.3">
      <c r="A17">
        <f t="shared" si="4"/>
        <v>190</v>
      </c>
      <c r="B17">
        <v>38</v>
      </c>
      <c r="C17">
        <v>46.6</v>
      </c>
      <c r="D17">
        <v>10.59225513</v>
      </c>
      <c r="E17">
        <v>109.52760000000001</v>
      </c>
      <c r="F17">
        <f t="shared" si="0"/>
        <v>93.085813513097847</v>
      </c>
      <c r="G17">
        <f>A17*'[1]Time Interval'!$AF$4</f>
        <v>16.441786486902163</v>
      </c>
      <c r="I17">
        <f>C17/'[1]Time Interval'!$AJ$27</f>
        <v>2745.8032685599787</v>
      </c>
      <c r="J17">
        <f>'[1]Time Interval'!$AB$27*A17</f>
        <v>0.96554844535943096</v>
      </c>
      <c r="K17">
        <f t="shared" si="1"/>
        <v>2830.4592131260306</v>
      </c>
      <c r="M17">
        <f t="shared" si="2"/>
        <v>4.3994408582565931</v>
      </c>
      <c r="P17">
        <f>F17/('[1]Time Interval'!$AI$4^2)</f>
        <v>2063567.3518449145</v>
      </c>
      <c r="Q17">
        <f t="shared" si="3"/>
        <v>2151194.3453718447</v>
      </c>
    </row>
    <row r="18" spans="1:17" x14ac:dyDescent="0.3">
      <c r="A18">
        <f t="shared" si="4"/>
        <v>200</v>
      </c>
      <c r="B18">
        <v>40</v>
      </c>
      <c r="C18">
        <v>49</v>
      </c>
      <c r="D18">
        <v>10.205011389999999</v>
      </c>
      <c r="E18">
        <v>113.8644</v>
      </c>
      <c r="F18">
        <f t="shared" si="0"/>
        <v>96.557256329576674</v>
      </c>
      <c r="G18">
        <f>A18*'[1]Time Interval'!$AF$4</f>
        <v>17.307143670423329</v>
      </c>
      <c r="I18">
        <f>C18/'[1]Time Interval'!$AJ$27</f>
        <v>2887.2180291725099</v>
      </c>
      <c r="J18">
        <f>'[1]Time Interval'!$AB$27*A18</f>
        <v>1.0163667845888746</v>
      </c>
      <c r="K18">
        <f t="shared" si="1"/>
        <v>2846.9053819881769</v>
      </c>
      <c r="M18">
        <f t="shared" si="2"/>
        <v>4.8015624997749269</v>
      </c>
      <c r="P18">
        <f>F18/('[1]Time Interval'!$AI$4^2)</f>
        <v>2140523.8266236871</v>
      </c>
      <c r="Q18">
        <f t="shared" si="3"/>
        <v>2099697.8641369091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H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8.6</v>
      </c>
      <c r="D1">
        <v>6.3945578230000004</v>
      </c>
      <c r="E1">
        <v>15.4596</v>
      </c>
      <c r="F1">
        <f t="shared" ref="F1:F22" si="0">E1-G1</f>
        <v>11.544630777522993</v>
      </c>
      <c r="G1">
        <f>A1*'[1]Time Interval'!$AF$5</f>
        <v>3.9149692224770067</v>
      </c>
      <c r="I1">
        <f>C1/'[1]Time Interval'!$AJ$28</f>
        <v>506.73622552823639</v>
      </c>
      <c r="J1">
        <f>'[1]Time Interval'!$AB$28*A1</f>
        <v>0.10109508189464604</v>
      </c>
      <c r="K1">
        <f t="shared" ref="K1:K22" si="1">I1/(J1^0.98906)</f>
        <v>4888.3654993893497</v>
      </c>
      <c r="M1">
        <f t="shared" ref="M1:M22" si="2">C1/D1</f>
        <v>1.3448936170484604</v>
      </c>
      <c r="P1">
        <f>F1/('[1]Time Interval'!$AI$4^2)</f>
        <v>255926.46465133308</v>
      </c>
      <c r="Q1">
        <f>P1/(J1^1.3112)</f>
        <v>5165509.7325604316</v>
      </c>
    </row>
    <row r="2" spans="1:18" x14ac:dyDescent="0.3">
      <c r="A2">
        <f>B2*5</f>
        <v>40</v>
      </c>
      <c r="B2">
        <v>8</v>
      </c>
      <c r="C2">
        <v>11</v>
      </c>
      <c r="D2">
        <v>7.8004535150000001</v>
      </c>
      <c r="E2">
        <v>22.027200000000001</v>
      </c>
      <c r="F2">
        <f t="shared" si="0"/>
        <v>16.807241036697327</v>
      </c>
      <c r="G2">
        <f>A2*'[1]Time Interval'!$AF$5</f>
        <v>5.2199589633026751</v>
      </c>
      <c r="I2">
        <f>C2/'[1]Time Interval'!$AJ$28</f>
        <v>648.15098614076749</v>
      </c>
      <c r="J2">
        <f>'[1]Time Interval'!$AB$28*A2</f>
        <v>0.13479344252619474</v>
      </c>
      <c r="K2">
        <f t="shared" si="1"/>
        <v>4704.2023811179624</v>
      </c>
      <c r="M2">
        <f t="shared" si="2"/>
        <v>1.4101744185575087</v>
      </c>
      <c r="P2">
        <f>F2/('[1]Time Interval'!$AI$4^2)</f>
        <v>372590.32895529829</v>
      </c>
      <c r="Q2">
        <f t="shared" ref="Q2:Q22" si="3">P2/(J2^1.3112)</f>
        <v>5157151.5431825155</v>
      </c>
    </row>
    <row r="3" spans="1:18" x14ac:dyDescent="0.3">
      <c r="A3">
        <f t="shared" ref="A3:A22" si="4">B3*5</f>
        <v>50</v>
      </c>
      <c r="B3">
        <v>10</v>
      </c>
      <c r="C3">
        <v>13.8</v>
      </c>
      <c r="D3">
        <v>8.2086167799999998</v>
      </c>
      <c r="E3">
        <v>29.265599999999999</v>
      </c>
      <c r="F3">
        <f t="shared" si="0"/>
        <v>22.740651295871654</v>
      </c>
      <c r="G3">
        <f>A3*'[1]Time Interval'!$AF$5</f>
        <v>6.5249487041283443</v>
      </c>
      <c r="I3">
        <f>C3/'[1]Time Interval'!$AJ$28</f>
        <v>813.13487352205391</v>
      </c>
      <c r="J3">
        <f>'[1]Time Interval'!$AB$28*A3</f>
        <v>0.16849180315774342</v>
      </c>
      <c r="K3">
        <f t="shared" si="1"/>
        <v>4732.8482645610666</v>
      </c>
      <c r="M3">
        <f t="shared" si="2"/>
        <v>1.6811602210037635</v>
      </c>
      <c r="P3">
        <f>F3/('[1]Time Interval'!$AI$4^2)</f>
        <v>504124.7833886905</v>
      </c>
      <c r="Q3">
        <f t="shared" si="3"/>
        <v>5207723.9438371565</v>
      </c>
    </row>
    <row r="4" spans="1:18" x14ac:dyDescent="0.3">
      <c r="A4">
        <f t="shared" si="4"/>
        <v>60</v>
      </c>
      <c r="B4">
        <v>12</v>
      </c>
      <c r="C4">
        <v>16.8</v>
      </c>
      <c r="D4">
        <v>9.3877551019999999</v>
      </c>
      <c r="E4">
        <v>36.7224</v>
      </c>
      <c r="F4">
        <f t="shared" si="0"/>
        <v>28.892461555045987</v>
      </c>
      <c r="G4">
        <f>A4*'[1]Time Interval'!$AF$5</f>
        <v>7.8299384449540135</v>
      </c>
      <c r="I4">
        <f>C4/'[1]Time Interval'!$AJ$28</f>
        <v>989.90332428771774</v>
      </c>
      <c r="J4">
        <f>'[1]Time Interval'!$AB$28*A4</f>
        <v>0.20219016378929208</v>
      </c>
      <c r="K4">
        <f t="shared" si="1"/>
        <v>4811.0267681694359</v>
      </c>
      <c r="M4">
        <f t="shared" si="2"/>
        <v>1.7895652173990853</v>
      </c>
      <c r="P4">
        <f>F4/('[1]Time Interval'!$AI$4^2)</f>
        <v>640500.82530608238</v>
      </c>
      <c r="Q4">
        <f t="shared" si="3"/>
        <v>5209633.2426983295</v>
      </c>
    </row>
    <row r="5" spans="1:18" x14ac:dyDescent="0.3">
      <c r="A5">
        <f t="shared" si="4"/>
        <v>70</v>
      </c>
      <c r="B5">
        <v>14</v>
      </c>
      <c r="C5">
        <v>19.2</v>
      </c>
      <c r="D5">
        <v>10.204081629999999</v>
      </c>
      <c r="E5">
        <v>43.087200000000003</v>
      </c>
      <c r="F5">
        <f t="shared" si="0"/>
        <v>33.952271814220325</v>
      </c>
      <c r="G5">
        <f>A5*'[1]Time Interval'!$AF$5</f>
        <v>9.1349281857796818</v>
      </c>
      <c r="I5">
        <f>C5/'[1]Time Interval'!$AJ$28</f>
        <v>1131.3180849002488</v>
      </c>
      <c r="J5">
        <f>'[1]Time Interval'!$AB$28*A5</f>
        <v>0.23588852442084077</v>
      </c>
      <c r="K5">
        <f t="shared" si="1"/>
        <v>4720.7970312164962</v>
      </c>
      <c r="M5">
        <f t="shared" si="2"/>
        <v>1.8816000004892162</v>
      </c>
      <c r="P5">
        <f>F5/('[1]Time Interval'!$AI$4^2)</f>
        <v>752668.92980347667</v>
      </c>
      <c r="Q5">
        <f t="shared" si="3"/>
        <v>5001621.400737335</v>
      </c>
    </row>
    <row r="6" spans="1:18" x14ac:dyDescent="0.3">
      <c r="A6">
        <f t="shared" si="4"/>
        <v>80</v>
      </c>
      <c r="B6">
        <v>16</v>
      </c>
      <c r="C6">
        <v>21.6</v>
      </c>
      <c r="D6">
        <v>11.995464849999999</v>
      </c>
      <c r="E6">
        <v>53.492400000000004</v>
      </c>
      <c r="F6">
        <f t="shared" si="0"/>
        <v>43.052482073394657</v>
      </c>
      <c r="G6">
        <f>A6*'[1]Time Interval'!$AF$5</f>
        <v>10.43991792660535</v>
      </c>
      <c r="I6">
        <f>C6/'[1]Time Interval'!$AJ$28</f>
        <v>1272.7328455127799</v>
      </c>
      <c r="J6">
        <f>'[1]Time Interval'!$AB$28*A6</f>
        <v>0.26958688505238948</v>
      </c>
      <c r="K6">
        <f t="shared" si="1"/>
        <v>4653.8280819707834</v>
      </c>
      <c r="M6">
        <f t="shared" si="2"/>
        <v>1.8006805296920196</v>
      </c>
      <c r="P6">
        <f>F6/('[1]Time Interval'!$AI$4^2)</f>
        <v>954406.40275486221</v>
      </c>
      <c r="Q6">
        <f t="shared" si="3"/>
        <v>5323547.4475126937</v>
      </c>
    </row>
    <row r="7" spans="1:18" x14ac:dyDescent="0.3">
      <c r="A7">
        <f t="shared" si="4"/>
        <v>90</v>
      </c>
      <c r="B7">
        <v>18</v>
      </c>
      <c r="C7">
        <v>24.4</v>
      </c>
      <c r="D7">
        <v>12.585034009999999</v>
      </c>
      <c r="E7">
        <v>62.415599999999998</v>
      </c>
      <c r="F7">
        <f t="shared" si="0"/>
        <v>50.670692332568976</v>
      </c>
      <c r="G7">
        <f>A7*'[1]Time Interval'!$AF$5</f>
        <v>11.74490766743102</v>
      </c>
      <c r="I7">
        <f>C7/'[1]Time Interval'!$AJ$28</f>
        <v>1437.7167328940661</v>
      </c>
      <c r="J7">
        <f>'[1]Time Interval'!$AB$28*A7</f>
        <v>0.30328524568393816</v>
      </c>
      <c r="K7">
        <f t="shared" si="1"/>
        <v>4679.0048700624084</v>
      </c>
      <c r="M7">
        <f t="shared" si="2"/>
        <v>1.9388108113662539</v>
      </c>
      <c r="P7">
        <f>F7/('[1]Time Interval'!$AI$4^2)</f>
        <v>1123290.2463505364</v>
      </c>
      <c r="Q7">
        <f t="shared" si="3"/>
        <v>5368940.4308896586</v>
      </c>
    </row>
    <row r="8" spans="1:18" x14ac:dyDescent="0.3">
      <c r="A8">
        <f t="shared" si="4"/>
        <v>100</v>
      </c>
      <c r="B8">
        <v>20</v>
      </c>
      <c r="C8">
        <v>26.6</v>
      </c>
      <c r="D8">
        <v>12.585034009999999</v>
      </c>
      <c r="E8">
        <v>68.468400000000003</v>
      </c>
      <c r="F8">
        <f t="shared" si="0"/>
        <v>55.418502591743312</v>
      </c>
      <c r="G8">
        <f>A8*'[1]Time Interval'!$AF$5</f>
        <v>13.049897408256689</v>
      </c>
      <c r="I8">
        <f>C8/'[1]Time Interval'!$AJ$28</f>
        <v>1567.3469301222196</v>
      </c>
      <c r="J8">
        <f>'[1]Time Interval'!$AB$28*A8</f>
        <v>0.33698360631548685</v>
      </c>
      <c r="K8">
        <f t="shared" si="1"/>
        <v>4596.0887248118861</v>
      </c>
      <c r="M8">
        <f t="shared" si="2"/>
        <v>2.113621622227146</v>
      </c>
      <c r="P8">
        <f>F8/('[1]Time Interval'!$AI$4^2)</f>
        <v>1228541.7972993599</v>
      </c>
      <c r="Q8">
        <f t="shared" si="3"/>
        <v>5114336.6565416446</v>
      </c>
    </row>
    <row r="9" spans="1:18" x14ac:dyDescent="0.3">
      <c r="A9">
        <f t="shared" si="4"/>
        <v>110</v>
      </c>
      <c r="B9">
        <v>22</v>
      </c>
      <c r="C9">
        <v>29.4</v>
      </c>
      <c r="D9">
        <v>12.40362812</v>
      </c>
      <c r="E9">
        <v>78.311999999999998</v>
      </c>
      <c r="F9">
        <f t="shared" si="0"/>
        <v>63.957112850917639</v>
      </c>
      <c r="G9">
        <f>A9*'[1]Time Interval'!$AF$5</f>
        <v>14.354887149082357</v>
      </c>
      <c r="I9">
        <f>C9/'[1]Time Interval'!$AJ$28</f>
        <v>1732.3308175035058</v>
      </c>
      <c r="J9">
        <f>'[1]Time Interval'!$AB$28*A9</f>
        <v>0.37068196694703548</v>
      </c>
      <c r="K9">
        <f t="shared" si="1"/>
        <v>4622.897332183752</v>
      </c>
      <c r="M9">
        <f t="shared" si="2"/>
        <v>2.3702742226360778</v>
      </c>
      <c r="P9">
        <f>F9/('[1]Time Interval'!$AI$4^2)</f>
        <v>1417829.4738633179</v>
      </c>
      <c r="Q9">
        <f t="shared" si="3"/>
        <v>5208939.1894026324</v>
      </c>
    </row>
    <row r="10" spans="1:18" x14ac:dyDescent="0.3">
      <c r="A10">
        <f t="shared" si="4"/>
        <v>120</v>
      </c>
      <c r="B10">
        <v>24</v>
      </c>
      <c r="C10">
        <v>32.4</v>
      </c>
      <c r="D10">
        <v>11.814058960000001</v>
      </c>
      <c r="E10">
        <v>88.483199999999997</v>
      </c>
      <c r="F10">
        <f t="shared" si="0"/>
        <v>72.823323110091962</v>
      </c>
      <c r="G10">
        <f>A10*'[1]Time Interval'!$AF$5</f>
        <v>15.659876889908027</v>
      </c>
      <c r="I10">
        <f>C10/'[1]Time Interval'!$AJ$28</f>
        <v>1909.0992682691697</v>
      </c>
      <c r="J10">
        <f>'[1]Time Interval'!$AB$28*A10</f>
        <v>0.40438032757858416</v>
      </c>
      <c r="K10">
        <f t="shared" si="1"/>
        <v>4674.5173306861834</v>
      </c>
      <c r="M10">
        <f t="shared" si="2"/>
        <v>2.7424952008196173</v>
      </c>
      <c r="N10">
        <f>STDEV(K1:K22)/AVERAGE(K1:K22)*100</f>
        <v>2.6117199249804166</v>
      </c>
      <c r="P10">
        <f>F10/('[1]Time Interval'!$AI$4^2)</f>
        <v>1614379.5316532752</v>
      </c>
      <c r="Q10">
        <f t="shared" si="3"/>
        <v>5291545.9132204484</v>
      </c>
    </row>
    <row r="11" spans="1:18" x14ac:dyDescent="0.3">
      <c r="A11">
        <f t="shared" si="4"/>
        <v>130</v>
      </c>
      <c r="B11">
        <v>26</v>
      </c>
      <c r="C11">
        <v>36.4</v>
      </c>
      <c r="D11">
        <v>11.60997732</v>
      </c>
      <c r="E11">
        <v>100.2456</v>
      </c>
      <c r="F11">
        <f t="shared" si="0"/>
        <v>83.280733369266301</v>
      </c>
      <c r="G11">
        <f>A11*'[1]Time Interval'!$AF$5</f>
        <v>16.964866630733695</v>
      </c>
      <c r="I11">
        <f>C11/'[1]Time Interval'!$AJ$28</f>
        <v>2144.7905359567217</v>
      </c>
      <c r="J11">
        <f>'[1]Time Interval'!$AB$28*A11</f>
        <v>0.43807868821013285</v>
      </c>
      <c r="K11">
        <f t="shared" si="1"/>
        <v>4851.8943874158194</v>
      </c>
      <c r="M11">
        <f t="shared" si="2"/>
        <v>3.1352343761512187</v>
      </c>
      <c r="P11">
        <f>F11/('[1]Time Interval'!$AI$4^2)</f>
        <v>1846204.0125409439</v>
      </c>
      <c r="Q11">
        <f t="shared" si="3"/>
        <v>5448494.8272745861</v>
      </c>
      <c r="R11">
        <f>_xlfn.STDEV.P(Q1:Q23)*100/R12</f>
        <v>2.9160141170477658</v>
      </c>
    </row>
    <row r="12" spans="1:18" x14ac:dyDescent="0.3">
      <c r="A12">
        <f t="shared" si="4"/>
        <v>140</v>
      </c>
      <c r="B12">
        <v>28</v>
      </c>
      <c r="C12">
        <v>39</v>
      </c>
      <c r="D12">
        <v>11.995464849999999</v>
      </c>
      <c r="E12">
        <v>107.51519999999999</v>
      </c>
      <c r="F12">
        <f t="shared" si="0"/>
        <v>89.245343628440622</v>
      </c>
      <c r="G12">
        <f>A12*'[1]Time Interval'!$AF$5</f>
        <v>18.269856371559364</v>
      </c>
      <c r="I12">
        <f>C12/'[1]Time Interval'!$AJ$28</f>
        <v>2297.9898599536305</v>
      </c>
      <c r="J12">
        <f>'[1]Time Interval'!$AB$28*A12</f>
        <v>0.47177704884168153</v>
      </c>
      <c r="K12">
        <f t="shared" si="1"/>
        <v>4831.0549722940268</v>
      </c>
      <c r="M12">
        <f t="shared" si="2"/>
        <v>3.2512287341661463</v>
      </c>
      <c r="P12">
        <f>F12/('[1]Time Interval'!$AI$4^2)</f>
        <v>1978430.1223291929</v>
      </c>
      <c r="Q12">
        <f t="shared" si="3"/>
        <v>5298061.6947461218</v>
      </c>
      <c r="R12">
        <f>AVERAGE(Q1:Q23)</f>
        <v>5226777.7507210206</v>
      </c>
    </row>
    <row r="13" spans="1:18" x14ac:dyDescent="0.3">
      <c r="A13">
        <f t="shared" si="4"/>
        <v>150</v>
      </c>
      <c r="B13">
        <v>30</v>
      </c>
      <c r="C13">
        <v>41.6</v>
      </c>
      <c r="D13">
        <v>12.99319728</v>
      </c>
      <c r="E13">
        <v>118.872</v>
      </c>
      <c r="F13">
        <f t="shared" si="0"/>
        <v>99.297153887614968</v>
      </c>
      <c r="G13">
        <f>A13*'[1]Time Interval'!$AF$5</f>
        <v>19.574846112385032</v>
      </c>
      <c r="I13">
        <f>C13/'[1]Time Interval'!$AJ$28</f>
        <v>2451.1891839505392</v>
      </c>
      <c r="J13">
        <f>'[1]Time Interval'!$AB$28*A13</f>
        <v>0.50547540947323022</v>
      </c>
      <c r="K13">
        <f t="shared" si="1"/>
        <v>4813.2151744155244</v>
      </c>
      <c r="M13">
        <f t="shared" si="2"/>
        <v>3.2016753924019539</v>
      </c>
      <c r="P13">
        <f>F13/('[1]Time Interval'!$AI$4^2)</f>
        <v>2201263.0836037197</v>
      </c>
      <c r="Q13">
        <f t="shared" si="3"/>
        <v>5384935.0239498708</v>
      </c>
    </row>
    <row r="14" spans="1:18" x14ac:dyDescent="0.3">
      <c r="A14">
        <f t="shared" si="4"/>
        <v>160</v>
      </c>
      <c r="B14">
        <v>32</v>
      </c>
      <c r="C14">
        <v>44.2</v>
      </c>
      <c r="D14">
        <v>13.401360540000001</v>
      </c>
      <c r="E14">
        <v>128.35679999999999</v>
      </c>
      <c r="F14">
        <f t="shared" si="0"/>
        <v>107.4769641467893</v>
      </c>
      <c r="G14">
        <f>A14*'[1]Time Interval'!$AF$5</f>
        <v>20.8798358532107</v>
      </c>
      <c r="I14">
        <f>C14/'[1]Time Interval'!$AJ$28</f>
        <v>2604.388507947448</v>
      </c>
      <c r="J14">
        <f>'[1]Time Interval'!$AB$28*A14</f>
        <v>0.53917377010477896</v>
      </c>
      <c r="K14">
        <f t="shared" si="1"/>
        <v>4797.7998504528587</v>
      </c>
      <c r="M14">
        <f t="shared" si="2"/>
        <v>3.2981725898704908</v>
      </c>
      <c r="P14">
        <f>F14/('[1]Time Interval'!$AI$4^2)</f>
        <v>2382596.7235868215</v>
      </c>
      <c r="Q14">
        <f t="shared" si="3"/>
        <v>5355595.8321352582</v>
      </c>
    </row>
    <row r="15" spans="1:18" x14ac:dyDescent="0.3">
      <c r="A15">
        <f t="shared" si="4"/>
        <v>170</v>
      </c>
      <c r="B15">
        <v>34</v>
      </c>
      <c r="C15">
        <v>47</v>
      </c>
      <c r="D15">
        <v>13.99092971</v>
      </c>
      <c r="E15">
        <v>139.05840000000001</v>
      </c>
      <c r="F15">
        <f t="shared" si="0"/>
        <v>116.87357440596364</v>
      </c>
      <c r="G15">
        <f>A15*'[1]Time Interval'!$AF$5</f>
        <v>22.184825594036372</v>
      </c>
      <c r="I15">
        <f>C15/'[1]Time Interval'!$AJ$28</f>
        <v>2769.372395328734</v>
      </c>
      <c r="J15">
        <f>'[1]Time Interval'!$AB$28*A15</f>
        <v>0.57287213073632759</v>
      </c>
      <c r="K15">
        <f t="shared" si="1"/>
        <v>4804.8165971025564</v>
      </c>
      <c r="M15">
        <f t="shared" si="2"/>
        <v>3.3593192857231502</v>
      </c>
      <c r="N15">
        <f>AVERAGE(K1:K22)</f>
        <v>4696.6801283273144</v>
      </c>
      <c r="P15">
        <f>F15/('[1]Time Interval'!$AI$4^2)</f>
        <v>2590904.9224093496</v>
      </c>
      <c r="Q15">
        <f t="shared" si="3"/>
        <v>5378810.2813816946</v>
      </c>
    </row>
    <row r="16" spans="1:18" x14ac:dyDescent="0.3">
      <c r="A16">
        <f t="shared" si="4"/>
        <v>180</v>
      </c>
      <c r="B16">
        <v>36</v>
      </c>
      <c r="C16">
        <v>49.4</v>
      </c>
      <c r="D16">
        <v>14.195011340000001</v>
      </c>
      <c r="E16">
        <v>148.63679999999999</v>
      </c>
      <c r="F16">
        <f t="shared" si="0"/>
        <v>125.14698466513795</v>
      </c>
      <c r="G16">
        <f>A16*'[1]Time Interval'!$AF$5</f>
        <v>23.48981533486204</v>
      </c>
      <c r="I16">
        <f>C16/'[1]Time Interval'!$AJ$28</f>
        <v>2910.7871559412652</v>
      </c>
      <c r="J16">
        <f>'[1]Time Interval'!$AB$28*A16</f>
        <v>0.60657049136787633</v>
      </c>
      <c r="K16">
        <f t="shared" si="1"/>
        <v>4772.5874214984688</v>
      </c>
      <c r="M16">
        <f t="shared" si="2"/>
        <v>3.4800958461227967</v>
      </c>
      <c r="P16">
        <f>F16/('[1]Time Interval'!$AI$4^2)</f>
        <v>2774313.5284570218</v>
      </c>
      <c r="Q16">
        <f t="shared" si="3"/>
        <v>5343694.3204587214</v>
      </c>
    </row>
    <row r="17" spans="1:17" x14ac:dyDescent="0.3">
      <c r="A17">
        <f t="shared" si="4"/>
        <v>190</v>
      </c>
      <c r="B17">
        <v>38</v>
      </c>
      <c r="C17">
        <v>51.2</v>
      </c>
      <c r="D17">
        <v>14.603174599999999</v>
      </c>
      <c r="E17">
        <v>156.9984</v>
      </c>
      <c r="F17">
        <f t="shared" si="0"/>
        <v>132.20359492431228</v>
      </c>
      <c r="G17">
        <f>A17*'[1]Time Interval'!$AF$5</f>
        <v>24.794805075687709</v>
      </c>
      <c r="I17">
        <f>C17/'[1]Time Interval'!$AJ$28</f>
        <v>3016.8482264006634</v>
      </c>
      <c r="J17">
        <f>'[1]Time Interval'!$AB$28*A17</f>
        <v>0.64026885199942496</v>
      </c>
      <c r="K17">
        <f t="shared" si="1"/>
        <v>4688.9185812964161</v>
      </c>
      <c r="M17">
        <f t="shared" si="2"/>
        <v>3.5060869572839324</v>
      </c>
      <c r="P17">
        <f>F17/('[1]Time Interval'!$AI$4^2)</f>
        <v>2930747.575665269</v>
      </c>
      <c r="Q17">
        <f t="shared" si="3"/>
        <v>5258671.8236532016</v>
      </c>
    </row>
    <row r="18" spans="1:17" x14ac:dyDescent="0.3">
      <c r="A18">
        <f t="shared" si="4"/>
        <v>200</v>
      </c>
      <c r="B18">
        <v>40</v>
      </c>
      <c r="C18">
        <v>53.2</v>
      </c>
      <c r="D18">
        <v>14.98866213</v>
      </c>
      <c r="E18">
        <v>167.07599999999999</v>
      </c>
      <c r="F18">
        <f t="shared" si="0"/>
        <v>140.97620518348663</v>
      </c>
      <c r="G18">
        <f>A18*'[1]Time Interval'!$AF$5</f>
        <v>26.099794816513377</v>
      </c>
      <c r="I18">
        <f>C18/'[1]Time Interval'!$AJ$28</f>
        <v>3134.6938602444393</v>
      </c>
      <c r="J18">
        <f>'[1]Time Interval'!$AB$28*A18</f>
        <v>0.6739672126309737</v>
      </c>
      <c r="K18">
        <f t="shared" si="1"/>
        <v>4631.0734818003239</v>
      </c>
      <c r="M18">
        <f t="shared" si="2"/>
        <v>3.5493494708590116</v>
      </c>
      <c r="P18">
        <f>F18/('[1]Time Interval'!$AI$4^2)</f>
        <v>3125222.6673906557</v>
      </c>
      <c r="Q18">
        <f t="shared" si="3"/>
        <v>5242878.7156939516</v>
      </c>
    </row>
    <row r="19" spans="1:17" x14ac:dyDescent="0.3">
      <c r="A19">
        <f t="shared" si="4"/>
        <v>210</v>
      </c>
      <c r="B19">
        <v>42</v>
      </c>
      <c r="C19">
        <v>55.6</v>
      </c>
      <c r="D19">
        <v>15.986394560000001</v>
      </c>
      <c r="E19">
        <v>177.94919999999999</v>
      </c>
      <c r="F19">
        <f t="shared" si="0"/>
        <v>150.54441544266095</v>
      </c>
      <c r="G19">
        <f>A19*'[1]Time Interval'!$AF$5</f>
        <v>27.404784557339045</v>
      </c>
      <c r="I19">
        <f>C19/'[1]Time Interval'!$AJ$28</f>
        <v>3276.1086208569704</v>
      </c>
      <c r="J19">
        <f>'[1]Time Interval'!$AB$28*A19</f>
        <v>0.70766557326252233</v>
      </c>
      <c r="K19">
        <f t="shared" si="1"/>
        <v>4611.9792343948275</v>
      </c>
      <c r="M19">
        <f t="shared" si="2"/>
        <v>3.4779574463349165</v>
      </c>
      <c r="P19">
        <f>F19/('[1]Time Interval'!$AI$4^2)</f>
        <v>3337334.970664897</v>
      </c>
      <c r="Q19">
        <f t="shared" si="3"/>
        <v>5251764.4126663283</v>
      </c>
    </row>
    <row r="20" spans="1:17" x14ac:dyDescent="0.3">
      <c r="A20">
        <f t="shared" si="4"/>
        <v>220</v>
      </c>
      <c r="B20">
        <v>44</v>
      </c>
      <c r="C20">
        <v>57.4</v>
      </c>
      <c r="D20">
        <v>15.986394560000001</v>
      </c>
      <c r="E20">
        <v>185.35919999999999</v>
      </c>
      <c r="F20">
        <f t="shared" si="0"/>
        <v>156.64942570183527</v>
      </c>
      <c r="G20">
        <f>A20*'[1]Time Interval'!$AF$5</f>
        <v>28.709774298164714</v>
      </c>
      <c r="I20">
        <f>C20/'[1]Time Interval'!$AJ$28</f>
        <v>3382.1696913163687</v>
      </c>
      <c r="J20">
        <f>'[1]Time Interval'!$AB$28*A20</f>
        <v>0.74136393389407096</v>
      </c>
      <c r="K20">
        <f t="shared" si="1"/>
        <v>4547.179339229272</v>
      </c>
      <c r="M20">
        <f t="shared" si="2"/>
        <v>3.5905531910004349</v>
      </c>
      <c r="P20">
        <f>F20/('[1]Time Interval'!$AI$4^2)</f>
        <v>3472673.5295500034</v>
      </c>
      <c r="Q20">
        <f t="shared" si="3"/>
        <v>5141368.2762293275</v>
      </c>
    </row>
    <row r="21" spans="1:17" x14ac:dyDescent="0.3">
      <c r="A21">
        <f t="shared" si="4"/>
        <v>230</v>
      </c>
      <c r="B21">
        <v>46</v>
      </c>
      <c r="C21">
        <v>59.2</v>
      </c>
      <c r="D21">
        <v>16.190476189999998</v>
      </c>
      <c r="E21">
        <v>194.96879999999999</v>
      </c>
      <c r="F21">
        <f t="shared" si="0"/>
        <v>164.95403596100959</v>
      </c>
      <c r="G21">
        <f>A21*'[1]Time Interval'!$AF$5</f>
        <v>30.014764038990386</v>
      </c>
      <c r="I21">
        <f>C21/'[1]Time Interval'!$AJ$28</f>
        <v>3488.2307617757674</v>
      </c>
      <c r="J21">
        <f>'[1]Time Interval'!$AB$28*A21</f>
        <v>0.7750622945256197</v>
      </c>
      <c r="K21">
        <f t="shared" si="1"/>
        <v>4488.0526236400401</v>
      </c>
      <c r="M21">
        <f t="shared" si="2"/>
        <v>3.6564705883428381</v>
      </c>
      <c r="P21">
        <f>F21/('[1]Time Interval'!$AI$4^2)</f>
        <v>3656773.790952533</v>
      </c>
      <c r="Q21">
        <f t="shared" si="3"/>
        <v>5107400.7149508307</v>
      </c>
    </row>
    <row r="22" spans="1:17" x14ac:dyDescent="0.3">
      <c r="A22">
        <f t="shared" si="4"/>
        <v>240</v>
      </c>
      <c r="B22">
        <v>48</v>
      </c>
      <c r="C22">
        <v>60.6</v>
      </c>
      <c r="D22">
        <v>15.804988659999999</v>
      </c>
      <c r="E22">
        <v>192.8004</v>
      </c>
      <c r="F22">
        <f t="shared" si="0"/>
        <v>161.48064622018393</v>
      </c>
      <c r="G22">
        <f>A22*'[1]Time Interval'!$AF$5</f>
        <v>31.319753779816054</v>
      </c>
      <c r="I22">
        <f>C22/'[1]Time Interval'!$AJ$28</f>
        <v>3570.7227054664104</v>
      </c>
      <c r="J22">
        <f>'[1]Time Interval'!$AB$28*A22</f>
        <v>0.80876065515716833</v>
      </c>
      <c r="K22">
        <f t="shared" si="1"/>
        <v>4404.8148754914646</v>
      </c>
      <c r="M22">
        <f t="shared" si="2"/>
        <v>3.834232425194287</v>
      </c>
      <c r="P22">
        <f>F22/('[1]Time Interval'!$AI$4^2)</f>
        <v>3579774.155896517</v>
      </c>
      <c r="Q22">
        <f t="shared" si="3"/>
        <v>4728485.0921396995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I1" workbookViewId="0">
      <selection activeCell="R12" sqref="R12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8.8000000000000007</v>
      </c>
      <c r="D1">
        <v>6.621160409556313</v>
      </c>
      <c r="E1">
        <v>16.645199999999999</v>
      </c>
      <c r="F1">
        <f t="shared" ref="F1:F20" si="0">E1-G1</f>
        <v>12.730230777522992</v>
      </c>
      <c r="G1">
        <f>A1*'[1]Time Interval'!$AF$5</f>
        <v>3.9149692224770067</v>
      </c>
      <c r="I1">
        <f>C1/'[1]Time Interval'!$AJ$29</f>
        <v>518.52078891261408</v>
      </c>
      <c r="J1">
        <f>'[1]Time Interval'!$AB$29*A1</f>
        <v>7.6156970910313579E-2</v>
      </c>
      <c r="K1">
        <f t="shared" ref="K1:K20" si="1">I1/(J1^1.0023)</f>
        <v>6849.0222793302673</v>
      </c>
      <c r="M1">
        <f t="shared" ref="M1:M20" si="2">C1/D1</f>
        <v>1.3290721649484538</v>
      </c>
      <c r="P1">
        <f>F1/('[1]Time Interval'!$AI$4^2)</f>
        <v>282209.36813590192</v>
      </c>
      <c r="Q1">
        <f>P1/(J1^1.2956)</f>
        <v>7932834.3991692085</v>
      </c>
    </row>
    <row r="2" spans="1:18" x14ac:dyDescent="0.3">
      <c r="A2">
        <f t="shared" ref="A2:A20" si="3">B2*5</f>
        <v>35</v>
      </c>
      <c r="B2">
        <v>7</v>
      </c>
      <c r="C2">
        <v>10.8</v>
      </c>
      <c r="D2">
        <v>6.4163822530000001</v>
      </c>
      <c r="E2">
        <v>20.155200000000001</v>
      </c>
      <c r="F2">
        <f t="shared" si="0"/>
        <v>15.58773590711016</v>
      </c>
      <c r="G2">
        <f>A2*'[1]Time Interval'!$AF$5</f>
        <v>4.5674640928898409</v>
      </c>
      <c r="I2">
        <f>C2/'[1]Time Interval'!$AJ$29</f>
        <v>636.36642275638997</v>
      </c>
      <c r="J2">
        <f>'[1]Time Interval'!$AB$29*A2</f>
        <v>8.8849799395365844E-2</v>
      </c>
      <c r="K2">
        <f t="shared" si="1"/>
        <v>7202.2616546430536</v>
      </c>
      <c r="M2">
        <f t="shared" si="2"/>
        <v>1.6831914892462065</v>
      </c>
      <c r="P2">
        <f>F2/('[1]Time Interval'!$AI$4^2)</f>
        <v>345555.8016105984</v>
      </c>
      <c r="Q2">
        <f t="shared" ref="Q2:Q20" si="4">P2/(J2^1.2956)</f>
        <v>7954976.3007051321</v>
      </c>
    </row>
    <row r="3" spans="1:18" x14ac:dyDescent="0.3">
      <c r="A3">
        <f t="shared" si="3"/>
        <v>45</v>
      </c>
      <c r="B3">
        <v>9</v>
      </c>
      <c r="C3">
        <v>14.2</v>
      </c>
      <c r="D3">
        <v>7.4175199090000001</v>
      </c>
      <c r="E3">
        <v>28.001999999999999</v>
      </c>
      <c r="F3">
        <f t="shared" si="0"/>
        <v>22.129546166284488</v>
      </c>
      <c r="G3">
        <f>A3*'[1]Time Interval'!$AF$5</f>
        <v>5.8724538337155101</v>
      </c>
      <c r="I3">
        <f>C3/'[1]Time Interval'!$AJ$29</f>
        <v>836.70400029080895</v>
      </c>
      <c r="J3">
        <f>'[1]Time Interval'!$AB$29*A3</f>
        <v>0.11423545636547038</v>
      </c>
      <c r="K3">
        <f t="shared" si="1"/>
        <v>7361.0197373113424</v>
      </c>
      <c r="M3">
        <f t="shared" si="2"/>
        <v>1.9143865030642548</v>
      </c>
      <c r="P3">
        <f>F3/('[1]Time Interval'!$AI$4^2)</f>
        <v>490577.53546370356</v>
      </c>
      <c r="Q3">
        <f t="shared" si="4"/>
        <v>8154940.2584956074</v>
      </c>
    </row>
    <row r="4" spans="1:18" x14ac:dyDescent="0.3">
      <c r="A4">
        <f t="shared" si="3"/>
        <v>55</v>
      </c>
      <c r="B4">
        <v>11</v>
      </c>
      <c r="C4">
        <v>17.600000000000001</v>
      </c>
      <c r="D4">
        <v>8.3959044370000004</v>
      </c>
      <c r="E4">
        <v>36.675600000000003</v>
      </c>
      <c r="F4">
        <f t="shared" si="0"/>
        <v>29.498156425458824</v>
      </c>
      <c r="G4">
        <f>A4*'[1]Time Interval'!$AF$5</f>
        <v>7.1774435745411784</v>
      </c>
      <c r="I4">
        <f>C4/'[1]Time Interval'!$AJ$29</f>
        <v>1037.0415778252282</v>
      </c>
      <c r="J4">
        <f>'[1]Time Interval'!$AB$29*A4</f>
        <v>0.13962111333557489</v>
      </c>
      <c r="K4">
        <f t="shared" si="1"/>
        <v>7461.2515913581556</v>
      </c>
      <c r="M4">
        <f t="shared" si="2"/>
        <v>2.0962601625666886</v>
      </c>
      <c r="P4">
        <f>F4/('[1]Time Interval'!$AI$4^2)</f>
        <v>653928.13622052153</v>
      </c>
      <c r="Q4">
        <f t="shared" si="4"/>
        <v>8381685.9228120064</v>
      </c>
    </row>
    <row r="5" spans="1:18" x14ac:dyDescent="0.3">
      <c r="A5">
        <f t="shared" si="3"/>
        <v>65</v>
      </c>
      <c r="B5">
        <v>13</v>
      </c>
      <c r="C5">
        <v>20.6</v>
      </c>
      <c r="D5">
        <v>8.2138794080000004</v>
      </c>
      <c r="E5">
        <v>45.208799999999997</v>
      </c>
      <c r="F5">
        <f t="shared" si="0"/>
        <v>36.726366684633149</v>
      </c>
      <c r="G5">
        <f>A5*'[1]Time Interval'!$AF$5</f>
        <v>8.4824333153668476</v>
      </c>
      <c r="I5">
        <f>C5/'[1]Time Interval'!$AJ$29</f>
        <v>1213.810028590892</v>
      </c>
      <c r="J5">
        <f>'[1]Time Interval'!$AB$29*A5</f>
        <v>0.16500677030567942</v>
      </c>
      <c r="K5">
        <f t="shared" si="1"/>
        <v>7386.6701034346388</v>
      </c>
      <c r="M5">
        <f t="shared" si="2"/>
        <v>2.5079501386319842</v>
      </c>
      <c r="P5">
        <f>F5/('[1]Time Interval'!$AI$4^2)</f>
        <v>814166.28788048238</v>
      </c>
      <c r="Q5">
        <f t="shared" si="4"/>
        <v>8404615.1224751975</v>
      </c>
    </row>
    <row r="6" spans="1:18" x14ac:dyDescent="0.3">
      <c r="A6">
        <f t="shared" si="3"/>
        <v>75</v>
      </c>
      <c r="B6">
        <v>15</v>
      </c>
      <c r="C6">
        <v>24.2</v>
      </c>
      <c r="D6">
        <v>8.6006825940000002</v>
      </c>
      <c r="E6">
        <v>54.709200000000003</v>
      </c>
      <c r="F6">
        <f t="shared" si="0"/>
        <v>44.921776943807487</v>
      </c>
      <c r="G6">
        <f>A6*'[1]Time Interval'!$AF$5</f>
        <v>9.787423056192516</v>
      </c>
      <c r="I6">
        <f>C6/'[1]Time Interval'!$AJ$29</f>
        <v>1425.9321695096885</v>
      </c>
      <c r="J6">
        <f>'[1]Time Interval'!$AB$29*A6</f>
        <v>0.19039242727578395</v>
      </c>
      <c r="K6">
        <f t="shared" si="1"/>
        <v>7518.0637162323819</v>
      </c>
      <c r="M6">
        <f t="shared" si="2"/>
        <v>2.813730158683263</v>
      </c>
      <c r="P6">
        <f>F6/('[1]Time Interval'!$AI$4^2)</f>
        <v>995845.75554101286</v>
      </c>
      <c r="Q6">
        <f t="shared" si="4"/>
        <v>8540395.1136685349</v>
      </c>
    </row>
    <row r="7" spans="1:18" x14ac:dyDescent="0.3">
      <c r="A7">
        <f t="shared" si="3"/>
        <v>85</v>
      </c>
      <c r="B7">
        <v>17</v>
      </c>
      <c r="C7">
        <v>27.6</v>
      </c>
      <c r="D7">
        <v>9.0102389079999998</v>
      </c>
      <c r="E7">
        <v>65.941199999999995</v>
      </c>
      <c r="F7">
        <f t="shared" si="0"/>
        <v>54.848787202981811</v>
      </c>
      <c r="G7">
        <f>A7*'[1]Time Interval'!$AF$5</f>
        <v>11.092412797018186</v>
      </c>
      <c r="I7">
        <f>C7/'[1]Time Interval'!$AJ$29</f>
        <v>1626.2697470441078</v>
      </c>
      <c r="J7">
        <f>'[1]Time Interval'!$AB$29*A7</f>
        <v>0.21577808424588849</v>
      </c>
      <c r="K7">
        <f t="shared" si="1"/>
        <v>7563.399372998012</v>
      </c>
      <c r="M7">
        <f t="shared" si="2"/>
        <v>3.0631818181307655</v>
      </c>
      <c r="P7">
        <f>F7/('[1]Time Interval'!$AI$4^2)</f>
        <v>1215912.0953961108</v>
      </c>
      <c r="Q7">
        <f t="shared" si="4"/>
        <v>8866705.3795264382</v>
      </c>
    </row>
    <row r="8" spans="1:18" x14ac:dyDescent="0.3">
      <c r="A8">
        <f t="shared" si="3"/>
        <v>95</v>
      </c>
      <c r="B8">
        <v>19</v>
      </c>
      <c r="C8">
        <v>30.4</v>
      </c>
      <c r="D8">
        <v>9.3970420929999996</v>
      </c>
      <c r="E8">
        <v>73.990799999999993</v>
      </c>
      <c r="F8">
        <f t="shared" si="0"/>
        <v>61.59339746215614</v>
      </c>
      <c r="G8">
        <f>A8*'[1]Time Interval'!$AF$5</f>
        <v>12.397402537843854</v>
      </c>
      <c r="I8">
        <f>C8/'[1]Time Interval'!$AJ$29</f>
        <v>1791.2536344253938</v>
      </c>
      <c r="J8">
        <f>'[1]Time Interval'!$AB$29*A8</f>
        <v>0.24116374121599302</v>
      </c>
      <c r="K8">
        <f t="shared" si="1"/>
        <v>7451.8783137067985</v>
      </c>
      <c r="M8">
        <f t="shared" si="2"/>
        <v>3.2350605327867399</v>
      </c>
      <c r="P8">
        <f>F8/('[1]Time Interval'!$AI$4^2)</f>
        <v>1365429.5890557871</v>
      </c>
      <c r="Q8">
        <f t="shared" si="4"/>
        <v>8620766.1892848518</v>
      </c>
    </row>
    <row r="9" spans="1:18" x14ac:dyDescent="0.3">
      <c r="A9">
        <f t="shared" si="3"/>
        <v>105</v>
      </c>
      <c r="B9">
        <v>21</v>
      </c>
      <c r="C9">
        <v>32.799999999999997</v>
      </c>
      <c r="D9">
        <v>10.398179750000001</v>
      </c>
      <c r="E9">
        <v>83.3352</v>
      </c>
      <c r="F9">
        <f t="shared" si="0"/>
        <v>69.632807721330479</v>
      </c>
      <c r="G9">
        <f>A9*'[1]Time Interval'!$AF$5</f>
        <v>13.702392278669523</v>
      </c>
      <c r="I9">
        <f>C9/'[1]Time Interval'!$AJ$29</f>
        <v>1932.6683950379249</v>
      </c>
      <c r="J9">
        <f>'[1]Time Interval'!$AB$29*A9</f>
        <v>0.26654939818609757</v>
      </c>
      <c r="K9">
        <f t="shared" si="1"/>
        <v>7272.7783118143652</v>
      </c>
      <c r="M9">
        <f t="shared" si="2"/>
        <v>3.1543982493666736</v>
      </c>
      <c r="P9">
        <f>F9/('[1]Time Interval'!$AI$4^2)</f>
        <v>1543650.7799420322</v>
      </c>
      <c r="Q9">
        <f t="shared" si="4"/>
        <v>8560743.0195201188</v>
      </c>
    </row>
    <row r="10" spans="1:18" x14ac:dyDescent="0.3">
      <c r="A10">
        <f t="shared" si="3"/>
        <v>115</v>
      </c>
      <c r="B10">
        <v>23</v>
      </c>
      <c r="C10">
        <v>35.200000000000003</v>
      </c>
      <c r="D10">
        <v>10.01137656</v>
      </c>
      <c r="E10">
        <v>92.929199999999994</v>
      </c>
      <c r="F10">
        <f t="shared" si="0"/>
        <v>77.921817980504798</v>
      </c>
      <c r="G10">
        <f>A10*'[1]Time Interval'!$AF$5</f>
        <v>15.007382019495193</v>
      </c>
      <c r="I10">
        <f>C10/'[1]Time Interval'!$AJ$29</f>
        <v>2074.0831556504563</v>
      </c>
      <c r="J10">
        <f>'[1]Time Interval'!$AB$29*A10</f>
        <v>0.29193505515620205</v>
      </c>
      <c r="K10">
        <f t="shared" si="1"/>
        <v>7124.7521076715557</v>
      </c>
      <c r="M10">
        <f t="shared" si="2"/>
        <v>3.5160000015022912</v>
      </c>
      <c r="N10">
        <f>STDEV(K1:K21)/AVERAGE(K1:K21)*100</f>
        <v>4.3308303278327367</v>
      </c>
      <c r="P10">
        <f>F10/('[1]Time Interval'!$AI$4^2)</f>
        <v>1727405.2136671334</v>
      </c>
      <c r="Q10">
        <f t="shared" si="4"/>
        <v>8514700.2485306431</v>
      </c>
    </row>
    <row r="11" spans="1:18" x14ac:dyDescent="0.3">
      <c r="A11">
        <f t="shared" si="3"/>
        <v>125</v>
      </c>
      <c r="B11">
        <v>25</v>
      </c>
      <c r="C11">
        <v>38</v>
      </c>
      <c r="D11">
        <v>10.398179750000001</v>
      </c>
      <c r="E11">
        <v>101.01</v>
      </c>
      <c r="F11">
        <f t="shared" si="0"/>
        <v>84.697628239679148</v>
      </c>
      <c r="G11">
        <f>A11*'[1]Time Interval'!$AF$5</f>
        <v>16.312371760320861</v>
      </c>
      <c r="I11">
        <f>C11/'[1]Time Interval'!$AJ$29</f>
        <v>2239.0670430317423</v>
      </c>
      <c r="J11">
        <f>'[1]Time Interval'!$AB$29*A11</f>
        <v>0.31732071212630658</v>
      </c>
      <c r="K11">
        <f t="shared" si="1"/>
        <v>7074.8173300829694</v>
      </c>
      <c r="M11">
        <f t="shared" si="2"/>
        <v>3.6544857767052927</v>
      </c>
      <c r="P11">
        <f>F11/('[1]Time Interval'!$AI$4^2)</f>
        <v>1877614.3626816671</v>
      </c>
      <c r="Q11">
        <f t="shared" si="4"/>
        <v>8307398.5318990825</v>
      </c>
      <c r="R11">
        <f>_xlfn.STDEV.P(Q1:Q23)*100/R12</f>
        <v>2.9619721828716576</v>
      </c>
    </row>
    <row r="12" spans="1:18" x14ac:dyDescent="0.3">
      <c r="A12">
        <f t="shared" si="3"/>
        <v>135</v>
      </c>
      <c r="B12">
        <v>27</v>
      </c>
      <c r="C12">
        <v>40.4</v>
      </c>
      <c r="D12">
        <v>10.98976109</v>
      </c>
      <c r="E12">
        <v>110.72880000000001</v>
      </c>
      <c r="F12">
        <f t="shared" si="0"/>
        <v>93.111438498853474</v>
      </c>
      <c r="G12">
        <f>A12*'[1]Time Interval'!$AF$5</f>
        <v>17.617361501146529</v>
      </c>
      <c r="I12">
        <f>C12/'[1]Time Interval'!$AJ$29</f>
        <v>2380.4818036442734</v>
      </c>
      <c r="J12">
        <f>'[1]Time Interval'!$AB$29*A12</f>
        <v>0.34270636909641111</v>
      </c>
      <c r="K12">
        <f t="shared" si="1"/>
        <v>6963.2561169128303</v>
      </c>
      <c r="M12">
        <f t="shared" si="2"/>
        <v>3.6761490690422276</v>
      </c>
      <c r="P12">
        <f>F12/('[1]Time Interval'!$AI$4^2)</f>
        <v>2064135.4178261969</v>
      </c>
      <c r="Q12">
        <f t="shared" si="4"/>
        <v>8265954.5868439544</v>
      </c>
      <c r="R12">
        <f>AVERAGE(Q1:Q23)</f>
        <v>8296407.7480230425</v>
      </c>
    </row>
    <row r="13" spans="1:18" x14ac:dyDescent="0.3">
      <c r="A13">
        <f t="shared" si="3"/>
        <v>145</v>
      </c>
      <c r="B13">
        <v>29</v>
      </c>
      <c r="C13">
        <v>43.8</v>
      </c>
      <c r="D13">
        <v>11.581342429999999</v>
      </c>
      <c r="E13">
        <v>121.1652</v>
      </c>
      <c r="F13">
        <f t="shared" si="0"/>
        <v>102.2428487580278</v>
      </c>
      <c r="G13">
        <f>A13*'[1]Time Interval'!$AF$5</f>
        <v>18.922351241972198</v>
      </c>
      <c r="I13">
        <f>C13/'[1]Time Interval'!$AJ$29</f>
        <v>2580.8193811786923</v>
      </c>
      <c r="J13">
        <f>'[1]Time Interval'!$AB$29*A13</f>
        <v>0.36809202606651564</v>
      </c>
      <c r="K13">
        <f t="shared" si="1"/>
        <v>7027.4781223995396</v>
      </c>
      <c r="M13">
        <f t="shared" si="2"/>
        <v>3.781944991673992</v>
      </c>
      <c r="P13">
        <f>F13/('[1]Time Interval'!$AI$4^2)</f>
        <v>2266564.5461324397</v>
      </c>
      <c r="Q13">
        <f t="shared" si="4"/>
        <v>8273989.5315191727</v>
      </c>
    </row>
    <row r="14" spans="1:18" x14ac:dyDescent="0.3">
      <c r="A14">
        <f t="shared" si="3"/>
        <v>155</v>
      </c>
      <c r="B14">
        <v>31</v>
      </c>
      <c r="C14">
        <v>46.8</v>
      </c>
      <c r="D14">
        <v>11.581342429999999</v>
      </c>
      <c r="E14">
        <v>131.9136</v>
      </c>
      <c r="F14">
        <f t="shared" si="0"/>
        <v>111.68625901720213</v>
      </c>
      <c r="G14">
        <f>A14*'[1]Time Interval'!$AF$5</f>
        <v>20.227340982797866</v>
      </c>
      <c r="I14">
        <f>C14/'[1]Time Interval'!$AJ$29</f>
        <v>2757.5878319443564</v>
      </c>
      <c r="J14">
        <f>'[1]Time Interval'!$AB$29*A14</f>
        <v>0.39347768303662017</v>
      </c>
      <c r="K14">
        <f t="shared" si="1"/>
        <v>7023.2953539575628</v>
      </c>
      <c r="M14">
        <f t="shared" si="2"/>
        <v>4.0409823198708406</v>
      </c>
      <c r="N14">
        <f>AVERAGE(K1:K20)</f>
        <v>7082.6951638649307</v>
      </c>
      <c r="P14">
        <f>F14/('[1]Time Interval'!$AI$4^2)</f>
        <v>2475910.2279872531</v>
      </c>
      <c r="Q14">
        <f t="shared" si="4"/>
        <v>8290035.7866514781</v>
      </c>
    </row>
    <row r="15" spans="1:18" x14ac:dyDescent="0.3">
      <c r="A15">
        <f t="shared" si="3"/>
        <v>165</v>
      </c>
      <c r="B15">
        <v>33</v>
      </c>
      <c r="C15">
        <v>48.6</v>
      </c>
      <c r="D15">
        <v>12.400455060000001</v>
      </c>
      <c r="E15">
        <v>144.93960000000001</v>
      </c>
      <c r="F15">
        <f t="shared" si="0"/>
        <v>123.40726927637647</v>
      </c>
      <c r="G15">
        <f>A15*'[1]Time Interval'!$AF$5</f>
        <v>21.532330723623538</v>
      </c>
      <c r="I15">
        <f>C15/'[1]Time Interval'!$AJ$29</f>
        <v>2863.6489024037546</v>
      </c>
      <c r="J15">
        <f>'[1]Time Interval'!$AB$29*A15</f>
        <v>0.4188633400067247</v>
      </c>
      <c r="K15">
        <f t="shared" si="1"/>
        <v>6850.4113784156125</v>
      </c>
      <c r="M15">
        <f t="shared" si="2"/>
        <v>3.9192110099869191</v>
      </c>
      <c r="P15">
        <f>F15/('[1]Time Interval'!$AI$4^2)</f>
        <v>2735746.7507466329</v>
      </c>
      <c r="Q15">
        <f t="shared" si="4"/>
        <v>8447320.139374515</v>
      </c>
    </row>
    <row r="16" spans="1:18" x14ac:dyDescent="0.3">
      <c r="A16">
        <f t="shared" si="3"/>
        <v>175</v>
      </c>
      <c r="B16">
        <v>35</v>
      </c>
      <c r="C16">
        <v>51.2</v>
      </c>
      <c r="D16">
        <v>11.581342429999999</v>
      </c>
      <c r="E16">
        <v>151.66319999999999</v>
      </c>
      <c r="F16">
        <f t="shared" si="0"/>
        <v>128.82587953555077</v>
      </c>
      <c r="G16">
        <f>A16*'[1]Time Interval'!$AF$5</f>
        <v>22.837320464449206</v>
      </c>
      <c r="I16">
        <f>C16/'[1]Time Interval'!$AJ$29</f>
        <v>3016.8482264006634</v>
      </c>
      <c r="J16">
        <f>'[1]Time Interval'!$AB$29*A16</f>
        <v>0.44424899697682924</v>
      </c>
      <c r="K16">
        <f t="shared" si="1"/>
        <v>6803.5795199856439</v>
      </c>
      <c r="M16">
        <f t="shared" si="2"/>
        <v>4.4209037345595528</v>
      </c>
      <c r="P16">
        <f>F16/('[1]Time Interval'!$AI$4^2)</f>
        <v>2855868.8918248829</v>
      </c>
      <c r="Q16">
        <f t="shared" si="4"/>
        <v>8170966.4920413662</v>
      </c>
    </row>
    <row r="17" spans="1:17" x14ac:dyDescent="0.3">
      <c r="A17">
        <f t="shared" si="3"/>
        <v>185</v>
      </c>
      <c r="B17">
        <v>37</v>
      </c>
      <c r="C17">
        <v>53.8</v>
      </c>
      <c r="D17">
        <v>12.21843003</v>
      </c>
      <c r="E17">
        <v>163.02000000000001</v>
      </c>
      <c r="F17">
        <f t="shared" si="0"/>
        <v>138.87768979472514</v>
      </c>
      <c r="G17">
        <f>A17*'[1]Time Interval'!$AF$5</f>
        <v>24.142310205274875</v>
      </c>
      <c r="I17">
        <f>C17/'[1]Time Interval'!$AJ$29</f>
        <v>3170.0475503975717</v>
      </c>
      <c r="J17">
        <f>'[1]Time Interval'!$AB$29*A17</f>
        <v>0.46963465394693377</v>
      </c>
      <c r="K17">
        <f t="shared" si="1"/>
        <v>6761.7730893729968</v>
      </c>
      <c r="M17">
        <f t="shared" si="2"/>
        <v>4.4031843590301261</v>
      </c>
      <c r="P17">
        <f>F17/('[1]Time Interval'!$AI$4^2)</f>
        <v>3078701.85309941</v>
      </c>
      <c r="Q17">
        <f t="shared" si="4"/>
        <v>8196627.5482646283</v>
      </c>
    </row>
    <row r="18" spans="1:17" x14ac:dyDescent="0.3">
      <c r="A18">
        <f t="shared" si="3"/>
        <v>195</v>
      </c>
      <c r="B18">
        <v>39</v>
      </c>
      <c r="C18">
        <v>55.8</v>
      </c>
      <c r="D18">
        <v>12.810011380000001</v>
      </c>
      <c r="E18">
        <v>173.11320000000001</v>
      </c>
      <c r="F18">
        <f t="shared" si="0"/>
        <v>147.66590005389946</v>
      </c>
      <c r="G18">
        <f>A18*'[1]Time Interval'!$AF$5</f>
        <v>25.447299946100543</v>
      </c>
      <c r="I18">
        <f>C18/'[1]Time Interval'!$AJ$29</f>
        <v>3287.8931842413481</v>
      </c>
      <c r="J18">
        <f>'[1]Time Interval'!$AB$29*A18</f>
        <v>0.4950203109170383</v>
      </c>
      <c r="K18">
        <f t="shared" si="1"/>
        <v>6652.6863475653754</v>
      </c>
      <c r="M18">
        <f t="shared" si="2"/>
        <v>4.3559680272508858</v>
      </c>
      <c r="P18">
        <f>F18/('[1]Time Interval'!$AI$4^2)</f>
        <v>3273522.7725022249</v>
      </c>
      <c r="Q18">
        <f t="shared" si="4"/>
        <v>8140700.6202303553</v>
      </c>
    </row>
    <row r="19" spans="1:17" x14ac:dyDescent="0.3">
      <c r="A19">
        <f t="shared" si="3"/>
        <v>205</v>
      </c>
      <c r="B19">
        <v>41</v>
      </c>
      <c r="C19">
        <v>58.8</v>
      </c>
      <c r="D19">
        <v>13.60637088</v>
      </c>
      <c r="E19">
        <v>180.49199999999999</v>
      </c>
      <c r="F19">
        <f t="shared" si="0"/>
        <v>153.73971031307377</v>
      </c>
      <c r="G19">
        <f>A19*'[1]Time Interval'!$AF$5</f>
        <v>26.752289686926211</v>
      </c>
      <c r="I19">
        <f>C19/'[1]Time Interval'!$AJ$29</f>
        <v>3464.6616350070117</v>
      </c>
      <c r="J19">
        <f>'[1]Time Interval'!$AB$29*A19</f>
        <v>0.52040596788714288</v>
      </c>
      <c r="K19">
        <f t="shared" si="1"/>
        <v>6667.6220099540033</v>
      </c>
      <c r="M19">
        <f t="shared" si="2"/>
        <v>4.3215050154505263</v>
      </c>
      <c r="P19">
        <f>F19/('[1]Time Interval'!$AI$4^2)</f>
        <v>3408169.6760324733</v>
      </c>
      <c r="Q19">
        <f t="shared" si="4"/>
        <v>7943797.5080473069</v>
      </c>
    </row>
    <row r="20" spans="1:17" x14ac:dyDescent="0.3">
      <c r="A20">
        <f t="shared" si="3"/>
        <v>215</v>
      </c>
      <c r="B20">
        <v>43</v>
      </c>
      <c r="C20">
        <v>61.4</v>
      </c>
      <c r="D20">
        <v>13.993174059999999</v>
      </c>
      <c r="E20">
        <v>191.8956</v>
      </c>
      <c r="F20">
        <f t="shared" si="0"/>
        <v>163.83832057224811</v>
      </c>
      <c r="G20">
        <f>A20*'[1]Time Interval'!$AF$5</f>
        <v>28.05727942775188</v>
      </c>
      <c r="I20">
        <f>C20/'[1]Time Interval'!$AJ$29</f>
        <v>3617.8609590039205</v>
      </c>
      <c r="J20">
        <f>'[1]Time Interval'!$AB$29*A20</f>
        <v>0.5457916248572473</v>
      </c>
      <c r="K20">
        <f t="shared" si="1"/>
        <v>6637.8868201515115</v>
      </c>
      <c r="M20">
        <f t="shared" si="2"/>
        <v>4.3878536589860726</v>
      </c>
      <c r="P20">
        <f>F20/('[1]Time Interval'!$AI$4^2)</f>
        <v>3632040.1203392856</v>
      </c>
      <c r="Q20">
        <f t="shared" si="4"/>
        <v>7959002.2614012696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K1" workbookViewId="0">
      <selection activeCell="O30" sqref="O30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11.6</v>
      </c>
      <c r="D1">
        <v>7.8132118451025061</v>
      </c>
      <c r="E1">
        <v>24.289200000000001</v>
      </c>
      <c r="F1">
        <f t="shared" ref="F1:F15" si="0">E1-G1</f>
        <v>17.725753586356731</v>
      </c>
      <c r="G1">
        <f>A1*'[1]Time Interval'!$AF$7</f>
        <v>6.5634464136432689</v>
      </c>
      <c r="I1">
        <f>C1/'[1]Time Interval'!$AJ$30</f>
        <v>683.50467629390027</v>
      </c>
      <c r="J1">
        <f>'[1]Time Interval'!$AB$30*A1</f>
        <v>6.0301266928701573E-2</v>
      </c>
      <c r="K1">
        <f t="shared" ref="K1:K15" si="1">I1/(J1^0.93314)</f>
        <v>9394.3703895237995</v>
      </c>
      <c r="M1">
        <f t="shared" ref="M1:M15" si="2">C1/D1</f>
        <v>1.4846647230320698</v>
      </c>
      <c r="P1">
        <f>F1/('[1]Time Interval'!$AI$4^2)</f>
        <v>392952.32009232882</v>
      </c>
      <c r="Q1">
        <f>P1/(J1^1.1254)</f>
        <v>9267454.9888238478</v>
      </c>
    </row>
    <row r="2" spans="1:18" x14ac:dyDescent="0.3">
      <c r="A2">
        <f t="shared" ref="A2:A15" si="3">B2*5</f>
        <v>35</v>
      </c>
      <c r="B2">
        <v>7</v>
      </c>
      <c r="C2">
        <v>17.8</v>
      </c>
      <c r="D2">
        <v>8.8154897489999993</v>
      </c>
      <c r="E2">
        <v>42.51</v>
      </c>
      <c r="F2">
        <f t="shared" si="0"/>
        <v>34.852645850749518</v>
      </c>
      <c r="G2">
        <f>A2*'[1]Time Interval'!$AF$7</f>
        <v>7.6573541492504802</v>
      </c>
      <c r="I2">
        <f>C2/'[1]Time Interval'!$AJ$30</f>
        <v>1048.8261412096058</v>
      </c>
      <c r="J2">
        <f>'[1]Time Interval'!$AB$30*A2</f>
        <v>7.0351478083485172E-2</v>
      </c>
      <c r="K2">
        <f t="shared" si="1"/>
        <v>12484.149615875704</v>
      </c>
      <c r="M2">
        <f t="shared" si="2"/>
        <v>2.0191731267135982</v>
      </c>
      <c r="P2">
        <f>F2/('[1]Time Interval'!$AI$4^2)</f>
        <v>772628.81838487717</v>
      </c>
      <c r="Q2">
        <f t="shared" ref="Q2:Q15" si="4">P2/(J2^1.1254)</f>
        <v>15319677.183859294</v>
      </c>
    </row>
    <row r="3" spans="1:18" x14ac:dyDescent="0.3">
      <c r="A3">
        <f t="shared" si="3"/>
        <v>45</v>
      </c>
      <c r="B3">
        <v>9</v>
      </c>
      <c r="C3">
        <v>22</v>
      </c>
      <c r="D3">
        <v>9.4077448750000006</v>
      </c>
      <c r="E3">
        <v>54.615600000000001</v>
      </c>
      <c r="F3">
        <f t="shared" si="0"/>
        <v>44.7704303795351</v>
      </c>
      <c r="G3">
        <f>A3*'[1]Time Interval'!$AF$7</f>
        <v>9.8451696204649028</v>
      </c>
      <c r="I3">
        <f>C3/'[1]Time Interval'!$AJ$30</f>
        <v>1296.301972281535</v>
      </c>
      <c r="J3">
        <f>'[1]Time Interval'!$AB$30*A3</f>
        <v>9.0451900393052356E-2</v>
      </c>
      <c r="K3">
        <f t="shared" si="1"/>
        <v>12204.347727995981</v>
      </c>
      <c r="M3">
        <f t="shared" si="2"/>
        <v>2.3384987892754689</v>
      </c>
      <c r="P3">
        <f>F3/('[1]Time Interval'!$AI$4^2)</f>
        <v>992490.63818145462</v>
      </c>
      <c r="Q3">
        <f t="shared" si="4"/>
        <v>14831119.83625651</v>
      </c>
    </row>
    <row r="4" spans="1:18" x14ac:dyDescent="0.3">
      <c r="A4">
        <f t="shared" si="3"/>
        <v>55</v>
      </c>
      <c r="B4">
        <v>11</v>
      </c>
      <c r="C4">
        <v>25.2</v>
      </c>
      <c r="D4">
        <v>9.8177676540000007</v>
      </c>
      <c r="E4">
        <v>65.941199999999995</v>
      </c>
      <c r="F4">
        <f t="shared" si="0"/>
        <v>53.908214908320673</v>
      </c>
      <c r="G4">
        <f>A4*'[1]Time Interval'!$AF$7</f>
        <v>12.032985091679326</v>
      </c>
      <c r="I4">
        <f>C4/'[1]Time Interval'!$AJ$30</f>
        <v>1484.8549864315764</v>
      </c>
      <c r="J4">
        <f>'[1]Time Interval'!$AB$30*A4</f>
        <v>0.11055232270261955</v>
      </c>
      <c r="K4">
        <f t="shared" si="1"/>
        <v>11592.286821836</v>
      </c>
      <c r="M4">
        <f t="shared" si="2"/>
        <v>2.5667749419322323</v>
      </c>
      <c r="P4">
        <f>F4/('[1]Time Interval'!$AI$4^2)</f>
        <v>1195061.0741066048</v>
      </c>
      <c r="Q4">
        <f t="shared" si="4"/>
        <v>14248161.136259915</v>
      </c>
    </row>
    <row r="5" spans="1:18" x14ac:dyDescent="0.3">
      <c r="A5">
        <f t="shared" si="3"/>
        <v>65</v>
      </c>
      <c r="B5">
        <v>13</v>
      </c>
      <c r="C5">
        <v>28.8</v>
      </c>
      <c r="D5">
        <v>10</v>
      </c>
      <c r="E5">
        <v>77.984399999999994</v>
      </c>
      <c r="F5">
        <f t="shared" si="0"/>
        <v>63.763599437106244</v>
      </c>
      <c r="G5">
        <f>A5*'[1]Time Interval'!$AF$7</f>
        <v>14.22080056289375</v>
      </c>
      <c r="I5">
        <f>C5/'[1]Time Interval'!$AJ$30</f>
        <v>1696.9771273503732</v>
      </c>
      <c r="J5">
        <f>'[1]Time Interval'!$AB$30*A5</f>
        <v>0.13065274501218674</v>
      </c>
      <c r="K5">
        <f t="shared" si="1"/>
        <v>11336.033888686812</v>
      </c>
      <c r="M5">
        <f t="shared" si="2"/>
        <v>2.88</v>
      </c>
      <c r="P5">
        <f>F5/('[1]Time Interval'!$AI$4^2)</f>
        <v>1413539.5831934679</v>
      </c>
      <c r="Q5">
        <f t="shared" si="4"/>
        <v>13964589.412111621</v>
      </c>
    </row>
    <row r="6" spans="1:18" x14ac:dyDescent="0.3">
      <c r="A6">
        <f t="shared" si="3"/>
        <v>75</v>
      </c>
      <c r="B6">
        <v>15</v>
      </c>
      <c r="C6">
        <v>32.200000000000003</v>
      </c>
      <c r="D6">
        <v>10.79726651</v>
      </c>
      <c r="E6">
        <v>89.715599999999995</v>
      </c>
      <c r="F6">
        <f t="shared" si="0"/>
        <v>73.306983965891817</v>
      </c>
      <c r="G6">
        <f>A6*'[1]Time Interval'!$AF$7</f>
        <v>16.408616034108171</v>
      </c>
      <c r="I6">
        <f>C6/'[1]Time Interval'!$AJ$30</f>
        <v>1897.3147048847925</v>
      </c>
      <c r="J6">
        <f>'[1]Time Interval'!$AB$30*A6</f>
        <v>0.15075316732175392</v>
      </c>
      <c r="K6">
        <f t="shared" si="1"/>
        <v>11090.007038493446</v>
      </c>
      <c r="M6">
        <f t="shared" si="2"/>
        <v>2.9822362882473672</v>
      </c>
      <c r="P6">
        <f>F6/('[1]Time Interval'!$AI$4^2)</f>
        <v>1625101.5387317601</v>
      </c>
      <c r="Q6">
        <f t="shared" si="4"/>
        <v>13666567.283786895</v>
      </c>
    </row>
    <row r="7" spans="1:18" x14ac:dyDescent="0.3">
      <c r="A7">
        <f t="shared" si="3"/>
        <v>85</v>
      </c>
      <c r="B7">
        <v>17</v>
      </c>
      <c r="C7">
        <v>35.799999999999997</v>
      </c>
      <c r="D7">
        <v>11.594533029999999</v>
      </c>
      <c r="E7">
        <v>101.8524</v>
      </c>
      <c r="F7">
        <f t="shared" si="0"/>
        <v>83.255968494677404</v>
      </c>
      <c r="G7">
        <f>A7*'[1]Time Interval'!$AF$7</f>
        <v>18.596431505322595</v>
      </c>
      <c r="I7">
        <f>C7/'[1]Time Interval'!$AJ$30</f>
        <v>2109.4368458035888</v>
      </c>
      <c r="J7">
        <f>'[1]Time Interval'!$AB$30*A7</f>
        <v>0.17085358963132113</v>
      </c>
      <c r="K7">
        <f t="shared" si="1"/>
        <v>10970.733559743283</v>
      </c>
      <c r="M7">
        <f t="shared" si="2"/>
        <v>3.0876620824116103</v>
      </c>
      <c r="P7">
        <f>F7/('[1]Time Interval'!$AI$4^2)</f>
        <v>1845655.0138831947</v>
      </c>
      <c r="Q7">
        <f t="shared" si="4"/>
        <v>13482032.07289915</v>
      </c>
    </row>
    <row r="8" spans="1:18" x14ac:dyDescent="0.3">
      <c r="A8">
        <f t="shared" si="3"/>
        <v>95</v>
      </c>
      <c r="B8">
        <v>19</v>
      </c>
      <c r="C8">
        <v>38.6</v>
      </c>
      <c r="D8">
        <v>11.79954442</v>
      </c>
      <c r="E8">
        <v>112.476</v>
      </c>
      <c r="F8">
        <f t="shared" si="0"/>
        <v>91.691753023462979</v>
      </c>
      <c r="G8">
        <f>A8*'[1]Time Interval'!$AF$7</f>
        <v>20.784246976537016</v>
      </c>
      <c r="I8">
        <f>C8/'[1]Time Interval'!$AJ$30</f>
        <v>2274.4207331848752</v>
      </c>
      <c r="J8">
        <f>'[1]Time Interval'!$AB$30*A8</f>
        <v>0.19095401194088832</v>
      </c>
      <c r="K8">
        <f t="shared" si="1"/>
        <v>10662.644187532709</v>
      </c>
      <c r="M8">
        <f t="shared" si="2"/>
        <v>3.2713127410727609</v>
      </c>
      <c r="P8">
        <f>F8/('[1]Time Interval'!$AI$4^2)</f>
        <v>2032663.2043240608</v>
      </c>
      <c r="Q8">
        <f t="shared" si="4"/>
        <v>13101112.268587753</v>
      </c>
    </row>
    <row r="9" spans="1:18" x14ac:dyDescent="0.3">
      <c r="A9">
        <f t="shared" si="3"/>
        <v>105</v>
      </c>
      <c r="B9">
        <v>21</v>
      </c>
      <c r="C9">
        <v>41.6</v>
      </c>
      <c r="D9">
        <v>12.59681093</v>
      </c>
      <c r="E9">
        <v>124.61279999999999</v>
      </c>
      <c r="F9">
        <f t="shared" si="0"/>
        <v>101.64073755224855</v>
      </c>
      <c r="G9">
        <f>A9*'[1]Time Interval'!$AF$7</f>
        <v>22.972062447751441</v>
      </c>
      <c r="I9">
        <f>C9/'[1]Time Interval'!$AJ$30</f>
        <v>2451.1891839505392</v>
      </c>
      <c r="J9">
        <f>'[1]Time Interval'!$AB$30*A9</f>
        <v>0.2110544342504555</v>
      </c>
      <c r="K9">
        <f t="shared" si="1"/>
        <v>10466.738296826185</v>
      </c>
      <c r="M9">
        <f t="shared" si="2"/>
        <v>3.3024231475069064</v>
      </c>
      <c r="N9">
        <f>STDEV(K1:K21)/AVERAGE(K1:K21)*100</f>
        <v>8.9478620840612475</v>
      </c>
      <c r="P9">
        <f>F9/('[1]Time Interval'!$AI$4^2)</f>
        <v>2253216.6794754951</v>
      </c>
      <c r="Q9">
        <f t="shared" si="4"/>
        <v>12975658.541121978</v>
      </c>
    </row>
    <row r="10" spans="1:18" x14ac:dyDescent="0.3">
      <c r="A10">
        <f t="shared" si="3"/>
        <v>115</v>
      </c>
      <c r="B10">
        <v>23</v>
      </c>
      <c r="C10">
        <v>44.4</v>
      </c>
      <c r="D10">
        <v>13.59908884</v>
      </c>
      <c r="E10">
        <v>136.3596</v>
      </c>
      <c r="F10">
        <f t="shared" si="0"/>
        <v>111.19972208103414</v>
      </c>
      <c r="G10">
        <f>A10*'[1]Time Interval'!$AF$7</f>
        <v>25.159877918965865</v>
      </c>
      <c r="I10">
        <f>C10/'[1]Time Interval'!$AJ$30</f>
        <v>2616.1730713318252</v>
      </c>
      <c r="J10">
        <f>'[1]Time Interval'!$AB$30*A10</f>
        <v>0.23115485656002269</v>
      </c>
      <c r="K10">
        <f t="shared" si="1"/>
        <v>10262.047127366177</v>
      </c>
      <c r="M10">
        <f t="shared" si="2"/>
        <v>3.2649246226999424</v>
      </c>
      <c r="P10">
        <f>F10/('[1]Time Interval'!$AI$4^2)</f>
        <v>2465124.4626912163</v>
      </c>
      <c r="Q10">
        <f t="shared" si="4"/>
        <v>12814521.381124359</v>
      </c>
    </row>
    <row r="11" spans="1:18" x14ac:dyDescent="0.3">
      <c r="A11">
        <f t="shared" si="3"/>
        <v>125</v>
      </c>
      <c r="B11">
        <v>25</v>
      </c>
      <c r="C11">
        <v>47.2</v>
      </c>
      <c r="D11">
        <v>14.39635535</v>
      </c>
      <c r="E11">
        <v>149.88480000000001</v>
      </c>
      <c r="F11">
        <f t="shared" si="0"/>
        <v>122.53710660981973</v>
      </c>
      <c r="G11">
        <f>A11*'[1]Time Interval'!$AF$7</f>
        <v>27.347693390180286</v>
      </c>
      <c r="I11">
        <f>C11/'[1]Time Interval'!$AJ$30</f>
        <v>2781.1569587131116</v>
      </c>
      <c r="J11">
        <f>'[1]Time Interval'!$AB$30*A11</f>
        <v>0.25125527886958987</v>
      </c>
      <c r="K11">
        <f t="shared" si="1"/>
        <v>10092.575489836318</v>
      </c>
      <c r="M11">
        <f t="shared" si="2"/>
        <v>3.2786075956370446</v>
      </c>
      <c r="P11">
        <f>F11/('[1]Time Interval'!$AI$4^2)</f>
        <v>2716456.6011337908</v>
      </c>
      <c r="Q11">
        <f t="shared" si="4"/>
        <v>12856215.112585656</v>
      </c>
      <c r="R11">
        <f>_xlfn.STDEV.P(Q1:Q23)*100/R12</f>
        <v>9.9775558997172364</v>
      </c>
    </row>
    <row r="12" spans="1:18" x14ac:dyDescent="0.3">
      <c r="A12">
        <f t="shared" si="3"/>
        <v>135</v>
      </c>
      <c r="B12">
        <v>27</v>
      </c>
      <c r="C12">
        <v>50.2</v>
      </c>
      <c r="D12">
        <v>14.806378130000001</v>
      </c>
      <c r="E12">
        <v>163.30080000000001</v>
      </c>
      <c r="F12">
        <f t="shared" si="0"/>
        <v>133.76529113860531</v>
      </c>
      <c r="G12">
        <f>A12*'[1]Time Interval'!$AF$7</f>
        <v>29.53550886139471</v>
      </c>
      <c r="I12">
        <f>C12/'[1]Time Interval'!$AJ$30</f>
        <v>2957.9254094787757</v>
      </c>
      <c r="J12">
        <f>'[1]Time Interval'!$AB$30*A12</f>
        <v>0.27135570117915708</v>
      </c>
      <c r="K12">
        <f t="shared" si="1"/>
        <v>9990.2114808726237</v>
      </c>
      <c r="M12">
        <f t="shared" si="2"/>
        <v>3.3904307697158615</v>
      </c>
      <c r="P12">
        <f>F12/('[1]Time Interval'!$AI$4^2)</f>
        <v>2965367.9458343652</v>
      </c>
      <c r="Q12">
        <f t="shared" si="4"/>
        <v>12869860.924353482</v>
      </c>
      <c r="R12">
        <f>AVERAGE(Q1:Q23)</f>
        <v>13160483.268560145</v>
      </c>
    </row>
    <row r="13" spans="1:18" x14ac:dyDescent="0.3">
      <c r="A13">
        <f t="shared" si="3"/>
        <v>145</v>
      </c>
      <c r="B13">
        <v>29</v>
      </c>
      <c r="C13">
        <v>52.8</v>
      </c>
      <c r="D13">
        <v>15.01138952</v>
      </c>
      <c r="E13">
        <v>174.11160000000001</v>
      </c>
      <c r="F13">
        <f t="shared" si="0"/>
        <v>142.38827566739087</v>
      </c>
      <c r="G13">
        <f>A13*'[1]Time Interval'!$AF$7</f>
        <v>31.723324332609131</v>
      </c>
      <c r="I13">
        <f>C13/'[1]Time Interval'!$AJ$30</f>
        <v>3111.124733475684</v>
      </c>
      <c r="J13">
        <f>'[1]Time Interval'!$AB$30*A13</f>
        <v>0.29145612348872429</v>
      </c>
      <c r="K13">
        <f t="shared" si="1"/>
        <v>9829.8208390507716</v>
      </c>
      <c r="M13">
        <f t="shared" si="2"/>
        <v>3.51732928718247</v>
      </c>
      <c r="N13">
        <f>AVERAGE(K1:K15)</f>
        <v>10642.596209334379</v>
      </c>
      <c r="P13">
        <f>F13/('[1]Time Interval'!$AI$4^2)</f>
        <v>3156526.0684043732</v>
      </c>
      <c r="Q13">
        <f t="shared" si="4"/>
        <v>12640921.045353396</v>
      </c>
    </row>
    <row r="14" spans="1:18" x14ac:dyDescent="0.3">
      <c r="A14">
        <f t="shared" si="3"/>
        <v>155</v>
      </c>
      <c r="B14">
        <v>31</v>
      </c>
      <c r="C14">
        <v>55.4</v>
      </c>
      <c r="D14">
        <v>15.216400910000001</v>
      </c>
      <c r="E14">
        <v>187.1532</v>
      </c>
      <c r="F14">
        <f t="shared" si="0"/>
        <v>153.24206019617645</v>
      </c>
      <c r="G14">
        <f>A14*'[1]Time Interval'!$AF$7</f>
        <v>33.911139803823552</v>
      </c>
      <c r="I14">
        <f>C14/'[1]Time Interval'!$AJ$30</f>
        <v>3264.3240574725928</v>
      </c>
      <c r="J14">
        <f>'[1]Time Interval'!$AB$30*A14</f>
        <v>0.31155654579829145</v>
      </c>
      <c r="K14">
        <f t="shared" si="1"/>
        <v>9691.5727758235116</v>
      </c>
      <c r="M14">
        <f t="shared" si="2"/>
        <v>3.6408083835114984</v>
      </c>
      <c r="P14">
        <f>F14/('[1]Time Interval'!$AI$4^2)</f>
        <v>3397137.548846663</v>
      </c>
      <c r="Q14">
        <f t="shared" si="4"/>
        <v>12620795.41063576</v>
      </c>
    </row>
    <row r="15" spans="1:18" x14ac:dyDescent="0.3">
      <c r="A15">
        <f t="shared" si="3"/>
        <v>165</v>
      </c>
      <c r="B15">
        <v>33</v>
      </c>
      <c r="C15">
        <v>58</v>
      </c>
      <c r="D15">
        <v>16.19589977</v>
      </c>
      <c r="E15">
        <v>202.17599999999999</v>
      </c>
      <c r="F15">
        <f t="shared" si="0"/>
        <v>166.07704472496201</v>
      </c>
      <c r="G15">
        <f>A15*'[1]Time Interval'!$AF$7</f>
        <v>36.09895527503798</v>
      </c>
      <c r="I15">
        <f>C15/'[1]Time Interval'!$AJ$30</f>
        <v>3417.5233814695016</v>
      </c>
      <c r="J15">
        <f>'[1]Time Interval'!$AB$30*A15</f>
        <v>0.33165696810785866</v>
      </c>
      <c r="K15">
        <f t="shared" si="1"/>
        <v>9571.4039005523555</v>
      </c>
      <c r="M15">
        <f t="shared" si="2"/>
        <v>3.581153305692506</v>
      </c>
      <c r="P15">
        <f>F15/('[1]Time Interval'!$AI$4^2)</f>
        <v>3681669.1443223762</v>
      </c>
      <c r="Q15">
        <f t="shared" si="4"/>
        <v>12748562.430642581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I1" workbookViewId="0">
      <selection activeCell="R12" sqref="R12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12</v>
      </c>
      <c r="D1">
        <v>8.0182232346241467</v>
      </c>
      <c r="E1">
        <v>26.785200000000003</v>
      </c>
      <c r="F1">
        <f t="shared" ref="F1:F15" si="0">E1-G1</f>
        <v>18.986311552966892</v>
      </c>
      <c r="G1">
        <f>A1*'[1]Time Interval'!$AF$8</f>
        <v>7.7988884470331099</v>
      </c>
      <c r="I1">
        <f>C1/'[1]Time Interval'!$AJ$31</f>
        <v>707.07380306265554</v>
      </c>
      <c r="J1">
        <f>'[1]Time Interval'!$AB$31*A1</f>
        <v>5.0748787708573759E-2</v>
      </c>
      <c r="K1">
        <f t="shared" ref="K1:K15" si="1">I1/(J1^0.98139)</f>
        <v>13180.960135036175</v>
      </c>
      <c r="M1">
        <f t="shared" ref="M1:M15" si="2">C1/D1</f>
        <v>1.4965909090909089</v>
      </c>
      <c r="P1">
        <f>F1/('[1]Time Interval'!$AI$4^2)</f>
        <v>420896.92482674122</v>
      </c>
      <c r="Q1">
        <f>P1/(J1^1.2538)</f>
        <v>17673112.615143131</v>
      </c>
    </row>
    <row r="2" spans="1:18" x14ac:dyDescent="0.3">
      <c r="A2">
        <v>35</v>
      </c>
      <c r="B2">
        <v>7</v>
      </c>
      <c r="C2">
        <v>14.2</v>
      </c>
      <c r="D2">
        <v>8.8154897489999993</v>
      </c>
      <c r="E2">
        <v>33.025199999999998</v>
      </c>
      <c r="F2">
        <f t="shared" si="0"/>
        <v>23.926496811794703</v>
      </c>
      <c r="G2">
        <f>A2*'[1]Time Interval'!$AF$8</f>
        <v>9.0987031882052953</v>
      </c>
      <c r="I2">
        <f>C2/'[1]Time Interval'!$AJ$31</f>
        <v>836.70400029080895</v>
      </c>
      <c r="J2">
        <f>'[1]Time Interval'!$AB$31*A2</f>
        <v>5.920691899333605E-2</v>
      </c>
      <c r="K2">
        <f t="shared" si="1"/>
        <v>13407.667615820628</v>
      </c>
      <c r="M2">
        <f t="shared" si="2"/>
        <v>1.6108010336703984</v>
      </c>
      <c r="P2">
        <f>F2/('[1]Time Interval'!$AI$4^2)</f>
        <v>530413.12957847991</v>
      </c>
      <c r="Q2">
        <f t="shared" ref="Q2:Q15" si="3">P2/(J2^1.2538)</f>
        <v>18357505.759513795</v>
      </c>
    </row>
    <row r="3" spans="1:18" x14ac:dyDescent="0.3">
      <c r="A3">
        <v>45</v>
      </c>
      <c r="B3">
        <v>9</v>
      </c>
      <c r="C3">
        <v>18.600000000000001</v>
      </c>
      <c r="D3">
        <v>9.4077448750000006</v>
      </c>
      <c r="E3">
        <v>45.489600000000003</v>
      </c>
      <c r="F3">
        <f t="shared" si="0"/>
        <v>33.791267329450335</v>
      </c>
      <c r="G3">
        <f>A3*'[1]Time Interval'!$AF$8</f>
        <v>11.698332670549664</v>
      </c>
      <c r="I3">
        <f>C3/'[1]Time Interval'!$AJ$31</f>
        <v>1095.9643947471161</v>
      </c>
      <c r="J3">
        <f>'[1]Time Interval'!$AB$31*A3</f>
        <v>7.6123181562860631E-2</v>
      </c>
      <c r="K3">
        <f t="shared" si="1"/>
        <v>13723.489171870713</v>
      </c>
      <c r="M3">
        <f t="shared" si="2"/>
        <v>1.9770944309328966</v>
      </c>
      <c r="P3">
        <f>F3/('[1]Time Interval'!$AI$4^2)</f>
        <v>749099.71140452893</v>
      </c>
      <c r="Q3">
        <f t="shared" si="3"/>
        <v>18918805.018525448</v>
      </c>
    </row>
    <row r="4" spans="1:18" x14ac:dyDescent="0.3">
      <c r="A4">
        <v>55</v>
      </c>
      <c r="B4">
        <v>11</v>
      </c>
      <c r="C4">
        <v>23</v>
      </c>
      <c r="D4">
        <v>10.41002278</v>
      </c>
      <c r="E4">
        <v>58.3596</v>
      </c>
      <c r="F4">
        <f t="shared" si="0"/>
        <v>44.061637847105963</v>
      </c>
      <c r="G4">
        <f>A4*'[1]Time Interval'!$AF$8</f>
        <v>14.297962152894035</v>
      </c>
      <c r="I4">
        <f>C4/'[1]Time Interval'!$AJ$31</f>
        <v>1355.2247892034229</v>
      </c>
      <c r="J4">
        <f>'[1]Time Interval'!$AB$31*A4</f>
        <v>9.3039444132385227E-2</v>
      </c>
      <c r="K4">
        <f t="shared" si="1"/>
        <v>13936.416749274475</v>
      </c>
      <c r="M4">
        <f t="shared" si="2"/>
        <v>2.2094091901689383</v>
      </c>
      <c r="P4">
        <f>F4/('[1]Time Interval'!$AI$4^2)</f>
        <v>976777.81284371996</v>
      </c>
      <c r="Q4">
        <f t="shared" si="3"/>
        <v>19181429.389497623</v>
      </c>
    </row>
    <row r="5" spans="1:18" x14ac:dyDescent="0.3">
      <c r="A5">
        <v>65</v>
      </c>
      <c r="B5">
        <v>13</v>
      </c>
      <c r="C5">
        <v>26.4</v>
      </c>
      <c r="D5">
        <v>10.820045560000001</v>
      </c>
      <c r="E5">
        <v>70.917599999999993</v>
      </c>
      <c r="F5">
        <f t="shared" si="0"/>
        <v>54.020008364761587</v>
      </c>
      <c r="G5">
        <f>A5*'[1]Time Interval'!$AF$8</f>
        <v>16.897591635238406</v>
      </c>
      <c r="I5">
        <f>C5/'[1]Time Interval'!$AJ$31</f>
        <v>1555.562366737842</v>
      </c>
      <c r="J5">
        <f>'[1]Time Interval'!$AB$31*A5</f>
        <v>0.10995570670190981</v>
      </c>
      <c r="K5">
        <f t="shared" si="1"/>
        <v>13577.71587477888</v>
      </c>
      <c r="M5">
        <f t="shared" si="2"/>
        <v>2.4399157890422041</v>
      </c>
      <c r="P5">
        <f>F5/('[1]Time Interval'!$AI$4^2)</f>
        <v>1197539.36073434</v>
      </c>
      <c r="Q5">
        <f t="shared" si="3"/>
        <v>19072646.148644216</v>
      </c>
    </row>
    <row r="6" spans="1:18" x14ac:dyDescent="0.3">
      <c r="A6">
        <v>75</v>
      </c>
      <c r="B6">
        <v>15</v>
      </c>
      <c r="C6">
        <v>30.4</v>
      </c>
      <c r="D6">
        <v>10.820045560000001</v>
      </c>
      <c r="E6">
        <v>83.881200000000007</v>
      </c>
      <c r="F6">
        <f t="shared" si="0"/>
        <v>64.383978882417239</v>
      </c>
      <c r="G6">
        <f>A6*'[1]Time Interval'!$AF$8</f>
        <v>19.497221117582775</v>
      </c>
      <c r="I6">
        <f>C6/'[1]Time Interval'!$AJ$31</f>
        <v>1791.2536344253938</v>
      </c>
      <c r="J6">
        <f>'[1]Time Interval'!$AB$31*A6</f>
        <v>0.1268719692714344</v>
      </c>
      <c r="K6">
        <f t="shared" si="1"/>
        <v>13586.420096490221</v>
      </c>
      <c r="M6">
        <f t="shared" si="2"/>
        <v>2.8095999995031442</v>
      </c>
      <c r="P6">
        <f>F6/('[1]Time Interval'!$AI$4^2)</f>
        <v>1427292.4282381029</v>
      </c>
      <c r="Q6">
        <f t="shared" si="3"/>
        <v>18998226.939215757</v>
      </c>
    </row>
    <row r="7" spans="1:18" x14ac:dyDescent="0.3">
      <c r="A7">
        <v>85</v>
      </c>
      <c r="B7">
        <v>17</v>
      </c>
      <c r="C7">
        <v>33.799999999999997</v>
      </c>
      <c r="D7">
        <v>11.002277899999999</v>
      </c>
      <c r="E7">
        <v>94.38</v>
      </c>
      <c r="F7">
        <f t="shared" si="0"/>
        <v>72.283149400072858</v>
      </c>
      <c r="G7">
        <f>A7*'[1]Time Interval'!$AF$8</f>
        <v>22.096850599927144</v>
      </c>
      <c r="I7">
        <f>C7/'[1]Time Interval'!$AJ$31</f>
        <v>1991.5912119598129</v>
      </c>
      <c r="J7">
        <f>'[1]Time Interval'!$AB$31*A7</f>
        <v>0.14378823184095899</v>
      </c>
      <c r="K7">
        <f t="shared" si="1"/>
        <v>13359.865608084077</v>
      </c>
      <c r="M7">
        <f t="shared" si="2"/>
        <v>3.0720910985169718</v>
      </c>
      <c r="P7">
        <f>F7/('[1]Time Interval'!$AI$4^2)</f>
        <v>1602404.7227081559</v>
      </c>
      <c r="Q7">
        <f t="shared" si="3"/>
        <v>18231344.119175404</v>
      </c>
    </row>
    <row r="8" spans="1:18" x14ac:dyDescent="0.3">
      <c r="A8">
        <v>95</v>
      </c>
      <c r="B8">
        <v>19</v>
      </c>
      <c r="C8">
        <v>37.799999999999997</v>
      </c>
      <c r="D8">
        <v>11.41230068</v>
      </c>
      <c r="E8">
        <v>110.61960000000001</v>
      </c>
      <c r="F8">
        <f t="shared" si="0"/>
        <v>85.923119917728485</v>
      </c>
      <c r="G8">
        <f>A8*'[1]Time Interval'!$AF$8</f>
        <v>24.696480082271513</v>
      </c>
      <c r="I8">
        <f>C8/'[1]Time Interval'!$AJ$31</f>
        <v>2227.2824796473647</v>
      </c>
      <c r="J8">
        <f>'[1]Time Interval'!$AB$31*A8</f>
        <v>0.16070449441048357</v>
      </c>
      <c r="K8">
        <f t="shared" si="1"/>
        <v>13395.886508852716</v>
      </c>
      <c r="M8">
        <f t="shared" si="2"/>
        <v>3.3122155698407343</v>
      </c>
      <c r="P8">
        <f>F8/('[1]Time Interval'!$AI$4^2)</f>
        <v>1904781.6024719111</v>
      </c>
      <c r="Q8">
        <f t="shared" si="3"/>
        <v>18850690.053494081</v>
      </c>
    </row>
    <row r="9" spans="1:18" x14ac:dyDescent="0.3">
      <c r="A9">
        <v>105</v>
      </c>
      <c r="B9">
        <v>21</v>
      </c>
      <c r="C9">
        <v>41.2</v>
      </c>
      <c r="D9">
        <v>11.594533029999999</v>
      </c>
      <c r="E9">
        <v>123.2088</v>
      </c>
      <c r="F9">
        <f t="shared" si="0"/>
        <v>95.912690435384107</v>
      </c>
      <c r="G9">
        <f>A9*'[1]Time Interval'!$AF$8</f>
        <v>27.296109564615886</v>
      </c>
      <c r="I9">
        <f>C9/'[1]Time Interval'!$AJ$31</f>
        <v>2427.620057181784</v>
      </c>
      <c r="J9">
        <f>'[1]Time Interval'!$AB$31*A9</f>
        <v>0.17762075698000815</v>
      </c>
      <c r="K9">
        <f t="shared" si="1"/>
        <v>13234.882149945561</v>
      </c>
      <c r="M9">
        <f t="shared" si="2"/>
        <v>3.5533988210993956</v>
      </c>
      <c r="N9">
        <f>STDEV(K1:K21)/AVERAGE(K1:K21)*100</f>
        <v>3.4110951152613684</v>
      </c>
      <c r="P9">
        <f>F9/('[1]Time Interval'!$AI$4^2)</f>
        <v>2126234.8057173882</v>
      </c>
      <c r="Q9">
        <f t="shared" si="3"/>
        <v>18560770.518805407</v>
      </c>
    </row>
    <row r="10" spans="1:18" x14ac:dyDescent="0.3">
      <c r="A10">
        <v>115</v>
      </c>
      <c r="B10">
        <v>23</v>
      </c>
      <c r="C10">
        <v>44</v>
      </c>
      <c r="D10">
        <v>12.004555809999999</v>
      </c>
      <c r="E10">
        <v>141.648</v>
      </c>
      <c r="F10">
        <f t="shared" si="0"/>
        <v>111.75226095303974</v>
      </c>
      <c r="G10">
        <f>A10*'[1]Time Interval'!$AF$8</f>
        <v>29.895739046960255</v>
      </c>
      <c r="I10">
        <f>C10/'[1]Time Interval'!$AJ$31</f>
        <v>2592.6039445630699</v>
      </c>
      <c r="J10">
        <f>'[1]Time Interval'!$AB$31*A10</f>
        <v>0.19453701954953273</v>
      </c>
      <c r="K10">
        <f t="shared" si="1"/>
        <v>12927.134028643399</v>
      </c>
      <c r="M10">
        <f t="shared" si="2"/>
        <v>3.665275141904647</v>
      </c>
      <c r="P10">
        <f>F10/('[1]Time Interval'!$AI$4^2)</f>
        <v>2477373.3879985674</v>
      </c>
      <c r="Q10">
        <f t="shared" si="3"/>
        <v>19294806.926161785</v>
      </c>
    </row>
    <row r="11" spans="1:18" x14ac:dyDescent="0.3">
      <c r="A11">
        <v>125</v>
      </c>
      <c r="B11">
        <v>25</v>
      </c>
      <c r="C11">
        <v>47.4</v>
      </c>
      <c r="D11">
        <v>12.391799539999999</v>
      </c>
      <c r="E11">
        <v>153.97200000000001</v>
      </c>
      <c r="F11">
        <f t="shared" si="0"/>
        <v>121.47663147069538</v>
      </c>
      <c r="G11">
        <f>A11*'[1]Time Interval'!$AF$8</f>
        <v>32.495368529304628</v>
      </c>
      <c r="I11">
        <f>C11/'[1]Time Interval'!$AJ$31</f>
        <v>2792.9415220974893</v>
      </c>
      <c r="J11">
        <f>'[1]Time Interval'!$AB$31*A11</f>
        <v>0.21145328211905731</v>
      </c>
      <c r="K11">
        <f t="shared" si="1"/>
        <v>12831.861181949635</v>
      </c>
      <c r="M11">
        <f t="shared" si="2"/>
        <v>3.8251102954817489</v>
      </c>
      <c r="P11">
        <f>F11/('[1]Time Interval'!$AI$4^2)</f>
        <v>2692947.5207277597</v>
      </c>
      <c r="Q11">
        <f t="shared" si="3"/>
        <v>18891830.35771155</v>
      </c>
      <c r="R11">
        <f>_xlfn.STDEV.P(Q1:Q23)*100/R12</f>
        <v>2.7481729073901802</v>
      </c>
    </row>
    <row r="12" spans="1:18" x14ac:dyDescent="0.3">
      <c r="A12">
        <v>135</v>
      </c>
      <c r="B12">
        <v>27</v>
      </c>
      <c r="C12">
        <v>50.8</v>
      </c>
      <c r="D12">
        <v>13.00683371</v>
      </c>
      <c r="E12">
        <v>169.05719999999999</v>
      </c>
      <c r="F12">
        <f t="shared" si="0"/>
        <v>133.96220198835101</v>
      </c>
      <c r="G12">
        <f>A12*'[1]Time Interval'!$AF$8</f>
        <v>35.094998011648997</v>
      </c>
      <c r="I12">
        <f>C12/'[1]Time Interval'!$AJ$31</f>
        <v>2993.2790996319081</v>
      </c>
      <c r="J12">
        <f>'[1]Time Interval'!$AB$31*A12</f>
        <v>0.22836954468858189</v>
      </c>
      <c r="K12">
        <f t="shared" si="1"/>
        <v>12751.852595710961</v>
      </c>
      <c r="M12">
        <f t="shared" si="2"/>
        <v>3.9056392303181062</v>
      </c>
      <c r="P12">
        <f>F12/('[1]Time Interval'!$AI$4^2)</f>
        <v>2969733.1523618032</v>
      </c>
      <c r="Q12">
        <f t="shared" si="3"/>
        <v>18917200.617535483</v>
      </c>
      <c r="R12">
        <f>AVERAGE(Q1:Q23)</f>
        <v>18604917.727192901</v>
      </c>
    </row>
    <row r="13" spans="1:18" x14ac:dyDescent="0.3">
      <c r="A13">
        <v>145</v>
      </c>
      <c r="B13">
        <v>29</v>
      </c>
      <c r="C13">
        <v>54.2</v>
      </c>
      <c r="D13">
        <v>13.416856490000001</v>
      </c>
      <c r="E13">
        <v>181.13159999999999</v>
      </c>
      <c r="F13">
        <f t="shared" si="0"/>
        <v>143.43697250600661</v>
      </c>
      <c r="G13">
        <f>A13*'[1]Time Interval'!$AF$8</f>
        <v>37.694627493993366</v>
      </c>
      <c r="I13">
        <f>C13/'[1]Time Interval'!$AJ$31</f>
        <v>3193.6166771663275</v>
      </c>
      <c r="J13">
        <f>'[1]Time Interval'!$AB$31*A13</f>
        <v>0.2452858072581065</v>
      </c>
      <c r="K13">
        <f t="shared" si="1"/>
        <v>12683.881369591259</v>
      </c>
      <c r="M13">
        <f t="shared" si="2"/>
        <v>4.0396943978939435</v>
      </c>
      <c r="N13">
        <f>AVERAGE(K1:K15)</f>
        <v>13175.410387189186</v>
      </c>
      <c r="P13">
        <f>F13/('[1]Time Interval'!$AI$4^2)</f>
        <v>3179774.0422521383</v>
      </c>
      <c r="Q13">
        <f t="shared" si="3"/>
        <v>18519317.602379225</v>
      </c>
    </row>
    <row r="14" spans="1:18" x14ac:dyDescent="0.3">
      <c r="A14">
        <v>155</v>
      </c>
      <c r="B14">
        <v>31</v>
      </c>
      <c r="C14">
        <v>57.4</v>
      </c>
      <c r="D14">
        <v>13.59908884</v>
      </c>
      <c r="E14">
        <v>189.072</v>
      </c>
      <c r="F14">
        <f t="shared" si="0"/>
        <v>148.77774302366225</v>
      </c>
      <c r="G14">
        <f>A14*'[1]Time Interval'!$AF$8</f>
        <v>40.294256976337735</v>
      </c>
      <c r="I14">
        <f>C14/'[1]Time Interval'!$AJ$31</f>
        <v>3382.1696913163687</v>
      </c>
      <c r="J14">
        <f>'[1]Time Interval'!$AB$31*A14</f>
        <v>0.26220206982763106</v>
      </c>
      <c r="K14">
        <f t="shared" si="1"/>
        <v>12581.722313104361</v>
      </c>
      <c r="M14">
        <f t="shared" si="2"/>
        <v>4.2208710212382137</v>
      </c>
      <c r="P14">
        <f>F14/('[1]Time Interval'!$AI$4^2)</f>
        <v>3298170.5976239117</v>
      </c>
      <c r="Q14">
        <f t="shared" si="3"/>
        <v>17667990.370271917</v>
      </c>
    </row>
    <row r="15" spans="1:18" x14ac:dyDescent="0.3">
      <c r="A15">
        <v>165</v>
      </c>
      <c r="B15">
        <v>33</v>
      </c>
      <c r="C15">
        <v>60.4</v>
      </c>
      <c r="D15">
        <v>13.59908884</v>
      </c>
      <c r="E15">
        <v>206.26320000000001</v>
      </c>
      <c r="F15">
        <f t="shared" si="0"/>
        <v>163.36931354131792</v>
      </c>
      <c r="G15">
        <f>A15*'[1]Time Interval'!$AF$8</f>
        <v>42.893886458682104</v>
      </c>
      <c r="I15">
        <f>C15/'[1]Time Interval'!$AJ$31</f>
        <v>3558.9381420820328</v>
      </c>
      <c r="J15">
        <f>'[1]Time Interval'!$AB$31*A15</f>
        <v>0.27911833239715567</v>
      </c>
      <c r="K15">
        <f t="shared" si="1"/>
        <v>12451.400408684707</v>
      </c>
      <c r="M15">
        <f t="shared" si="2"/>
        <v>4.4414740362855074</v>
      </c>
      <c r="P15">
        <f>F15/('[1]Time Interval'!$AI$4^2)</f>
        <v>3621642.9657108085</v>
      </c>
      <c r="Q15">
        <f t="shared" si="3"/>
        <v>17938089.471818704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RPM</vt:lpstr>
      <vt:lpstr>5 RPM</vt:lpstr>
      <vt:lpstr>10 RPM</vt:lpstr>
      <vt:lpstr>15 RPM</vt:lpstr>
      <vt:lpstr>20 RPM</vt:lpstr>
      <vt:lpstr>25 RPM</vt:lpstr>
      <vt:lpstr>30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2023-03-17T12:49:34Z</dcterms:created>
  <dcterms:modified xsi:type="dcterms:W3CDTF">2023-05-08T07:52:53Z</dcterms:modified>
</cp:coreProperties>
</file>