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680" tabRatio="500" activeTab="2"/>
  </bookViews>
  <sheets>
    <sheet name="Sheet1" sheetId="3" r:id="rId1"/>
    <sheet name="Sheet" sheetId="1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3" l="1"/>
  <c r="T4" i="3"/>
  <c r="T6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2" i="3"/>
  <c r="S3" i="3"/>
  <c r="S4" i="3"/>
  <c r="S6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2" i="3"/>
  <c r="R3" i="3"/>
  <c r="R4" i="3"/>
  <c r="R6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2" i="3"/>
  <c r="Q3" i="3"/>
  <c r="Q4" i="3"/>
  <c r="Q6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2" i="3"/>
  <c r="P3" i="3"/>
  <c r="P4" i="3"/>
  <c r="P6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2" i="3"/>
  <c r="O3" i="3"/>
  <c r="O4" i="3"/>
  <c r="O6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2" i="3"/>
  <c r="N3" i="3"/>
  <c r="N4" i="3"/>
  <c r="N6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" i="3"/>
  <c r="E2" i="2"/>
  <c r="E3" i="2"/>
  <c r="E4" i="2"/>
  <c r="E5" i="2"/>
  <c r="E6" i="2"/>
  <c r="E7" i="2"/>
  <c r="E8" i="2"/>
  <c r="E1" i="2"/>
  <c r="D8" i="2"/>
  <c r="D7" i="2"/>
  <c r="D6" i="2"/>
  <c r="D5" i="2"/>
  <c r="D4" i="2"/>
  <c r="D3" i="2"/>
  <c r="C2" i="2"/>
  <c r="C3" i="2"/>
  <c r="C4" i="2"/>
  <c r="C5" i="2"/>
  <c r="C6" i="2"/>
  <c r="C7" i="2"/>
  <c r="C8" i="2"/>
  <c r="C1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<sst xmlns="http://schemas.openxmlformats.org/spreadsheetml/2006/main" count="54" uniqueCount="43">
  <si>
    <t>0-18</t>
  </si>
  <si>
    <t>18-29</t>
  </si>
  <si>
    <t>30-39</t>
  </si>
  <si>
    <t>40-49</t>
  </si>
  <si>
    <t>50-59</t>
  </si>
  <si>
    <t>60-69</t>
  </si>
  <si>
    <t>total</t>
  </si>
  <si>
    <t>time</t>
  </si>
  <si>
    <t>icu</t>
  </si>
  <si>
    <t>date</t>
  </si>
  <si>
    <t>cumtotalcases</t>
  </si>
  <si>
    <t>date2</t>
  </si>
  <si>
    <t>hospital</t>
  </si>
  <si>
    <t>date3</t>
  </si>
  <si>
    <t>date4</t>
  </si>
  <si>
    <t>dead</t>
  </si>
  <si>
    <t xml:space="preserve">lockdown </t>
  </si>
  <si>
    <t>lifting</t>
  </si>
  <si>
    <t>qua_a1</t>
  </si>
  <si>
    <t>qua_a2</t>
  </si>
  <si>
    <t>qua_a3</t>
  </si>
  <si>
    <t>qua_a4</t>
  </si>
  <si>
    <t>qua_a5</t>
  </si>
  <si>
    <t>qua_a6</t>
  </si>
  <si>
    <t>qua_a7</t>
  </si>
  <si>
    <t>dead_a1</t>
  </si>
  <si>
    <t>dead_a2</t>
  </si>
  <si>
    <t>dead_a3</t>
  </si>
  <si>
    <t>dead_a4</t>
  </si>
  <si>
    <t>dead_a5</t>
  </si>
  <si>
    <t>dead_a6</t>
  </si>
  <si>
    <t>dead_a7</t>
  </si>
  <si>
    <t>sd_qua</t>
  </si>
  <si>
    <t>qua</t>
  </si>
  <si>
    <t>demography</t>
  </si>
  <si>
    <t>15.62</t>
  </si>
  <si>
    <t>milion</t>
  </si>
  <si>
    <t>8.9 mil</t>
  </si>
  <si>
    <t>8.66mil</t>
  </si>
  <si>
    <t>8.42mil</t>
  </si>
  <si>
    <t>9.07mil</t>
  </si>
  <si>
    <t>7.13mil</t>
  </si>
  <si>
    <t>9.02mil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</si>
</sst>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6" fontId="0" fillId="0" borderId="0" xfId="0" applyNumberFormat="1"/>
    <xf numFmtId="17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opLeftCell="A2" workbookViewId="0">
      <selection activeCell="I24" sqref="I24"/>
    </sheetView>
  </sheetViews>
  <sheetFormatPr baseColWidth="10" defaultRowHeight="15" x14ac:dyDescent="0"/>
  <cols>
    <col min="3" max="3" width="15.6640625" customWidth="1"/>
  </cols>
  <sheetData>
    <row r="1" spans="1:21">
      <c r="A1" t="s">
        <v>7</v>
      </c>
      <c r="B1" t="s">
        <v>9</v>
      </c>
      <c r="C1" t="s">
        <v>33</v>
      </c>
      <c r="D1" t="s">
        <v>12</v>
      </c>
      <c r="E1" t="s">
        <v>8</v>
      </c>
      <c r="F1" t="s">
        <v>15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>
      <c r="A2">
        <v>1</v>
      </c>
      <c r="B2" s="3">
        <v>43891</v>
      </c>
      <c r="C2" s="1">
        <v>69</v>
      </c>
      <c r="F2" s="2"/>
      <c r="G2">
        <f>C2*3.86882414/100</f>
        <v>2.6694886566000005</v>
      </c>
      <c r="H2">
        <f>C2*11.65432694/100</f>
        <v>8.0414855886000005</v>
      </c>
      <c r="I2">
        <f>C2*13.27048699/100</f>
        <v>9.156636023099999</v>
      </c>
      <c r="J2">
        <f>C2*13.95912523/100</f>
        <v>9.6317964086999996</v>
      </c>
      <c r="K2">
        <f>C2*15.93244342/100</f>
        <v>10.993385959800001</v>
      </c>
      <c r="L2">
        <f>C2*10.11597913/100</f>
        <v>6.9800255997000002</v>
      </c>
      <c r="M2">
        <f>C2*31.19881414/100</f>
        <v>21.527181756599997</v>
      </c>
      <c r="N2">
        <f>F2*0.016365719/100</f>
        <v>0</v>
      </c>
      <c r="O2">
        <f>F2*0.041823505/100</f>
        <v>0</v>
      </c>
      <c r="P2">
        <f>F2*0.130925754/100</f>
        <v>0</v>
      </c>
      <c r="Q2">
        <f>F2*0.647355118/100</f>
        <v>0</v>
      </c>
      <c r="R2">
        <f>F2*2.756714491/100</f>
        <v>0</v>
      </c>
      <c r="S2">
        <f>F2*7.304566036/100</f>
        <v>0</v>
      </c>
      <c r="T2">
        <f>F2*89.10224938/100</f>
        <v>0</v>
      </c>
      <c r="U2">
        <v>1</v>
      </c>
    </row>
    <row r="3" spans="1:21">
      <c r="A3">
        <v>2</v>
      </c>
      <c r="B3" s="3">
        <v>43892</v>
      </c>
      <c r="C3" s="1">
        <v>109</v>
      </c>
      <c r="F3" s="1">
        <v>1</v>
      </c>
      <c r="G3">
        <f t="shared" ref="G3:G66" si="0">C3*3.86882414/100</f>
        <v>4.2170183126000005</v>
      </c>
      <c r="H3">
        <f t="shared" ref="H3:H66" si="1">C3*11.65432694/100</f>
        <v>12.703216364600001</v>
      </c>
      <c r="I3">
        <f t="shared" ref="I3:I66" si="2">C3*13.27048699/100</f>
        <v>14.464830819099999</v>
      </c>
      <c r="J3">
        <f t="shared" ref="J3:J66" si="3">C3*13.95912523/100</f>
        <v>15.215446500700001</v>
      </c>
      <c r="K3">
        <f t="shared" ref="K3:K66" si="4">C3*15.93244342/100</f>
        <v>17.366363327799998</v>
      </c>
      <c r="L3">
        <f t="shared" ref="L3:L66" si="5">C3*10.11597913/100</f>
        <v>11.0264172517</v>
      </c>
      <c r="M3">
        <f t="shared" ref="M3:M66" si="6">C3*31.19881414/100</f>
        <v>34.006707412600001</v>
      </c>
      <c r="N3">
        <f t="shared" ref="N3:N66" si="7">F3*0.016365719/100</f>
        <v>1.6365718999999999E-4</v>
      </c>
      <c r="O3">
        <f t="shared" ref="O3:O66" si="8">F3*0.041823505/100</f>
        <v>4.1823504999999995E-4</v>
      </c>
      <c r="P3">
        <f t="shared" ref="P3:P66" si="9">F3*0.130925754/100</f>
        <v>1.3092575400000001E-3</v>
      </c>
      <c r="Q3">
        <f t="shared" ref="Q3:Q66" si="10">F3*0.647355118/100</f>
        <v>6.4735511800000003E-3</v>
      </c>
      <c r="R3">
        <f t="shared" ref="R3:R66" si="11">F3*2.756714491/100</f>
        <v>2.7567144909999997E-2</v>
      </c>
      <c r="S3">
        <f t="shared" ref="S3:S66" si="12">F3*7.304566036/100</f>
        <v>7.304566036E-2</v>
      </c>
      <c r="T3">
        <f t="shared" ref="T3:T66" si="13">F3*89.10224938/100</f>
        <v>0.89102249379999998</v>
      </c>
      <c r="U3">
        <v>1</v>
      </c>
    </row>
    <row r="4" spans="1:21">
      <c r="A4">
        <v>3</v>
      </c>
      <c r="B4" s="3">
        <v>43893</v>
      </c>
      <c r="C4" s="1">
        <v>164</v>
      </c>
      <c r="F4" s="1">
        <v>3</v>
      </c>
      <c r="G4">
        <f t="shared" si="0"/>
        <v>6.3448715896000003</v>
      </c>
      <c r="H4">
        <f t="shared" si="1"/>
        <v>19.1130961816</v>
      </c>
      <c r="I4">
        <f t="shared" si="2"/>
        <v>21.7635986636</v>
      </c>
      <c r="J4">
        <f t="shared" si="3"/>
        <v>22.892965377199999</v>
      </c>
      <c r="K4">
        <f t="shared" si="4"/>
        <v>26.129207208799997</v>
      </c>
      <c r="L4">
        <f t="shared" si="5"/>
        <v>16.590205773200001</v>
      </c>
      <c r="M4">
        <f t="shared" si="6"/>
        <v>51.166055189600002</v>
      </c>
      <c r="N4">
        <f t="shared" si="7"/>
        <v>4.9097156999999998E-4</v>
      </c>
      <c r="O4">
        <f t="shared" si="8"/>
        <v>1.2547051500000001E-3</v>
      </c>
      <c r="P4">
        <f t="shared" si="9"/>
        <v>3.9277726200000005E-3</v>
      </c>
      <c r="Q4">
        <f t="shared" si="10"/>
        <v>1.9420653539999999E-2</v>
      </c>
      <c r="R4">
        <f t="shared" si="11"/>
        <v>8.2701434729999995E-2</v>
      </c>
      <c r="S4">
        <f t="shared" si="12"/>
        <v>0.21913698107999999</v>
      </c>
      <c r="T4">
        <f t="shared" si="13"/>
        <v>2.6730674814000004</v>
      </c>
      <c r="U4">
        <v>1</v>
      </c>
    </row>
    <row r="5" spans="1:21">
      <c r="A5">
        <v>4</v>
      </c>
      <c r="B5" s="3">
        <v>43894</v>
      </c>
      <c r="C5" s="1">
        <v>220</v>
      </c>
      <c r="F5" s="2"/>
      <c r="G5">
        <f t="shared" si="0"/>
        <v>8.5114131080000011</v>
      </c>
      <c r="H5">
        <f t="shared" si="1"/>
        <v>25.639519268000004</v>
      </c>
      <c r="I5">
        <f t="shared" si="2"/>
        <v>29.195071378000002</v>
      </c>
      <c r="J5">
        <f t="shared" si="3"/>
        <v>30.710075505999999</v>
      </c>
      <c r="K5">
        <f t="shared" si="4"/>
        <v>35.051375524000001</v>
      </c>
      <c r="L5">
        <f t="shared" si="5"/>
        <v>22.255154085999997</v>
      </c>
      <c r="M5">
        <f t="shared" si="6"/>
        <v>68.637391108000003</v>
      </c>
      <c r="U5">
        <v>1</v>
      </c>
    </row>
    <row r="6" spans="1:21">
      <c r="A6">
        <v>5</v>
      </c>
      <c r="B6" s="3">
        <v>43895</v>
      </c>
      <c r="C6" s="1">
        <v>271</v>
      </c>
      <c r="F6" s="1">
        <v>6</v>
      </c>
      <c r="G6">
        <f t="shared" si="0"/>
        <v>10.484513419400001</v>
      </c>
      <c r="H6">
        <f t="shared" si="1"/>
        <v>31.583226007400004</v>
      </c>
      <c r="I6">
        <f t="shared" si="2"/>
        <v>35.963019742900002</v>
      </c>
      <c r="J6">
        <f t="shared" si="3"/>
        <v>37.829229373300002</v>
      </c>
      <c r="K6">
        <f t="shared" si="4"/>
        <v>43.176921668200002</v>
      </c>
      <c r="L6">
        <f t="shared" si="5"/>
        <v>27.414303442299996</v>
      </c>
      <c r="M6">
        <f t="shared" si="6"/>
        <v>84.548786319400008</v>
      </c>
      <c r="N6">
        <f t="shared" si="7"/>
        <v>9.8194313999999997E-4</v>
      </c>
      <c r="O6">
        <f t="shared" si="8"/>
        <v>2.5094103000000002E-3</v>
      </c>
      <c r="P6">
        <f t="shared" si="9"/>
        <v>7.855545240000001E-3</v>
      </c>
      <c r="Q6">
        <f t="shared" si="10"/>
        <v>3.8841307079999998E-2</v>
      </c>
      <c r="R6">
        <f t="shared" si="11"/>
        <v>0.16540286945999999</v>
      </c>
      <c r="S6">
        <f t="shared" si="12"/>
        <v>0.43827396215999997</v>
      </c>
      <c r="T6">
        <f t="shared" si="13"/>
        <v>5.3461349628000008</v>
      </c>
      <c r="U6">
        <v>1</v>
      </c>
    </row>
    <row r="7" spans="1:21">
      <c r="A7">
        <v>6</v>
      </c>
      <c r="B7" s="3">
        <v>43896</v>
      </c>
      <c r="C7" s="1">
        <v>352</v>
      </c>
      <c r="F7" s="2"/>
      <c r="G7">
        <f t="shared" si="0"/>
        <v>13.618260972800002</v>
      </c>
      <c r="H7">
        <f t="shared" si="1"/>
        <v>41.023230828800003</v>
      </c>
      <c r="I7">
        <f t="shared" si="2"/>
        <v>46.712114204800002</v>
      </c>
      <c r="J7">
        <f t="shared" si="3"/>
        <v>49.136120809599994</v>
      </c>
      <c r="K7">
        <f t="shared" si="4"/>
        <v>56.082200838400006</v>
      </c>
      <c r="L7">
        <f t="shared" si="5"/>
        <v>35.608246537599996</v>
      </c>
      <c r="M7">
        <f t="shared" si="6"/>
        <v>109.8198257728</v>
      </c>
      <c r="U7">
        <v>1</v>
      </c>
    </row>
    <row r="8" spans="1:21">
      <c r="A8">
        <v>7</v>
      </c>
      <c r="B8" s="3">
        <v>43897</v>
      </c>
      <c r="C8" s="1">
        <v>418</v>
      </c>
      <c r="F8" s="2"/>
      <c r="G8">
        <f t="shared" si="0"/>
        <v>16.171684905199999</v>
      </c>
      <c r="H8">
        <f t="shared" si="1"/>
        <v>48.715086609200007</v>
      </c>
      <c r="I8">
        <f t="shared" si="2"/>
        <v>55.470635618200006</v>
      </c>
      <c r="J8">
        <f t="shared" si="3"/>
        <v>58.349143461399997</v>
      </c>
      <c r="K8">
        <f t="shared" si="4"/>
        <v>66.597613495600001</v>
      </c>
      <c r="L8">
        <f t="shared" si="5"/>
        <v>42.284792763399999</v>
      </c>
      <c r="M8">
        <f t="shared" si="6"/>
        <v>130.41104310520001</v>
      </c>
      <c r="U8">
        <v>1</v>
      </c>
    </row>
    <row r="9" spans="1:21">
      <c r="A9">
        <v>8</v>
      </c>
      <c r="B9" s="3">
        <v>43898</v>
      </c>
      <c r="C9" s="1">
        <v>475</v>
      </c>
      <c r="F9" s="1">
        <v>9</v>
      </c>
      <c r="G9">
        <f t="shared" si="0"/>
        <v>18.376914665000001</v>
      </c>
      <c r="H9">
        <f t="shared" si="1"/>
        <v>55.358052965000006</v>
      </c>
      <c r="I9">
        <f t="shared" si="2"/>
        <v>63.034813202499997</v>
      </c>
      <c r="J9">
        <f t="shared" si="3"/>
        <v>66.305844842499994</v>
      </c>
      <c r="K9">
        <f t="shared" si="4"/>
        <v>75.679106245</v>
      </c>
      <c r="L9">
        <f t="shared" si="5"/>
        <v>48.050900867499998</v>
      </c>
      <c r="M9">
        <f t="shared" si="6"/>
        <v>148.19436716500002</v>
      </c>
      <c r="N9">
        <f t="shared" si="7"/>
        <v>1.4729147100000001E-3</v>
      </c>
      <c r="O9">
        <f t="shared" si="8"/>
        <v>3.7641154499999997E-3</v>
      </c>
      <c r="P9">
        <f t="shared" si="9"/>
        <v>1.178331786E-2</v>
      </c>
      <c r="Q9">
        <f t="shared" si="10"/>
        <v>5.8261960620000004E-2</v>
      </c>
      <c r="R9">
        <f t="shared" si="11"/>
        <v>0.24810430418999999</v>
      </c>
      <c r="S9">
        <f t="shared" si="12"/>
        <v>0.65741094324000005</v>
      </c>
      <c r="T9">
        <f t="shared" si="13"/>
        <v>8.0192024441999994</v>
      </c>
      <c r="U9">
        <v>1</v>
      </c>
    </row>
    <row r="10" spans="1:21">
      <c r="A10">
        <v>9</v>
      </c>
      <c r="B10" s="3">
        <v>43899</v>
      </c>
      <c r="C10" s="1">
        <v>621</v>
      </c>
      <c r="F10" s="1">
        <v>14</v>
      </c>
      <c r="G10">
        <f t="shared" si="0"/>
        <v>24.025397909399999</v>
      </c>
      <c r="H10">
        <f t="shared" si="1"/>
        <v>72.373370297400001</v>
      </c>
      <c r="I10">
        <f t="shared" si="2"/>
        <v>82.409724207899998</v>
      </c>
      <c r="J10">
        <f t="shared" si="3"/>
        <v>86.686167678299995</v>
      </c>
      <c r="K10">
        <f t="shared" si="4"/>
        <v>98.940473638200004</v>
      </c>
      <c r="L10">
        <f t="shared" si="5"/>
        <v>62.820230397299994</v>
      </c>
      <c r="M10">
        <f t="shared" si="6"/>
        <v>193.74463580939999</v>
      </c>
      <c r="N10">
        <f t="shared" si="7"/>
        <v>2.2912006600000001E-3</v>
      </c>
      <c r="O10">
        <f t="shared" si="8"/>
        <v>5.8552906999999998E-3</v>
      </c>
      <c r="P10">
        <f t="shared" si="9"/>
        <v>1.8329605560000004E-2</v>
      </c>
      <c r="Q10">
        <f t="shared" si="10"/>
        <v>9.062971652E-2</v>
      </c>
      <c r="R10">
        <f t="shared" si="11"/>
        <v>0.38594002874</v>
      </c>
      <c r="S10">
        <f t="shared" si="12"/>
        <v>1.0226392450399999</v>
      </c>
      <c r="T10">
        <f t="shared" si="13"/>
        <v>12.474314913200001</v>
      </c>
      <c r="U10">
        <v>1</v>
      </c>
    </row>
    <row r="11" spans="1:21">
      <c r="A11">
        <v>10</v>
      </c>
      <c r="B11" s="3">
        <v>43900</v>
      </c>
      <c r="C11" s="1">
        <v>882</v>
      </c>
      <c r="F11" s="1">
        <v>17</v>
      </c>
      <c r="G11">
        <f t="shared" si="0"/>
        <v>34.123028914800003</v>
      </c>
      <c r="H11">
        <f t="shared" si="1"/>
        <v>102.79116361080001</v>
      </c>
      <c r="I11">
        <f t="shared" si="2"/>
        <v>117.04569525180001</v>
      </c>
      <c r="J11">
        <f t="shared" si="3"/>
        <v>123.11948452860001</v>
      </c>
      <c r="K11">
        <f t="shared" si="4"/>
        <v>140.52415096440001</v>
      </c>
      <c r="L11">
        <f t="shared" si="5"/>
        <v>89.222935926600002</v>
      </c>
      <c r="M11">
        <f t="shared" si="6"/>
        <v>275.17354071480003</v>
      </c>
      <c r="N11">
        <f t="shared" si="7"/>
        <v>2.7821722300000002E-3</v>
      </c>
      <c r="O11">
        <f t="shared" si="8"/>
        <v>7.1099958499999992E-3</v>
      </c>
      <c r="P11">
        <f t="shared" si="9"/>
        <v>2.2257378180000002E-2</v>
      </c>
      <c r="Q11">
        <f t="shared" si="10"/>
        <v>0.11005037006</v>
      </c>
      <c r="R11">
        <f t="shared" si="11"/>
        <v>0.46864146346999996</v>
      </c>
      <c r="S11">
        <f t="shared" si="12"/>
        <v>1.2417762261199998</v>
      </c>
      <c r="T11">
        <f t="shared" si="13"/>
        <v>15.147382394600001</v>
      </c>
      <c r="U11">
        <v>1</v>
      </c>
    </row>
    <row r="12" spans="1:21">
      <c r="A12">
        <v>11</v>
      </c>
      <c r="B12" s="3">
        <v>43901</v>
      </c>
      <c r="C12" s="1">
        <v>1287</v>
      </c>
      <c r="F12" s="1">
        <v>25</v>
      </c>
      <c r="G12">
        <f t="shared" si="0"/>
        <v>49.791766681799999</v>
      </c>
      <c r="H12">
        <f t="shared" si="1"/>
        <v>149.99118771780002</v>
      </c>
      <c r="I12">
        <f t="shared" si="2"/>
        <v>170.7911675613</v>
      </c>
      <c r="J12">
        <f t="shared" si="3"/>
        <v>179.65394171010001</v>
      </c>
      <c r="K12">
        <f t="shared" si="4"/>
        <v>205.05054681540003</v>
      </c>
      <c r="L12">
        <f t="shared" si="5"/>
        <v>130.1926514031</v>
      </c>
      <c r="M12">
        <f t="shared" si="6"/>
        <v>401.52873798180002</v>
      </c>
      <c r="N12">
        <f t="shared" si="7"/>
        <v>4.0914297500000002E-3</v>
      </c>
      <c r="O12">
        <f t="shared" si="8"/>
        <v>1.0455876250000001E-2</v>
      </c>
      <c r="P12">
        <f t="shared" si="9"/>
        <v>3.2731438500000001E-2</v>
      </c>
      <c r="Q12">
        <f t="shared" si="10"/>
        <v>0.1618387795</v>
      </c>
      <c r="R12">
        <f t="shared" si="11"/>
        <v>0.68917862274999986</v>
      </c>
      <c r="S12">
        <f t="shared" si="12"/>
        <v>1.8261415089999999</v>
      </c>
      <c r="T12">
        <f t="shared" si="13"/>
        <v>22.275562345000004</v>
      </c>
      <c r="U12">
        <v>1</v>
      </c>
    </row>
    <row r="13" spans="1:21">
      <c r="A13">
        <v>12</v>
      </c>
      <c r="B13" s="3">
        <v>43902</v>
      </c>
      <c r="C13" s="1">
        <v>1769</v>
      </c>
      <c r="F13" s="1">
        <v>38</v>
      </c>
      <c r="G13">
        <f t="shared" si="0"/>
        <v>68.439499036599997</v>
      </c>
      <c r="H13">
        <f t="shared" si="1"/>
        <v>206.16504356860003</v>
      </c>
      <c r="I13">
        <f t="shared" si="2"/>
        <v>234.75491485310002</v>
      </c>
      <c r="J13">
        <f t="shared" si="3"/>
        <v>246.93692531869999</v>
      </c>
      <c r="K13">
        <f t="shared" si="4"/>
        <v>281.84492409979998</v>
      </c>
      <c r="L13">
        <f t="shared" si="5"/>
        <v>178.9516708097</v>
      </c>
      <c r="M13">
        <f t="shared" si="6"/>
        <v>551.90702213659995</v>
      </c>
      <c r="N13">
        <f t="shared" si="7"/>
        <v>6.21897322E-3</v>
      </c>
      <c r="O13">
        <f t="shared" si="8"/>
        <v>1.5892931899999997E-2</v>
      </c>
      <c r="P13">
        <f t="shared" si="9"/>
        <v>4.9751786520000001E-2</v>
      </c>
      <c r="Q13">
        <f t="shared" si="10"/>
        <v>0.24599494484000001</v>
      </c>
      <c r="R13">
        <f t="shared" si="11"/>
        <v>1.0475515065799998</v>
      </c>
      <c r="S13">
        <f t="shared" si="12"/>
        <v>2.7757350936799998</v>
      </c>
      <c r="T13">
        <f t="shared" si="13"/>
        <v>33.8588547644</v>
      </c>
      <c r="U13">
        <v>1</v>
      </c>
    </row>
    <row r="14" spans="1:21">
      <c r="A14">
        <v>13</v>
      </c>
      <c r="B14" s="3">
        <v>43903</v>
      </c>
      <c r="C14" s="1">
        <v>2248</v>
      </c>
      <c r="F14" s="1">
        <v>54</v>
      </c>
      <c r="G14">
        <f t="shared" si="0"/>
        <v>86.971166667199995</v>
      </c>
      <c r="H14">
        <f t="shared" si="1"/>
        <v>261.98926961119997</v>
      </c>
      <c r="I14">
        <f t="shared" si="2"/>
        <v>298.32054753520003</v>
      </c>
      <c r="J14">
        <f t="shared" si="3"/>
        <v>313.80113517040002</v>
      </c>
      <c r="K14">
        <f t="shared" si="4"/>
        <v>358.1613280816</v>
      </c>
      <c r="L14">
        <f t="shared" si="5"/>
        <v>227.40721084239999</v>
      </c>
      <c r="M14">
        <f t="shared" si="6"/>
        <v>701.3493418672</v>
      </c>
      <c r="N14">
        <f t="shared" si="7"/>
        <v>8.8374882599999999E-3</v>
      </c>
      <c r="O14">
        <f t="shared" si="8"/>
        <v>2.2584692699999999E-2</v>
      </c>
      <c r="P14">
        <f t="shared" si="9"/>
        <v>7.0699907160000006E-2</v>
      </c>
      <c r="Q14">
        <f t="shared" si="10"/>
        <v>0.34957176371999998</v>
      </c>
      <c r="R14">
        <f t="shared" si="11"/>
        <v>1.48862582514</v>
      </c>
      <c r="S14">
        <f t="shared" si="12"/>
        <v>3.94446565944</v>
      </c>
      <c r="T14">
        <f t="shared" si="13"/>
        <v>48.1152146652</v>
      </c>
      <c r="U14">
        <v>1</v>
      </c>
    </row>
    <row r="15" spans="1:21">
      <c r="A15">
        <v>14</v>
      </c>
      <c r="B15" s="3">
        <v>43904</v>
      </c>
      <c r="C15" s="1">
        <v>2610</v>
      </c>
      <c r="F15" s="1">
        <v>76</v>
      </c>
      <c r="G15">
        <f t="shared" si="0"/>
        <v>100.97631005400001</v>
      </c>
      <c r="H15">
        <f t="shared" si="1"/>
        <v>304.177933134</v>
      </c>
      <c r="I15">
        <f t="shared" si="2"/>
        <v>346.35971043899997</v>
      </c>
      <c r="J15">
        <f t="shared" si="3"/>
        <v>364.33316850299997</v>
      </c>
      <c r="K15">
        <f t="shared" si="4"/>
        <v>415.83677326200001</v>
      </c>
      <c r="L15">
        <f t="shared" si="5"/>
        <v>264.02705529299999</v>
      </c>
      <c r="M15">
        <f t="shared" si="6"/>
        <v>814.28904905400009</v>
      </c>
      <c r="N15">
        <f t="shared" si="7"/>
        <v>1.243794644E-2</v>
      </c>
      <c r="O15">
        <f t="shared" si="8"/>
        <v>3.1785863799999994E-2</v>
      </c>
      <c r="P15">
        <f t="shared" si="9"/>
        <v>9.9503573040000001E-2</v>
      </c>
      <c r="Q15">
        <f t="shared" si="10"/>
        <v>0.49198988968000001</v>
      </c>
      <c r="R15">
        <f t="shared" si="11"/>
        <v>2.0951030131599997</v>
      </c>
      <c r="S15">
        <f t="shared" si="12"/>
        <v>5.5514701873599996</v>
      </c>
      <c r="T15">
        <f t="shared" si="13"/>
        <v>67.7177095288</v>
      </c>
      <c r="U15">
        <v>1</v>
      </c>
    </row>
    <row r="16" spans="1:21">
      <c r="A16">
        <v>15</v>
      </c>
      <c r="B16" s="3">
        <v>43905</v>
      </c>
      <c r="C16" s="1">
        <v>3054</v>
      </c>
      <c r="F16" s="1">
        <v>108</v>
      </c>
      <c r="G16">
        <f t="shared" si="0"/>
        <v>118.1538892356</v>
      </c>
      <c r="H16">
        <f t="shared" si="1"/>
        <v>355.92314474760002</v>
      </c>
      <c r="I16">
        <f t="shared" si="2"/>
        <v>405.2806726746</v>
      </c>
      <c r="J16">
        <f t="shared" si="3"/>
        <v>426.31168452420002</v>
      </c>
      <c r="K16">
        <f t="shared" si="4"/>
        <v>486.57682204680003</v>
      </c>
      <c r="L16">
        <f t="shared" si="5"/>
        <v>308.94200263019997</v>
      </c>
      <c r="M16">
        <f t="shared" si="6"/>
        <v>952.81178383559995</v>
      </c>
      <c r="N16">
        <f t="shared" si="7"/>
        <v>1.767497652E-2</v>
      </c>
      <c r="O16">
        <f t="shared" si="8"/>
        <v>4.5169385399999998E-2</v>
      </c>
      <c r="P16">
        <f t="shared" si="9"/>
        <v>0.14139981432000001</v>
      </c>
      <c r="Q16">
        <f t="shared" si="10"/>
        <v>0.69914352743999997</v>
      </c>
      <c r="R16">
        <f t="shared" si="11"/>
        <v>2.9772516502799999</v>
      </c>
      <c r="S16">
        <f t="shared" si="12"/>
        <v>7.8889313188800001</v>
      </c>
      <c r="T16">
        <f t="shared" si="13"/>
        <v>96.2304293304</v>
      </c>
      <c r="U16">
        <v>1</v>
      </c>
    </row>
    <row r="17" spans="1:21">
      <c r="A17">
        <v>16</v>
      </c>
      <c r="B17" s="3">
        <v>43906</v>
      </c>
      <c r="C17" s="1">
        <v>3667</v>
      </c>
      <c r="F17" s="1">
        <v>154</v>
      </c>
      <c r="G17">
        <f t="shared" si="0"/>
        <v>141.8697812138</v>
      </c>
      <c r="H17">
        <f t="shared" si="1"/>
        <v>427.36416888980006</v>
      </c>
      <c r="I17">
        <f t="shared" si="2"/>
        <v>486.62875792329999</v>
      </c>
      <c r="J17">
        <f t="shared" si="3"/>
        <v>511.88112218410004</v>
      </c>
      <c r="K17">
        <f t="shared" si="4"/>
        <v>584.24270021140001</v>
      </c>
      <c r="L17">
        <f t="shared" si="5"/>
        <v>370.95295469709998</v>
      </c>
      <c r="M17">
        <f t="shared" si="6"/>
        <v>1144.0605145137999</v>
      </c>
      <c r="N17">
        <f t="shared" si="7"/>
        <v>2.5203207259999999E-2</v>
      </c>
      <c r="O17">
        <f t="shared" si="8"/>
        <v>6.4408197699999989E-2</v>
      </c>
      <c r="P17">
        <f t="shared" si="9"/>
        <v>0.20162566116</v>
      </c>
      <c r="Q17">
        <f t="shared" si="10"/>
        <v>0.99692688171999999</v>
      </c>
      <c r="R17">
        <f t="shared" si="11"/>
        <v>4.2453403161399992</v>
      </c>
      <c r="S17">
        <f t="shared" si="12"/>
        <v>11.249031695439999</v>
      </c>
      <c r="T17">
        <f t="shared" si="13"/>
        <v>137.21746404520002</v>
      </c>
      <c r="U17">
        <v>1</v>
      </c>
    </row>
    <row r="18" spans="1:21">
      <c r="A18">
        <v>17</v>
      </c>
      <c r="B18" s="3">
        <v>43907</v>
      </c>
      <c r="C18" s="1">
        <v>4436</v>
      </c>
      <c r="F18" s="1">
        <v>206</v>
      </c>
      <c r="G18">
        <f t="shared" si="0"/>
        <v>171.6210388504</v>
      </c>
      <c r="H18">
        <f t="shared" si="1"/>
        <v>516.98594305840004</v>
      </c>
      <c r="I18">
        <f t="shared" si="2"/>
        <v>588.67880287640003</v>
      </c>
      <c r="J18">
        <f t="shared" si="3"/>
        <v>619.22679520279996</v>
      </c>
      <c r="K18">
        <f t="shared" si="4"/>
        <v>706.76319011119995</v>
      </c>
      <c r="L18">
        <f t="shared" si="5"/>
        <v>448.74483420680002</v>
      </c>
      <c r="M18">
        <f t="shared" si="6"/>
        <v>1383.9793952504001</v>
      </c>
      <c r="N18">
        <f t="shared" si="7"/>
        <v>3.3713381140000005E-2</v>
      </c>
      <c r="O18">
        <f t="shared" si="8"/>
        <v>8.6156420299999995E-2</v>
      </c>
      <c r="P18">
        <f t="shared" si="9"/>
        <v>0.26970705323999999</v>
      </c>
      <c r="Q18">
        <f t="shared" si="10"/>
        <v>1.33355154308</v>
      </c>
      <c r="R18">
        <f t="shared" si="11"/>
        <v>5.67883185146</v>
      </c>
      <c r="S18">
        <f t="shared" si="12"/>
        <v>15.047406034159998</v>
      </c>
      <c r="T18">
        <f t="shared" si="13"/>
        <v>183.5506337228</v>
      </c>
      <c r="U18">
        <v>1</v>
      </c>
    </row>
    <row r="19" spans="1:21">
      <c r="A19">
        <v>18</v>
      </c>
      <c r="B19" s="3">
        <v>43908</v>
      </c>
      <c r="C19" s="1">
        <v>5435</v>
      </c>
      <c r="F19" s="1">
        <v>274</v>
      </c>
      <c r="G19">
        <f t="shared" si="0"/>
        <v>210.27059200899998</v>
      </c>
      <c r="H19">
        <f t="shared" si="1"/>
        <v>633.41266918899998</v>
      </c>
      <c r="I19">
        <f t="shared" si="2"/>
        <v>721.25096790650002</v>
      </c>
      <c r="J19">
        <f t="shared" si="3"/>
        <v>758.67845625050006</v>
      </c>
      <c r="K19">
        <f t="shared" si="4"/>
        <v>865.92829987699997</v>
      </c>
      <c r="L19">
        <f t="shared" si="5"/>
        <v>549.80346571550001</v>
      </c>
      <c r="M19">
        <f t="shared" si="6"/>
        <v>1695.655548509</v>
      </c>
      <c r="N19">
        <f t="shared" si="7"/>
        <v>4.4842070060000003E-2</v>
      </c>
      <c r="O19">
        <f t="shared" si="8"/>
        <v>0.11459640369999999</v>
      </c>
      <c r="P19">
        <f t="shared" si="9"/>
        <v>0.35873656596000003</v>
      </c>
      <c r="Q19">
        <f t="shared" si="10"/>
        <v>1.7737530233199998</v>
      </c>
      <c r="R19">
        <f t="shared" si="11"/>
        <v>7.5533977053400001</v>
      </c>
      <c r="S19">
        <f t="shared" si="12"/>
        <v>20.014510938639997</v>
      </c>
      <c r="T19">
        <f t="shared" si="13"/>
        <v>244.1401633012</v>
      </c>
      <c r="U19">
        <v>1</v>
      </c>
    </row>
    <row r="20" spans="1:21">
      <c r="A20">
        <v>19</v>
      </c>
      <c r="B20" s="3">
        <v>43909</v>
      </c>
      <c r="C20" s="1">
        <v>6488</v>
      </c>
      <c r="F20" s="1">
        <v>348</v>
      </c>
      <c r="G20">
        <f t="shared" si="0"/>
        <v>251.00931020320002</v>
      </c>
      <c r="H20">
        <f t="shared" si="1"/>
        <v>756.13273186720005</v>
      </c>
      <c r="I20">
        <f t="shared" si="2"/>
        <v>860.98919591120011</v>
      </c>
      <c r="J20">
        <f t="shared" si="3"/>
        <v>905.66804492239999</v>
      </c>
      <c r="K20">
        <f t="shared" si="4"/>
        <v>1033.6969290896</v>
      </c>
      <c r="L20">
        <f t="shared" si="5"/>
        <v>656.32472595439992</v>
      </c>
      <c r="M20">
        <f t="shared" si="6"/>
        <v>2024.1790614032</v>
      </c>
      <c r="N20">
        <f t="shared" si="7"/>
        <v>5.6952702120000004E-2</v>
      </c>
      <c r="O20">
        <f t="shared" si="8"/>
        <v>0.14554579739999998</v>
      </c>
      <c r="P20">
        <f t="shared" si="9"/>
        <v>0.45562162392000005</v>
      </c>
      <c r="Q20">
        <f t="shared" si="10"/>
        <v>2.2527958106400003</v>
      </c>
      <c r="R20">
        <f t="shared" si="11"/>
        <v>9.5933664286799996</v>
      </c>
      <c r="S20">
        <f t="shared" si="12"/>
        <v>25.41988980528</v>
      </c>
      <c r="T20">
        <f t="shared" si="13"/>
        <v>310.07582784239997</v>
      </c>
      <c r="U20">
        <v>1</v>
      </c>
    </row>
    <row r="21" spans="1:21">
      <c r="A21">
        <v>20</v>
      </c>
      <c r="B21" s="3">
        <v>43910</v>
      </c>
      <c r="C21" s="1">
        <v>7744</v>
      </c>
      <c r="F21" s="1">
        <v>457</v>
      </c>
      <c r="G21">
        <f t="shared" si="0"/>
        <v>299.60174140160001</v>
      </c>
      <c r="H21">
        <f t="shared" si="1"/>
        <v>902.51107823359996</v>
      </c>
      <c r="I21">
        <f t="shared" si="2"/>
        <v>1027.6665125055999</v>
      </c>
      <c r="J21">
        <f t="shared" si="3"/>
        <v>1080.9946578112001</v>
      </c>
      <c r="K21">
        <f t="shared" si="4"/>
        <v>1233.8084184448001</v>
      </c>
      <c r="L21">
        <f t="shared" si="5"/>
        <v>783.38142382719991</v>
      </c>
      <c r="M21">
        <f t="shared" si="6"/>
        <v>2416.0361670016</v>
      </c>
      <c r="N21">
        <f t="shared" si="7"/>
        <v>7.479133583E-2</v>
      </c>
      <c r="O21">
        <f t="shared" si="8"/>
        <v>0.19113341784999999</v>
      </c>
      <c r="P21">
        <f t="shared" si="9"/>
        <v>0.59833069577999998</v>
      </c>
      <c r="Q21">
        <f t="shared" si="10"/>
        <v>2.9584128892599999</v>
      </c>
      <c r="R21">
        <f t="shared" si="11"/>
        <v>12.598185223870001</v>
      </c>
      <c r="S21">
        <f t="shared" si="12"/>
        <v>33.38186678452</v>
      </c>
      <c r="T21">
        <f t="shared" si="13"/>
        <v>407.19727966660002</v>
      </c>
      <c r="U21">
        <v>1</v>
      </c>
    </row>
    <row r="22" spans="1:21">
      <c r="A22">
        <v>21</v>
      </c>
      <c r="B22" s="3">
        <v>43911</v>
      </c>
      <c r="C22" s="1">
        <v>8940</v>
      </c>
      <c r="F22" s="1">
        <v>588</v>
      </c>
      <c r="G22">
        <f t="shared" si="0"/>
        <v>345.87287811599998</v>
      </c>
      <c r="H22">
        <f t="shared" si="1"/>
        <v>1041.8968284360001</v>
      </c>
      <c r="I22">
        <f t="shared" si="2"/>
        <v>1186.3815369060001</v>
      </c>
      <c r="J22">
        <f t="shared" si="3"/>
        <v>1247.9457955620001</v>
      </c>
      <c r="K22">
        <f t="shared" si="4"/>
        <v>1424.3604417480001</v>
      </c>
      <c r="L22">
        <f t="shared" si="5"/>
        <v>904.36853422199999</v>
      </c>
      <c r="M22">
        <f t="shared" si="6"/>
        <v>2789.1739841159997</v>
      </c>
      <c r="N22">
        <f t="shared" si="7"/>
        <v>9.6230427719999997E-2</v>
      </c>
      <c r="O22">
        <f t="shared" si="8"/>
        <v>0.24592220939999998</v>
      </c>
      <c r="P22">
        <f t="shared" si="9"/>
        <v>0.76984343351999995</v>
      </c>
      <c r="Q22">
        <f t="shared" si="10"/>
        <v>3.8064480938399998</v>
      </c>
      <c r="R22">
        <f t="shared" si="11"/>
        <v>16.20948120708</v>
      </c>
      <c r="S22">
        <f t="shared" si="12"/>
        <v>42.950848291679996</v>
      </c>
      <c r="T22">
        <f t="shared" si="13"/>
        <v>523.92122635440001</v>
      </c>
      <c r="U22">
        <v>1</v>
      </c>
    </row>
    <row r="23" spans="1:21">
      <c r="A23">
        <v>22</v>
      </c>
      <c r="B23" s="3">
        <v>43912</v>
      </c>
      <c r="C23" s="1">
        <v>10318</v>
      </c>
      <c r="F23" s="1">
        <v>754</v>
      </c>
      <c r="G23">
        <f t="shared" si="0"/>
        <v>399.18527476520001</v>
      </c>
      <c r="H23">
        <f t="shared" si="1"/>
        <v>1202.4934536692001</v>
      </c>
      <c r="I23">
        <f t="shared" si="2"/>
        <v>1369.2488476282001</v>
      </c>
      <c r="J23">
        <f t="shared" si="3"/>
        <v>1440.3025412314</v>
      </c>
      <c r="K23">
        <f t="shared" si="4"/>
        <v>1643.9095120755999</v>
      </c>
      <c r="L23">
        <f t="shared" si="5"/>
        <v>1043.7667266333999</v>
      </c>
      <c r="M23">
        <f t="shared" si="6"/>
        <v>3219.0936429652002</v>
      </c>
      <c r="N23">
        <f t="shared" si="7"/>
        <v>0.12339752126</v>
      </c>
      <c r="O23">
        <f t="shared" si="8"/>
        <v>0.31534922769999996</v>
      </c>
      <c r="P23">
        <f t="shared" si="9"/>
        <v>0.98718018516000006</v>
      </c>
      <c r="Q23">
        <f t="shared" si="10"/>
        <v>4.8810575897200001</v>
      </c>
      <c r="R23">
        <f t="shared" si="11"/>
        <v>20.78562726214</v>
      </c>
      <c r="S23">
        <f t="shared" si="12"/>
        <v>55.076427911439993</v>
      </c>
      <c r="T23">
        <f t="shared" si="13"/>
        <v>671.83096032519995</v>
      </c>
      <c r="U23">
        <v>1</v>
      </c>
    </row>
    <row r="24" spans="1:21">
      <c r="A24">
        <v>23</v>
      </c>
      <c r="B24" s="3">
        <v>43913</v>
      </c>
      <c r="C24" s="1">
        <v>12648</v>
      </c>
      <c r="F24" s="1">
        <v>939</v>
      </c>
      <c r="G24">
        <f t="shared" si="0"/>
        <v>489.3288772272</v>
      </c>
      <c r="H24">
        <f t="shared" si="1"/>
        <v>1474.0392713712001</v>
      </c>
      <c r="I24">
        <f t="shared" si="2"/>
        <v>1678.4511944951998</v>
      </c>
      <c r="J24">
        <f t="shared" si="3"/>
        <v>1765.5501590904</v>
      </c>
      <c r="K24">
        <f t="shared" si="4"/>
        <v>2015.1354437615998</v>
      </c>
      <c r="L24">
        <f t="shared" si="5"/>
        <v>1279.4690403623999</v>
      </c>
      <c r="M24">
        <f t="shared" si="6"/>
        <v>3946.0260124271999</v>
      </c>
      <c r="N24">
        <f t="shared" si="7"/>
        <v>0.15367410141000001</v>
      </c>
      <c r="O24">
        <f t="shared" si="8"/>
        <v>0.39272271194999997</v>
      </c>
      <c r="P24">
        <f t="shared" si="9"/>
        <v>1.2293928300600001</v>
      </c>
      <c r="Q24">
        <f t="shared" si="10"/>
        <v>6.0786645580199998</v>
      </c>
      <c r="R24">
        <f t="shared" si="11"/>
        <v>25.885549070489997</v>
      </c>
      <c r="S24">
        <f t="shared" si="12"/>
        <v>68.589875078039995</v>
      </c>
      <c r="T24">
        <f t="shared" si="13"/>
        <v>836.67012167820008</v>
      </c>
      <c r="U24">
        <v>1</v>
      </c>
    </row>
    <row r="25" spans="1:21">
      <c r="A25">
        <v>24</v>
      </c>
      <c r="B25" s="3">
        <v>43914</v>
      </c>
      <c r="C25" s="1">
        <v>15021</v>
      </c>
      <c r="F25" s="1">
        <v>1176</v>
      </c>
      <c r="G25">
        <f t="shared" si="0"/>
        <v>581.13607406940002</v>
      </c>
      <c r="H25">
        <f t="shared" si="1"/>
        <v>1750.5964496574002</v>
      </c>
      <c r="I25">
        <f t="shared" si="2"/>
        <v>1993.3598507679001</v>
      </c>
      <c r="J25">
        <f t="shared" si="3"/>
        <v>2096.8002007983</v>
      </c>
      <c r="K25">
        <f t="shared" si="4"/>
        <v>2393.2123261182001</v>
      </c>
      <c r="L25">
        <f t="shared" si="5"/>
        <v>1519.5212251173</v>
      </c>
      <c r="M25">
        <f t="shared" si="6"/>
        <v>4686.3738719694002</v>
      </c>
      <c r="N25">
        <f t="shared" si="7"/>
        <v>0.19246085543999999</v>
      </c>
      <c r="O25">
        <f t="shared" si="8"/>
        <v>0.49184441879999996</v>
      </c>
      <c r="P25">
        <f t="shared" si="9"/>
        <v>1.5396868670399999</v>
      </c>
      <c r="Q25">
        <f t="shared" si="10"/>
        <v>7.6128961876799996</v>
      </c>
      <c r="R25">
        <f t="shared" si="11"/>
        <v>32.418962414159999</v>
      </c>
      <c r="S25">
        <f t="shared" si="12"/>
        <v>85.901696583359993</v>
      </c>
      <c r="T25">
        <f t="shared" si="13"/>
        <v>1047.8424527088</v>
      </c>
      <c r="U25">
        <v>1</v>
      </c>
    </row>
    <row r="26" spans="1:21">
      <c r="A26">
        <v>25</v>
      </c>
      <c r="B26" s="3">
        <v>43915</v>
      </c>
      <c r="C26" s="1">
        <v>17720</v>
      </c>
      <c r="F26" s="1">
        <v>1479</v>
      </c>
      <c r="G26">
        <f t="shared" si="0"/>
        <v>685.55563760799998</v>
      </c>
      <c r="H26">
        <f t="shared" si="1"/>
        <v>2065.1467337680001</v>
      </c>
      <c r="I26">
        <f t="shared" si="2"/>
        <v>2351.5302946280003</v>
      </c>
      <c r="J26">
        <f t="shared" si="3"/>
        <v>2473.5569907559998</v>
      </c>
      <c r="K26">
        <f t="shared" si="4"/>
        <v>2823.2289740239999</v>
      </c>
      <c r="L26">
        <f t="shared" si="5"/>
        <v>1792.5515018359999</v>
      </c>
      <c r="M26">
        <f t="shared" si="6"/>
        <v>5528.429865608</v>
      </c>
      <c r="N26">
        <f t="shared" si="7"/>
        <v>0.24204898401000002</v>
      </c>
      <c r="O26">
        <f t="shared" si="8"/>
        <v>0.61856963894999994</v>
      </c>
      <c r="P26">
        <f t="shared" si="9"/>
        <v>1.9363919016600002</v>
      </c>
      <c r="Q26">
        <f t="shared" si="10"/>
        <v>9.5743821952200001</v>
      </c>
      <c r="R26">
        <f t="shared" si="11"/>
        <v>40.771807321889995</v>
      </c>
      <c r="S26">
        <f t="shared" si="12"/>
        <v>108.03453167243998</v>
      </c>
      <c r="T26">
        <f t="shared" si="13"/>
        <v>1317.8222683302001</v>
      </c>
      <c r="U26">
        <v>1</v>
      </c>
    </row>
    <row r="27" spans="1:21">
      <c r="A27">
        <v>26</v>
      </c>
      <c r="B27" s="3">
        <v>43916</v>
      </c>
      <c r="C27" s="1">
        <v>20811</v>
      </c>
      <c r="F27" s="1">
        <v>1838</v>
      </c>
      <c r="G27">
        <f t="shared" si="0"/>
        <v>805.14099177540004</v>
      </c>
      <c r="H27">
        <f t="shared" si="1"/>
        <v>2425.3819794833998</v>
      </c>
      <c r="I27">
        <f t="shared" si="2"/>
        <v>2761.7210474888998</v>
      </c>
      <c r="J27">
        <f t="shared" si="3"/>
        <v>2905.0335516152995</v>
      </c>
      <c r="K27">
        <f t="shared" si="4"/>
        <v>3315.7008001362001</v>
      </c>
      <c r="L27">
        <f t="shared" si="5"/>
        <v>2105.2364167442997</v>
      </c>
      <c r="M27">
        <f t="shared" si="6"/>
        <v>6492.7852106754008</v>
      </c>
      <c r="N27">
        <f t="shared" si="7"/>
        <v>0.30080191521999999</v>
      </c>
      <c r="O27">
        <f t="shared" si="8"/>
        <v>0.76871602189999988</v>
      </c>
      <c r="P27">
        <f t="shared" si="9"/>
        <v>2.4064153585199999</v>
      </c>
      <c r="Q27">
        <f t="shared" si="10"/>
        <v>11.89838706884</v>
      </c>
      <c r="R27">
        <f t="shared" si="11"/>
        <v>50.668412344579998</v>
      </c>
      <c r="S27">
        <f t="shared" si="12"/>
        <v>134.25792374167997</v>
      </c>
      <c r="T27">
        <f t="shared" si="13"/>
        <v>1637.6993436044002</v>
      </c>
      <c r="U27">
        <v>1</v>
      </c>
    </row>
    <row r="28" spans="1:21">
      <c r="A28">
        <v>27</v>
      </c>
      <c r="B28" s="3">
        <v>43917</v>
      </c>
      <c r="C28" s="1">
        <v>24004</v>
      </c>
      <c r="D28" s="1">
        <v>7043</v>
      </c>
      <c r="F28" s="1">
        <v>2236</v>
      </c>
      <c r="G28">
        <f t="shared" si="0"/>
        <v>928.6725465656001</v>
      </c>
      <c r="H28">
        <f t="shared" si="1"/>
        <v>2797.5046386776003</v>
      </c>
      <c r="I28">
        <f t="shared" si="2"/>
        <v>3185.4476970796004</v>
      </c>
      <c r="J28">
        <f t="shared" si="3"/>
        <v>3350.7484202092</v>
      </c>
      <c r="K28">
        <f t="shared" si="4"/>
        <v>3824.4237185368002</v>
      </c>
      <c r="L28">
        <f t="shared" si="5"/>
        <v>2428.2396303651999</v>
      </c>
      <c r="M28">
        <f t="shared" si="6"/>
        <v>7488.9633461656003</v>
      </c>
      <c r="N28">
        <f t="shared" si="7"/>
        <v>0.36593747684</v>
      </c>
      <c r="O28">
        <f t="shared" si="8"/>
        <v>0.93517357179999994</v>
      </c>
      <c r="P28">
        <f t="shared" si="9"/>
        <v>2.9274998594400001</v>
      </c>
      <c r="Q28">
        <f t="shared" si="10"/>
        <v>14.47486043848</v>
      </c>
      <c r="R28">
        <f t="shared" si="11"/>
        <v>61.640136018759996</v>
      </c>
      <c r="S28">
        <f t="shared" si="12"/>
        <v>163.33009656495997</v>
      </c>
      <c r="T28">
        <f t="shared" si="13"/>
        <v>1992.3262961368</v>
      </c>
      <c r="U28">
        <v>1</v>
      </c>
    </row>
    <row r="29" spans="1:21">
      <c r="A29">
        <v>28</v>
      </c>
      <c r="B29" s="3">
        <v>43918</v>
      </c>
      <c r="C29" s="1">
        <v>26827</v>
      </c>
      <c r="D29" s="1">
        <v>8019</v>
      </c>
      <c r="F29" s="1">
        <v>2672</v>
      </c>
      <c r="G29">
        <f t="shared" si="0"/>
        <v>1037.8894520378001</v>
      </c>
      <c r="H29">
        <f t="shared" si="1"/>
        <v>3126.5062881938002</v>
      </c>
      <c r="I29">
        <f t="shared" si="2"/>
        <v>3560.0735448073001</v>
      </c>
      <c r="J29">
        <f t="shared" si="3"/>
        <v>3744.8145254521</v>
      </c>
      <c r="K29">
        <f t="shared" si="4"/>
        <v>4274.1965962834001</v>
      </c>
      <c r="L29">
        <f t="shared" si="5"/>
        <v>2713.8137212050997</v>
      </c>
      <c r="M29">
        <f t="shared" si="6"/>
        <v>8369.7058693378003</v>
      </c>
      <c r="N29">
        <f t="shared" si="7"/>
        <v>0.43729201168000004</v>
      </c>
      <c r="O29">
        <f t="shared" si="8"/>
        <v>1.1175240536</v>
      </c>
      <c r="P29">
        <f t="shared" si="9"/>
        <v>3.4983361468800003</v>
      </c>
      <c r="Q29">
        <f t="shared" si="10"/>
        <v>17.297328752959999</v>
      </c>
      <c r="R29">
        <f t="shared" si="11"/>
        <v>73.659411199519994</v>
      </c>
      <c r="S29">
        <f t="shared" si="12"/>
        <v>195.17800448192</v>
      </c>
      <c r="T29">
        <f t="shared" si="13"/>
        <v>2380.8121034336</v>
      </c>
      <c r="U29">
        <v>1</v>
      </c>
    </row>
    <row r="30" spans="1:21">
      <c r="A30">
        <v>29</v>
      </c>
      <c r="B30" s="3">
        <v>43919</v>
      </c>
      <c r="C30" s="1">
        <v>29689</v>
      </c>
      <c r="D30" s="1">
        <v>9237</v>
      </c>
      <c r="F30" s="1">
        <v>3180</v>
      </c>
      <c r="G30">
        <f t="shared" si="0"/>
        <v>1148.6151989246</v>
      </c>
      <c r="H30">
        <f t="shared" si="1"/>
        <v>3460.0531252166002</v>
      </c>
      <c r="I30">
        <f t="shared" si="2"/>
        <v>3939.8748824611002</v>
      </c>
      <c r="J30">
        <f t="shared" si="3"/>
        <v>4144.3246895347002</v>
      </c>
      <c r="K30">
        <f t="shared" si="4"/>
        <v>4730.1831269638005</v>
      </c>
      <c r="L30">
        <f t="shared" si="5"/>
        <v>3003.3330439056999</v>
      </c>
      <c r="M30">
        <f t="shared" si="6"/>
        <v>9262.6159300245999</v>
      </c>
      <c r="N30">
        <f t="shared" si="7"/>
        <v>0.52042986420000004</v>
      </c>
      <c r="O30">
        <f t="shared" si="8"/>
        <v>1.3299874589999998</v>
      </c>
      <c r="P30">
        <f t="shared" si="9"/>
        <v>4.1634389772000002</v>
      </c>
      <c r="Q30">
        <f t="shared" si="10"/>
        <v>20.585892752399999</v>
      </c>
      <c r="R30">
        <f t="shared" si="11"/>
        <v>87.663520813799991</v>
      </c>
      <c r="S30">
        <f t="shared" si="12"/>
        <v>232.28519994480001</v>
      </c>
      <c r="T30">
        <f t="shared" si="13"/>
        <v>2833.4515302840005</v>
      </c>
      <c r="U30">
        <v>1</v>
      </c>
    </row>
    <row r="31" spans="1:21">
      <c r="A31">
        <v>30</v>
      </c>
      <c r="B31" s="3">
        <v>43920</v>
      </c>
      <c r="C31" s="1">
        <v>33959</v>
      </c>
      <c r="D31" s="1">
        <v>10732</v>
      </c>
      <c r="F31" s="1">
        <v>3764</v>
      </c>
      <c r="G31">
        <f t="shared" si="0"/>
        <v>1313.8139897025999</v>
      </c>
      <c r="H31">
        <f t="shared" si="1"/>
        <v>3957.6928855546007</v>
      </c>
      <c r="I31">
        <f t="shared" si="2"/>
        <v>4506.5246769341002</v>
      </c>
      <c r="J31">
        <f t="shared" si="3"/>
        <v>4740.3793368556999</v>
      </c>
      <c r="K31">
        <f t="shared" si="4"/>
        <v>5410.498460997801</v>
      </c>
      <c r="L31">
        <f t="shared" si="5"/>
        <v>3435.2853527566999</v>
      </c>
      <c r="M31">
        <f t="shared" si="6"/>
        <v>10594.805293802601</v>
      </c>
      <c r="N31">
        <f t="shared" si="7"/>
        <v>0.61600566316000005</v>
      </c>
      <c r="O31">
        <f t="shared" si="8"/>
        <v>1.5742367281999998</v>
      </c>
      <c r="P31">
        <f t="shared" si="9"/>
        <v>4.9280453805600004</v>
      </c>
      <c r="Q31">
        <f t="shared" si="10"/>
        <v>24.36644664152</v>
      </c>
      <c r="R31">
        <f t="shared" si="11"/>
        <v>103.76273344124</v>
      </c>
      <c r="S31">
        <f t="shared" si="12"/>
        <v>274.94386559503999</v>
      </c>
      <c r="T31">
        <f t="shared" si="13"/>
        <v>3353.8086666632003</v>
      </c>
      <c r="U31">
        <v>1</v>
      </c>
    </row>
    <row r="32" spans="1:21">
      <c r="A32">
        <v>31</v>
      </c>
      <c r="B32" s="3">
        <v>43921</v>
      </c>
      <c r="C32" s="1">
        <v>38472</v>
      </c>
      <c r="D32" s="1">
        <v>12204</v>
      </c>
      <c r="F32" s="1">
        <v>4426</v>
      </c>
      <c r="G32">
        <f t="shared" si="0"/>
        <v>1488.4140231408001</v>
      </c>
      <c r="H32">
        <f t="shared" si="1"/>
        <v>4483.6526603568</v>
      </c>
      <c r="I32">
        <f t="shared" si="2"/>
        <v>5105.4217547928001</v>
      </c>
      <c r="J32">
        <f t="shared" si="3"/>
        <v>5370.3546584855994</v>
      </c>
      <c r="K32">
        <f t="shared" si="4"/>
        <v>6129.5296325423997</v>
      </c>
      <c r="L32">
        <f t="shared" si="5"/>
        <v>3891.8194908935998</v>
      </c>
      <c r="M32">
        <f t="shared" si="6"/>
        <v>12002.807775940799</v>
      </c>
      <c r="N32">
        <f t="shared" si="7"/>
        <v>0.72434672294000013</v>
      </c>
      <c r="O32">
        <f t="shared" si="8"/>
        <v>1.8511083312999999</v>
      </c>
      <c r="P32">
        <f t="shared" si="9"/>
        <v>5.7947738720400004</v>
      </c>
      <c r="Q32">
        <f t="shared" si="10"/>
        <v>28.651937522680001</v>
      </c>
      <c r="R32">
        <f t="shared" si="11"/>
        <v>122.01218337166</v>
      </c>
      <c r="S32">
        <f t="shared" si="12"/>
        <v>323.30009275335999</v>
      </c>
      <c r="T32">
        <f t="shared" si="13"/>
        <v>3943.6655575588002</v>
      </c>
      <c r="U32">
        <v>1</v>
      </c>
    </row>
    <row r="33" spans="1:21">
      <c r="A33">
        <v>32</v>
      </c>
      <c r="B33" s="3">
        <v>43922</v>
      </c>
      <c r="C33" s="1">
        <v>43387</v>
      </c>
      <c r="D33" s="1">
        <v>13107</v>
      </c>
      <c r="F33" s="1">
        <v>5192</v>
      </c>
      <c r="G33">
        <f t="shared" si="0"/>
        <v>1678.5667296217998</v>
      </c>
      <c r="H33">
        <f t="shared" si="1"/>
        <v>5056.4628294578006</v>
      </c>
      <c r="I33">
        <f t="shared" si="2"/>
        <v>5757.6661903513004</v>
      </c>
      <c r="J33">
        <f t="shared" si="3"/>
        <v>6056.4456635401002</v>
      </c>
      <c r="K33">
        <f t="shared" si="4"/>
        <v>6912.6092266353999</v>
      </c>
      <c r="L33">
        <f t="shared" si="5"/>
        <v>4389.0198651331002</v>
      </c>
      <c r="M33">
        <f t="shared" si="6"/>
        <v>13536.2294909218</v>
      </c>
      <c r="N33">
        <f t="shared" si="7"/>
        <v>0.84970813048000016</v>
      </c>
      <c r="O33">
        <f t="shared" si="8"/>
        <v>2.1714763796000001</v>
      </c>
      <c r="P33">
        <f t="shared" si="9"/>
        <v>6.7976651476800001</v>
      </c>
      <c r="Q33">
        <f t="shared" si="10"/>
        <v>33.610677726559999</v>
      </c>
      <c r="R33">
        <f t="shared" si="11"/>
        <v>143.12861637271999</v>
      </c>
      <c r="S33">
        <f t="shared" si="12"/>
        <v>379.25306858912001</v>
      </c>
      <c r="T33">
        <f t="shared" si="13"/>
        <v>4626.1887878096004</v>
      </c>
      <c r="U33">
        <v>1</v>
      </c>
    </row>
    <row r="34" spans="1:21">
      <c r="A34">
        <v>33</v>
      </c>
      <c r="B34" s="3">
        <v>43923</v>
      </c>
      <c r="C34" s="1">
        <v>48252</v>
      </c>
      <c r="D34" s="1">
        <v>13254</v>
      </c>
      <c r="E34" s="1">
        <v>1813</v>
      </c>
      <c r="F34" s="1">
        <v>5998</v>
      </c>
      <c r="G34">
        <f t="shared" si="0"/>
        <v>1866.7850240328</v>
      </c>
      <c r="H34">
        <f t="shared" si="1"/>
        <v>5623.4458350887999</v>
      </c>
      <c r="I34">
        <f t="shared" si="2"/>
        <v>6403.2753824148003</v>
      </c>
      <c r="J34">
        <f t="shared" si="3"/>
        <v>6735.5571059795993</v>
      </c>
      <c r="K34">
        <f t="shared" si="4"/>
        <v>7687.7225990183997</v>
      </c>
      <c r="L34">
        <f t="shared" si="5"/>
        <v>4881.1622498075994</v>
      </c>
      <c r="M34">
        <f t="shared" si="6"/>
        <v>15054.051798832801</v>
      </c>
      <c r="N34">
        <f t="shared" si="7"/>
        <v>0.98161582562000005</v>
      </c>
      <c r="O34">
        <f t="shared" si="8"/>
        <v>2.5085738299</v>
      </c>
      <c r="P34">
        <f t="shared" si="9"/>
        <v>7.8529267249200005</v>
      </c>
      <c r="Q34">
        <f t="shared" si="10"/>
        <v>38.828359977640005</v>
      </c>
      <c r="R34">
        <f t="shared" si="11"/>
        <v>165.34773517017999</v>
      </c>
      <c r="S34">
        <f t="shared" si="12"/>
        <v>438.12787083927998</v>
      </c>
      <c r="T34">
        <f t="shared" si="13"/>
        <v>5344.3529178123999</v>
      </c>
      <c r="U34">
        <v>1</v>
      </c>
    </row>
    <row r="35" spans="1:21">
      <c r="A35">
        <v>34</v>
      </c>
      <c r="B35" s="3">
        <v>43924</v>
      </c>
      <c r="C35" s="1">
        <v>53167</v>
      </c>
      <c r="D35" s="1">
        <v>14728</v>
      </c>
      <c r="E35" s="1">
        <v>2120</v>
      </c>
      <c r="F35" s="1">
        <v>6838</v>
      </c>
      <c r="G35">
        <f t="shared" si="0"/>
        <v>2056.9377305138</v>
      </c>
      <c r="H35">
        <f t="shared" si="1"/>
        <v>6196.2560041897996</v>
      </c>
      <c r="I35">
        <f t="shared" si="2"/>
        <v>7055.5198179732997</v>
      </c>
      <c r="J35">
        <f t="shared" si="3"/>
        <v>7421.6481110341001</v>
      </c>
      <c r="K35">
        <f t="shared" si="4"/>
        <v>8470.8021931113999</v>
      </c>
      <c r="L35">
        <f t="shared" si="5"/>
        <v>5378.3626240470994</v>
      </c>
      <c r="M35">
        <f t="shared" si="6"/>
        <v>16587.473513813798</v>
      </c>
      <c r="N35">
        <f t="shared" si="7"/>
        <v>1.11908786522</v>
      </c>
      <c r="O35">
        <f t="shared" si="8"/>
        <v>2.8598912718999996</v>
      </c>
      <c r="P35">
        <f t="shared" si="9"/>
        <v>8.9527030585200009</v>
      </c>
      <c r="Q35">
        <f t="shared" si="10"/>
        <v>44.266142968840001</v>
      </c>
      <c r="R35">
        <f t="shared" si="11"/>
        <v>188.50413689458</v>
      </c>
      <c r="S35">
        <f t="shared" si="12"/>
        <v>499.48622554167997</v>
      </c>
      <c r="T35">
        <f t="shared" si="13"/>
        <v>6092.8118126044001</v>
      </c>
      <c r="U35">
        <v>1</v>
      </c>
    </row>
    <row r="36" spans="1:21">
      <c r="A36">
        <v>35</v>
      </c>
      <c r="B36" s="3">
        <v>43925</v>
      </c>
      <c r="C36" s="1">
        <v>57179</v>
      </c>
      <c r="D36" s="1">
        <v>16586</v>
      </c>
      <c r="E36" s="1">
        <v>2309</v>
      </c>
      <c r="F36" s="1">
        <v>7741</v>
      </c>
      <c r="G36">
        <f t="shared" si="0"/>
        <v>2212.1549550106001</v>
      </c>
      <c r="H36">
        <f t="shared" si="1"/>
        <v>6663.8276010226</v>
      </c>
      <c r="I36">
        <f t="shared" si="2"/>
        <v>7587.9317560120999</v>
      </c>
      <c r="J36">
        <f t="shared" si="3"/>
        <v>7981.6882152617</v>
      </c>
      <c r="K36">
        <f t="shared" si="4"/>
        <v>9110.0118231218003</v>
      </c>
      <c r="L36">
        <f t="shared" si="5"/>
        <v>5784.2157067426997</v>
      </c>
      <c r="M36">
        <f t="shared" si="6"/>
        <v>17839.169937110601</v>
      </c>
      <c r="N36">
        <f t="shared" si="7"/>
        <v>1.2668703077900001</v>
      </c>
      <c r="O36">
        <f t="shared" si="8"/>
        <v>3.2375575220499995</v>
      </c>
      <c r="P36">
        <f t="shared" si="9"/>
        <v>10.134962617140001</v>
      </c>
      <c r="Q36">
        <f t="shared" si="10"/>
        <v>50.111759684380004</v>
      </c>
      <c r="R36">
        <f t="shared" si="11"/>
        <v>213.39726874830998</v>
      </c>
      <c r="S36">
        <f t="shared" si="12"/>
        <v>565.44645684675993</v>
      </c>
      <c r="T36">
        <f t="shared" si="13"/>
        <v>6897.4051245057999</v>
      </c>
      <c r="U36">
        <v>1</v>
      </c>
    </row>
    <row r="37" spans="1:21">
      <c r="A37">
        <v>36</v>
      </c>
      <c r="B37" s="3">
        <v>43926</v>
      </c>
      <c r="C37" s="1">
        <v>60771</v>
      </c>
      <c r="D37" s="1">
        <v>17778</v>
      </c>
      <c r="E37" s="1">
        <v>2469</v>
      </c>
      <c r="F37" s="1">
        <v>8657</v>
      </c>
      <c r="G37">
        <f t="shared" si="0"/>
        <v>2351.1231181194003</v>
      </c>
      <c r="H37">
        <f t="shared" si="1"/>
        <v>7082.4510247074013</v>
      </c>
      <c r="I37">
        <f t="shared" si="2"/>
        <v>8064.6076486929005</v>
      </c>
      <c r="J37">
        <f t="shared" si="3"/>
        <v>8483.0999935232994</v>
      </c>
      <c r="K37">
        <f t="shared" si="4"/>
        <v>9682.3051907682002</v>
      </c>
      <c r="L37">
        <f t="shared" si="5"/>
        <v>6147.5816770923002</v>
      </c>
      <c r="M37">
        <f t="shared" si="6"/>
        <v>18959.831341019402</v>
      </c>
      <c r="N37">
        <f t="shared" si="7"/>
        <v>1.41678029383</v>
      </c>
      <c r="O37">
        <f t="shared" si="8"/>
        <v>3.6206608278500001</v>
      </c>
      <c r="P37">
        <f t="shared" si="9"/>
        <v>11.33424252378</v>
      </c>
      <c r="Q37">
        <f t="shared" si="10"/>
        <v>56.041532565260006</v>
      </c>
      <c r="R37">
        <f t="shared" si="11"/>
        <v>238.64877348587001</v>
      </c>
      <c r="S37">
        <f t="shared" si="12"/>
        <v>632.35628173651992</v>
      </c>
      <c r="T37">
        <f t="shared" si="13"/>
        <v>7713.5817288266007</v>
      </c>
      <c r="U37">
        <v>1</v>
      </c>
    </row>
    <row r="38" spans="1:21">
      <c r="A38">
        <v>37</v>
      </c>
      <c r="B38" s="3">
        <v>43927</v>
      </c>
      <c r="C38" s="1">
        <v>66055</v>
      </c>
      <c r="D38" s="1">
        <v>18255</v>
      </c>
      <c r="E38" s="1">
        <v>2644</v>
      </c>
      <c r="F38" s="1">
        <v>9550</v>
      </c>
      <c r="G38">
        <f t="shared" si="0"/>
        <v>2555.5517856770002</v>
      </c>
      <c r="H38">
        <f t="shared" si="1"/>
        <v>7698.265660217</v>
      </c>
      <c r="I38">
        <f t="shared" si="2"/>
        <v>8765.8201812445004</v>
      </c>
      <c r="J38">
        <f t="shared" si="3"/>
        <v>9220.7001706765004</v>
      </c>
      <c r="K38">
        <f t="shared" si="4"/>
        <v>10524.175501081001</v>
      </c>
      <c r="L38">
        <f t="shared" si="5"/>
        <v>6682.1100143214999</v>
      </c>
      <c r="M38">
        <f t="shared" si="6"/>
        <v>20608.376680177</v>
      </c>
      <c r="N38">
        <f t="shared" si="7"/>
        <v>1.5629261644999999</v>
      </c>
      <c r="O38">
        <f t="shared" si="8"/>
        <v>3.9941447274999997</v>
      </c>
      <c r="P38">
        <f t="shared" si="9"/>
        <v>12.503409507000001</v>
      </c>
      <c r="Q38">
        <f t="shared" si="10"/>
        <v>61.822413769000008</v>
      </c>
      <c r="R38">
        <f t="shared" si="11"/>
        <v>263.26623389049996</v>
      </c>
      <c r="S38">
        <f t="shared" si="12"/>
        <v>697.5860564379999</v>
      </c>
      <c r="T38">
        <f t="shared" si="13"/>
        <v>8509.2648157900003</v>
      </c>
      <c r="U38">
        <v>1</v>
      </c>
    </row>
    <row r="39" spans="1:21">
      <c r="A39">
        <v>38</v>
      </c>
      <c r="B39" s="3">
        <v>43928</v>
      </c>
      <c r="C39" s="1">
        <v>71503</v>
      </c>
      <c r="D39" s="1">
        <v>18956</v>
      </c>
      <c r="E39" s="1">
        <v>2864</v>
      </c>
      <c r="F39" s="1">
        <v>10546</v>
      </c>
      <c r="G39">
        <f t="shared" si="0"/>
        <v>2766.3253248241999</v>
      </c>
      <c r="H39">
        <f t="shared" si="1"/>
        <v>8333.1933919082003</v>
      </c>
      <c r="I39">
        <f t="shared" si="2"/>
        <v>9488.7963124597009</v>
      </c>
      <c r="J39">
        <f t="shared" si="3"/>
        <v>9981.1933132069007</v>
      </c>
      <c r="K39">
        <f t="shared" si="4"/>
        <v>11392.1750186026</v>
      </c>
      <c r="L39">
        <f t="shared" si="5"/>
        <v>7233.2285573238996</v>
      </c>
      <c r="M39">
        <f t="shared" si="6"/>
        <v>22308.088074524199</v>
      </c>
      <c r="N39">
        <f t="shared" si="7"/>
        <v>1.7259287257400002</v>
      </c>
      <c r="O39">
        <f t="shared" si="8"/>
        <v>4.4107068373000002</v>
      </c>
      <c r="P39">
        <f t="shared" si="9"/>
        <v>13.807430016840001</v>
      </c>
      <c r="Q39">
        <f t="shared" si="10"/>
        <v>68.270070744280005</v>
      </c>
      <c r="R39">
        <f t="shared" si="11"/>
        <v>290.72311022086001</v>
      </c>
      <c r="S39">
        <f t="shared" si="12"/>
        <v>770.33953415655992</v>
      </c>
      <c r="T39">
        <f t="shared" si="13"/>
        <v>9396.7232196148016</v>
      </c>
      <c r="U39">
        <v>1</v>
      </c>
    </row>
    <row r="40" spans="1:21">
      <c r="A40">
        <v>39</v>
      </c>
      <c r="B40" s="3">
        <v>43929</v>
      </c>
      <c r="C40" s="1">
        <v>76631</v>
      </c>
      <c r="D40" s="1">
        <v>19336</v>
      </c>
      <c r="E40" s="1">
        <v>2967</v>
      </c>
      <c r="F40" s="1">
        <v>11620</v>
      </c>
      <c r="G40">
        <f t="shared" si="0"/>
        <v>2964.7186267234001</v>
      </c>
      <c r="H40">
        <f t="shared" si="1"/>
        <v>8930.8272773913995</v>
      </c>
      <c r="I40">
        <f t="shared" si="2"/>
        <v>10169.3068853069</v>
      </c>
      <c r="J40">
        <f t="shared" si="3"/>
        <v>10697.017255001301</v>
      </c>
      <c r="K40">
        <f t="shared" si="4"/>
        <v>12209.190717180201</v>
      </c>
      <c r="L40">
        <f t="shared" si="5"/>
        <v>7751.9759671103002</v>
      </c>
      <c r="M40">
        <f t="shared" si="6"/>
        <v>23907.963263623398</v>
      </c>
      <c r="N40">
        <f t="shared" si="7"/>
        <v>1.9016965478000001</v>
      </c>
      <c r="O40">
        <f t="shared" si="8"/>
        <v>4.8598912809999995</v>
      </c>
      <c r="P40">
        <f t="shared" si="9"/>
        <v>15.2135726148</v>
      </c>
      <c r="Q40">
        <f t="shared" si="10"/>
        <v>75.222664711600004</v>
      </c>
      <c r="R40">
        <f t="shared" si="11"/>
        <v>320.33022385419997</v>
      </c>
      <c r="S40">
        <f t="shared" si="12"/>
        <v>848.7905733831999</v>
      </c>
      <c r="T40">
        <f t="shared" si="13"/>
        <v>10353.681377956</v>
      </c>
      <c r="U40">
        <v>1</v>
      </c>
    </row>
    <row r="41" spans="1:21">
      <c r="A41">
        <v>40</v>
      </c>
      <c r="B41" s="3">
        <v>43930</v>
      </c>
      <c r="C41" s="1">
        <v>81491</v>
      </c>
      <c r="D41" s="1">
        <v>19494</v>
      </c>
      <c r="E41" s="1">
        <v>2963</v>
      </c>
      <c r="F41" s="1">
        <v>12618</v>
      </c>
      <c r="G41">
        <f t="shared" si="0"/>
        <v>3152.7434799273997</v>
      </c>
      <c r="H41">
        <f t="shared" si="1"/>
        <v>9497.2275666754012</v>
      </c>
      <c r="I41">
        <f t="shared" si="2"/>
        <v>10814.2525530209</v>
      </c>
      <c r="J41">
        <f t="shared" si="3"/>
        <v>11375.4307411793</v>
      </c>
      <c r="K41">
        <f t="shared" si="4"/>
        <v>12983.507467392201</v>
      </c>
      <c r="L41">
        <f t="shared" si="5"/>
        <v>8243.6125528282992</v>
      </c>
      <c r="M41">
        <f t="shared" si="6"/>
        <v>25424.225630827401</v>
      </c>
      <c r="N41">
        <f t="shared" si="7"/>
        <v>2.06502642342</v>
      </c>
      <c r="O41">
        <f t="shared" si="8"/>
        <v>5.277289860899999</v>
      </c>
      <c r="P41">
        <f t="shared" si="9"/>
        <v>16.520211639719999</v>
      </c>
      <c r="Q41">
        <f t="shared" si="10"/>
        <v>81.683268789240003</v>
      </c>
      <c r="R41">
        <f t="shared" si="11"/>
        <v>347.84223447438001</v>
      </c>
      <c r="S41">
        <f t="shared" si="12"/>
        <v>921.69014242247999</v>
      </c>
      <c r="T41">
        <f t="shared" si="13"/>
        <v>11242.921826768401</v>
      </c>
      <c r="U41">
        <v>1</v>
      </c>
    </row>
    <row r="42" spans="1:21">
      <c r="A42">
        <v>41</v>
      </c>
      <c r="B42" s="3">
        <v>43931</v>
      </c>
      <c r="C42" s="1">
        <v>85800</v>
      </c>
      <c r="D42" s="1">
        <v>19616</v>
      </c>
      <c r="E42" s="1">
        <v>3228</v>
      </c>
      <c r="F42" s="1">
        <v>13559</v>
      </c>
      <c r="G42">
        <f t="shared" si="0"/>
        <v>3319.4511121200003</v>
      </c>
      <c r="H42">
        <f t="shared" si="1"/>
        <v>9999.4125145200014</v>
      </c>
      <c r="I42">
        <f t="shared" si="2"/>
        <v>11386.077837420002</v>
      </c>
      <c r="J42">
        <f t="shared" si="3"/>
        <v>11976.929447339999</v>
      </c>
      <c r="K42">
        <f t="shared" si="4"/>
        <v>13670.036454360001</v>
      </c>
      <c r="L42">
        <f t="shared" si="5"/>
        <v>8679.5100935400005</v>
      </c>
      <c r="M42">
        <f t="shared" si="6"/>
        <v>26768.582532119999</v>
      </c>
      <c r="N42">
        <f t="shared" si="7"/>
        <v>2.2190278392100002</v>
      </c>
      <c r="O42">
        <f t="shared" si="8"/>
        <v>5.6708490429499996</v>
      </c>
      <c r="P42">
        <f t="shared" si="9"/>
        <v>17.752222984860001</v>
      </c>
      <c r="Q42">
        <f t="shared" si="10"/>
        <v>87.774880449619999</v>
      </c>
      <c r="R42">
        <f t="shared" si="11"/>
        <v>373.78291783469001</v>
      </c>
      <c r="S42">
        <f t="shared" si="12"/>
        <v>990.42610882123995</v>
      </c>
      <c r="T42">
        <f t="shared" si="13"/>
        <v>12081.373993434201</v>
      </c>
      <c r="U42">
        <v>1</v>
      </c>
    </row>
    <row r="43" spans="1:21">
      <c r="A43">
        <v>42</v>
      </c>
      <c r="B43" s="3">
        <v>43932</v>
      </c>
      <c r="C43" s="1">
        <v>89380</v>
      </c>
      <c r="D43" s="1">
        <v>19492</v>
      </c>
      <c r="E43" s="1">
        <v>3274</v>
      </c>
      <c r="F43" s="1">
        <v>14514</v>
      </c>
      <c r="G43">
        <f t="shared" si="0"/>
        <v>3457.955016332</v>
      </c>
      <c r="H43">
        <f t="shared" si="1"/>
        <v>10416.637418972001</v>
      </c>
      <c r="I43">
        <f t="shared" si="2"/>
        <v>11861.161271662</v>
      </c>
      <c r="J43">
        <f t="shared" si="3"/>
        <v>12476.666130573998</v>
      </c>
      <c r="K43">
        <f t="shared" si="4"/>
        <v>14240.417928796001</v>
      </c>
      <c r="L43">
        <f t="shared" si="5"/>
        <v>9041.6621463939991</v>
      </c>
      <c r="M43">
        <f t="shared" si="6"/>
        <v>27885.500078331999</v>
      </c>
      <c r="N43">
        <f t="shared" si="7"/>
        <v>2.3753204556600003</v>
      </c>
      <c r="O43">
        <f t="shared" si="8"/>
        <v>6.0702635156999998</v>
      </c>
      <c r="P43">
        <f t="shared" si="9"/>
        <v>19.002563935560001</v>
      </c>
      <c r="Q43">
        <f t="shared" si="10"/>
        <v>93.957121826519995</v>
      </c>
      <c r="R43">
        <f t="shared" si="11"/>
        <v>400.10954122374</v>
      </c>
      <c r="S43">
        <f t="shared" si="12"/>
        <v>1060.1847144650401</v>
      </c>
      <c r="T43">
        <f t="shared" si="13"/>
        <v>12932.3004750132</v>
      </c>
      <c r="U43">
        <v>1</v>
      </c>
    </row>
    <row r="44" spans="1:21">
      <c r="A44">
        <v>43</v>
      </c>
      <c r="B44" s="3">
        <v>43933</v>
      </c>
      <c r="C44" s="1">
        <v>92867</v>
      </c>
      <c r="D44" s="1">
        <v>19848</v>
      </c>
      <c r="E44" s="1">
        <v>3301</v>
      </c>
      <c r="F44" s="1">
        <v>15469</v>
      </c>
      <c r="G44">
        <f t="shared" si="0"/>
        <v>3592.8609140938001</v>
      </c>
      <c r="H44">
        <f t="shared" si="1"/>
        <v>10823.023799369801</v>
      </c>
      <c r="I44">
        <f t="shared" si="2"/>
        <v>12323.903153003301</v>
      </c>
      <c r="J44">
        <f t="shared" si="3"/>
        <v>12963.4208273441</v>
      </c>
      <c r="K44">
        <f t="shared" si="4"/>
        <v>14795.982230851401</v>
      </c>
      <c r="L44">
        <f t="shared" si="5"/>
        <v>9394.4063386570997</v>
      </c>
      <c r="M44">
        <f t="shared" si="6"/>
        <v>28973.402727393801</v>
      </c>
      <c r="N44">
        <f t="shared" si="7"/>
        <v>2.5316130721099999</v>
      </c>
      <c r="O44">
        <f t="shared" si="8"/>
        <v>6.4696779884499991</v>
      </c>
      <c r="P44">
        <f t="shared" si="9"/>
        <v>20.252904886260001</v>
      </c>
      <c r="Q44">
        <f t="shared" si="10"/>
        <v>100.13936320342</v>
      </c>
      <c r="R44">
        <f t="shared" si="11"/>
        <v>426.43616461279004</v>
      </c>
      <c r="S44">
        <f t="shared" si="12"/>
        <v>1129.94332010884</v>
      </c>
      <c r="T44">
        <f t="shared" si="13"/>
        <v>13783.2269565922</v>
      </c>
      <c r="U44">
        <v>1</v>
      </c>
    </row>
    <row r="45" spans="1:21">
      <c r="A45">
        <v>44</v>
      </c>
      <c r="B45" s="3">
        <v>43934</v>
      </c>
      <c r="C45" s="1">
        <v>97050</v>
      </c>
      <c r="D45" s="1">
        <v>19369</v>
      </c>
      <c r="E45" s="1">
        <v>3277</v>
      </c>
      <c r="F45" s="1">
        <v>16362</v>
      </c>
      <c r="G45">
        <f t="shared" si="0"/>
        <v>3754.69382787</v>
      </c>
      <c r="H45">
        <f t="shared" si="1"/>
        <v>11310.524295270001</v>
      </c>
      <c r="I45">
        <f t="shared" si="2"/>
        <v>12879.007623795002</v>
      </c>
      <c r="J45">
        <f t="shared" si="3"/>
        <v>13547.331035714999</v>
      </c>
      <c r="K45">
        <f t="shared" si="4"/>
        <v>15462.436339110001</v>
      </c>
      <c r="L45">
        <f t="shared" si="5"/>
        <v>9817.5577456649989</v>
      </c>
      <c r="M45">
        <f t="shared" si="6"/>
        <v>30278.449122870003</v>
      </c>
      <c r="N45">
        <f t="shared" si="7"/>
        <v>2.6777589427800002</v>
      </c>
      <c r="O45">
        <f t="shared" si="8"/>
        <v>6.8431618881</v>
      </c>
      <c r="P45">
        <f t="shared" si="9"/>
        <v>21.42207186948</v>
      </c>
      <c r="Q45">
        <f t="shared" si="10"/>
        <v>105.92024440716001</v>
      </c>
      <c r="R45">
        <f t="shared" si="11"/>
        <v>451.05362501741996</v>
      </c>
      <c r="S45">
        <f t="shared" si="12"/>
        <v>1195.17309481032</v>
      </c>
      <c r="T45">
        <f t="shared" si="13"/>
        <v>14578.910043555601</v>
      </c>
      <c r="U45">
        <v>1</v>
      </c>
    </row>
    <row r="46" spans="1:21">
      <c r="A46">
        <v>45</v>
      </c>
      <c r="B46" s="3">
        <v>43935</v>
      </c>
      <c r="C46" s="1">
        <v>101370</v>
      </c>
      <c r="D46" s="1">
        <v>19231</v>
      </c>
      <c r="E46" s="1">
        <v>3234</v>
      </c>
      <c r="F46" s="1">
        <v>17221</v>
      </c>
      <c r="G46">
        <f t="shared" si="0"/>
        <v>3921.8270307180001</v>
      </c>
      <c r="H46">
        <f t="shared" si="1"/>
        <v>11813.991219078</v>
      </c>
      <c r="I46">
        <f t="shared" si="2"/>
        <v>13452.292661763002</v>
      </c>
      <c r="J46">
        <f t="shared" si="3"/>
        <v>14150.365245650999</v>
      </c>
      <c r="K46">
        <f t="shared" si="4"/>
        <v>16150.717894854</v>
      </c>
      <c r="L46">
        <f t="shared" si="5"/>
        <v>10254.568044080999</v>
      </c>
      <c r="M46">
        <f t="shared" si="6"/>
        <v>31626.237893718</v>
      </c>
      <c r="N46">
        <f t="shared" si="7"/>
        <v>2.8183404689899998</v>
      </c>
      <c r="O46">
        <f t="shared" si="8"/>
        <v>7.2024257960499991</v>
      </c>
      <c r="P46">
        <f t="shared" si="9"/>
        <v>22.54672409634</v>
      </c>
      <c r="Q46">
        <f t="shared" si="10"/>
        <v>111.48102487078</v>
      </c>
      <c r="R46">
        <f t="shared" si="11"/>
        <v>474.73380249511001</v>
      </c>
      <c r="S46">
        <f t="shared" si="12"/>
        <v>1257.9193170595599</v>
      </c>
      <c r="T46">
        <f t="shared" si="13"/>
        <v>15344.298365729801</v>
      </c>
      <c r="U46">
        <v>1</v>
      </c>
    </row>
    <row r="47" spans="1:21">
      <c r="A47">
        <v>46</v>
      </c>
      <c r="B47" s="3">
        <v>43936</v>
      </c>
      <c r="C47" s="1">
        <v>106431</v>
      </c>
      <c r="D47" s="1">
        <v>18529</v>
      </c>
      <c r="E47" s="1">
        <v>3228</v>
      </c>
      <c r="F47" s="1">
        <v>18099</v>
      </c>
      <c r="G47">
        <f t="shared" si="0"/>
        <v>4117.6282204434001</v>
      </c>
      <c r="H47">
        <f t="shared" si="1"/>
        <v>12403.816705511401</v>
      </c>
      <c r="I47">
        <f t="shared" si="2"/>
        <v>14123.912008326901</v>
      </c>
      <c r="J47">
        <f t="shared" si="3"/>
        <v>14856.836573541299</v>
      </c>
      <c r="K47">
        <f t="shared" si="4"/>
        <v>16957.058856340198</v>
      </c>
      <c r="L47">
        <f t="shared" si="5"/>
        <v>10766.5377478503</v>
      </c>
      <c r="M47">
        <f t="shared" si="6"/>
        <v>33205.209877343405</v>
      </c>
      <c r="N47">
        <f t="shared" si="7"/>
        <v>2.96203148181</v>
      </c>
      <c r="O47">
        <f t="shared" si="8"/>
        <v>7.569636169949999</v>
      </c>
      <c r="P47">
        <f t="shared" si="9"/>
        <v>23.696252216460003</v>
      </c>
      <c r="Q47">
        <f t="shared" si="10"/>
        <v>117.16480280682001</v>
      </c>
      <c r="R47">
        <f t="shared" si="11"/>
        <v>498.93775572608996</v>
      </c>
      <c r="S47">
        <f t="shared" si="12"/>
        <v>1322.0534068556401</v>
      </c>
      <c r="T47">
        <f t="shared" si="13"/>
        <v>16126.616115286201</v>
      </c>
      <c r="U47">
        <v>1</v>
      </c>
    </row>
    <row r="48" spans="1:21">
      <c r="A48">
        <v>47</v>
      </c>
      <c r="B48" s="3">
        <v>43937</v>
      </c>
      <c r="C48" s="1">
        <v>111721</v>
      </c>
      <c r="D48" s="1">
        <v>18257</v>
      </c>
      <c r="E48" s="1">
        <v>3222</v>
      </c>
      <c r="F48" s="1">
        <v>18937</v>
      </c>
      <c r="G48">
        <f t="shared" si="0"/>
        <v>4322.2890174494005</v>
      </c>
      <c r="H48">
        <f t="shared" si="1"/>
        <v>13020.3306006374</v>
      </c>
      <c r="I48">
        <f t="shared" si="2"/>
        <v>14825.9207700979</v>
      </c>
      <c r="J48">
        <f t="shared" si="3"/>
        <v>15595.2742982083</v>
      </c>
      <c r="K48">
        <f t="shared" si="4"/>
        <v>17799.885113258202</v>
      </c>
      <c r="L48">
        <f t="shared" si="5"/>
        <v>11301.673043827301</v>
      </c>
      <c r="M48">
        <f t="shared" si="6"/>
        <v>34855.627145349397</v>
      </c>
      <c r="N48">
        <f t="shared" si="7"/>
        <v>3.0991762070300002</v>
      </c>
      <c r="O48">
        <f t="shared" si="8"/>
        <v>7.9201171418499996</v>
      </c>
      <c r="P48">
        <f t="shared" si="9"/>
        <v>24.793410034980003</v>
      </c>
      <c r="Q48">
        <f t="shared" si="10"/>
        <v>122.58963869566</v>
      </c>
      <c r="R48">
        <f t="shared" si="11"/>
        <v>522.03902316067001</v>
      </c>
      <c r="S48">
        <f t="shared" si="12"/>
        <v>1383.2656702373199</v>
      </c>
      <c r="T48">
        <f t="shared" si="13"/>
        <v>16873.292965090601</v>
      </c>
      <c r="U48">
        <v>1</v>
      </c>
    </row>
    <row r="49" spans="1:21">
      <c r="A49">
        <v>48</v>
      </c>
      <c r="B49" s="3">
        <v>43938</v>
      </c>
      <c r="C49" s="1">
        <v>116671</v>
      </c>
      <c r="D49" s="1">
        <v>17302</v>
      </c>
      <c r="E49" s="1">
        <v>3162</v>
      </c>
      <c r="F49" s="1">
        <v>19755</v>
      </c>
      <c r="G49">
        <f t="shared" si="0"/>
        <v>4513.7958123793996</v>
      </c>
      <c r="H49">
        <f t="shared" si="1"/>
        <v>13597.219784167402</v>
      </c>
      <c r="I49">
        <f t="shared" si="2"/>
        <v>15482.809876102901</v>
      </c>
      <c r="J49">
        <f t="shared" si="3"/>
        <v>16286.250997093299</v>
      </c>
      <c r="K49">
        <f t="shared" si="4"/>
        <v>18588.5410625482</v>
      </c>
      <c r="L49">
        <f t="shared" si="5"/>
        <v>11802.414010762301</v>
      </c>
      <c r="M49">
        <f t="shared" si="6"/>
        <v>36399.968445279395</v>
      </c>
      <c r="N49">
        <f t="shared" si="7"/>
        <v>3.2330477884500004</v>
      </c>
      <c r="O49">
        <f t="shared" si="8"/>
        <v>8.2622334127499997</v>
      </c>
      <c r="P49">
        <f t="shared" si="9"/>
        <v>25.864382702699999</v>
      </c>
      <c r="Q49">
        <f t="shared" si="10"/>
        <v>127.8850035609</v>
      </c>
      <c r="R49">
        <f t="shared" si="11"/>
        <v>544.58894769705</v>
      </c>
      <c r="S49">
        <f t="shared" si="12"/>
        <v>1443.0170204117999</v>
      </c>
      <c r="T49">
        <f t="shared" si="13"/>
        <v>17602.149365018999</v>
      </c>
      <c r="U49">
        <v>1</v>
      </c>
    </row>
    <row r="50" spans="1:21">
      <c r="A50">
        <v>49</v>
      </c>
      <c r="B50" s="3">
        <v>43939</v>
      </c>
      <c r="C50" s="1">
        <v>121395</v>
      </c>
      <c r="D50" s="1">
        <v>17441</v>
      </c>
      <c r="E50" s="1">
        <v>3247</v>
      </c>
      <c r="F50" s="1">
        <v>20554</v>
      </c>
      <c r="G50">
        <f t="shared" si="0"/>
        <v>4696.5590647530007</v>
      </c>
      <c r="H50">
        <f t="shared" si="1"/>
        <v>14147.770188813</v>
      </c>
      <c r="I50">
        <f t="shared" si="2"/>
        <v>16109.707681510499</v>
      </c>
      <c r="J50">
        <f t="shared" si="3"/>
        <v>16945.680072958501</v>
      </c>
      <c r="K50">
        <f t="shared" si="4"/>
        <v>19341.189689709001</v>
      </c>
      <c r="L50">
        <f t="shared" si="5"/>
        <v>12280.292864863501</v>
      </c>
      <c r="M50">
        <f t="shared" si="6"/>
        <v>37873.800425253001</v>
      </c>
      <c r="N50">
        <f t="shared" si="7"/>
        <v>3.3638098832600001</v>
      </c>
      <c r="O50">
        <f t="shared" si="8"/>
        <v>8.5964032176999989</v>
      </c>
      <c r="P50">
        <f t="shared" si="9"/>
        <v>26.910479477160003</v>
      </c>
      <c r="Q50">
        <f t="shared" si="10"/>
        <v>133.05737095372001</v>
      </c>
      <c r="R50">
        <f t="shared" si="11"/>
        <v>566.61509648013998</v>
      </c>
      <c r="S50">
        <f t="shared" si="12"/>
        <v>1501.3805030394401</v>
      </c>
      <c r="T50">
        <f t="shared" si="13"/>
        <v>18314.076337565199</v>
      </c>
      <c r="U50">
        <v>1</v>
      </c>
    </row>
    <row r="51" spans="1:21">
      <c r="A51">
        <v>50</v>
      </c>
      <c r="B51" s="3">
        <v>43940</v>
      </c>
      <c r="C51" s="1">
        <v>125251</v>
      </c>
      <c r="D51" s="1">
        <v>17454</v>
      </c>
      <c r="E51" s="1">
        <v>3176</v>
      </c>
      <c r="F51" s="1">
        <v>21316</v>
      </c>
      <c r="G51">
        <f t="shared" si="0"/>
        <v>4845.7409235914001</v>
      </c>
      <c r="H51">
        <f t="shared" si="1"/>
        <v>14597.161035619401</v>
      </c>
      <c r="I51">
        <f t="shared" si="2"/>
        <v>16621.417659844901</v>
      </c>
      <c r="J51">
        <f t="shared" si="3"/>
        <v>17483.9439418273</v>
      </c>
      <c r="K51">
        <f t="shared" si="4"/>
        <v>19955.544707984202</v>
      </c>
      <c r="L51">
        <f t="shared" si="5"/>
        <v>12670.3650201163</v>
      </c>
      <c r="M51">
        <f t="shared" si="6"/>
        <v>39076.826698491401</v>
      </c>
      <c r="N51">
        <f t="shared" si="7"/>
        <v>3.4885166620400003</v>
      </c>
      <c r="O51">
        <f t="shared" si="8"/>
        <v>8.9150983257999989</v>
      </c>
      <c r="P51">
        <f t="shared" si="9"/>
        <v>27.908133722639999</v>
      </c>
      <c r="Q51">
        <f t="shared" si="10"/>
        <v>137.99021695287999</v>
      </c>
      <c r="R51">
        <f t="shared" si="11"/>
        <v>587.62126090155994</v>
      </c>
      <c r="S51">
        <f t="shared" si="12"/>
        <v>1557.04129623376</v>
      </c>
      <c r="T51">
        <f t="shared" si="13"/>
        <v>18993.0354778408</v>
      </c>
      <c r="U51">
        <v>1</v>
      </c>
    </row>
    <row r="52" spans="1:21">
      <c r="A52">
        <v>51</v>
      </c>
      <c r="B52" s="3">
        <v>43941</v>
      </c>
      <c r="C52" s="1">
        <v>130108</v>
      </c>
      <c r="D52" s="1">
        <v>17332</v>
      </c>
      <c r="E52" s="1">
        <v>3130</v>
      </c>
      <c r="F52" s="1">
        <v>22097</v>
      </c>
      <c r="G52">
        <f t="shared" si="0"/>
        <v>5033.6497120712002</v>
      </c>
      <c r="H52">
        <f t="shared" si="1"/>
        <v>15163.2116950952</v>
      </c>
      <c r="I52">
        <f t="shared" si="2"/>
        <v>17265.965212949199</v>
      </c>
      <c r="J52">
        <f t="shared" si="3"/>
        <v>18161.938654248399</v>
      </c>
      <c r="K52">
        <f t="shared" si="4"/>
        <v>20729.383484893599</v>
      </c>
      <c r="L52">
        <f t="shared" si="5"/>
        <v>13161.6981264604</v>
      </c>
      <c r="M52">
        <f t="shared" si="6"/>
        <v>40592.1531012712</v>
      </c>
      <c r="N52">
        <f t="shared" si="7"/>
        <v>3.6163329274300002</v>
      </c>
      <c r="O52">
        <f t="shared" si="8"/>
        <v>9.2417398998499998</v>
      </c>
      <c r="P52">
        <f t="shared" si="9"/>
        <v>28.930663861380005</v>
      </c>
      <c r="Q52">
        <f t="shared" si="10"/>
        <v>143.04606042445999</v>
      </c>
      <c r="R52">
        <f t="shared" si="11"/>
        <v>609.15120107627001</v>
      </c>
      <c r="S52">
        <f t="shared" si="12"/>
        <v>1614.0899569749201</v>
      </c>
      <c r="T52">
        <f t="shared" si="13"/>
        <v>19688.924045498603</v>
      </c>
      <c r="U52">
        <v>1</v>
      </c>
    </row>
    <row r="53" spans="1:21">
      <c r="A53">
        <v>52</v>
      </c>
      <c r="B53" s="3">
        <v>43942</v>
      </c>
      <c r="C53" s="1">
        <v>134868</v>
      </c>
      <c r="D53" s="1">
        <v>17073</v>
      </c>
      <c r="E53" s="1">
        <v>3036</v>
      </c>
      <c r="F53" s="1">
        <v>22838</v>
      </c>
      <c r="G53">
        <f t="shared" si="0"/>
        <v>5217.8057411352002</v>
      </c>
      <c r="H53">
        <f t="shared" si="1"/>
        <v>15717.957657439201</v>
      </c>
      <c r="I53">
        <f t="shared" si="2"/>
        <v>17897.640393673199</v>
      </c>
      <c r="J53">
        <f t="shared" si="3"/>
        <v>18826.393015196401</v>
      </c>
      <c r="K53">
        <f t="shared" si="4"/>
        <v>21487.767791685601</v>
      </c>
      <c r="L53">
        <f t="shared" si="5"/>
        <v>13643.218733048399</v>
      </c>
      <c r="M53">
        <f t="shared" si="6"/>
        <v>42077.216654335192</v>
      </c>
      <c r="N53">
        <f t="shared" si="7"/>
        <v>3.7376029052199997</v>
      </c>
      <c r="O53">
        <f t="shared" si="8"/>
        <v>9.5516520718999995</v>
      </c>
      <c r="P53">
        <f t="shared" si="9"/>
        <v>29.900823698520004</v>
      </c>
      <c r="Q53">
        <f t="shared" si="10"/>
        <v>147.84296184883999</v>
      </c>
      <c r="R53">
        <f t="shared" si="11"/>
        <v>629.57845545457997</v>
      </c>
      <c r="S53">
        <f t="shared" si="12"/>
        <v>1668.2167913016799</v>
      </c>
      <c r="T53">
        <f t="shared" si="13"/>
        <v>20349.171713404401</v>
      </c>
      <c r="U53">
        <v>1</v>
      </c>
    </row>
    <row r="54" spans="1:21">
      <c r="A54">
        <v>53</v>
      </c>
      <c r="B54" s="3">
        <v>43943</v>
      </c>
      <c r="C54" s="1">
        <v>140355</v>
      </c>
      <c r="D54" s="1">
        <v>16495</v>
      </c>
      <c r="E54" s="1">
        <v>2964</v>
      </c>
      <c r="F54" s="1">
        <v>23566</v>
      </c>
      <c r="G54">
        <f t="shared" si="0"/>
        <v>5430.0881216970001</v>
      </c>
      <c r="H54">
        <f t="shared" si="1"/>
        <v>16357.430576637002</v>
      </c>
      <c r="I54">
        <f t="shared" si="2"/>
        <v>18625.792014814502</v>
      </c>
      <c r="J54">
        <f t="shared" si="3"/>
        <v>19592.330216566497</v>
      </c>
      <c r="K54">
        <f t="shared" si="4"/>
        <v>22361.980962141002</v>
      </c>
      <c r="L54">
        <f t="shared" si="5"/>
        <v>14198.282507911499</v>
      </c>
      <c r="M54">
        <f t="shared" si="6"/>
        <v>43789.095586197007</v>
      </c>
      <c r="N54">
        <f t="shared" si="7"/>
        <v>3.8567453395400002</v>
      </c>
      <c r="O54">
        <f t="shared" si="8"/>
        <v>9.8561271883000003</v>
      </c>
      <c r="P54">
        <f t="shared" si="9"/>
        <v>30.853963187640002</v>
      </c>
      <c r="Q54">
        <f t="shared" si="10"/>
        <v>152.55570710788001</v>
      </c>
      <c r="R54">
        <f t="shared" si="11"/>
        <v>649.64733694905999</v>
      </c>
      <c r="S54">
        <f t="shared" si="12"/>
        <v>1721.39403204376</v>
      </c>
      <c r="T54">
        <f t="shared" si="13"/>
        <v>20997.836088890803</v>
      </c>
      <c r="U54">
        <v>1</v>
      </c>
    </row>
    <row r="55" spans="1:21">
      <c r="A55">
        <v>54</v>
      </c>
      <c r="B55" s="3">
        <v>43944</v>
      </c>
      <c r="C55" s="1">
        <v>145508</v>
      </c>
      <c r="D55" s="1">
        <v>15929</v>
      </c>
      <c r="E55" s="1">
        <v>2867</v>
      </c>
      <c r="F55" s="1">
        <v>24240</v>
      </c>
      <c r="G55">
        <f t="shared" si="0"/>
        <v>5629.4486296311998</v>
      </c>
      <c r="H55">
        <f t="shared" si="1"/>
        <v>16957.978043855201</v>
      </c>
      <c r="I55">
        <f t="shared" si="2"/>
        <v>19309.6202094092</v>
      </c>
      <c r="J55">
        <f t="shared" si="3"/>
        <v>20311.6439396684</v>
      </c>
      <c r="K55">
        <f t="shared" si="4"/>
        <v>23182.979771573599</v>
      </c>
      <c r="L55">
        <f t="shared" si="5"/>
        <v>14719.558912480399</v>
      </c>
      <c r="M55">
        <f t="shared" si="6"/>
        <v>45396.770478831204</v>
      </c>
      <c r="N55">
        <f t="shared" si="7"/>
        <v>3.9670502856000001</v>
      </c>
      <c r="O55">
        <f t="shared" si="8"/>
        <v>10.138017611999999</v>
      </c>
      <c r="P55">
        <f t="shared" si="9"/>
        <v>31.736402769599998</v>
      </c>
      <c r="Q55">
        <f t="shared" si="10"/>
        <v>156.91888060319999</v>
      </c>
      <c r="R55">
        <f t="shared" si="11"/>
        <v>668.22759261839997</v>
      </c>
      <c r="S55">
        <f t="shared" si="12"/>
        <v>1770.6268071263999</v>
      </c>
      <c r="T55">
        <f t="shared" si="13"/>
        <v>21598.385249712002</v>
      </c>
      <c r="U55">
        <v>1</v>
      </c>
    </row>
    <row r="56" spans="1:21">
      <c r="A56">
        <v>55</v>
      </c>
      <c r="B56" s="3">
        <v>43945</v>
      </c>
      <c r="C56" s="1">
        <v>150469</v>
      </c>
      <c r="D56" s="1">
        <v>15312</v>
      </c>
      <c r="E56" s="1">
        <v>2703</v>
      </c>
      <c r="F56" s="1">
        <v>24921</v>
      </c>
      <c r="G56">
        <f t="shared" si="0"/>
        <v>5821.3809952166002</v>
      </c>
      <c r="H56">
        <f t="shared" si="1"/>
        <v>17536.149203348603</v>
      </c>
      <c r="I56">
        <f t="shared" si="2"/>
        <v>19967.9690689831</v>
      </c>
      <c r="J56">
        <f t="shared" si="3"/>
        <v>21004.156142328698</v>
      </c>
      <c r="K56">
        <f t="shared" si="4"/>
        <v>23973.388289639799</v>
      </c>
      <c r="L56">
        <f t="shared" si="5"/>
        <v>15221.412637119698</v>
      </c>
      <c r="M56">
        <f t="shared" si="6"/>
        <v>46944.543648316598</v>
      </c>
      <c r="N56">
        <f t="shared" si="7"/>
        <v>4.0785008319900005</v>
      </c>
      <c r="O56">
        <f t="shared" si="8"/>
        <v>10.422835681049998</v>
      </c>
      <c r="P56">
        <f t="shared" si="9"/>
        <v>32.628007154340004</v>
      </c>
      <c r="Q56">
        <f t="shared" si="10"/>
        <v>161.32736895678002</v>
      </c>
      <c r="R56">
        <f t="shared" si="11"/>
        <v>687.00081830211002</v>
      </c>
      <c r="S56">
        <f t="shared" si="12"/>
        <v>1820.3709018315599</v>
      </c>
      <c r="T56">
        <f t="shared" si="13"/>
        <v>22205.171567989801</v>
      </c>
      <c r="U56">
        <v>1</v>
      </c>
    </row>
    <row r="57" spans="1:21">
      <c r="A57">
        <v>56</v>
      </c>
      <c r="B57" s="3">
        <v>43946</v>
      </c>
      <c r="C57" s="1">
        <v>154217</v>
      </c>
      <c r="D57" s="1">
        <v>14774</v>
      </c>
      <c r="E57" s="1">
        <v>2702</v>
      </c>
      <c r="F57" s="1">
        <v>25567</v>
      </c>
      <c r="G57">
        <f t="shared" si="0"/>
        <v>5966.3845239838001</v>
      </c>
      <c r="H57">
        <f t="shared" si="1"/>
        <v>17972.953377059799</v>
      </c>
      <c r="I57">
        <f t="shared" si="2"/>
        <v>20465.346921368298</v>
      </c>
      <c r="J57">
        <f t="shared" si="3"/>
        <v>21527.344155949097</v>
      </c>
      <c r="K57">
        <f t="shared" si="4"/>
        <v>24570.536269021402</v>
      </c>
      <c r="L57">
        <f t="shared" si="5"/>
        <v>15600.559534912099</v>
      </c>
      <c r="M57">
        <f t="shared" si="6"/>
        <v>48113.875202283802</v>
      </c>
      <c r="N57">
        <f t="shared" si="7"/>
        <v>4.1842233767300003</v>
      </c>
      <c r="O57">
        <f t="shared" si="8"/>
        <v>10.693015523350001</v>
      </c>
      <c r="P57">
        <f t="shared" si="9"/>
        <v>33.473787525180001</v>
      </c>
      <c r="Q57">
        <f t="shared" si="10"/>
        <v>165.50928301905998</v>
      </c>
      <c r="R57">
        <f t="shared" si="11"/>
        <v>704.80919391396992</v>
      </c>
      <c r="S57">
        <f t="shared" si="12"/>
        <v>1867.5583984241198</v>
      </c>
      <c r="T57">
        <f t="shared" si="13"/>
        <v>22780.772098984602</v>
      </c>
      <c r="U57">
        <v>1</v>
      </c>
    </row>
    <row r="58" spans="1:21">
      <c r="A58">
        <v>57</v>
      </c>
      <c r="B58" s="3">
        <v>43947</v>
      </c>
      <c r="C58" s="1">
        <v>157689</v>
      </c>
      <c r="D58" s="1">
        <v>14669</v>
      </c>
      <c r="E58" s="1">
        <v>2580</v>
      </c>
      <c r="F58" s="1">
        <v>26198</v>
      </c>
      <c r="G58">
        <f t="shared" si="0"/>
        <v>6100.7100981246003</v>
      </c>
      <c r="H58">
        <f t="shared" si="1"/>
        <v>18377.591608416602</v>
      </c>
      <c r="I58">
        <f t="shared" si="2"/>
        <v>20926.0982296611</v>
      </c>
      <c r="J58">
        <f t="shared" si="3"/>
        <v>22012.004983934701</v>
      </c>
      <c r="K58">
        <f t="shared" si="4"/>
        <v>25123.7107045638</v>
      </c>
      <c r="L58">
        <f t="shared" si="5"/>
        <v>15951.786330305698</v>
      </c>
      <c r="M58">
        <f t="shared" si="6"/>
        <v>49197.098029224602</v>
      </c>
      <c r="N58">
        <f t="shared" si="7"/>
        <v>4.2874910636200001</v>
      </c>
      <c r="O58">
        <f t="shared" si="8"/>
        <v>10.956921839899998</v>
      </c>
      <c r="P58">
        <f t="shared" si="9"/>
        <v>34.299929032919998</v>
      </c>
      <c r="Q58">
        <f t="shared" si="10"/>
        <v>169.59409381364</v>
      </c>
      <c r="R58">
        <f t="shared" si="11"/>
        <v>722.2040623521799</v>
      </c>
      <c r="S58">
        <f t="shared" si="12"/>
        <v>1913.6502101112801</v>
      </c>
      <c r="T58">
        <f t="shared" si="13"/>
        <v>23343.007292572398</v>
      </c>
      <c r="U58">
        <v>1</v>
      </c>
    </row>
    <row r="59" spans="1:21">
      <c r="A59">
        <v>58</v>
      </c>
      <c r="B59" s="3">
        <v>43948</v>
      </c>
      <c r="C59" s="1">
        <v>162400</v>
      </c>
      <c r="D59" s="1">
        <v>14767</v>
      </c>
      <c r="E59" s="1">
        <v>2454</v>
      </c>
      <c r="F59" s="1">
        <v>26793</v>
      </c>
      <c r="G59">
        <f t="shared" si="0"/>
        <v>6282.9704033600001</v>
      </c>
      <c r="H59">
        <f t="shared" si="1"/>
        <v>18926.626950559999</v>
      </c>
      <c r="I59">
        <f t="shared" si="2"/>
        <v>21551.270871760004</v>
      </c>
      <c r="J59">
        <f t="shared" si="3"/>
        <v>22669.619373519999</v>
      </c>
      <c r="K59">
        <f t="shared" si="4"/>
        <v>25874.288114080002</v>
      </c>
      <c r="L59">
        <f t="shared" si="5"/>
        <v>16428.350107119997</v>
      </c>
      <c r="M59">
        <f t="shared" si="6"/>
        <v>50666.87416336</v>
      </c>
      <c r="N59">
        <f t="shared" si="7"/>
        <v>4.3848670916700003</v>
      </c>
      <c r="O59">
        <f t="shared" si="8"/>
        <v>11.20577169465</v>
      </c>
      <c r="P59">
        <f t="shared" si="9"/>
        <v>35.078937269219999</v>
      </c>
      <c r="Q59">
        <f t="shared" si="10"/>
        <v>173.44585676573999</v>
      </c>
      <c r="R59">
        <f t="shared" si="11"/>
        <v>738.60651357362997</v>
      </c>
      <c r="S59">
        <f t="shared" si="12"/>
        <v>1957.1123780254798</v>
      </c>
      <c r="T59">
        <f t="shared" si="13"/>
        <v>23873.1656763834</v>
      </c>
      <c r="U59">
        <v>1</v>
      </c>
    </row>
    <row r="60" spans="1:21">
      <c r="A60">
        <v>59</v>
      </c>
      <c r="B60" s="3">
        <v>43949</v>
      </c>
      <c r="C60" s="1">
        <v>167131</v>
      </c>
      <c r="D60" s="1">
        <v>14087</v>
      </c>
      <c r="E60" s="1">
        <v>2347</v>
      </c>
      <c r="F60" s="1">
        <v>27352</v>
      </c>
      <c r="G60">
        <f t="shared" si="0"/>
        <v>6466.0044734233998</v>
      </c>
      <c r="H60">
        <f t="shared" si="1"/>
        <v>19477.993158091402</v>
      </c>
      <c r="I60">
        <f t="shared" si="2"/>
        <v>22179.097611256897</v>
      </c>
      <c r="J60">
        <f t="shared" si="3"/>
        <v>23330.0255881513</v>
      </c>
      <c r="K60">
        <f t="shared" si="4"/>
        <v>26628.052012280201</v>
      </c>
      <c r="L60">
        <f t="shared" si="5"/>
        <v>16906.937079760301</v>
      </c>
      <c r="M60">
        <f t="shared" si="6"/>
        <v>52142.8900603234</v>
      </c>
      <c r="N60">
        <f t="shared" si="7"/>
        <v>4.4763514608800001</v>
      </c>
      <c r="O60">
        <f t="shared" si="8"/>
        <v>11.439565087599998</v>
      </c>
      <c r="P60">
        <f t="shared" si="9"/>
        <v>35.810812234080004</v>
      </c>
      <c r="Q60">
        <f t="shared" si="10"/>
        <v>177.06457187536</v>
      </c>
      <c r="R60">
        <f t="shared" si="11"/>
        <v>754.01654757832</v>
      </c>
      <c r="S60">
        <f t="shared" si="12"/>
        <v>1997.9449021667199</v>
      </c>
      <c r="T60">
        <f t="shared" si="13"/>
        <v>24371.2472504176</v>
      </c>
      <c r="U60">
        <v>1</v>
      </c>
    </row>
    <row r="61" spans="1:21">
      <c r="A61">
        <v>60</v>
      </c>
      <c r="B61" s="3">
        <v>43950</v>
      </c>
      <c r="C61" s="1">
        <v>172568</v>
      </c>
      <c r="D61" s="1">
        <v>13827</v>
      </c>
      <c r="E61" s="1">
        <v>2286</v>
      </c>
      <c r="F61" s="1">
        <v>27922</v>
      </c>
      <c r="G61">
        <f t="shared" si="0"/>
        <v>6676.3524419152</v>
      </c>
      <c r="H61">
        <f t="shared" si="1"/>
        <v>20111.638913819203</v>
      </c>
      <c r="I61">
        <f t="shared" si="2"/>
        <v>22900.613988903202</v>
      </c>
      <c r="J61">
        <f t="shared" si="3"/>
        <v>24088.983226906403</v>
      </c>
      <c r="K61">
        <f t="shared" si="4"/>
        <v>27494.298961025601</v>
      </c>
      <c r="L61">
        <f t="shared" si="5"/>
        <v>17456.942865058401</v>
      </c>
      <c r="M61">
        <f t="shared" si="6"/>
        <v>53839.169585115204</v>
      </c>
      <c r="N61">
        <f t="shared" si="7"/>
        <v>4.5696360591800005</v>
      </c>
      <c r="O61">
        <f t="shared" si="8"/>
        <v>11.6779590661</v>
      </c>
      <c r="P61">
        <f t="shared" si="9"/>
        <v>36.557089031879997</v>
      </c>
      <c r="Q61">
        <f t="shared" si="10"/>
        <v>180.75449604796003</v>
      </c>
      <c r="R61">
        <f t="shared" si="11"/>
        <v>769.72982017701997</v>
      </c>
      <c r="S61">
        <f t="shared" si="12"/>
        <v>2039.5809285719197</v>
      </c>
      <c r="T61">
        <f t="shared" si="13"/>
        <v>24879.130071883603</v>
      </c>
      <c r="U61">
        <v>1</v>
      </c>
    </row>
    <row r="62" spans="1:21">
      <c r="A62">
        <v>61</v>
      </c>
      <c r="B62" s="3">
        <v>43951</v>
      </c>
      <c r="C62" s="1">
        <v>177531</v>
      </c>
      <c r="D62" s="1">
        <v>13452</v>
      </c>
      <c r="E62" s="1">
        <v>2224</v>
      </c>
      <c r="F62" s="1">
        <v>28471</v>
      </c>
      <c r="G62">
        <f t="shared" si="0"/>
        <v>6868.3621839834004</v>
      </c>
      <c r="H62">
        <f t="shared" si="1"/>
        <v>20690.043159851401</v>
      </c>
      <c r="I62">
        <f t="shared" si="2"/>
        <v>23559.228258216903</v>
      </c>
      <c r="J62">
        <f t="shared" si="3"/>
        <v>24781.774612071298</v>
      </c>
      <c r="K62">
        <f t="shared" si="4"/>
        <v>28285.026127960202</v>
      </c>
      <c r="L62">
        <f t="shared" si="5"/>
        <v>17958.998909280301</v>
      </c>
      <c r="M62">
        <f t="shared" si="6"/>
        <v>55387.566730883402</v>
      </c>
      <c r="N62">
        <f t="shared" si="7"/>
        <v>4.6594838564900005</v>
      </c>
      <c r="O62">
        <f t="shared" si="8"/>
        <v>11.907570108549999</v>
      </c>
      <c r="P62">
        <f t="shared" si="9"/>
        <v>37.27587142134</v>
      </c>
      <c r="Q62">
        <f t="shared" si="10"/>
        <v>184.30847564578002</v>
      </c>
      <c r="R62">
        <f t="shared" si="11"/>
        <v>784.86418273260995</v>
      </c>
      <c r="S62">
        <f t="shared" si="12"/>
        <v>2079.68299610956</v>
      </c>
      <c r="T62">
        <f t="shared" si="13"/>
        <v>25368.301420979802</v>
      </c>
      <c r="U62">
        <v>1</v>
      </c>
    </row>
    <row r="63" spans="1:21">
      <c r="A63">
        <v>62</v>
      </c>
      <c r="B63" s="3">
        <v>43952</v>
      </c>
      <c r="C63" s="1">
        <v>182268</v>
      </c>
      <c r="D63" s="1">
        <v>13028</v>
      </c>
      <c r="E63" s="1">
        <v>2178</v>
      </c>
      <c r="F63" s="1">
        <v>29038</v>
      </c>
      <c r="G63">
        <f t="shared" si="0"/>
        <v>7051.6283834952001</v>
      </c>
      <c r="H63">
        <f t="shared" si="1"/>
        <v>21242.108626999205</v>
      </c>
      <c r="I63">
        <f t="shared" si="2"/>
        <v>24187.851226933199</v>
      </c>
      <c r="J63">
        <f t="shared" si="3"/>
        <v>25443.018374216397</v>
      </c>
      <c r="K63">
        <f t="shared" si="4"/>
        <v>29039.745972765599</v>
      </c>
      <c r="L63">
        <f t="shared" si="5"/>
        <v>18438.192840668398</v>
      </c>
      <c r="M63">
        <f t="shared" si="6"/>
        <v>56865.454556695193</v>
      </c>
      <c r="N63">
        <f t="shared" si="7"/>
        <v>4.7522774832200003</v>
      </c>
      <c r="O63">
        <f t="shared" si="8"/>
        <v>12.1447093819</v>
      </c>
      <c r="P63">
        <f t="shared" si="9"/>
        <v>38.018220446519997</v>
      </c>
      <c r="Q63">
        <f t="shared" si="10"/>
        <v>187.97897916483998</v>
      </c>
      <c r="R63">
        <f t="shared" si="11"/>
        <v>800.49475389657994</v>
      </c>
      <c r="S63">
        <f t="shared" si="12"/>
        <v>2121.0998855336798</v>
      </c>
      <c r="T63">
        <f t="shared" si="13"/>
        <v>25873.511174964402</v>
      </c>
      <c r="U63">
        <v>1</v>
      </c>
    </row>
    <row r="64" spans="1:21">
      <c r="A64">
        <v>63</v>
      </c>
      <c r="B64" s="3">
        <v>43953</v>
      </c>
      <c r="C64" s="1">
        <v>185502</v>
      </c>
      <c r="D64" s="1">
        <v>12741</v>
      </c>
      <c r="E64" s="1">
        <v>2068</v>
      </c>
      <c r="F64" s="1">
        <v>29531</v>
      </c>
      <c r="G64">
        <f t="shared" si="0"/>
        <v>7176.7461561828004</v>
      </c>
      <c r="H64">
        <f t="shared" si="1"/>
        <v>21619.009560238803</v>
      </c>
      <c r="I64">
        <f t="shared" si="2"/>
        <v>24617.018776189801</v>
      </c>
      <c r="J64">
        <f t="shared" si="3"/>
        <v>25894.456484154598</v>
      </c>
      <c r="K64">
        <f t="shared" si="4"/>
        <v>29555.001192968401</v>
      </c>
      <c r="L64">
        <f t="shared" si="5"/>
        <v>18765.3436057326</v>
      </c>
      <c r="M64">
        <f t="shared" si="6"/>
        <v>57874.424205982796</v>
      </c>
      <c r="N64">
        <f t="shared" si="7"/>
        <v>4.8329604778900004</v>
      </c>
      <c r="O64">
        <f t="shared" si="8"/>
        <v>12.350899261549998</v>
      </c>
      <c r="P64">
        <f t="shared" si="9"/>
        <v>38.66368441374</v>
      </c>
      <c r="Q64">
        <f t="shared" si="10"/>
        <v>191.17043989657998</v>
      </c>
      <c r="R64">
        <f t="shared" si="11"/>
        <v>814.08535633720999</v>
      </c>
      <c r="S64">
        <f t="shared" si="12"/>
        <v>2157.1113960911598</v>
      </c>
      <c r="T64">
        <f t="shared" si="13"/>
        <v>26312.785264407801</v>
      </c>
      <c r="U64">
        <v>1</v>
      </c>
    </row>
    <row r="65" spans="1:21">
      <c r="A65">
        <v>64</v>
      </c>
      <c r="B65" s="3">
        <v>43954</v>
      </c>
      <c r="C65" s="1">
        <v>188479</v>
      </c>
      <c r="D65" s="1">
        <v>12585</v>
      </c>
      <c r="E65" s="1">
        <v>2009</v>
      </c>
      <c r="F65" s="1">
        <v>29981</v>
      </c>
      <c r="G65">
        <f t="shared" si="0"/>
        <v>7291.9210508305996</v>
      </c>
      <c r="H65">
        <f t="shared" si="1"/>
        <v>21965.958873242602</v>
      </c>
      <c r="I65">
        <f t="shared" si="2"/>
        <v>25012.081173882103</v>
      </c>
      <c r="J65">
        <f t="shared" si="3"/>
        <v>26310.019642251696</v>
      </c>
      <c r="K65">
        <f t="shared" si="4"/>
        <v>30029.310033581802</v>
      </c>
      <c r="L65">
        <f t="shared" si="5"/>
        <v>19066.496304432698</v>
      </c>
      <c r="M65">
        <f t="shared" si="6"/>
        <v>58803.212902930602</v>
      </c>
      <c r="N65">
        <f t="shared" si="7"/>
        <v>4.9066062133900008</v>
      </c>
      <c r="O65">
        <f t="shared" si="8"/>
        <v>12.539105034049999</v>
      </c>
      <c r="P65">
        <f t="shared" si="9"/>
        <v>39.252850306740001</v>
      </c>
      <c r="Q65">
        <f t="shared" si="10"/>
        <v>194.08353792758001</v>
      </c>
      <c r="R65">
        <f t="shared" si="11"/>
        <v>826.49057154670993</v>
      </c>
      <c r="S65">
        <f t="shared" si="12"/>
        <v>2189.9819432531599</v>
      </c>
      <c r="T65">
        <f t="shared" si="13"/>
        <v>26713.745386617804</v>
      </c>
      <c r="U65">
        <v>1</v>
      </c>
    </row>
    <row r="66" spans="1:21">
      <c r="A66">
        <v>65</v>
      </c>
      <c r="B66" s="3">
        <v>43955</v>
      </c>
      <c r="C66" s="1">
        <v>191866</v>
      </c>
      <c r="D66" s="1">
        <v>12471</v>
      </c>
      <c r="E66" s="1">
        <v>1936</v>
      </c>
      <c r="F66" s="1">
        <v>30464</v>
      </c>
      <c r="G66">
        <f t="shared" si="0"/>
        <v>7422.9581244523997</v>
      </c>
      <c r="H66">
        <f t="shared" si="1"/>
        <v>22360.690926700401</v>
      </c>
      <c r="I66">
        <f t="shared" si="2"/>
        <v>25461.552568233401</v>
      </c>
      <c r="J66">
        <f t="shared" si="3"/>
        <v>26782.815213791797</v>
      </c>
      <c r="K66">
        <f t="shared" si="4"/>
        <v>30568.941892217201</v>
      </c>
      <c r="L66">
        <f t="shared" si="5"/>
        <v>19409.124517565797</v>
      </c>
      <c r="M66">
        <f t="shared" si="6"/>
        <v>59859.916737852407</v>
      </c>
      <c r="N66">
        <f t="shared" si="7"/>
        <v>4.9856526361600002</v>
      </c>
      <c r="O66">
        <f t="shared" si="8"/>
        <v>12.7411125632</v>
      </c>
      <c r="P66">
        <f t="shared" si="9"/>
        <v>39.885221698560002</v>
      </c>
      <c r="Q66">
        <f t="shared" si="10"/>
        <v>197.21026314752001</v>
      </c>
      <c r="R66">
        <f t="shared" si="11"/>
        <v>839.80550253823992</v>
      </c>
      <c r="S66">
        <f t="shared" si="12"/>
        <v>2225.2629972070399</v>
      </c>
      <c r="T66">
        <f t="shared" si="13"/>
        <v>27144.109251123202</v>
      </c>
      <c r="U66">
        <v>1</v>
      </c>
    </row>
    <row r="67" spans="1:21">
      <c r="A67">
        <v>66</v>
      </c>
      <c r="B67" s="3">
        <v>43956</v>
      </c>
      <c r="C67" s="1">
        <v>195550</v>
      </c>
      <c r="D67" s="1">
        <v>12140</v>
      </c>
      <c r="E67" s="1">
        <v>1874</v>
      </c>
      <c r="F67" s="1">
        <v>30927</v>
      </c>
      <c r="G67">
        <f t="shared" ref="G67:G93" si="14">C67*3.86882414/100</f>
        <v>7565.4856057699999</v>
      </c>
      <c r="H67">
        <f t="shared" ref="H67:H93" si="15">C67*11.65432694/100</f>
        <v>22790.036331170002</v>
      </c>
      <c r="I67">
        <f t="shared" ref="I67:I93" si="16">C67*13.27048699/100</f>
        <v>25950.437308944998</v>
      </c>
      <c r="J67">
        <f t="shared" ref="J67:J93" si="17">C67*13.95912523/100</f>
        <v>27297.069387265001</v>
      </c>
      <c r="K67">
        <f t="shared" ref="K67:K93" si="18">C67*15.93244342/100</f>
        <v>31155.893107810003</v>
      </c>
      <c r="L67">
        <f t="shared" ref="L67:L93" si="19">C67*10.11597913/100</f>
        <v>19781.797188714998</v>
      </c>
      <c r="M67">
        <f t="shared" ref="M67:M93" si="20">C67*31.19881414/100</f>
        <v>61009.281050770005</v>
      </c>
      <c r="N67">
        <f t="shared" ref="N67:N93" si="21">F67*0.016365719/100</f>
        <v>5.0614259151300001</v>
      </c>
      <c r="O67">
        <f t="shared" ref="O67:O93" si="22">F67*0.041823505/100</f>
        <v>12.93475539135</v>
      </c>
      <c r="P67">
        <f t="shared" ref="P67:P93" si="23">F67*0.130925754/100</f>
        <v>40.49140793958</v>
      </c>
      <c r="Q67">
        <f t="shared" ref="Q67:Q93" si="24">F67*0.647355118/100</f>
        <v>200.20751734386002</v>
      </c>
      <c r="R67">
        <f t="shared" ref="R67:R93" si="25">F67*2.756714491/100</f>
        <v>852.56909063157002</v>
      </c>
      <c r="S67">
        <f t="shared" ref="S67:S93" si="26">F67*7.304566036/100</f>
        <v>2259.0831379537199</v>
      </c>
      <c r="T67">
        <f t="shared" ref="T67:T93" si="27">F67*89.10224938/100</f>
        <v>27556.652665752601</v>
      </c>
      <c r="U67">
        <v>1</v>
      </c>
    </row>
    <row r="68" spans="1:21">
      <c r="A68">
        <v>67</v>
      </c>
      <c r="B68" s="3">
        <v>43957</v>
      </c>
      <c r="C68" s="1">
        <v>199375</v>
      </c>
      <c r="D68" s="1">
        <v>11658</v>
      </c>
      <c r="E68" s="1">
        <v>1802</v>
      </c>
      <c r="F68" s="1">
        <v>31388</v>
      </c>
      <c r="G68">
        <f t="shared" si="14"/>
        <v>7713.4681291249999</v>
      </c>
      <c r="H68">
        <f t="shared" si="15"/>
        <v>23235.814336625001</v>
      </c>
      <c r="I68">
        <f t="shared" si="16"/>
        <v>26458.0334363125</v>
      </c>
      <c r="J68">
        <f t="shared" si="17"/>
        <v>27831.005927312501</v>
      </c>
      <c r="K68">
        <f t="shared" si="18"/>
        <v>31765.309068625</v>
      </c>
      <c r="L68">
        <f t="shared" si="19"/>
        <v>20168.733390437501</v>
      </c>
      <c r="M68">
        <f t="shared" si="20"/>
        <v>62202.635691625001</v>
      </c>
      <c r="N68">
        <f t="shared" si="21"/>
        <v>5.136871879720001</v>
      </c>
      <c r="O68">
        <f t="shared" si="22"/>
        <v>13.1275617494</v>
      </c>
      <c r="P68">
        <f t="shared" si="23"/>
        <v>41.094975665520003</v>
      </c>
      <c r="Q68">
        <f t="shared" si="24"/>
        <v>203.19182443784001</v>
      </c>
      <c r="R68">
        <f t="shared" si="25"/>
        <v>865.2775444350799</v>
      </c>
      <c r="S68">
        <f t="shared" si="26"/>
        <v>2292.7571873796796</v>
      </c>
      <c r="T68">
        <f t="shared" si="27"/>
        <v>27967.414035394402</v>
      </c>
      <c r="U68">
        <v>1</v>
      </c>
    </row>
    <row r="69" spans="1:21">
      <c r="A69">
        <v>68</v>
      </c>
      <c r="B69" s="3">
        <v>43958</v>
      </c>
      <c r="C69" s="1">
        <v>203141</v>
      </c>
      <c r="D69" s="1">
        <v>11140</v>
      </c>
      <c r="E69" s="1">
        <v>1685</v>
      </c>
      <c r="F69" s="1">
        <v>31847</v>
      </c>
      <c r="G69">
        <f t="shared" si="14"/>
        <v>7859.1680462374006</v>
      </c>
      <c r="H69">
        <f t="shared" si="15"/>
        <v>23674.716289185402</v>
      </c>
      <c r="I69">
        <f t="shared" si="16"/>
        <v>26957.799976355898</v>
      </c>
      <c r="J69">
        <f t="shared" si="17"/>
        <v>28356.706583474301</v>
      </c>
      <c r="K69">
        <f t="shared" si="18"/>
        <v>32365.3248878222</v>
      </c>
      <c r="L69">
        <f t="shared" si="19"/>
        <v>20549.701164473299</v>
      </c>
      <c r="M69">
        <f t="shared" si="20"/>
        <v>63377.583032137394</v>
      </c>
      <c r="N69">
        <f t="shared" si="21"/>
        <v>5.2119905299300004</v>
      </c>
      <c r="O69">
        <f t="shared" si="22"/>
        <v>13.319531637349998</v>
      </c>
      <c r="P69">
        <f t="shared" si="23"/>
        <v>41.695924876380005</v>
      </c>
      <c r="Q69">
        <f t="shared" si="24"/>
        <v>206.16318442946002</v>
      </c>
      <c r="R69">
        <f t="shared" si="25"/>
        <v>877.93086394877002</v>
      </c>
      <c r="S69">
        <f t="shared" si="26"/>
        <v>2326.2851454849201</v>
      </c>
      <c r="T69">
        <f t="shared" si="27"/>
        <v>28376.393360048602</v>
      </c>
      <c r="U69">
        <v>1</v>
      </c>
    </row>
    <row r="70" spans="1:21">
      <c r="A70">
        <v>69</v>
      </c>
      <c r="B70" s="3">
        <v>43959</v>
      </c>
      <c r="C70" s="1">
        <v>206201</v>
      </c>
      <c r="D70" s="1">
        <v>10672</v>
      </c>
      <c r="E70" s="1">
        <v>1641</v>
      </c>
      <c r="F70" s="1">
        <v>32227</v>
      </c>
      <c r="G70">
        <f t="shared" si="14"/>
        <v>7977.5540649213999</v>
      </c>
      <c r="H70">
        <f t="shared" si="15"/>
        <v>24031.338693549402</v>
      </c>
      <c r="I70">
        <f t="shared" si="16"/>
        <v>27363.876878249903</v>
      </c>
      <c r="J70">
        <f t="shared" si="17"/>
        <v>28783.855815512299</v>
      </c>
      <c r="K70">
        <f t="shared" si="18"/>
        <v>32852.857656474203</v>
      </c>
      <c r="L70">
        <f t="shared" si="19"/>
        <v>20859.250125851297</v>
      </c>
      <c r="M70">
        <f t="shared" si="20"/>
        <v>64332.266744821398</v>
      </c>
      <c r="N70">
        <f t="shared" si="21"/>
        <v>5.2741802621300007</v>
      </c>
      <c r="O70">
        <f t="shared" si="22"/>
        <v>13.47846095635</v>
      </c>
      <c r="P70">
        <f t="shared" si="23"/>
        <v>42.19344274158</v>
      </c>
      <c r="Q70">
        <f t="shared" si="24"/>
        <v>208.62313387786003</v>
      </c>
      <c r="R70">
        <f t="shared" si="25"/>
        <v>888.40637901457001</v>
      </c>
      <c r="S70">
        <f t="shared" si="26"/>
        <v>2354.04249642172</v>
      </c>
      <c r="T70">
        <f t="shared" si="27"/>
        <v>28714.981907692603</v>
      </c>
      <c r="U70">
        <v>1</v>
      </c>
    </row>
    <row r="71" spans="1:21">
      <c r="A71">
        <v>70</v>
      </c>
      <c r="B71" s="3">
        <v>43960</v>
      </c>
      <c r="C71" s="1">
        <v>208360</v>
      </c>
      <c r="D71" s="1">
        <v>10682</v>
      </c>
      <c r="E71" s="1">
        <v>1585</v>
      </c>
      <c r="F71" s="1">
        <v>32605</v>
      </c>
      <c r="G71">
        <f t="shared" si="14"/>
        <v>8061.0819781040009</v>
      </c>
      <c r="H71">
        <f t="shared" si="15"/>
        <v>24282.955612184</v>
      </c>
      <c r="I71">
        <f t="shared" si="16"/>
        <v>27650.386692364002</v>
      </c>
      <c r="J71">
        <f t="shared" si="17"/>
        <v>29085.233329227998</v>
      </c>
      <c r="K71">
        <f t="shared" si="18"/>
        <v>33196.839109912005</v>
      </c>
      <c r="L71">
        <f t="shared" si="19"/>
        <v>21077.654115267997</v>
      </c>
      <c r="M71">
        <f t="shared" si="20"/>
        <v>65005.849142103994</v>
      </c>
      <c r="N71">
        <f t="shared" si="21"/>
        <v>5.3360426799500003</v>
      </c>
      <c r="O71">
        <f t="shared" si="22"/>
        <v>13.636553805249997</v>
      </c>
      <c r="P71">
        <f t="shared" si="23"/>
        <v>42.688342091700008</v>
      </c>
      <c r="Q71">
        <f t="shared" si="24"/>
        <v>211.07013622390002</v>
      </c>
      <c r="R71">
        <f t="shared" si="25"/>
        <v>898.82675979055</v>
      </c>
      <c r="S71">
        <f t="shared" si="26"/>
        <v>2381.6537560378001</v>
      </c>
      <c r="T71">
        <f t="shared" si="27"/>
        <v>29051.788410349</v>
      </c>
      <c r="U71">
        <v>1</v>
      </c>
    </row>
    <row r="72" spans="1:21">
      <c r="A72">
        <v>71</v>
      </c>
      <c r="B72" s="3">
        <v>43961</v>
      </c>
      <c r="C72" s="1">
        <v>210685</v>
      </c>
      <c r="D72" s="1">
        <v>10414</v>
      </c>
      <c r="E72" s="1">
        <v>1538</v>
      </c>
      <c r="F72" s="1">
        <v>32952</v>
      </c>
      <c r="G72">
        <f t="shared" si="14"/>
        <v>8151.0321393590002</v>
      </c>
      <c r="H72">
        <f t="shared" si="15"/>
        <v>24553.918713539002</v>
      </c>
      <c r="I72">
        <f t="shared" si="16"/>
        <v>27958.925514881499</v>
      </c>
      <c r="J72">
        <f t="shared" si="17"/>
        <v>29409.782990825497</v>
      </c>
      <c r="K72">
        <f t="shared" si="18"/>
        <v>33567.268419427004</v>
      </c>
      <c r="L72">
        <f t="shared" si="19"/>
        <v>21312.850630040499</v>
      </c>
      <c r="M72">
        <f t="shared" si="20"/>
        <v>65731.221570859008</v>
      </c>
      <c r="N72">
        <f t="shared" si="21"/>
        <v>5.3928317248799997</v>
      </c>
      <c r="O72">
        <f t="shared" si="22"/>
        <v>13.781681367599999</v>
      </c>
      <c r="P72">
        <f t="shared" si="23"/>
        <v>43.142654458080003</v>
      </c>
      <c r="Q72">
        <f t="shared" si="24"/>
        <v>213.31645848336001</v>
      </c>
      <c r="R72">
        <f t="shared" si="25"/>
        <v>908.39255907432005</v>
      </c>
      <c r="S72">
        <f t="shared" si="26"/>
        <v>2407.0006001827201</v>
      </c>
      <c r="T72">
        <f t="shared" si="27"/>
        <v>29360.973215697602</v>
      </c>
      <c r="U72">
        <v>1</v>
      </c>
    </row>
    <row r="73" spans="1:21">
      <c r="A73">
        <v>72</v>
      </c>
      <c r="B73" s="3">
        <v>43962</v>
      </c>
      <c r="C73" s="1">
        <v>214266</v>
      </c>
      <c r="D73" s="1">
        <v>10641</v>
      </c>
      <c r="E73" s="1">
        <v>1485</v>
      </c>
      <c r="F73" s="1">
        <v>33260</v>
      </c>
      <c r="G73">
        <f t="shared" si="14"/>
        <v>8289.5747318123995</v>
      </c>
      <c r="H73">
        <f t="shared" si="15"/>
        <v>24971.260161260405</v>
      </c>
      <c r="I73">
        <f t="shared" si="16"/>
        <v>28434.1416539934</v>
      </c>
      <c r="J73">
        <f t="shared" si="17"/>
        <v>29909.659265311799</v>
      </c>
      <c r="K73">
        <f t="shared" si="18"/>
        <v>34137.809218297203</v>
      </c>
      <c r="L73">
        <f t="shared" si="19"/>
        <v>21675.103842685799</v>
      </c>
      <c r="M73">
        <f t="shared" si="20"/>
        <v>66848.4511052124</v>
      </c>
      <c r="N73">
        <f t="shared" si="21"/>
        <v>5.4432381394</v>
      </c>
      <c r="O73">
        <f t="shared" si="22"/>
        <v>13.910497762999999</v>
      </c>
      <c r="P73">
        <f t="shared" si="23"/>
        <v>43.545905780399998</v>
      </c>
      <c r="Q73">
        <f t="shared" si="24"/>
        <v>215.31031224679998</v>
      </c>
      <c r="R73">
        <f t="shared" si="25"/>
        <v>916.88323970659997</v>
      </c>
      <c r="S73">
        <f t="shared" si="26"/>
        <v>2429.4986635736</v>
      </c>
      <c r="T73">
        <f t="shared" si="27"/>
        <v>29635.408143788005</v>
      </c>
      <c r="U73">
        <v>1</v>
      </c>
    </row>
    <row r="74" spans="1:21">
      <c r="A74">
        <v>73</v>
      </c>
      <c r="B74" s="3">
        <v>43963</v>
      </c>
      <c r="C74" s="1">
        <v>217666</v>
      </c>
      <c r="D74" s="1">
        <v>10326</v>
      </c>
      <c r="E74" s="1">
        <v>1414</v>
      </c>
      <c r="F74" s="1">
        <v>33579</v>
      </c>
      <c r="G74">
        <f t="shared" si="14"/>
        <v>8421.1147525724009</v>
      </c>
      <c r="H74">
        <f t="shared" si="15"/>
        <v>25367.507277220404</v>
      </c>
      <c r="I74">
        <f t="shared" si="16"/>
        <v>28885.338211653401</v>
      </c>
      <c r="J74">
        <f t="shared" si="17"/>
        <v>30384.269523131799</v>
      </c>
      <c r="K74">
        <f t="shared" si="18"/>
        <v>34679.512294577202</v>
      </c>
      <c r="L74">
        <f t="shared" si="19"/>
        <v>22019.047133105796</v>
      </c>
      <c r="M74">
        <f t="shared" si="20"/>
        <v>67909.210785972406</v>
      </c>
      <c r="N74">
        <f t="shared" si="21"/>
        <v>5.4954447830099999</v>
      </c>
      <c r="O74">
        <f t="shared" si="22"/>
        <v>14.043914743949999</v>
      </c>
      <c r="P74">
        <f t="shared" si="23"/>
        <v>43.963558935660004</v>
      </c>
      <c r="Q74">
        <f t="shared" si="24"/>
        <v>217.37537507322003</v>
      </c>
      <c r="R74">
        <f t="shared" si="25"/>
        <v>925.67715893289005</v>
      </c>
      <c r="S74">
        <f t="shared" si="26"/>
        <v>2452.80022922844</v>
      </c>
      <c r="T74">
        <f t="shared" si="27"/>
        <v>29919.644319310202</v>
      </c>
      <c r="U74">
        <v>1</v>
      </c>
    </row>
    <row r="75" spans="1:21">
      <c r="A75">
        <v>74</v>
      </c>
      <c r="B75" s="3">
        <v>43964</v>
      </c>
      <c r="C75" s="1">
        <v>220972</v>
      </c>
      <c r="D75" s="1">
        <v>10075</v>
      </c>
      <c r="E75" s="1">
        <v>1342</v>
      </c>
      <c r="F75" s="1">
        <v>33894</v>
      </c>
      <c r="G75">
        <f t="shared" si="14"/>
        <v>8549.0180786408</v>
      </c>
      <c r="H75">
        <f t="shared" si="15"/>
        <v>25752.799325856799</v>
      </c>
      <c r="I75">
        <f t="shared" si="16"/>
        <v>29324.060511542801</v>
      </c>
      <c r="J75">
        <f t="shared" si="17"/>
        <v>30845.7582032356</v>
      </c>
      <c r="K75">
        <f t="shared" si="18"/>
        <v>35206.238874042399</v>
      </c>
      <c r="L75">
        <f t="shared" si="19"/>
        <v>22353.481403143596</v>
      </c>
      <c r="M75">
        <f t="shared" si="20"/>
        <v>68940.643581440803</v>
      </c>
      <c r="N75">
        <f t="shared" si="21"/>
        <v>5.5469967978600003</v>
      </c>
      <c r="O75">
        <f t="shared" si="22"/>
        <v>14.1756587847</v>
      </c>
      <c r="P75">
        <f t="shared" si="23"/>
        <v>44.375975060759998</v>
      </c>
      <c r="Q75">
        <f t="shared" si="24"/>
        <v>219.41454369491998</v>
      </c>
      <c r="R75">
        <f t="shared" si="25"/>
        <v>934.36080957953993</v>
      </c>
      <c r="S75">
        <f t="shared" si="26"/>
        <v>2475.8096122418401</v>
      </c>
      <c r="T75">
        <f t="shared" si="27"/>
        <v>30200.316404857203</v>
      </c>
      <c r="U75">
        <v>1</v>
      </c>
    </row>
    <row r="76" spans="1:21">
      <c r="A76">
        <v>75</v>
      </c>
      <c r="B76" s="3">
        <v>43965</v>
      </c>
      <c r="C76" s="1">
        <v>223599</v>
      </c>
      <c r="D76" s="1">
        <v>9690</v>
      </c>
      <c r="E76" s="1">
        <v>1314</v>
      </c>
      <c r="F76" s="1">
        <v>34228</v>
      </c>
      <c r="G76">
        <f t="shared" si="14"/>
        <v>8650.6520887986007</v>
      </c>
      <c r="H76">
        <f t="shared" si="15"/>
        <v>26058.958494570601</v>
      </c>
      <c r="I76">
        <f t="shared" si="16"/>
        <v>29672.676204770101</v>
      </c>
      <c r="J76">
        <f t="shared" si="17"/>
        <v>31212.464423027701</v>
      </c>
      <c r="K76">
        <f t="shared" si="18"/>
        <v>35624.784162685799</v>
      </c>
      <c r="L76">
        <f t="shared" si="19"/>
        <v>22619.2281748887</v>
      </c>
      <c r="M76">
        <f t="shared" si="20"/>
        <v>69760.236428898599</v>
      </c>
      <c r="N76">
        <f t="shared" si="21"/>
        <v>5.6016582993200004</v>
      </c>
      <c r="O76">
        <f t="shared" si="22"/>
        <v>14.315349291399999</v>
      </c>
      <c r="P76">
        <f t="shared" si="23"/>
        <v>44.813267079120003</v>
      </c>
      <c r="Q76">
        <f t="shared" si="24"/>
        <v>221.57670978904</v>
      </c>
      <c r="R76">
        <f t="shared" si="25"/>
        <v>943.56823597947994</v>
      </c>
      <c r="S76">
        <f t="shared" si="26"/>
        <v>2500.2068628020802</v>
      </c>
      <c r="T76">
        <f t="shared" si="27"/>
        <v>30497.917917786399</v>
      </c>
      <c r="U76">
        <v>1</v>
      </c>
    </row>
    <row r="77" spans="1:21">
      <c r="A77">
        <v>76</v>
      </c>
      <c r="B77" s="3">
        <v>43966</v>
      </c>
      <c r="C77" s="1">
        <v>226126</v>
      </c>
      <c r="D77" s="1">
        <v>9486</v>
      </c>
      <c r="E77" s="1">
        <v>1302</v>
      </c>
      <c r="F77" s="1">
        <v>34539</v>
      </c>
      <c r="G77">
        <f t="shared" si="14"/>
        <v>8748.4172748164001</v>
      </c>
      <c r="H77">
        <f t="shared" si="15"/>
        <v>26353.463336344405</v>
      </c>
      <c r="I77">
        <f t="shared" si="16"/>
        <v>30008.021411007401</v>
      </c>
      <c r="J77">
        <f t="shared" si="17"/>
        <v>31565.2115175898</v>
      </c>
      <c r="K77">
        <f t="shared" si="18"/>
        <v>36027.397007909196</v>
      </c>
      <c r="L77">
        <f t="shared" si="19"/>
        <v>22874.858967503798</v>
      </c>
      <c r="M77">
        <f t="shared" si="20"/>
        <v>70548.630462216403</v>
      </c>
      <c r="N77">
        <f t="shared" si="21"/>
        <v>5.6525556854100003</v>
      </c>
      <c r="O77">
        <f t="shared" si="22"/>
        <v>14.44542039195</v>
      </c>
      <c r="P77">
        <f t="shared" si="23"/>
        <v>45.220446174060001</v>
      </c>
      <c r="Q77">
        <f t="shared" si="24"/>
        <v>223.58998420602001</v>
      </c>
      <c r="R77">
        <f t="shared" si="25"/>
        <v>952.14161804648984</v>
      </c>
      <c r="S77">
        <f t="shared" si="26"/>
        <v>2522.9240631740399</v>
      </c>
      <c r="T77">
        <f t="shared" si="27"/>
        <v>30775.0259133582</v>
      </c>
      <c r="U77">
        <v>1</v>
      </c>
    </row>
    <row r="78" spans="1:21">
      <c r="A78">
        <v>77</v>
      </c>
      <c r="B78" s="3">
        <v>43967</v>
      </c>
      <c r="C78" s="1">
        <v>228204</v>
      </c>
      <c r="D78" s="1">
        <v>9094</v>
      </c>
      <c r="E78" s="1">
        <v>1234</v>
      </c>
      <c r="F78" s="1">
        <v>34853</v>
      </c>
      <c r="G78">
        <f t="shared" si="14"/>
        <v>8828.811440445601</v>
      </c>
      <c r="H78">
        <f t="shared" si="15"/>
        <v>26595.640250157601</v>
      </c>
      <c r="I78">
        <f t="shared" si="16"/>
        <v>30283.782130659602</v>
      </c>
      <c r="J78">
        <f t="shared" si="17"/>
        <v>31855.282139869196</v>
      </c>
      <c r="K78">
        <f t="shared" si="18"/>
        <v>36358.4731821768</v>
      </c>
      <c r="L78">
        <f t="shared" si="19"/>
        <v>23085.069013825199</v>
      </c>
      <c r="M78">
        <f t="shared" si="20"/>
        <v>71196.941820045598</v>
      </c>
      <c r="N78">
        <f t="shared" si="21"/>
        <v>5.7039440430700008</v>
      </c>
      <c r="O78">
        <f t="shared" si="22"/>
        <v>14.576746197649999</v>
      </c>
      <c r="P78">
        <f t="shared" si="23"/>
        <v>45.631553041620002</v>
      </c>
      <c r="Q78">
        <f t="shared" si="24"/>
        <v>225.62267927654</v>
      </c>
      <c r="R78">
        <f t="shared" si="25"/>
        <v>960.79770154822995</v>
      </c>
      <c r="S78">
        <f t="shared" si="26"/>
        <v>2545.8604005270799</v>
      </c>
      <c r="T78">
        <f t="shared" si="27"/>
        <v>31054.806976411404</v>
      </c>
      <c r="U78">
        <v>1</v>
      </c>
    </row>
    <row r="79" spans="1:21">
      <c r="A79">
        <v>78</v>
      </c>
      <c r="B79" s="3">
        <v>43968</v>
      </c>
      <c r="C79" s="1">
        <v>230041</v>
      </c>
      <c r="D79" s="1">
        <v>9113</v>
      </c>
      <c r="E79" s="1">
        <v>1196</v>
      </c>
      <c r="F79" s="1">
        <v>35119</v>
      </c>
      <c r="G79">
        <f t="shared" si="14"/>
        <v>8899.8817398973988</v>
      </c>
      <c r="H79">
        <f t="shared" si="15"/>
        <v>26809.730236045401</v>
      </c>
      <c r="I79">
        <f t="shared" si="16"/>
        <v>30527.5609766659</v>
      </c>
      <c r="J79">
        <f t="shared" si="17"/>
        <v>32111.711270344298</v>
      </c>
      <c r="K79">
        <f t="shared" si="18"/>
        <v>36651.152167802204</v>
      </c>
      <c r="L79">
        <f t="shared" si="19"/>
        <v>23270.899550443301</v>
      </c>
      <c r="M79">
        <f t="shared" si="20"/>
        <v>71770.064035797404</v>
      </c>
      <c r="N79">
        <f t="shared" si="21"/>
        <v>5.7474768556100004</v>
      </c>
      <c r="O79">
        <f t="shared" si="22"/>
        <v>14.68799672095</v>
      </c>
      <c r="P79">
        <f t="shared" si="23"/>
        <v>45.979815547260003</v>
      </c>
      <c r="Q79">
        <f t="shared" si="24"/>
        <v>227.34464389042</v>
      </c>
      <c r="R79">
        <f t="shared" si="25"/>
        <v>968.13056209428987</v>
      </c>
      <c r="S79">
        <f t="shared" si="26"/>
        <v>2565.29054618284</v>
      </c>
      <c r="T79">
        <f t="shared" si="27"/>
        <v>31291.818959762204</v>
      </c>
      <c r="U79">
        <v>1</v>
      </c>
    </row>
    <row r="80" spans="1:21">
      <c r="A80">
        <v>79</v>
      </c>
      <c r="B80" s="3">
        <v>43969</v>
      </c>
      <c r="C80" s="1">
        <v>232630</v>
      </c>
      <c r="D80" s="1">
        <v>9089</v>
      </c>
      <c r="E80" s="1">
        <v>1141</v>
      </c>
      <c r="F80" s="1">
        <v>35412</v>
      </c>
      <c r="G80">
        <f t="shared" si="14"/>
        <v>9000.0455968820006</v>
      </c>
      <c r="H80">
        <f t="shared" si="15"/>
        <v>27111.460760522001</v>
      </c>
      <c r="I80">
        <f t="shared" si="16"/>
        <v>30871.133884837</v>
      </c>
      <c r="J80">
        <f t="shared" si="17"/>
        <v>32473.113022548998</v>
      </c>
      <c r="K80">
        <f t="shared" si="18"/>
        <v>37063.643127946001</v>
      </c>
      <c r="L80">
        <f t="shared" si="19"/>
        <v>23532.802250118999</v>
      </c>
      <c r="M80">
        <f t="shared" si="20"/>
        <v>72577.801333882002</v>
      </c>
      <c r="N80">
        <f t="shared" si="21"/>
        <v>5.7954284122800006</v>
      </c>
      <c r="O80">
        <f t="shared" si="22"/>
        <v>14.810539590599999</v>
      </c>
      <c r="P80">
        <f t="shared" si="23"/>
        <v>46.36342800648</v>
      </c>
      <c r="Q80">
        <f t="shared" si="24"/>
        <v>229.24139438615998</v>
      </c>
      <c r="R80">
        <f t="shared" si="25"/>
        <v>976.20773555291987</v>
      </c>
      <c r="S80">
        <f t="shared" si="26"/>
        <v>2586.6929246683198</v>
      </c>
      <c r="T80">
        <f t="shared" si="27"/>
        <v>31552.888550445601</v>
      </c>
      <c r="U80">
        <v>1</v>
      </c>
    </row>
    <row r="81" spans="1:21">
      <c r="A81">
        <v>80</v>
      </c>
      <c r="B81" s="3">
        <v>43970</v>
      </c>
      <c r="C81" s="1">
        <v>235684</v>
      </c>
      <c r="D81" s="1">
        <v>8904</v>
      </c>
      <c r="E81" s="1">
        <v>1106</v>
      </c>
      <c r="F81" s="1">
        <v>35686</v>
      </c>
      <c r="G81">
        <f t="shared" si="14"/>
        <v>9118.1994861176008</v>
      </c>
      <c r="H81">
        <f t="shared" si="15"/>
        <v>27467.383905269602</v>
      </c>
      <c r="I81">
        <f t="shared" si="16"/>
        <v>31276.414557511602</v>
      </c>
      <c r="J81">
        <f t="shared" si="17"/>
        <v>32899.424707073202</v>
      </c>
      <c r="K81">
        <f t="shared" si="18"/>
        <v>37550.219949992803</v>
      </c>
      <c r="L81">
        <f t="shared" si="19"/>
        <v>23841.744252749198</v>
      </c>
      <c r="M81">
        <f t="shared" si="20"/>
        <v>73530.613117717599</v>
      </c>
      <c r="N81">
        <f t="shared" si="21"/>
        <v>5.8402704823400002</v>
      </c>
      <c r="O81">
        <f t="shared" si="22"/>
        <v>14.9251359943</v>
      </c>
      <c r="P81">
        <f t="shared" si="23"/>
        <v>46.722164572440008</v>
      </c>
      <c r="Q81">
        <f t="shared" si="24"/>
        <v>231.01514740948002</v>
      </c>
      <c r="R81">
        <f t="shared" si="25"/>
        <v>983.76113325825997</v>
      </c>
      <c r="S81">
        <f t="shared" si="26"/>
        <v>2606.7074356069597</v>
      </c>
      <c r="T81">
        <f t="shared" si="27"/>
        <v>31797.0287137468</v>
      </c>
      <c r="U81">
        <v>1</v>
      </c>
    </row>
    <row r="82" spans="1:21">
      <c r="A82">
        <v>81</v>
      </c>
      <c r="B82" s="3">
        <v>43971</v>
      </c>
      <c r="C82" s="1">
        <v>238399</v>
      </c>
      <c r="D82" s="1">
        <v>8503</v>
      </c>
      <c r="E82" s="1">
        <v>1034</v>
      </c>
      <c r="F82" s="1">
        <v>35954</v>
      </c>
      <c r="G82">
        <f t="shared" si="14"/>
        <v>9223.2380615186012</v>
      </c>
      <c r="H82">
        <f t="shared" si="15"/>
        <v>27783.7988816906</v>
      </c>
      <c r="I82">
        <f t="shared" si="16"/>
        <v>31636.708279290102</v>
      </c>
      <c r="J82">
        <f t="shared" si="17"/>
        <v>33278.414957067704</v>
      </c>
      <c r="K82">
        <f t="shared" si="18"/>
        <v>37982.785788845802</v>
      </c>
      <c r="L82">
        <f t="shared" si="19"/>
        <v>24116.393086128701</v>
      </c>
      <c r="M82">
        <f t="shared" si="20"/>
        <v>74377.660921618604</v>
      </c>
      <c r="N82">
        <f t="shared" si="21"/>
        <v>5.8841306092600005</v>
      </c>
      <c r="O82">
        <f t="shared" si="22"/>
        <v>15.0372229877</v>
      </c>
      <c r="P82">
        <f t="shared" si="23"/>
        <v>47.073045593160003</v>
      </c>
      <c r="Q82">
        <f t="shared" si="24"/>
        <v>232.75005912571999</v>
      </c>
      <c r="R82">
        <f t="shared" si="25"/>
        <v>991.14912809413988</v>
      </c>
      <c r="S82">
        <f t="shared" si="26"/>
        <v>2626.2836725834404</v>
      </c>
      <c r="T82">
        <f t="shared" si="27"/>
        <v>32035.822742085202</v>
      </c>
      <c r="U82">
        <v>1</v>
      </c>
    </row>
    <row r="83" spans="1:21">
      <c r="A83">
        <v>82</v>
      </c>
      <c r="B83" s="3">
        <v>43972</v>
      </c>
      <c r="C83" s="1">
        <v>240974</v>
      </c>
      <c r="D83" s="1">
        <v>8257</v>
      </c>
      <c r="E83" s="1">
        <v>1008</v>
      </c>
      <c r="F83" s="1">
        <v>36191</v>
      </c>
      <c r="G83">
        <f t="shared" si="14"/>
        <v>9322.8602831236003</v>
      </c>
      <c r="H83">
        <f t="shared" si="15"/>
        <v>28083.8978003956</v>
      </c>
      <c r="I83">
        <f t="shared" si="16"/>
        <v>31978.423319282603</v>
      </c>
      <c r="J83">
        <f t="shared" si="17"/>
        <v>33637.862431740199</v>
      </c>
      <c r="K83">
        <f t="shared" si="18"/>
        <v>38393.046206910803</v>
      </c>
      <c r="L83">
        <f t="shared" si="19"/>
        <v>24376.8795487262</v>
      </c>
      <c r="M83">
        <f t="shared" si="20"/>
        <v>75181.030385723599</v>
      </c>
      <c r="N83">
        <f t="shared" si="21"/>
        <v>5.9229173632900007</v>
      </c>
      <c r="O83">
        <f t="shared" si="22"/>
        <v>15.136344694549997</v>
      </c>
      <c r="P83">
        <f t="shared" si="23"/>
        <v>47.38333963014</v>
      </c>
      <c r="Q83">
        <f t="shared" si="24"/>
        <v>234.28429075538</v>
      </c>
      <c r="R83">
        <f t="shared" si="25"/>
        <v>997.68254143780996</v>
      </c>
      <c r="S83">
        <f t="shared" si="26"/>
        <v>2643.59549408876</v>
      </c>
      <c r="T83">
        <f t="shared" si="27"/>
        <v>32246.995073115802</v>
      </c>
      <c r="U83">
        <v>1</v>
      </c>
    </row>
    <row r="84" spans="1:21">
      <c r="A84">
        <v>83</v>
      </c>
      <c r="B84" s="3">
        <v>43973</v>
      </c>
      <c r="C84" s="1">
        <v>243033</v>
      </c>
      <c r="D84" s="1">
        <v>8220</v>
      </c>
      <c r="E84" s="1">
        <v>964</v>
      </c>
      <c r="F84" s="1">
        <v>36413</v>
      </c>
      <c r="G84">
        <f t="shared" si="14"/>
        <v>9402.5193721661999</v>
      </c>
      <c r="H84">
        <f t="shared" si="15"/>
        <v>28323.860392090202</v>
      </c>
      <c r="I84">
        <f t="shared" si="16"/>
        <v>32251.662646406701</v>
      </c>
      <c r="J84">
        <f t="shared" si="17"/>
        <v>33925.280820225904</v>
      </c>
      <c r="K84">
        <f t="shared" si="18"/>
        <v>38721.095216928603</v>
      </c>
      <c r="L84">
        <f t="shared" si="19"/>
        <v>24585.167559012902</v>
      </c>
      <c r="M84">
        <f t="shared" si="20"/>
        <v>75823.413968866196</v>
      </c>
      <c r="N84">
        <f t="shared" si="21"/>
        <v>5.9592492594699999</v>
      </c>
      <c r="O84">
        <f t="shared" si="22"/>
        <v>15.229192875649998</v>
      </c>
      <c r="P84">
        <f t="shared" si="23"/>
        <v>47.673994804020005</v>
      </c>
      <c r="Q84">
        <f t="shared" si="24"/>
        <v>235.72141911734002</v>
      </c>
      <c r="R84">
        <f t="shared" si="25"/>
        <v>1003.80244760783</v>
      </c>
      <c r="S84">
        <f t="shared" si="26"/>
        <v>2659.81163068868</v>
      </c>
      <c r="T84">
        <f t="shared" si="27"/>
        <v>32444.802066739401</v>
      </c>
      <c r="U84">
        <v>1</v>
      </c>
    </row>
    <row r="85" spans="1:21">
      <c r="A85">
        <v>84</v>
      </c>
      <c r="B85" s="3">
        <v>43974</v>
      </c>
      <c r="C85" s="1">
        <v>244560</v>
      </c>
      <c r="D85" s="1">
        <v>7856</v>
      </c>
      <c r="E85" s="1">
        <v>926</v>
      </c>
      <c r="F85" s="1">
        <v>36629</v>
      </c>
      <c r="G85">
        <f t="shared" si="14"/>
        <v>9461.596316784</v>
      </c>
      <c r="H85">
        <f t="shared" si="15"/>
        <v>28501.821964464001</v>
      </c>
      <c r="I85">
        <f t="shared" si="16"/>
        <v>32454.302982744</v>
      </c>
      <c r="J85">
        <f t="shared" si="17"/>
        <v>34138.436662487999</v>
      </c>
      <c r="K85">
        <f t="shared" si="18"/>
        <v>38964.383627952004</v>
      </c>
      <c r="L85">
        <f t="shared" si="19"/>
        <v>24739.638560328</v>
      </c>
      <c r="M85">
        <f t="shared" si="20"/>
        <v>76299.819860784002</v>
      </c>
      <c r="N85">
        <f t="shared" si="21"/>
        <v>5.9945992125100007</v>
      </c>
      <c r="O85">
        <f t="shared" si="22"/>
        <v>15.319531646449997</v>
      </c>
      <c r="P85">
        <f t="shared" si="23"/>
        <v>47.956794432659997</v>
      </c>
      <c r="Q85">
        <f t="shared" si="24"/>
        <v>237.11970617221999</v>
      </c>
      <c r="R85">
        <f t="shared" si="25"/>
        <v>1009.75695090839</v>
      </c>
      <c r="S85">
        <f t="shared" si="26"/>
        <v>2675.5894933264399</v>
      </c>
      <c r="T85">
        <f t="shared" si="27"/>
        <v>32637.262925400202</v>
      </c>
      <c r="U85">
        <v>1</v>
      </c>
    </row>
    <row r="86" spans="1:21">
      <c r="A86">
        <v>85</v>
      </c>
      <c r="B86" s="3">
        <v>43975</v>
      </c>
      <c r="C86" s="1">
        <v>245925</v>
      </c>
      <c r="D86" s="1">
        <v>7859</v>
      </c>
      <c r="E86" s="1">
        <v>886</v>
      </c>
      <c r="F86" s="1">
        <v>36825</v>
      </c>
      <c r="G86">
        <f t="shared" si="14"/>
        <v>9514.4057662949999</v>
      </c>
      <c r="H86">
        <f t="shared" si="15"/>
        <v>28660.903527195002</v>
      </c>
      <c r="I86">
        <f t="shared" si="16"/>
        <v>32635.445130157499</v>
      </c>
      <c r="J86">
        <f t="shared" si="17"/>
        <v>34328.978721877502</v>
      </c>
      <c r="K86">
        <f t="shared" si="18"/>
        <v>39181.861480635001</v>
      </c>
      <c r="L86">
        <f t="shared" si="19"/>
        <v>24877.721675452496</v>
      </c>
      <c r="M86">
        <f t="shared" si="20"/>
        <v>76725.683673794993</v>
      </c>
      <c r="N86">
        <f t="shared" si="21"/>
        <v>6.0266760217500011</v>
      </c>
      <c r="O86">
        <f t="shared" si="22"/>
        <v>15.401505716249998</v>
      </c>
      <c r="P86">
        <f t="shared" si="23"/>
        <v>48.2134089105</v>
      </c>
      <c r="Q86">
        <f t="shared" si="24"/>
        <v>238.3885222035</v>
      </c>
      <c r="R86">
        <f t="shared" si="25"/>
        <v>1015.1601113107499</v>
      </c>
      <c r="S86">
        <f t="shared" si="26"/>
        <v>2689.9064427569997</v>
      </c>
      <c r="T86">
        <f t="shared" si="27"/>
        <v>32811.903334185001</v>
      </c>
      <c r="U86">
        <v>1</v>
      </c>
    </row>
    <row r="87" spans="1:21">
      <c r="A87">
        <v>86</v>
      </c>
      <c r="B87" s="3">
        <v>43976</v>
      </c>
      <c r="C87" s="1">
        <v>247548</v>
      </c>
      <c r="D87" s="1">
        <v>7885</v>
      </c>
      <c r="E87" s="1">
        <v>863</v>
      </c>
      <c r="F87" s="1">
        <v>37026</v>
      </c>
      <c r="G87">
        <f t="shared" si="14"/>
        <v>9577.1967820872014</v>
      </c>
      <c r="H87">
        <f t="shared" si="15"/>
        <v>28850.053253431204</v>
      </c>
      <c r="I87">
        <f t="shared" si="16"/>
        <v>32850.825134005201</v>
      </c>
      <c r="J87">
        <f t="shared" si="17"/>
        <v>34555.535324360397</v>
      </c>
      <c r="K87">
        <f t="shared" si="18"/>
        <v>39440.445037341604</v>
      </c>
      <c r="L87">
        <f t="shared" si="19"/>
        <v>25041.904016732398</v>
      </c>
      <c r="M87">
        <f t="shared" si="20"/>
        <v>77232.040427287197</v>
      </c>
      <c r="N87">
        <f t="shared" si="21"/>
        <v>6.0595711169399999</v>
      </c>
      <c r="O87">
        <f t="shared" si="22"/>
        <v>15.485570961300001</v>
      </c>
      <c r="P87">
        <f t="shared" si="23"/>
        <v>48.47656967604</v>
      </c>
      <c r="Q87">
        <f t="shared" si="24"/>
        <v>239.68970599068001</v>
      </c>
      <c r="R87">
        <f t="shared" si="25"/>
        <v>1020.70110743766</v>
      </c>
      <c r="S87">
        <f t="shared" si="26"/>
        <v>2704.58862048936</v>
      </c>
      <c r="T87">
        <f t="shared" si="27"/>
        <v>32990.998855438804</v>
      </c>
      <c r="U87">
        <v>1</v>
      </c>
    </row>
    <row r="88" spans="1:21">
      <c r="A88">
        <v>87</v>
      </c>
      <c r="B88" s="3">
        <v>43977</v>
      </c>
      <c r="C88" s="1">
        <v>249219</v>
      </c>
      <c r="D88" s="1">
        <v>7790</v>
      </c>
      <c r="E88" s="1">
        <v>847</v>
      </c>
      <c r="F88" s="1">
        <v>37237</v>
      </c>
      <c r="G88">
        <f t="shared" si="14"/>
        <v>9641.8448334666009</v>
      </c>
      <c r="H88">
        <f t="shared" si="15"/>
        <v>29044.797056598603</v>
      </c>
      <c r="I88">
        <f t="shared" si="16"/>
        <v>33072.574971608097</v>
      </c>
      <c r="J88">
        <f t="shared" si="17"/>
        <v>34788.792306953699</v>
      </c>
      <c r="K88">
        <f t="shared" si="18"/>
        <v>39706.676166889803</v>
      </c>
      <c r="L88">
        <f t="shared" si="19"/>
        <v>25210.942027994697</v>
      </c>
      <c r="M88">
        <f t="shared" si="20"/>
        <v>77753.372611566592</v>
      </c>
      <c r="N88">
        <f t="shared" si="21"/>
        <v>6.0941027840300004</v>
      </c>
      <c r="O88">
        <f t="shared" si="22"/>
        <v>15.573818556849998</v>
      </c>
      <c r="P88">
        <f t="shared" si="23"/>
        <v>48.752823016980003</v>
      </c>
      <c r="Q88">
        <f t="shared" si="24"/>
        <v>241.05562528966001</v>
      </c>
      <c r="R88">
        <f t="shared" si="25"/>
        <v>1026.51777501367</v>
      </c>
      <c r="S88">
        <f t="shared" si="26"/>
        <v>2720.0012548253198</v>
      </c>
      <c r="T88">
        <f t="shared" si="27"/>
        <v>33179.004601630601</v>
      </c>
      <c r="U88">
        <v>1</v>
      </c>
    </row>
    <row r="89" spans="1:21">
      <c r="A89">
        <v>88</v>
      </c>
      <c r="B89" s="3">
        <v>43978</v>
      </c>
      <c r="C89" s="1">
        <v>251048</v>
      </c>
      <c r="D89" s="1">
        <v>7468</v>
      </c>
      <c r="E89" s="1">
        <v>783</v>
      </c>
      <c r="F89" s="1">
        <v>37432</v>
      </c>
      <c r="G89">
        <f t="shared" si="14"/>
        <v>9712.6056269872006</v>
      </c>
      <c r="H89">
        <f t="shared" si="15"/>
        <v>29257.954696331202</v>
      </c>
      <c r="I89">
        <f t="shared" si="16"/>
        <v>33315.292178655203</v>
      </c>
      <c r="J89">
        <f t="shared" si="17"/>
        <v>35044.104707410399</v>
      </c>
      <c r="K89">
        <f t="shared" si="18"/>
        <v>39998.080557041598</v>
      </c>
      <c r="L89">
        <f t="shared" si="19"/>
        <v>25395.963286282396</v>
      </c>
      <c r="M89">
        <f t="shared" si="20"/>
        <v>78323.998922187195</v>
      </c>
      <c r="N89">
        <f t="shared" si="21"/>
        <v>6.1260159360799999</v>
      </c>
      <c r="O89">
        <f t="shared" si="22"/>
        <v>15.655374391599999</v>
      </c>
      <c r="P89">
        <f t="shared" si="23"/>
        <v>49.008128237279998</v>
      </c>
      <c r="Q89">
        <f t="shared" si="24"/>
        <v>242.31796776976</v>
      </c>
      <c r="R89">
        <f t="shared" si="25"/>
        <v>1031.8933682711199</v>
      </c>
      <c r="S89">
        <f t="shared" si="26"/>
        <v>2734.24515859552</v>
      </c>
      <c r="T89">
        <f t="shared" si="27"/>
        <v>33352.753987921606</v>
      </c>
      <c r="U89">
        <v>1</v>
      </c>
    </row>
    <row r="90" spans="1:21">
      <c r="A90">
        <v>89</v>
      </c>
      <c r="B90" s="3">
        <v>43979</v>
      </c>
      <c r="C90" s="1">
        <v>252801</v>
      </c>
      <c r="D90" s="1">
        <v>7208</v>
      </c>
      <c r="E90" s="1">
        <v>751</v>
      </c>
      <c r="F90" s="1">
        <v>37650</v>
      </c>
      <c r="G90">
        <f t="shared" si="14"/>
        <v>9780.4261141614006</v>
      </c>
      <c r="H90">
        <f t="shared" si="15"/>
        <v>29462.255047589402</v>
      </c>
      <c r="I90">
        <f t="shared" si="16"/>
        <v>33547.9238155899</v>
      </c>
      <c r="J90">
        <f t="shared" si="17"/>
        <v>35288.808172692297</v>
      </c>
      <c r="K90">
        <f t="shared" si="18"/>
        <v>40277.376290194203</v>
      </c>
      <c r="L90">
        <f t="shared" si="19"/>
        <v>25573.296400431296</v>
      </c>
      <c r="M90">
        <f t="shared" si="20"/>
        <v>78870.914134061401</v>
      </c>
      <c r="N90">
        <f t="shared" si="21"/>
        <v>6.1616932035000005</v>
      </c>
      <c r="O90">
        <f t="shared" si="22"/>
        <v>15.746549632499999</v>
      </c>
      <c r="P90">
        <f t="shared" si="23"/>
        <v>49.293546381000006</v>
      </c>
      <c r="Q90">
        <f t="shared" si="24"/>
        <v>243.72920192699999</v>
      </c>
      <c r="R90">
        <f t="shared" si="25"/>
        <v>1037.9030058614999</v>
      </c>
      <c r="S90">
        <f t="shared" si="26"/>
        <v>2750.1691125540001</v>
      </c>
      <c r="T90">
        <f t="shared" si="27"/>
        <v>33546.996891570001</v>
      </c>
      <c r="U90">
        <v>1</v>
      </c>
    </row>
    <row r="91" spans="1:21">
      <c r="A91">
        <v>90</v>
      </c>
      <c r="B91" s="3">
        <v>43980</v>
      </c>
      <c r="C91" s="1">
        <v>254327</v>
      </c>
      <c r="D91" s="1">
        <v>6906</v>
      </c>
      <c r="E91" s="1">
        <v>719</v>
      </c>
      <c r="F91" s="1">
        <v>37836</v>
      </c>
      <c r="G91">
        <f t="shared" si="14"/>
        <v>9839.4643705378003</v>
      </c>
      <c r="H91">
        <f t="shared" si="15"/>
        <v>29640.100076693805</v>
      </c>
      <c r="I91">
        <f t="shared" si="16"/>
        <v>33750.431447057301</v>
      </c>
      <c r="J91">
        <f t="shared" si="17"/>
        <v>35501.824423702099</v>
      </c>
      <c r="K91">
        <f t="shared" si="18"/>
        <v>40520.505376783403</v>
      </c>
      <c r="L91">
        <f t="shared" si="19"/>
        <v>25727.666241955099</v>
      </c>
      <c r="M91">
        <f t="shared" si="20"/>
        <v>79347.008037837804</v>
      </c>
      <c r="N91">
        <f t="shared" si="21"/>
        <v>6.1921334408400002</v>
      </c>
      <c r="O91">
        <f t="shared" si="22"/>
        <v>15.824341351799999</v>
      </c>
      <c r="P91">
        <f t="shared" si="23"/>
        <v>49.53706828344</v>
      </c>
      <c r="Q91">
        <f t="shared" si="24"/>
        <v>244.93328244648001</v>
      </c>
      <c r="R91">
        <f t="shared" si="25"/>
        <v>1043.03049481476</v>
      </c>
      <c r="S91">
        <f t="shared" si="26"/>
        <v>2763.7556053809599</v>
      </c>
      <c r="T91">
        <f t="shared" si="27"/>
        <v>33712.727075416798</v>
      </c>
      <c r="U91">
        <v>1</v>
      </c>
    </row>
    <row r="92" spans="1:21">
      <c r="A92">
        <v>91</v>
      </c>
      <c r="B92" s="3">
        <v>43981</v>
      </c>
      <c r="C92" s="1">
        <v>255447</v>
      </c>
      <c r="D92" s="1">
        <v>6614</v>
      </c>
      <c r="E92" s="1">
        <v>704</v>
      </c>
      <c r="F92" s="1">
        <v>37999</v>
      </c>
      <c r="G92">
        <f t="shared" si="14"/>
        <v>9882.795200905799</v>
      </c>
      <c r="H92">
        <f t="shared" si="15"/>
        <v>29770.628538421803</v>
      </c>
      <c r="I92">
        <f t="shared" si="16"/>
        <v>33899.060901345299</v>
      </c>
      <c r="J92">
        <f t="shared" si="17"/>
        <v>35658.1666262781</v>
      </c>
      <c r="K92">
        <f t="shared" si="18"/>
        <v>40698.9487430874</v>
      </c>
      <c r="L92">
        <f t="shared" si="19"/>
        <v>25840.965208211099</v>
      </c>
      <c r="M92">
        <f t="shared" si="20"/>
        <v>79696.434756205796</v>
      </c>
      <c r="N92">
        <f t="shared" si="21"/>
        <v>6.2188095628100006</v>
      </c>
      <c r="O92">
        <f t="shared" si="22"/>
        <v>15.89251366495</v>
      </c>
      <c r="P92">
        <f t="shared" si="23"/>
        <v>49.750477262460002</v>
      </c>
      <c r="Q92">
        <f t="shared" si="24"/>
        <v>245.98847128881999</v>
      </c>
      <c r="R92">
        <f t="shared" si="25"/>
        <v>1047.5239394350899</v>
      </c>
      <c r="S92">
        <f t="shared" si="26"/>
        <v>2775.6620480196398</v>
      </c>
      <c r="T92">
        <f t="shared" si="27"/>
        <v>33857.963741906198</v>
      </c>
      <c r="U92">
        <v>1</v>
      </c>
    </row>
    <row r="93" spans="1:21">
      <c r="A93">
        <v>92</v>
      </c>
      <c r="B93" s="3">
        <v>43982</v>
      </c>
      <c r="C93" s="1">
        <v>256526</v>
      </c>
      <c r="D93" s="1">
        <v>6582</v>
      </c>
      <c r="E93" s="1">
        <v>679</v>
      </c>
      <c r="F93" s="1">
        <v>38125</v>
      </c>
      <c r="G93">
        <f t="shared" si="14"/>
        <v>9924.5398133763993</v>
      </c>
      <c r="H93">
        <f t="shared" si="15"/>
        <v>29896.378726104402</v>
      </c>
      <c r="I93">
        <f t="shared" si="16"/>
        <v>34042.249455967401</v>
      </c>
      <c r="J93">
        <f t="shared" si="17"/>
        <v>35808.785587509803</v>
      </c>
      <c r="K93">
        <f t="shared" si="18"/>
        <v>40870.8598075892</v>
      </c>
      <c r="L93">
        <f t="shared" si="19"/>
        <v>25950.116623023801</v>
      </c>
      <c r="M93">
        <f t="shared" si="20"/>
        <v>80033.069960776396</v>
      </c>
      <c r="N93">
        <f t="shared" si="21"/>
        <v>6.2394303687500008</v>
      </c>
      <c r="O93">
        <f t="shared" si="22"/>
        <v>15.94521128125</v>
      </c>
      <c r="P93">
        <f t="shared" si="23"/>
        <v>49.9154437125</v>
      </c>
      <c r="Q93">
        <f t="shared" si="24"/>
        <v>246.80413873750001</v>
      </c>
      <c r="R93">
        <f t="shared" si="25"/>
        <v>1050.9973996937499</v>
      </c>
      <c r="S93">
        <f t="shared" si="26"/>
        <v>2784.8658012250003</v>
      </c>
      <c r="T93">
        <f t="shared" si="27"/>
        <v>33970.232576125003</v>
      </c>
      <c r="U9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workbookViewId="0">
      <selection activeCell="F12" sqref="F12"/>
    </sheetView>
  </sheetViews>
  <sheetFormatPr baseColWidth="10" defaultRowHeight="15" x14ac:dyDescent="0"/>
  <sheetData>
    <row r="1" spans="1:9">
      <c r="A1" t="s">
        <v>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8</v>
      </c>
      <c r="H1" t="s">
        <v>14</v>
      </c>
      <c r="I1" t="s">
        <v>15</v>
      </c>
    </row>
    <row r="2" spans="1:9">
      <c r="A2">
        <v>1</v>
      </c>
      <c r="B2" s="3">
        <v>43860</v>
      </c>
      <c r="C2" s="1">
        <v>2</v>
      </c>
    </row>
    <row r="3" spans="1:9">
      <c r="A3">
        <v>2</v>
      </c>
      <c r="B3" s="3">
        <v>43861</v>
      </c>
      <c r="C3" s="1">
        <v>2</v>
      </c>
    </row>
    <row r="4" spans="1:9">
      <c r="A4">
        <v>3</v>
      </c>
      <c r="B4" s="3">
        <v>43862</v>
      </c>
      <c r="C4" s="1">
        <v>2</v>
      </c>
    </row>
    <row r="5" spans="1:9">
      <c r="A5">
        <v>4</v>
      </c>
      <c r="B5" s="3">
        <v>43863</v>
      </c>
      <c r="C5" s="1">
        <v>2</v>
      </c>
    </row>
    <row r="6" spans="1:9">
      <c r="A6">
        <v>5</v>
      </c>
      <c r="B6" s="3">
        <v>43864</v>
      </c>
      <c r="C6" s="1">
        <v>2</v>
      </c>
    </row>
    <row r="7" spans="1:9">
      <c r="A7">
        <v>6</v>
      </c>
      <c r="B7" s="3">
        <v>43865</v>
      </c>
      <c r="C7" s="1">
        <v>2</v>
      </c>
    </row>
    <row r="8" spans="1:9">
      <c r="A8">
        <v>7</v>
      </c>
      <c r="B8" s="3">
        <v>43866</v>
      </c>
      <c r="C8" s="1">
        <v>3</v>
      </c>
    </row>
    <row r="9" spans="1:9">
      <c r="A9">
        <v>8</v>
      </c>
      <c r="B9" s="3">
        <v>43867</v>
      </c>
      <c r="C9" s="1">
        <v>3</v>
      </c>
    </row>
    <row r="10" spans="1:9">
      <c r="A10">
        <v>9</v>
      </c>
      <c r="B10" s="3">
        <v>43868</v>
      </c>
      <c r="C10" s="1">
        <v>3</v>
      </c>
    </row>
    <row r="11" spans="1:9">
      <c r="A11">
        <v>10</v>
      </c>
      <c r="B11" s="3">
        <v>43869</v>
      </c>
      <c r="C11" s="1">
        <v>7</v>
      </c>
    </row>
    <row r="12" spans="1:9">
      <c r="A12">
        <v>11</v>
      </c>
      <c r="B12" s="3">
        <v>43870</v>
      </c>
      <c r="C12" s="1">
        <v>8</v>
      </c>
    </row>
    <row r="13" spans="1:9">
      <c r="A13">
        <v>12</v>
      </c>
      <c r="B13" s="3">
        <v>43871</v>
      </c>
      <c r="C13" s="1">
        <v>8</v>
      </c>
    </row>
    <row r="14" spans="1:9">
      <c r="A14">
        <v>13</v>
      </c>
      <c r="B14" s="3">
        <v>43872</v>
      </c>
      <c r="C14" s="1">
        <v>9</v>
      </c>
    </row>
    <row r="15" spans="1:9">
      <c r="A15">
        <v>14</v>
      </c>
      <c r="B15" s="3">
        <v>43873</v>
      </c>
      <c r="C15" s="1">
        <v>9</v>
      </c>
    </row>
    <row r="16" spans="1:9">
      <c r="A16">
        <v>15</v>
      </c>
      <c r="B16" s="3">
        <v>43874</v>
      </c>
      <c r="C16" s="1">
        <v>9</v>
      </c>
    </row>
    <row r="17" spans="1:9">
      <c r="A17">
        <v>16</v>
      </c>
      <c r="B17" s="3">
        <v>43875</v>
      </c>
      <c r="C17" s="1">
        <v>9</v>
      </c>
    </row>
    <row r="18" spans="1:9">
      <c r="A18">
        <v>17</v>
      </c>
      <c r="B18" s="3">
        <v>43876</v>
      </c>
      <c r="C18" s="1">
        <v>9</v>
      </c>
    </row>
    <row r="19" spans="1:9">
      <c r="A19">
        <v>18</v>
      </c>
      <c r="B19" s="3">
        <v>43877</v>
      </c>
      <c r="C19" s="1">
        <v>9</v>
      </c>
    </row>
    <row r="20" spans="1:9">
      <c r="A20">
        <v>19</v>
      </c>
      <c r="B20" s="3">
        <v>43878</v>
      </c>
      <c r="C20" s="1">
        <v>9</v>
      </c>
    </row>
    <row r="21" spans="1:9">
      <c r="A21">
        <v>20</v>
      </c>
      <c r="B21" s="3">
        <v>43879</v>
      </c>
      <c r="C21" s="1">
        <v>9</v>
      </c>
    </row>
    <row r="22" spans="1:9">
      <c r="A22">
        <v>21</v>
      </c>
      <c r="B22" s="3">
        <v>43880</v>
      </c>
      <c r="C22" s="1">
        <v>9</v>
      </c>
    </row>
    <row r="23" spans="1:9">
      <c r="A23">
        <v>22</v>
      </c>
      <c r="B23" s="3">
        <v>43881</v>
      </c>
      <c r="C23" s="1">
        <v>9</v>
      </c>
    </row>
    <row r="24" spans="1:9">
      <c r="A24">
        <v>23</v>
      </c>
      <c r="B24" s="3">
        <v>43882</v>
      </c>
      <c r="C24" s="1">
        <v>10</v>
      </c>
    </row>
    <row r="25" spans="1:9">
      <c r="A25">
        <v>24</v>
      </c>
      <c r="B25" s="3">
        <v>43883</v>
      </c>
      <c r="C25" s="1">
        <v>10</v>
      </c>
    </row>
    <row r="26" spans="1:9">
      <c r="A26">
        <v>25</v>
      </c>
      <c r="B26" s="3">
        <v>43884</v>
      </c>
      <c r="C26" s="1">
        <v>11</v>
      </c>
    </row>
    <row r="27" spans="1:9">
      <c r="A27">
        <v>26</v>
      </c>
      <c r="B27" s="3">
        <v>43885</v>
      </c>
      <c r="C27" s="1">
        <v>13</v>
      </c>
    </row>
    <row r="28" spans="1:9">
      <c r="A28">
        <v>27</v>
      </c>
      <c r="B28" s="3">
        <v>43886</v>
      </c>
      <c r="C28" s="1">
        <v>18</v>
      </c>
    </row>
    <row r="29" spans="1:9">
      <c r="A29">
        <v>28</v>
      </c>
      <c r="B29" s="3">
        <v>43887</v>
      </c>
      <c r="C29" s="1">
        <v>22</v>
      </c>
    </row>
    <row r="30" spans="1:9">
      <c r="A30">
        <v>29</v>
      </c>
      <c r="B30" s="3">
        <v>43888</v>
      </c>
      <c r="C30" s="1">
        <v>30</v>
      </c>
    </row>
    <row r="31" spans="1:9">
      <c r="A31">
        <v>30</v>
      </c>
      <c r="B31" s="3">
        <v>43889</v>
      </c>
      <c r="C31" s="1">
        <v>42</v>
      </c>
    </row>
    <row r="32" spans="1:9">
      <c r="A32">
        <v>31</v>
      </c>
      <c r="B32" s="3">
        <v>43890</v>
      </c>
      <c r="C32" s="1">
        <v>47</v>
      </c>
      <c r="H32" s="3">
        <v>43890</v>
      </c>
      <c r="I32" s="2"/>
    </row>
    <row r="33" spans="1:9">
      <c r="A33">
        <v>32</v>
      </c>
      <c r="B33" s="3">
        <v>43891</v>
      </c>
      <c r="C33" s="1">
        <v>69</v>
      </c>
      <c r="H33" s="3">
        <v>43891</v>
      </c>
      <c r="I33" s="2"/>
    </row>
    <row r="34" spans="1:9">
      <c r="A34">
        <v>33</v>
      </c>
      <c r="B34" s="3">
        <v>43892</v>
      </c>
      <c r="C34" s="1">
        <v>109</v>
      </c>
      <c r="H34" s="3">
        <v>43892</v>
      </c>
      <c r="I34" s="1">
        <v>1</v>
      </c>
    </row>
    <row r="35" spans="1:9">
      <c r="A35">
        <v>34</v>
      </c>
      <c r="B35" s="3">
        <v>43893</v>
      </c>
      <c r="C35" s="1">
        <v>164</v>
      </c>
      <c r="H35" s="3">
        <v>43893</v>
      </c>
      <c r="I35" s="1">
        <v>3</v>
      </c>
    </row>
    <row r="36" spans="1:9">
      <c r="A36">
        <v>35</v>
      </c>
      <c r="B36" s="3">
        <v>43894</v>
      </c>
      <c r="C36" s="1">
        <v>220</v>
      </c>
      <c r="H36" s="3">
        <v>43894</v>
      </c>
      <c r="I36" s="2"/>
    </row>
    <row r="37" spans="1:9">
      <c r="A37">
        <v>36</v>
      </c>
      <c r="B37" s="3">
        <v>43895</v>
      </c>
      <c r="C37" s="1">
        <v>271</v>
      </c>
      <c r="H37" s="3">
        <v>43895</v>
      </c>
      <c r="I37" s="1">
        <v>6</v>
      </c>
    </row>
    <row r="38" spans="1:9">
      <c r="A38">
        <v>37</v>
      </c>
      <c r="B38" s="3">
        <v>43896</v>
      </c>
      <c r="C38" s="1">
        <v>352</v>
      </c>
      <c r="H38" s="3">
        <v>43896</v>
      </c>
      <c r="I38" s="2"/>
    </row>
    <row r="39" spans="1:9">
      <c r="A39">
        <v>38</v>
      </c>
      <c r="B39" s="3">
        <v>43897</v>
      </c>
      <c r="C39" s="1">
        <v>418</v>
      </c>
      <c r="H39" s="3">
        <v>43897</v>
      </c>
      <c r="I39" s="2"/>
    </row>
    <row r="40" spans="1:9">
      <c r="A40">
        <v>39</v>
      </c>
      <c r="B40" s="3">
        <v>43898</v>
      </c>
      <c r="C40" s="1">
        <v>475</v>
      </c>
      <c r="H40" s="3">
        <v>43898</v>
      </c>
      <c r="I40" s="1">
        <v>9</v>
      </c>
    </row>
    <row r="41" spans="1:9">
      <c r="A41">
        <v>40</v>
      </c>
      <c r="B41" s="3">
        <v>43899</v>
      </c>
      <c r="C41" s="1">
        <v>621</v>
      </c>
      <c r="H41" s="3">
        <v>43899</v>
      </c>
      <c r="I41" s="1">
        <v>14</v>
      </c>
    </row>
    <row r="42" spans="1:9">
      <c r="A42">
        <v>41</v>
      </c>
      <c r="B42" s="3">
        <v>43900</v>
      </c>
      <c r="C42" s="1">
        <v>882</v>
      </c>
      <c r="H42" s="3">
        <v>43900</v>
      </c>
      <c r="I42" s="1">
        <v>17</v>
      </c>
    </row>
    <row r="43" spans="1:9">
      <c r="A43">
        <v>42</v>
      </c>
      <c r="B43" s="3">
        <v>43901</v>
      </c>
      <c r="C43" s="1">
        <v>1287</v>
      </c>
      <c r="H43" s="3">
        <v>43901</v>
      </c>
      <c r="I43" s="1">
        <v>25</v>
      </c>
    </row>
    <row r="44" spans="1:9">
      <c r="A44">
        <v>43</v>
      </c>
      <c r="B44" s="3">
        <v>43902</v>
      </c>
      <c r="C44" s="1">
        <v>1769</v>
      </c>
      <c r="H44" s="3">
        <v>43902</v>
      </c>
      <c r="I44" s="1">
        <v>38</v>
      </c>
    </row>
    <row r="45" spans="1:9">
      <c r="A45">
        <v>44</v>
      </c>
      <c r="B45" s="3">
        <v>43903</v>
      </c>
      <c r="C45" s="1">
        <v>2248</v>
      </c>
      <c r="H45" s="3">
        <v>43903</v>
      </c>
      <c r="I45" s="1">
        <v>54</v>
      </c>
    </row>
    <row r="46" spans="1:9">
      <c r="A46">
        <v>45</v>
      </c>
      <c r="B46" s="3">
        <v>43904</v>
      </c>
      <c r="C46" s="1">
        <v>2610</v>
      </c>
      <c r="H46" s="3">
        <v>43904</v>
      </c>
      <c r="I46" s="1">
        <v>76</v>
      </c>
    </row>
    <row r="47" spans="1:9">
      <c r="A47">
        <v>46</v>
      </c>
      <c r="B47" s="3">
        <v>43905</v>
      </c>
      <c r="C47" s="1">
        <v>3054</v>
      </c>
      <c r="H47" s="3">
        <v>43905</v>
      </c>
      <c r="I47" s="1">
        <v>108</v>
      </c>
    </row>
    <row r="48" spans="1:9">
      <c r="A48">
        <v>47</v>
      </c>
      <c r="B48" s="3">
        <v>43906</v>
      </c>
      <c r="C48" s="1">
        <v>3667</v>
      </c>
      <c r="H48" s="3">
        <v>43906</v>
      </c>
      <c r="I48" s="1">
        <v>154</v>
      </c>
    </row>
    <row r="49" spans="1:9">
      <c r="A49">
        <v>48</v>
      </c>
      <c r="B49" s="3">
        <v>43907</v>
      </c>
      <c r="C49" s="1">
        <v>4436</v>
      </c>
      <c r="H49" s="3">
        <v>43907</v>
      </c>
      <c r="I49" s="1">
        <v>206</v>
      </c>
    </row>
    <row r="50" spans="1:9">
      <c r="A50">
        <v>49</v>
      </c>
      <c r="B50" s="3">
        <v>43908</v>
      </c>
      <c r="C50" s="1">
        <v>5435</v>
      </c>
      <c r="H50" s="3">
        <v>43908</v>
      </c>
      <c r="I50" s="1">
        <v>274</v>
      </c>
    </row>
    <row r="51" spans="1:9">
      <c r="A51">
        <v>50</v>
      </c>
      <c r="B51" s="3">
        <v>43909</v>
      </c>
      <c r="C51" s="1">
        <v>6488</v>
      </c>
      <c r="H51" s="3">
        <v>43909</v>
      </c>
      <c r="I51" s="1">
        <v>348</v>
      </c>
    </row>
    <row r="52" spans="1:9">
      <c r="A52">
        <v>51</v>
      </c>
      <c r="B52" s="3">
        <v>43910</v>
      </c>
      <c r="C52" s="1">
        <v>7744</v>
      </c>
      <c r="H52" s="3">
        <v>43910</v>
      </c>
      <c r="I52" s="1">
        <v>457</v>
      </c>
    </row>
    <row r="53" spans="1:9">
      <c r="A53">
        <v>52</v>
      </c>
      <c r="B53" s="3">
        <v>43911</v>
      </c>
      <c r="C53" s="1">
        <v>8940</v>
      </c>
      <c r="H53" s="3">
        <v>43911</v>
      </c>
      <c r="I53" s="1">
        <v>588</v>
      </c>
    </row>
    <row r="54" spans="1:9">
      <c r="A54">
        <v>53</v>
      </c>
      <c r="B54" s="3">
        <v>43912</v>
      </c>
      <c r="C54" s="1">
        <v>10318</v>
      </c>
      <c r="H54" s="3">
        <v>43912</v>
      </c>
      <c r="I54" s="1">
        <v>754</v>
      </c>
    </row>
    <row r="55" spans="1:9">
      <c r="A55">
        <v>54</v>
      </c>
      <c r="B55" s="3">
        <v>43913</v>
      </c>
      <c r="C55" s="1">
        <v>12648</v>
      </c>
      <c r="H55" s="3">
        <v>43913</v>
      </c>
      <c r="I55" s="1">
        <v>939</v>
      </c>
    </row>
    <row r="56" spans="1:9">
      <c r="A56">
        <v>55</v>
      </c>
      <c r="B56" s="3">
        <v>43914</v>
      </c>
      <c r="C56" s="1">
        <v>15021</v>
      </c>
      <c r="H56" s="3">
        <v>43914</v>
      </c>
      <c r="I56" s="1">
        <v>1176</v>
      </c>
    </row>
    <row r="57" spans="1:9">
      <c r="A57">
        <v>56</v>
      </c>
      <c r="B57" s="3">
        <v>43915</v>
      </c>
      <c r="C57" s="1">
        <v>17720</v>
      </c>
      <c r="H57" s="3">
        <v>43915</v>
      </c>
      <c r="I57" s="1">
        <v>1479</v>
      </c>
    </row>
    <row r="58" spans="1:9">
      <c r="A58">
        <v>57</v>
      </c>
      <c r="B58" s="3">
        <v>43916</v>
      </c>
      <c r="C58" s="1">
        <v>20811</v>
      </c>
      <c r="H58" s="3">
        <v>43916</v>
      </c>
      <c r="I58" s="1">
        <v>1838</v>
      </c>
    </row>
    <row r="59" spans="1:9">
      <c r="A59">
        <v>58</v>
      </c>
      <c r="B59" s="3">
        <v>43917</v>
      </c>
      <c r="C59" s="1">
        <v>24004</v>
      </c>
      <c r="D59" s="3">
        <v>43917</v>
      </c>
      <c r="E59" s="1">
        <v>7043</v>
      </c>
      <c r="H59" s="3">
        <v>43917</v>
      </c>
      <c r="I59" s="1">
        <v>2236</v>
      </c>
    </row>
    <row r="60" spans="1:9">
      <c r="A60">
        <v>59</v>
      </c>
      <c r="B60" s="3">
        <v>43918</v>
      </c>
      <c r="C60" s="1">
        <v>26827</v>
      </c>
      <c r="D60" s="3">
        <v>43918</v>
      </c>
      <c r="E60" s="1">
        <v>8019</v>
      </c>
      <c r="H60" s="3">
        <v>43918</v>
      </c>
      <c r="I60" s="1">
        <v>2672</v>
      </c>
    </row>
    <row r="61" spans="1:9">
      <c r="A61">
        <v>60</v>
      </c>
      <c r="B61" s="3">
        <v>43919</v>
      </c>
      <c r="C61" s="1">
        <v>29689</v>
      </c>
      <c r="D61" s="3">
        <v>43919</v>
      </c>
      <c r="E61" s="1">
        <v>9237</v>
      </c>
      <c r="H61" s="3">
        <v>43919</v>
      </c>
      <c r="I61" s="1">
        <v>3180</v>
      </c>
    </row>
    <row r="62" spans="1:9">
      <c r="A62">
        <v>61</v>
      </c>
      <c r="B62" s="3">
        <v>43920</v>
      </c>
      <c r="C62" s="1">
        <v>33959</v>
      </c>
      <c r="D62" s="3">
        <v>43920</v>
      </c>
      <c r="E62" s="1">
        <v>10732</v>
      </c>
      <c r="H62" s="3">
        <v>43920</v>
      </c>
      <c r="I62" s="1">
        <v>3764</v>
      </c>
    </row>
    <row r="63" spans="1:9">
      <c r="A63">
        <v>62</v>
      </c>
      <c r="B63" s="3">
        <v>43921</v>
      </c>
      <c r="C63" s="1">
        <v>38472</v>
      </c>
      <c r="D63" s="3">
        <v>43921</v>
      </c>
      <c r="E63" s="1">
        <v>12204</v>
      </c>
      <c r="H63" s="3">
        <v>43921</v>
      </c>
      <c r="I63" s="1">
        <v>4426</v>
      </c>
    </row>
    <row r="64" spans="1:9">
      <c r="A64">
        <v>63</v>
      </c>
      <c r="B64" s="3">
        <v>43922</v>
      </c>
      <c r="C64" s="1">
        <v>43387</v>
      </c>
      <c r="D64" s="3">
        <v>43922</v>
      </c>
      <c r="E64" s="1">
        <v>13107</v>
      </c>
      <c r="H64" s="3">
        <v>43922</v>
      </c>
      <c r="I64" s="1">
        <v>5192</v>
      </c>
    </row>
    <row r="65" spans="1:9">
      <c r="A65">
        <v>64</v>
      </c>
      <c r="B65" s="3">
        <v>43923</v>
      </c>
      <c r="C65" s="1">
        <v>48252</v>
      </c>
      <c r="D65" s="3">
        <v>43923</v>
      </c>
      <c r="E65" s="1">
        <v>13254</v>
      </c>
      <c r="F65" s="3">
        <v>43923</v>
      </c>
      <c r="G65" s="1">
        <v>1813</v>
      </c>
      <c r="H65" s="3">
        <v>43923</v>
      </c>
      <c r="I65" s="1">
        <v>5998</v>
      </c>
    </row>
    <row r="66" spans="1:9">
      <c r="A66">
        <v>65</v>
      </c>
      <c r="B66" s="3">
        <v>43924</v>
      </c>
      <c r="C66" s="1">
        <v>53167</v>
      </c>
      <c r="D66" s="3">
        <v>43924</v>
      </c>
      <c r="E66" s="1">
        <v>14728</v>
      </c>
      <c r="F66" s="3">
        <v>43924</v>
      </c>
      <c r="G66" s="1">
        <v>2120</v>
      </c>
      <c r="H66" s="3">
        <v>43924</v>
      </c>
      <c r="I66" s="1">
        <v>6838</v>
      </c>
    </row>
    <row r="67" spans="1:9">
      <c r="A67">
        <v>66</v>
      </c>
      <c r="B67" s="3">
        <v>43925</v>
      </c>
      <c r="C67" s="1">
        <v>57179</v>
      </c>
      <c r="D67" s="3">
        <v>43925</v>
      </c>
      <c r="E67" s="1">
        <v>16586</v>
      </c>
      <c r="F67" s="3">
        <v>43925</v>
      </c>
      <c r="G67" s="1">
        <v>2309</v>
      </c>
      <c r="H67" s="3">
        <v>43925</v>
      </c>
      <c r="I67" s="1">
        <v>7741</v>
      </c>
    </row>
    <row r="68" spans="1:9">
      <c r="A68">
        <v>67</v>
      </c>
      <c r="B68" s="3">
        <v>43926</v>
      </c>
      <c r="C68" s="1">
        <v>60771</v>
      </c>
      <c r="D68" s="3">
        <v>43926</v>
      </c>
      <c r="E68" s="1">
        <v>17778</v>
      </c>
      <c r="F68" s="3">
        <v>43926</v>
      </c>
      <c r="G68" s="1">
        <v>2469</v>
      </c>
      <c r="H68" s="3">
        <v>43926</v>
      </c>
      <c r="I68" s="1">
        <v>8657</v>
      </c>
    </row>
    <row r="69" spans="1:9">
      <c r="A69">
        <v>68</v>
      </c>
      <c r="B69" s="3">
        <v>43927</v>
      </c>
      <c r="C69" s="1">
        <v>66055</v>
      </c>
      <c r="D69" s="3">
        <v>43927</v>
      </c>
      <c r="E69" s="1">
        <v>18255</v>
      </c>
      <c r="F69" s="3">
        <v>43927</v>
      </c>
      <c r="G69" s="1">
        <v>2644</v>
      </c>
      <c r="H69" s="3">
        <v>43927</v>
      </c>
      <c r="I69" s="1">
        <v>9550</v>
      </c>
    </row>
    <row r="70" spans="1:9">
      <c r="A70">
        <v>69</v>
      </c>
      <c r="B70" s="3">
        <v>43928</v>
      </c>
      <c r="C70" s="1">
        <v>71503</v>
      </c>
      <c r="D70" s="3">
        <v>43928</v>
      </c>
      <c r="E70" s="1">
        <v>18956</v>
      </c>
      <c r="F70" s="3">
        <v>43928</v>
      </c>
      <c r="G70" s="1">
        <v>2864</v>
      </c>
      <c r="H70" s="3">
        <v>43928</v>
      </c>
      <c r="I70" s="1">
        <v>10546</v>
      </c>
    </row>
    <row r="71" spans="1:9">
      <c r="A71">
        <v>70</v>
      </c>
      <c r="B71" s="3">
        <v>43929</v>
      </c>
      <c r="C71" s="1">
        <v>76631</v>
      </c>
      <c r="D71" s="3">
        <v>43929</v>
      </c>
      <c r="E71" s="1">
        <v>19336</v>
      </c>
      <c r="F71" s="3">
        <v>43929</v>
      </c>
      <c r="G71" s="1">
        <v>2967</v>
      </c>
      <c r="H71" s="3">
        <v>43929</v>
      </c>
      <c r="I71" s="1">
        <v>11620</v>
      </c>
    </row>
    <row r="72" spans="1:9">
      <c r="A72">
        <v>71</v>
      </c>
      <c r="B72" s="3">
        <v>43930</v>
      </c>
      <c r="C72" s="1">
        <v>81491</v>
      </c>
      <c r="D72" s="3">
        <v>43930</v>
      </c>
      <c r="E72" s="1">
        <v>19494</v>
      </c>
      <c r="F72" s="3">
        <v>43930</v>
      </c>
      <c r="G72" s="1">
        <v>2963</v>
      </c>
      <c r="H72" s="3">
        <v>43930</v>
      </c>
      <c r="I72" s="1">
        <v>12618</v>
      </c>
    </row>
    <row r="73" spans="1:9">
      <c r="A73">
        <v>72</v>
      </c>
      <c r="B73" s="3">
        <v>43931</v>
      </c>
      <c r="C73" s="1">
        <v>85800</v>
      </c>
      <c r="D73" s="3">
        <v>43931</v>
      </c>
      <c r="E73" s="1">
        <v>19616</v>
      </c>
      <c r="F73" s="3">
        <v>43931</v>
      </c>
      <c r="G73" s="1">
        <v>3228</v>
      </c>
      <c r="H73" s="3">
        <v>43931</v>
      </c>
      <c r="I73" s="1">
        <v>13559</v>
      </c>
    </row>
    <row r="74" spans="1:9">
      <c r="A74">
        <v>73</v>
      </c>
      <c r="B74" s="3">
        <v>43932</v>
      </c>
      <c r="C74" s="1">
        <v>89380</v>
      </c>
      <c r="D74" s="3">
        <v>43932</v>
      </c>
      <c r="E74" s="1">
        <v>19492</v>
      </c>
      <c r="F74" s="3">
        <v>43932</v>
      </c>
      <c r="G74" s="1">
        <v>3274</v>
      </c>
      <c r="H74" s="3">
        <v>43932</v>
      </c>
      <c r="I74" s="1">
        <v>14514</v>
      </c>
    </row>
    <row r="75" spans="1:9">
      <c r="A75">
        <v>74</v>
      </c>
      <c r="B75" s="3">
        <v>43933</v>
      </c>
      <c r="C75" s="1">
        <v>92867</v>
      </c>
      <c r="D75" s="3">
        <v>43933</v>
      </c>
      <c r="E75" s="1">
        <v>19848</v>
      </c>
      <c r="F75" s="3">
        <v>43933</v>
      </c>
      <c r="G75" s="1">
        <v>3301</v>
      </c>
      <c r="H75" s="3">
        <v>43933</v>
      </c>
      <c r="I75" s="1">
        <v>15469</v>
      </c>
    </row>
    <row r="76" spans="1:9">
      <c r="A76">
        <v>75</v>
      </c>
      <c r="B76" s="3">
        <v>43934</v>
      </c>
      <c r="C76" s="1">
        <v>97050</v>
      </c>
      <c r="D76" s="3">
        <v>43934</v>
      </c>
      <c r="E76" s="1">
        <v>19369</v>
      </c>
      <c r="F76" s="3">
        <v>43934</v>
      </c>
      <c r="G76" s="1">
        <v>3277</v>
      </c>
      <c r="H76" s="3">
        <v>43934</v>
      </c>
      <c r="I76" s="1">
        <v>16362</v>
      </c>
    </row>
    <row r="77" spans="1:9">
      <c r="A77">
        <v>76</v>
      </c>
      <c r="B77" s="3">
        <v>43935</v>
      </c>
      <c r="C77" s="1">
        <v>101370</v>
      </c>
      <c r="D77" s="3">
        <v>43935</v>
      </c>
      <c r="E77" s="1">
        <v>19231</v>
      </c>
      <c r="F77" s="3">
        <v>43935</v>
      </c>
      <c r="G77" s="1">
        <v>3234</v>
      </c>
      <c r="H77" s="3">
        <v>43935</v>
      </c>
      <c r="I77" s="1">
        <v>17221</v>
      </c>
    </row>
    <row r="78" spans="1:9">
      <c r="A78">
        <v>77</v>
      </c>
      <c r="B78" s="3">
        <v>43936</v>
      </c>
      <c r="C78" s="1">
        <v>106431</v>
      </c>
      <c r="D78" s="3">
        <v>43936</v>
      </c>
      <c r="E78" s="1">
        <v>18529</v>
      </c>
      <c r="F78" s="3">
        <v>43936</v>
      </c>
      <c r="G78" s="1">
        <v>3228</v>
      </c>
      <c r="H78" s="3">
        <v>43936</v>
      </c>
      <c r="I78" s="1">
        <v>18099</v>
      </c>
    </row>
    <row r="79" spans="1:9">
      <c r="A79">
        <v>78</v>
      </c>
      <c r="B79" s="3">
        <v>43937</v>
      </c>
      <c r="C79" s="1">
        <v>111721</v>
      </c>
      <c r="D79" s="3">
        <v>43937</v>
      </c>
      <c r="E79" s="1">
        <v>18257</v>
      </c>
      <c r="F79" s="3">
        <v>43937</v>
      </c>
      <c r="G79" s="1">
        <v>3222</v>
      </c>
      <c r="H79" s="3">
        <v>43937</v>
      </c>
      <c r="I79" s="1">
        <v>18937</v>
      </c>
    </row>
    <row r="80" spans="1:9">
      <c r="A80">
        <v>79</v>
      </c>
      <c r="B80" s="3">
        <v>43938</v>
      </c>
      <c r="C80" s="1">
        <v>116671</v>
      </c>
      <c r="D80" s="3">
        <v>43938</v>
      </c>
      <c r="E80" s="1">
        <v>17302</v>
      </c>
      <c r="F80" s="3">
        <v>43938</v>
      </c>
      <c r="G80" s="1">
        <v>3162</v>
      </c>
      <c r="H80" s="3">
        <v>43938</v>
      </c>
      <c r="I80" s="1">
        <v>19755</v>
      </c>
    </row>
    <row r="81" spans="1:9">
      <c r="A81">
        <v>80</v>
      </c>
      <c r="B81" s="3">
        <v>43939</v>
      </c>
      <c r="C81" s="1">
        <v>121395</v>
      </c>
      <c r="D81" s="3">
        <v>43939</v>
      </c>
      <c r="E81" s="1">
        <v>17441</v>
      </c>
      <c r="F81" s="3">
        <v>43939</v>
      </c>
      <c r="G81" s="1">
        <v>3247</v>
      </c>
      <c r="H81" s="3">
        <v>43939</v>
      </c>
      <c r="I81" s="1">
        <v>20554</v>
      </c>
    </row>
    <row r="82" spans="1:9">
      <c r="A82">
        <v>81</v>
      </c>
      <c r="B82" s="3">
        <v>43940</v>
      </c>
      <c r="C82" s="1">
        <v>125251</v>
      </c>
      <c r="D82" s="3">
        <v>43940</v>
      </c>
      <c r="E82" s="1">
        <v>17454</v>
      </c>
      <c r="F82" s="3">
        <v>43940</v>
      </c>
      <c r="G82" s="1">
        <v>3176</v>
      </c>
      <c r="H82" s="3">
        <v>43940</v>
      </c>
      <c r="I82" s="1">
        <v>21316</v>
      </c>
    </row>
    <row r="83" spans="1:9">
      <c r="A83">
        <v>82</v>
      </c>
      <c r="B83" s="3">
        <v>43941</v>
      </c>
      <c r="C83" s="1">
        <v>130108</v>
      </c>
      <c r="D83" s="3">
        <v>43941</v>
      </c>
      <c r="E83" s="1">
        <v>17332</v>
      </c>
      <c r="F83" s="3">
        <v>43941</v>
      </c>
      <c r="G83" s="1">
        <v>3130</v>
      </c>
      <c r="H83" s="3">
        <v>43941</v>
      </c>
      <c r="I83" s="1">
        <v>22097</v>
      </c>
    </row>
    <row r="84" spans="1:9">
      <c r="A84">
        <v>83</v>
      </c>
      <c r="B84" s="3">
        <v>43942</v>
      </c>
      <c r="C84" s="1">
        <v>134868</v>
      </c>
      <c r="D84" s="3">
        <v>43942</v>
      </c>
      <c r="E84" s="1">
        <v>17073</v>
      </c>
      <c r="F84" s="3">
        <v>43942</v>
      </c>
      <c r="G84" s="1">
        <v>3036</v>
      </c>
      <c r="H84" s="3">
        <v>43942</v>
      </c>
      <c r="I84" s="1">
        <v>22838</v>
      </c>
    </row>
    <row r="85" spans="1:9">
      <c r="A85">
        <v>84</v>
      </c>
      <c r="B85" s="3">
        <v>43943</v>
      </c>
      <c r="C85" s="1">
        <v>140355</v>
      </c>
      <c r="D85" s="3">
        <v>43943</v>
      </c>
      <c r="E85" s="1">
        <v>16495</v>
      </c>
      <c r="F85" s="3">
        <v>43943</v>
      </c>
      <c r="G85" s="1">
        <v>2964</v>
      </c>
      <c r="H85" s="3">
        <v>43943</v>
      </c>
      <c r="I85" s="1">
        <v>23566</v>
      </c>
    </row>
    <row r="86" spans="1:9">
      <c r="A86">
        <v>85</v>
      </c>
      <c r="B86" s="3">
        <v>43944</v>
      </c>
      <c r="C86" s="1">
        <v>145508</v>
      </c>
      <c r="D86" s="3">
        <v>43944</v>
      </c>
      <c r="E86" s="1">
        <v>15929</v>
      </c>
      <c r="F86" s="3">
        <v>43944</v>
      </c>
      <c r="G86" s="1">
        <v>2867</v>
      </c>
      <c r="H86" s="3">
        <v>43944</v>
      </c>
      <c r="I86" s="1">
        <v>24240</v>
      </c>
    </row>
    <row r="87" spans="1:9">
      <c r="A87">
        <v>86</v>
      </c>
      <c r="B87" s="3">
        <v>43945</v>
      </c>
      <c r="C87" s="1">
        <v>150469</v>
      </c>
      <c r="D87" s="3">
        <v>43945</v>
      </c>
      <c r="E87" s="1">
        <v>15312</v>
      </c>
      <c r="F87" s="3">
        <v>43945</v>
      </c>
      <c r="G87" s="1">
        <v>2703</v>
      </c>
      <c r="H87" s="3">
        <v>43945</v>
      </c>
      <c r="I87" s="1">
        <v>24921</v>
      </c>
    </row>
    <row r="88" spans="1:9">
      <c r="A88">
        <v>87</v>
      </c>
      <c r="B88" s="3">
        <v>43946</v>
      </c>
      <c r="C88" s="1">
        <v>154217</v>
      </c>
      <c r="D88" s="3">
        <v>43946</v>
      </c>
      <c r="E88" s="1">
        <v>14774</v>
      </c>
      <c r="F88" s="3">
        <v>43946</v>
      </c>
      <c r="G88" s="1">
        <v>2702</v>
      </c>
      <c r="H88" s="3">
        <v>43946</v>
      </c>
      <c r="I88" s="1">
        <v>25567</v>
      </c>
    </row>
    <row r="89" spans="1:9">
      <c r="A89">
        <v>88</v>
      </c>
      <c r="B89" s="3">
        <v>43947</v>
      </c>
      <c r="C89" s="1">
        <v>157689</v>
      </c>
      <c r="D89" s="3">
        <v>43947</v>
      </c>
      <c r="E89" s="1">
        <v>14669</v>
      </c>
      <c r="F89" s="3">
        <v>43947</v>
      </c>
      <c r="G89" s="1">
        <v>2580</v>
      </c>
      <c r="H89" s="3">
        <v>43947</v>
      </c>
      <c r="I89" s="1">
        <v>26198</v>
      </c>
    </row>
    <row r="90" spans="1:9">
      <c r="A90">
        <v>89</v>
      </c>
      <c r="B90" s="3">
        <v>43948</v>
      </c>
      <c r="C90" s="1">
        <v>162400</v>
      </c>
      <c r="D90" s="3">
        <v>43948</v>
      </c>
      <c r="E90" s="1">
        <v>14767</v>
      </c>
      <c r="F90" s="3">
        <v>43948</v>
      </c>
      <c r="G90" s="1">
        <v>2454</v>
      </c>
      <c r="H90" s="3">
        <v>43948</v>
      </c>
      <c r="I90" s="1">
        <v>26793</v>
      </c>
    </row>
    <row r="91" spans="1:9">
      <c r="A91">
        <v>90</v>
      </c>
      <c r="B91" s="3">
        <v>43949</v>
      </c>
      <c r="C91" s="1">
        <v>167131</v>
      </c>
      <c r="D91" s="3">
        <v>43949</v>
      </c>
      <c r="E91" s="1">
        <v>14087</v>
      </c>
      <c r="F91" s="3">
        <v>43949</v>
      </c>
      <c r="G91" s="1">
        <v>2347</v>
      </c>
      <c r="H91" s="3">
        <v>43949</v>
      </c>
      <c r="I91" s="1">
        <v>27352</v>
      </c>
    </row>
    <row r="92" spans="1:9">
      <c r="A92">
        <v>91</v>
      </c>
      <c r="B92" s="3">
        <v>43950</v>
      </c>
      <c r="C92" s="1">
        <v>172568</v>
      </c>
      <c r="D92" s="3">
        <v>43950</v>
      </c>
      <c r="E92" s="1">
        <v>13827</v>
      </c>
      <c r="F92" s="3">
        <v>43950</v>
      </c>
      <c r="G92" s="1">
        <v>2286</v>
      </c>
      <c r="H92" s="3">
        <v>43950</v>
      </c>
      <c r="I92" s="1">
        <v>27922</v>
      </c>
    </row>
    <row r="93" spans="1:9">
      <c r="A93">
        <v>92</v>
      </c>
      <c r="B93" s="3">
        <v>43951</v>
      </c>
      <c r="C93" s="1">
        <v>177531</v>
      </c>
      <c r="D93" s="3">
        <v>43951</v>
      </c>
      <c r="E93" s="1">
        <v>13452</v>
      </c>
      <c r="F93" s="3">
        <v>43951</v>
      </c>
      <c r="G93" s="1">
        <v>2224</v>
      </c>
      <c r="H93" s="3">
        <v>43951</v>
      </c>
      <c r="I93" s="1">
        <v>28471</v>
      </c>
    </row>
    <row r="94" spans="1:9">
      <c r="A94">
        <v>93</v>
      </c>
      <c r="B94" s="3">
        <v>43952</v>
      </c>
      <c r="C94" s="1">
        <v>182268</v>
      </c>
      <c r="D94" s="3">
        <v>43952</v>
      </c>
      <c r="E94" s="1">
        <v>13028</v>
      </c>
      <c r="F94" s="3">
        <v>43952</v>
      </c>
      <c r="G94" s="1">
        <v>2178</v>
      </c>
      <c r="H94" s="3">
        <v>43952</v>
      </c>
      <c r="I94" s="1">
        <v>29038</v>
      </c>
    </row>
    <row r="95" spans="1:9">
      <c r="A95">
        <v>94</v>
      </c>
      <c r="B95" s="3">
        <v>43953</v>
      </c>
      <c r="C95" s="1">
        <v>185502</v>
      </c>
      <c r="D95" s="3">
        <v>43953</v>
      </c>
      <c r="E95" s="1">
        <v>12741</v>
      </c>
      <c r="F95" s="3">
        <v>43953</v>
      </c>
      <c r="G95" s="1">
        <v>2068</v>
      </c>
      <c r="H95" s="3">
        <v>43953</v>
      </c>
      <c r="I95" s="1">
        <v>29531</v>
      </c>
    </row>
    <row r="96" spans="1:9">
      <c r="A96">
        <v>95</v>
      </c>
      <c r="B96" s="3">
        <v>43954</v>
      </c>
      <c r="C96" s="1">
        <v>188479</v>
      </c>
      <c r="D96" s="3">
        <v>43954</v>
      </c>
      <c r="E96" s="1">
        <v>12585</v>
      </c>
      <c r="F96" s="3">
        <v>43954</v>
      </c>
      <c r="G96" s="1">
        <v>2009</v>
      </c>
      <c r="H96" s="3">
        <v>43954</v>
      </c>
      <c r="I96" s="1">
        <v>29981</v>
      </c>
    </row>
    <row r="97" spans="1:9">
      <c r="A97">
        <v>96</v>
      </c>
      <c r="B97" s="3">
        <v>43955</v>
      </c>
      <c r="C97" s="1">
        <v>191866</v>
      </c>
      <c r="D97" s="3">
        <v>43955</v>
      </c>
      <c r="E97" s="1">
        <v>12471</v>
      </c>
      <c r="F97" s="3">
        <v>43955</v>
      </c>
      <c r="G97" s="1">
        <v>1936</v>
      </c>
      <c r="H97" s="3">
        <v>43955</v>
      </c>
      <c r="I97" s="1">
        <v>30464</v>
      </c>
    </row>
    <row r="98" spans="1:9">
      <c r="A98">
        <v>97</v>
      </c>
      <c r="B98" s="3">
        <v>43956</v>
      </c>
      <c r="C98" s="1">
        <v>195550</v>
      </c>
      <c r="D98" s="3">
        <v>43956</v>
      </c>
      <c r="E98" s="1">
        <v>12140</v>
      </c>
      <c r="F98" s="3">
        <v>43956</v>
      </c>
      <c r="G98" s="1">
        <v>1874</v>
      </c>
      <c r="H98" s="3">
        <v>43956</v>
      </c>
      <c r="I98" s="1">
        <v>30927</v>
      </c>
    </row>
    <row r="99" spans="1:9">
      <c r="A99">
        <v>98</v>
      </c>
      <c r="B99" s="3">
        <v>43957</v>
      </c>
      <c r="C99" s="1">
        <v>199375</v>
      </c>
      <c r="D99" s="3">
        <v>43957</v>
      </c>
      <c r="E99" s="1">
        <v>11658</v>
      </c>
      <c r="F99" s="3">
        <v>43957</v>
      </c>
      <c r="G99" s="1">
        <v>1802</v>
      </c>
      <c r="H99" s="3">
        <v>43957</v>
      </c>
      <c r="I99" s="1">
        <v>31388</v>
      </c>
    </row>
    <row r="100" spans="1:9">
      <c r="A100">
        <v>99</v>
      </c>
      <c r="B100" s="3">
        <v>43958</v>
      </c>
      <c r="C100" s="1">
        <v>203141</v>
      </c>
      <c r="D100" s="3">
        <v>43958</v>
      </c>
      <c r="E100" s="1">
        <v>11140</v>
      </c>
      <c r="F100" s="3">
        <v>43958</v>
      </c>
      <c r="G100" s="1">
        <v>1685</v>
      </c>
      <c r="H100" s="3">
        <v>43958</v>
      </c>
      <c r="I100" s="1">
        <v>31847</v>
      </c>
    </row>
    <row r="101" spans="1:9">
      <c r="A101">
        <v>100</v>
      </c>
      <c r="B101" s="3">
        <v>43959</v>
      </c>
      <c r="C101" s="1">
        <v>206201</v>
      </c>
      <c r="D101" s="3">
        <v>43959</v>
      </c>
      <c r="E101" s="1">
        <v>10672</v>
      </c>
      <c r="F101" s="3">
        <v>43959</v>
      </c>
      <c r="G101" s="1">
        <v>1641</v>
      </c>
      <c r="H101" s="3">
        <v>43959</v>
      </c>
      <c r="I101" s="1">
        <v>32227</v>
      </c>
    </row>
    <row r="102" spans="1:9">
      <c r="A102">
        <v>101</v>
      </c>
      <c r="B102" s="3">
        <v>43960</v>
      </c>
      <c r="C102" s="1">
        <v>208360</v>
      </c>
      <c r="D102" s="3">
        <v>43960</v>
      </c>
      <c r="E102" s="1">
        <v>10682</v>
      </c>
      <c r="F102" s="3">
        <v>43960</v>
      </c>
      <c r="G102" s="1">
        <v>1585</v>
      </c>
      <c r="H102" s="3">
        <v>43960</v>
      </c>
      <c r="I102" s="1">
        <v>32605</v>
      </c>
    </row>
    <row r="103" spans="1:9">
      <c r="A103">
        <v>102</v>
      </c>
      <c r="B103" s="3">
        <v>43961</v>
      </c>
      <c r="C103" s="1">
        <v>210685</v>
      </c>
      <c r="D103" s="3">
        <v>43961</v>
      </c>
      <c r="E103" s="1">
        <v>10414</v>
      </c>
      <c r="F103" s="3">
        <v>43961</v>
      </c>
      <c r="G103" s="1">
        <v>1538</v>
      </c>
      <c r="H103" s="3">
        <v>43961</v>
      </c>
      <c r="I103" s="1">
        <v>32952</v>
      </c>
    </row>
    <row r="104" spans="1:9">
      <c r="A104">
        <v>103</v>
      </c>
      <c r="B104" s="3">
        <v>43962</v>
      </c>
      <c r="C104" s="1">
        <v>214266</v>
      </c>
      <c r="D104" s="3">
        <v>43962</v>
      </c>
      <c r="E104" s="1">
        <v>10641</v>
      </c>
      <c r="F104" s="3">
        <v>43962</v>
      </c>
      <c r="G104" s="1">
        <v>1485</v>
      </c>
      <c r="H104" s="3">
        <v>43962</v>
      </c>
      <c r="I104" s="1">
        <v>33260</v>
      </c>
    </row>
    <row r="105" spans="1:9">
      <c r="A105">
        <v>104</v>
      </c>
      <c r="B105" s="3">
        <v>43963</v>
      </c>
      <c r="C105" s="1">
        <v>217666</v>
      </c>
      <c r="D105" s="3">
        <v>43963</v>
      </c>
      <c r="E105" s="1">
        <v>10326</v>
      </c>
      <c r="F105" s="3">
        <v>43963</v>
      </c>
      <c r="G105" s="1">
        <v>1414</v>
      </c>
      <c r="H105" s="3">
        <v>43963</v>
      </c>
      <c r="I105" s="1">
        <v>33579</v>
      </c>
    </row>
    <row r="106" spans="1:9">
      <c r="A106">
        <v>105</v>
      </c>
      <c r="B106" s="3">
        <v>43964</v>
      </c>
      <c r="C106" s="1">
        <v>220972</v>
      </c>
      <c r="D106" s="3">
        <v>43964</v>
      </c>
      <c r="E106" s="1">
        <v>10075</v>
      </c>
      <c r="F106" s="3">
        <v>43964</v>
      </c>
      <c r="G106" s="1">
        <v>1342</v>
      </c>
      <c r="H106" s="3">
        <v>43964</v>
      </c>
      <c r="I106" s="1">
        <v>33894</v>
      </c>
    </row>
    <row r="107" spans="1:9">
      <c r="A107">
        <v>106</v>
      </c>
      <c r="B107" s="3">
        <v>43965</v>
      </c>
      <c r="C107" s="1">
        <v>223599</v>
      </c>
      <c r="D107" s="3">
        <v>43965</v>
      </c>
      <c r="E107" s="1">
        <v>9690</v>
      </c>
      <c r="F107" s="3">
        <v>43965</v>
      </c>
      <c r="G107" s="1">
        <v>1314</v>
      </c>
      <c r="H107" s="3">
        <v>43965</v>
      </c>
      <c r="I107" s="1">
        <v>34228</v>
      </c>
    </row>
    <row r="108" spans="1:9">
      <c r="A108">
        <v>107</v>
      </c>
      <c r="B108" s="3">
        <v>43966</v>
      </c>
      <c r="C108" s="1">
        <v>226126</v>
      </c>
      <c r="D108" s="3">
        <v>43966</v>
      </c>
      <c r="E108" s="1">
        <v>9486</v>
      </c>
      <c r="F108" s="3">
        <v>43966</v>
      </c>
      <c r="G108" s="1">
        <v>1302</v>
      </c>
      <c r="H108" s="3">
        <v>43966</v>
      </c>
      <c r="I108" s="1">
        <v>34539</v>
      </c>
    </row>
    <row r="109" spans="1:9">
      <c r="A109">
        <v>108</v>
      </c>
      <c r="B109" s="3">
        <v>43967</v>
      </c>
      <c r="C109" s="1">
        <v>228204</v>
      </c>
      <c r="D109" s="3">
        <v>43967</v>
      </c>
      <c r="E109" s="1">
        <v>9094</v>
      </c>
      <c r="F109" s="3">
        <v>43967</v>
      </c>
      <c r="G109" s="1">
        <v>1234</v>
      </c>
      <c r="H109" s="3">
        <v>43967</v>
      </c>
      <c r="I109" s="1">
        <v>34853</v>
      </c>
    </row>
    <row r="110" spans="1:9">
      <c r="A110">
        <v>109</v>
      </c>
      <c r="B110" s="3">
        <v>43968</v>
      </c>
      <c r="C110" s="1">
        <v>230041</v>
      </c>
      <c r="D110" s="3">
        <v>43968</v>
      </c>
      <c r="E110" s="1">
        <v>9113</v>
      </c>
      <c r="F110" s="3">
        <v>43968</v>
      </c>
      <c r="G110" s="1">
        <v>1196</v>
      </c>
      <c r="H110" s="3">
        <v>43968</v>
      </c>
      <c r="I110" s="1">
        <v>35119</v>
      </c>
    </row>
    <row r="111" spans="1:9">
      <c r="A111">
        <v>110</v>
      </c>
      <c r="B111" s="3">
        <v>43969</v>
      </c>
      <c r="C111" s="1">
        <v>232630</v>
      </c>
      <c r="D111" s="3">
        <v>43969</v>
      </c>
      <c r="E111" s="1">
        <v>9089</v>
      </c>
      <c r="F111" s="3">
        <v>43969</v>
      </c>
      <c r="G111" s="1">
        <v>1141</v>
      </c>
      <c r="H111" s="3">
        <v>43969</v>
      </c>
      <c r="I111" s="1">
        <v>35412</v>
      </c>
    </row>
    <row r="112" spans="1:9">
      <c r="A112">
        <v>111</v>
      </c>
      <c r="B112" s="3">
        <v>43970</v>
      </c>
      <c r="C112" s="1">
        <v>235684</v>
      </c>
      <c r="D112" s="3">
        <v>43970</v>
      </c>
      <c r="E112" s="1">
        <v>8904</v>
      </c>
      <c r="F112" s="3">
        <v>43970</v>
      </c>
      <c r="G112" s="1">
        <v>1106</v>
      </c>
      <c r="H112" s="3">
        <v>43970</v>
      </c>
      <c r="I112" s="1">
        <v>35686</v>
      </c>
    </row>
    <row r="113" spans="1:9">
      <c r="A113">
        <v>112</v>
      </c>
      <c r="B113" s="3">
        <v>43971</v>
      </c>
      <c r="C113" s="1">
        <v>238399</v>
      </c>
      <c r="D113" s="3">
        <v>43971</v>
      </c>
      <c r="E113" s="1">
        <v>8503</v>
      </c>
      <c r="F113" s="3">
        <v>43971</v>
      </c>
      <c r="G113" s="1">
        <v>1034</v>
      </c>
      <c r="H113" s="3">
        <v>43971</v>
      </c>
      <c r="I113" s="1">
        <v>35954</v>
      </c>
    </row>
    <row r="114" spans="1:9">
      <c r="A114">
        <v>113</v>
      </c>
      <c r="B114" s="3">
        <v>43972</v>
      </c>
      <c r="C114" s="1">
        <v>240974</v>
      </c>
      <c r="D114" s="3">
        <v>43972</v>
      </c>
      <c r="E114" s="1">
        <v>8257</v>
      </c>
      <c r="F114" s="3">
        <v>43972</v>
      </c>
      <c r="G114" s="1">
        <v>1008</v>
      </c>
      <c r="H114" s="3">
        <v>43972</v>
      </c>
      <c r="I114" s="1">
        <v>36191</v>
      </c>
    </row>
    <row r="115" spans="1:9">
      <c r="A115">
        <v>114</v>
      </c>
      <c r="B115" s="3">
        <v>43973</v>
      </c>
      <c r="C115" s="1">
        <v>243033</v>
      </c>
      <c r="D115" s="3">
        <v>43973</v>
      </c>
      <c r="E115" s="1">
        <v>8220</v>
      </c>
      <c r="F115" s="3">
        <v>43973</v>
      </c>
      <c r="G115" s="1">
        <v>964</v>
      </c>
      <c r="H115" s="3">
        <v>43973</v>
      </c>
      <c r="I115" s="1">
        <v>36413</v>
      </c>
    </row>
    <row r="116" spans="1:9">
      <c r="A116">
        <v>115</v>
      </c>
      <c r="B116" s="3">
        <v>43974</v>
      </c>
      <c r="C116" s="1">
        <v>244560</v>
      </c>
      <c r="D116" s="3">
        <v>43974</v>
      </c>
      <c r="E116" s="1">
        <v>7856</v>
      </c>
      <c r="F116" s="3">
        <v>43974</v>
      </c>
      <c r="G116" s="1">
        <v>926</v>
      </c>
      <c r="H116" s="3">
        <v>43974</v>
      </c>
      <c r="I116" s="1">
        <v>36629</v>
      </c>
    </row>
    <row r="117" spans="1:9">
      <c r="A117">
        <v>116</v>
      </c>
      <c r="B117" s="3">
        <v>43975</v>
      </c>
      <c r="C117" s="1">
        <v>245925</v>
      </c>
      <c r="D117" s="3">
        <v>43975</v>
      </c>
      <c r="E117" s="1">
        <v>7859</v>
      </c>
      <c r="F117" s="3">
        <v>43975</v>
      </c>
      <c r="G117" s="1">
        <v>886</v>
      </c>
      <c r="H117" s="3">
        <v>43975</v>
      </c>
      <c r="I117" s="1">
        <v>36825</v>
      </c>
    </row>
    <row r="118" spans="1:9">
      <c r="A118">
        <v>117</v>
      </c>
      <c r="B118" s="3">
        <v>43976</v>
      </c>
      <c r="C118" s="1">
        <v>247548</v>
      </c>
      <c r="D118" s="3">
        <v>43976</v>
      </c>
      <c r="E118" s="1">
        <v>7885</v>
      </c>
      <c r="F118" s="3">
        <v>43976</v>
      </c>
      <c r="G118" s="1">
        <v>863</v>
      </c>
      <c r="H118" s="3">
        <v>43976</v>
      </c>
      <c r="I118" s="1">
        <v>37026</v>
      </c>
    </row>
    <row r="119" spans="1:9">
      <c r="A119">
        <v>118</v>
      </c>
      <c r="B119" s="3">
        <v>43977</v>
      </c>
      <c r="C119" s="1">
        <v>249219</v>
      </c>
      <c r="D119" s="3">
        <v>43977</v>
      </c>
      <c r="E119" s="1">
        <v>7790</v>
      </c>
      <c r="F119" s="3">
        <v>43977</v>
      </c>
      <c r="G119" s="1">
        <v>847</v>
      </c>
      <c r="H119" s="3">
        <v>43977</v>
      </c>
      <c r="I119" s="1">
        <v>37237</v>
      </c>
    </row>
    <row r="120" spans="1:9">
      <c r="A120">
        <v>119</v>
      </c>
      <c r="B120" s="3">
        <v>43978</v>
      </c>
      <c r="C120" s="1">
        <v>251048</v>
      </c>
      <c r="D120" s="3">
        <v>43978</v>
      </c>
      <c r="E120" s="1">
        <v>7468</v>
      </c>
      <c r="F120" s="3">
        <v>43978</v>
      </c>
      <c r="G120" s="1">
        <v>783</v>
      </c>
      <c r="H120" s="3">
        <v>43978</v>
      </c>
      <c r="I120" s="1">
        <v>37432</v>
      </c>
    </row>
    <row r="121" spans="1:9">
      <c r="A121">
        <v>120</v>
      </c>
      <c r="B121" s="3">
        <v>43979</v>
      </c>
      <c r="C121" s="1">
        <v>252801</v>
      </c>
      <c r="D121" s="3">
        <v>43979</v>
      </c>
      <c r="E121" s="1">
        <v>7208</v>
      </c>
      <c r="F121" s="3">
        <v>43979</v>
      </c>
      <c r="G121" s="1">
        <v>751</v>
      </c>
      <c r="H121" s="3">
        <v>43979</v>
      </c>
      <c r="I121" s="1">
        <v>37650</v>
      </c>
    </row>
    <row r="122" spans="1:9">
      <c r="A122">
        <v>121</v>
      </c>
      <c r="B122" s="3">
        <v>43980</v>
      </c>
      <c r="C122" s="1">
        <v>254327</v>
      </c>
      <c r="D122" s="3">
        <v>43980</v>
      </c>
      <c r="E122" s="1">
        <v>6906</v>
      </c>
      <c r="F122" s="3">
        <v>43980</v>
      </c>
      <c r="G122" s="1">
        <v>719</v>
      </c>
      <c r="H122" s="3">
        <v>43980</v>
      </c>
      <c r="I122" s="1">
        <v>37836</v>
      </c>
    </row>
    <row r="123" spans="1:9">
      <c r="A123">
        <v>122</v>
      </c>
      <c r="B123" s="3">
        <v>43981</v>
      </c>
      <c r="C123" s="1">
        <v>255447</v>
      </c>
      <c r="D123" s="3">
        <v>43981</v>
      </c>
      <c r="E123" s="1">
        <v>6614</v>
      </c>
      <c r="F123" s="3">
        <v>43981</v>
      </c>
      <c r="G123" s="1">
        <v>704</v>
      </c>
      <c r="H123" s="3">
        <v>43981</v>
      </c>
      <c r="I123" s="1">
        <v>37999</v>
      </c>
    </row>
    <row r="124" spans="1:9">
      <c r="A124">
        <v>123</v>
      </c>
      <c r="B124" s="3">
        <v>43982</v>
      </c>
      <c r="C124" s="1">
        <v>256526</v>
      </c>
      <c r="D124" s="3">
        <v>43982</v>
      </c>
      <c r="E124" s="1">
        <v>6582</v>
      </c>
      <c r="F124" s="3">
        <v>43982</v>
      </c>
      <c r="G124" s="1">
        <v>679</v>
      </c>
      <c r="H124" s="3">
        <v>43982</v>
      </c>
      <c r="I124" s="1">
        <v>38125</v>
      </c>
    </row>
    <row r="125" spans="1:9">
      <c r="A125">
        <v>124</v>
      </c>
      <c r="B125" s="3">
        <v>43983</v>
      </c>
      <c r="C125" s="1">
        <v>257962</v>
      </c>
      <c r="D125" s="3">
        <v>43983</v>
      </c>
      <c r="E125" s="1">
        <v>6634</v>
      </c>
      <c r="F125" s="3">
        <v>43983</v>
      </c>
      <c r="G125" s="1">
        <v>652</v>
      </c>
      <c r="H125" s="3">
        <v>43983</v>
      </c>
      <c r="I125" s="1">
        <v>38260</v>
      </c>
    </row>
    <row r="126" spans="1:9">
      <c r="A126">
        <v>125</v>
      </c>
      <c r="B126" s="3">
        <v>43984</v>
      </c>
      <c r="C126" s="1">
        <v>259456</v>
      </c>
      <c r="D126" s="3">
        <v>43984</v>
      </c>
      <c r="E126" s="1">
        <v>6450</v>
      </c>
      <c r="F126" s="3">
        <v>43984</v>
      </c>
      <c r="G126" s="1">
        <v>636</v>
      </c>
      <c r="H126" s="3">
        <v>43984</v>
      </c>
      <c r="I126" s="1">
        <v>38430</v>
      </c>
    </row>
    <row r="127" spans="1:9">
      <c r="A127">
        <v>126</v>
      </c>
      <c r="B127" s="3">
        <v>43985</v>
      </c>
      <c r="C127" s="1">
        <v>260819</v>
      </c>
      <c r="D127" s="3">
        <v>43985</v>
      </c>
      <c r="E127" s="1">
        <v>6255</v>
      </c>
      <c r="F127" s="3">
        <v>43985</v>
      </c>
      <c r="G127" s="1">
        <v>602</v>
      </c>
      <c r="H127" s="3">
        <v>43985</v>
      </c>
      <c r="I127" s="1">
        <v>38585</v>
      </c>
    </row>
    <row r="128" spans="1:9">
      <c r="A128">
        <v>127</v>
      </c>
      <c r="B128" s="3">
        <v>43986</v>
      </c>
      <c r="C128" s="1">
        <v>262068</v>
      </c>
      <c r="D128" s="3">
        <v>43986</v>
      </c>
      <c r="E128" s="1">
        <v>5997</v>
      </c>
      <c r="F128" s="3">
        <v>43986</v>
      </c>
      <c r="G128" s="1">
        <v>571</v>
      </c>
      <c r="H128" s="3">
        <v>43986</v>
      </c>
      <c r="I128" s="1">
        <v>38719</v>
      </c>
    </row>
    <row r="129" spans="1:9">
      <c r="A129">
        <v>128</v>
      </c>
      <c r="B129" s="3">
        <v>43987</v>
      </c>
      <c r="C129" s="1">
        <v>263193</v>
      </c>
      <c r="D129" s="3">
        <v>43987</v>
      </c>
      <c r="E129" s="1">
        <v>5841</v>
      </c>
      <c r="F129" s="3">
        <v>43987</v>
      </c>
      <c r="G129" s="1">
        <v>554</v>
      </c>
      <c r="H129" s="3">
        <v>43987</v>
      </c>
      <c r="I129" s="1">
        <v>38841</v>
      </c>
    </row>
    <row r="130" spans="1:9">
      <c r="A130">
        <v>129</v>
      </c>
      <c r="B130" s="3">
        <v>43988</v>
      </c>
      <c r="C130" s="1">
        <v>263997</v>
      </c>
      <c r="D130" s="3">
        <v>43988</v>
      </c>
      <c r="E130" s="1">
        <v>5631</v>
      </c>
      <c r="F130" s="3">
        <v>43988</v>
      </c>
      <c r="G130" s="1">
        <v>540</v>
      </c>
      <c r="H130" s="3">
        <v>43988</v>
      </c>
      <c r="I130" s="1">
        <v>38951</v>
      </c>
    </row>
    <row r="131" spans="1:9">
      <c r="A131">
        <v>130</v>
      </c>
      <c r="B131" s="3">
        <v>43989</v>
      </c>
      <c r="C131" s="1">
        <v>264718</v>
      </c>
      <c r="D131" s="3">
        <v>43989</v>
      </c>
      <c r="E131" s="1">
        <v>5430</v>
      </c>
      <c r="F131" s="3">
        <v>43989</v>
      </c>
      <c r="G131" s="1">
        <v>515</v>
      </c>
      <c r="H131" s="3">
        <v>43989</v>
      </c>
      <c r="I131" s="1">
        <v>39077</v>
      </c>
    </row>
    <row r="132" spans="1:9">
      <c r="A132">
        <v>131</v>
      </c>
      <c r="B132" s="3">
        <v>43990</v>
      </c>
      <c r="C132" s="1">
        <v>265811</v>
      </c>
      <c r="D132" s="3">
        <v>43990</v>
      </c>
      <c r="E132" s="1">
        <v>5409</v>
      </c>
      <c r="F132" s="3">
        <v>43990</v>
      </c>
      <c r="G132" s="1">
        <v>509</v>
      </c>
      <c r="H132" s="3">
        <v>43990</v>
      </c>
      <c r="I132" s="1">
        <v>39200</v>
      </c>
    </row>
    <row r="133" spans="1:9">
      <c r="A133">
        <v>132</v>
      </c>
      <c r="B133" s="3">
        <v>43991</v>
      </c>
      <c r="C133" s="1">
        <v>266966</v>
      </c>
      <c r="D133" s="3">
        <v>43991</v>
      </c>
      <c r="E133" s="1">
        <v>5227</v>
      </c>
      <c r="F133" s="3">
        <v>43991</v>
      </c>
      <c r="G133" s="1">
        <v>491</v>
      </c>
      <c r="H133" s="3">
        <v>43991</v>
      </c>
      <c r="I133" s="1">
        <v>39290</v>
      </c>
    </row>
    <row r="134" spans="1:9">
      <c r="A134">
        <v>133</v>
      </c>
      <c r="B134" s="3">
        <v>43992</v>
      </c>
      <c r="C134" s="1">
        <v>268160</v>
      </c>
      <c r="D134" s="3">
        <v>43992</v>
      </c>
      <c r="E134" s="1">
        <v>4969</v>
      </c>
      <c r="F134" s="3">
        <v>43992</v>
      </c>
      <c r="G134" s="1">
        <v>439</v>
      </c>
      <c r="H134" s="3">
        <v>43992</v>
      </c>
      <c r="I134" s="1">
        <v>39399</v>
      </c>
    </row>
    <row r="135" spans="1:9">
      <c r="A135">
        <v>134</v>
      </c>
      <c r="B135" s="3">
        <v>43993</v>
      </c>
      <c r="C135" s="1">
        <v>269171</v>
      </c>
      <c r="D135" s="3">
        <v>43993</v>
      </c>
      <c r="E135" s="1">
        <v>4729</v>
      </c>
      <c r="F135" s="3">
        <v>43993</v>
      </c>
      <c r="G135" s="1">
        <v>390</v>
      </c>
      <c r="H135" s="3">
        <v>43993</v>
      </c>
      <c r="I135" s="1">
        <v>39479</v>
      </c>
    </row>
    <row r="136" spans="1:9">
      <c r="A136">
        <v>135</v>
      </c>
      <c r="B136" s="3">
        <v>43994</v>
      </c>
      <c r="C136" s="1">
        <v>270221</v>
      </c>
      <c r="D136" s="3">
        <v>43994</v>
      </c>
      <c r="E136" s="1">
        <v>4660</v>
      </c>
      <c r="F136" s="3">
        <v>43994</v>
      </c>
      <c r="G136" s="1">
        <v>393</v>
      </c>
      <c r="H136" s="3">
        <v>43994</v>
      </c>
      <c r="I136" s="1">
        <v>39558</v>
      </c>
    </row>
    <row r="137" spans="1:9">
      <c r="A137">
        <v>136</v>
      </c>
      <c r="B137" s="3">
        <v>43995</v>
      </c>
      <c r="C137" s="1">
        <v>271112</v>
      </c>
      <c r="D137" s="3">
        <v>43995</v>
      </c>
      <c r="E137" s="1">
        <v>4520</v>
      </c>
      <c r="F137" s="3">
        <v>43995</v>
      </c>
      <c r="G137" s="1">
        <v>390</v>
      </c>
      <c r="H137" s="3">
        <v>43995</v>
      </c>
      <c r="I137" s="1">
        <v>39620</v>
      </c>
    </row>
    <row r="138" spans="1:9">
      <c r="A138">
        <v>137</v>
      </c>
      <c r="B138" s="3">
        <v>43996</v>
      </c>
      <c r="C138" s="1">
        <v>271933</v>
      </c>
      <c r="D138" s="3">
        <v>43996</v>
      </c>
      <c r="E138" s="1">
        <v>4518</v>
      </c>
      <c r="F138" s="3">
        <v>43996</v>
      </c>
      <c r="G138" s="1">
        <v>393</v>
      </c>
      <c r="H138" s="3">
        <v>43996</v>
      </c>
      <c r="I138" s="1">
        <v>39707</v>
      </c>
    </row>
    <row r="139" spans="1:9">
      <c r="A139">
        <v>138</v>
      </c>
      <c r="B139" s="3">
        <v>43997</v>
      </c>
      <c r="C139" s="1">
        <v>272975</v>
      </c>
      <c r="D139" s="3">
        <v>43997</v>
      </c>
      <c r="E139" s="1">
        <v>4487</v>
      </c>
      <c r="F139" s="3">
        <v>43997</v>
      </c>
      <c r="G139" s="1">
        <v>385</v>
      </c>
      <c r="H139" s="3">
        <v>43997</v>
      </c>
      <c r="I139" s="1">
        <v>39777</v>
      </c>
    </row>
    <row r="140" spans="1:9">
      <c r="A140">
        <v>139</v>
      </c>
      <c r="B140" s="3">
        <v>43998</v>
      </c>
      <c r="C140" s="1">
        <v>274078</v>
      </c>
      <c r="D140" s="3">
        <v>43998</v>
      </c>
      <c r="E140" s="1">
        <v>4488</v>
      </c>
      <c r="F140" s="3">
        <v>43998</v>
      </c>
      <c r="G140" s="1">
        <v>378</v>
      </c>
      <c r="H140" s="3">
        <v>43998</v>
      </c>
      <c r="I140" s="1">
        <v>39861</v>
      </c>
    </row>
    <row r="141" spans="1:9">
      <c r="A141">
        <v>140</v>
      </c>
      <c r="B141" s="3">
        <v>43999</v>
      </c>
      <c r="C141" s="1">
        <v>275092</v>
      </c>
      <c r="D141" s="3">
        <v>43999</v>
      </c>
      <c r="E141" s="1">
        <v>4348</v>
      </c>
      <c r="F141" s="3">
        <v>43999</v>
      </c>
      <c r="G141" s="1">
        <v>357</v>
      </c>
      <c r="H141" s="3">
        <v>43999</v>
      </c>
      <c r="I141" s="1">
        <v>39919</v>
      </c>
    </row>
    <row r="142" spans="1:9">
      <c r="A142">
        <v>141</v>
      </c>
      <c r="B142" s="3">
        <v>44000</v>
      </c>
      <c r="C142" s="1">
        <v>276118</v>
      </c>
      <c r="D142" s="3">
        <v>44000</v>
      </c>
      <c r="E142" s="1">
        <v>4219</v>
      </c>
      <c r="F142" s="3">
        <v>44000</v>
      </c>
      <c r="G142" s="1">
        <v>352</v>
      </c>
      <c r="H142" s="3">
        <v>44000</v>
      </c>
      <c r="I142" s="1">
        <v>39980</v>
      </c>
    </row>
    <row r="143" spans="1:9">
      <c r="A143">
        <v>142</v>
      </c>
      <c r="B143" s="3">
        <v>44001</v>
      </c>
      <c r="C143" s="1">
        <v>277112</v>
      </c>
      <c r="D143" s="3">
        <v>44001</v>
      </c>
      <c r="E143" s="1">
        <v>4084</v>
      </c>
      <c r="F143" s="3">
        <v>44001</v>
      </c>
      <c r="G143" s="1">
        <v>330</v>
      </c>
      <c r="H143" s="3">
        <v>44001</v>
      </c>
      <c r="I143" s="1">
        <v>40032</v>
      </c>
    </row>
    <row r="144" spans="1:9">
      <c r="A144">
        <v>143</v>
      </c>
      <c r="B144" s="3">
        <v>44002</v>
      </c>
      <c r="C144" s="1">
        <v>277799</v>
      </c>
      <c r="D144" s="3">
        <v>44002</v>
      </c>
      <c r="E144" s="1">
        <v>3931</v>
      </c>
      <c r="F144" s="3">
        <v>44002</v>
      </c>
      <c r="G144" s="1">
        <v>315</v>
      </c>
      <c r="H144" s="3">
        <v>44002</v>
      </c>
      <c r="I144" s="1">
        <v>40092</v>
      </c>
    </row>
    <row r="145" spans="1:9">
      <c r="A145">
        <v>144</v>
      </c>
      <c r="B145" s="3">
        <v>44003</v>
      </c>
      <c r="C145" s="1">
        <v>278437</v>
      </c>
      <c r="D145" s="3">
        <v>44003</v>
      </c>
      <c r="E145" s="1">
        <v>3903</v>
      </c>
      <c r="F145" s="3">
        <v>44003</v>
      </c>
      <c r="G145" s="1">
        <v>310</v>
      </c>
      <c r="H145" s="3">
        <v>44003</v>
      </c>
      <c r="I145" s="1">
        <v>40146</v>
      </c>
    </row>
    <row r="146" spans="1:9">
      <c r="A146">
        <v>145</v>
      </c>
      <c r="B146" s="3">
        <v>44004</v>
      </c>
      <c r="C146" s="1">
        <v>279333</v>
      </c>
      <c r="D146" s="3">
        <v>44004</v>
      </c>
      <c r="E146" s="1">
        <v>3966</v>
      </c>
      <c r="F146" s="3">
        <v>44004</v>
      </c>
      <c r="G146" s="1">
        <v>340</v>
      </c>
      <c r="H146" s="3">
        <v>44004</v>
      </c>
      <c r="I146" s="1">
        <v>40210</v>
      </c>
    </row>
    <row r="147" spans="1:9">
      <c r="A147">
        <v>146</v>
      </c>
      <c r="B147" s="3">
        <v>44005</v>
      </c>
      <c r="C147" s="1">
        <v>280219</v>
      </c>
      <c r="D147" s="3">
        <v>44005</v>
      </c>
      <c r="E147" s="1">
        <v>3847</v>
      </c>
      <c r="F147" s="3">
        <v>44005</v>
      </c>
      <c r="G147" s="1">
        <v>311</v>
      </c>
      <c r="H147" s="3">
        <v>44005</v>
      </c>
      <c r="I147" s="1">
        <v>40273</v>
      </c>
    </row>
    <row r="148" spans="1:9">
      <c r="A148">
        <v>147</v>
      </c>
      <c r="B148" s="3">
        <v>44006</v>
      </c>
      <c r="C148" s="1">
        <v>280996</v>
      </c>
      <c r="D148" s="3">
        <v>44006</v>
      </c>
      <c r="E148" s="1">
        <v>3738</v>
      </c>
      <c r="F148" s="3">
        <v>44006</v>
      </c>
      <c r="G148" s="1">
        <v>316</v>
      </c>
      <c r="H148" s="3">
        <v>44006</v>
      </c>
      <c r="I148" s="1">
        <v>40348</v>
      </c>
    </row>
    <row r="149" spans="1:9">
      <c r="A149">
        <v>148</v>
      </c>
      <c r="B149" s="3">
        <v>44007</v>
      </c>
      <c r="C149" s="1">
        <v>281718</v>
      </c>
      <c r="D149" s="3">
        <v>44007</v>
      </c>
      <c r="E149" s="1">
        <v>3591</v>
      </c>
      <c r="F149" s="3">
        <v>44007</v>
      </c>
      <c r="G149" s="1">
        <v>276</v>
      </c>
      <c r="H149" s="3">
        <v>44007</v>
      </c>
      <c r="I149" s="1">
        <v>40415</v>
      </c>
    </row>
    <row r="150" spans="1:9">
      <c r="A150">
        <v>149</v>
      </c>
      <c r="B150" s="3">
        <v>44008</v>
      </c>
      <c r="C150" s="1">
        <v>282389</v>
      </c>
      <c r="D150" s="3">
        <v>44008</v>
      </c>
      <c r="E150" s="1">
        <v>3369</v>
      </c>
      <c r="F150" s="3">
        <v>44008</v>
      </c>
      <c r="G150" s="1">
        <v>268</v>
      </c>
      <c r="H150" s="3">
        <v>44008</v>
      </c>
      <c r="I150" s="1">
        <v>40457</v>
      </c>
    </row>
    <row r="151" spans="1:9">
      <c r="A151">
        <v>150</v>
      </c>
      <c r="B151" s="3">
        <v>44009</v>
      </c>
      <c r="C151" s="1">
        <v>283041</v>
      </c>
      <c r="D151" s="3">
        <v>44009</v>
      </c>
      <c r="E151" s="1">
        <v>3292</v>
      </c>
      <c r="F151" s="3">
        <v>44009</v>
      </c>
      <c r="G151" s="1">
        <v>270</v>
      </c>
      <c r="H151" s="3">
        <v>44009</v>
      </c>
      <c r="I151" s="1">
        <v>40506</v>
      </c>
    </row>
    <row r="152" spans="1:9">
      <c r="A152">
        <v>151</v>
      </c>
      <c r="B152" s="3">
        <v>44010</v>
      </c>
      <c r="C152" s="1">
        <v>283488</v>
      </c>
      <c r="D152" s="3">
        <v>44010</v>
      </c>
      <c r="E152" s="1">
        <v>3316</v>
      </c>
      <c r="F152" s="3">
        <v>44010</v>
      </c>
      <c r="G152" s="1">
        <v>270</v>
      </c>
      <c r="H152" s="3">
        <v>44010</v>
      </c>
      <c r="I152" s="1">
        <v>40550</v>
      </c>
    </row>
    <row r="153" spans="1:9">
      <c r="A153">
        <v>152</v>
      </c>
      <c r="B153" s="3">
        <v>44011</v>
      </c>
      <c r="C153" s="1">
        <v>284218</v>
      </c>
      <c r="D153" s="3">
        <v>44011</v>
      </c>
      <c r="E153" s="1">
        <v>3497</v>
      </c>
      <c r="F153" s="3">
        <v>44011</v>
      </c>
      <c r="G153" s="1">
        <v>262</v>
      </c>
      <c r="H153" s="3">
        <v>44011</v>
      </c>
      <c r="I153" s="1">
        <v>40588</v>
      </c>
    </row>
    <row r="154" spans="1:9">
      <c r="A154">
        <v>153</v>
      </c>
      <c r="B154" s="3">
        <v>44012</v>
      </c>
      <c r="C154" s="1">
        <v>284835</v>
      </c>
      <c r="D154" s="3">
        <v>44012</v>
      </c>
      <c r="E154" s="1">
        <v>3153</v>
      </c>
      <c r="F154" s="3">
        <v>44012</v>
      </c>
      <c r="G154" s="1">
        <v>279</v>
      </c>
      <c r="H154" s="3">
        <v>44012</v>
      </c>
      <c r="I154" s="1">
        <v>40635</v>
      </c>
    </row>
    <row r="155" spans="1:9">
      <c r="A155">
        <v>154</v>
      </c>
      <c r="B155" s="3">
        <v>44013</v>
      </c>
      <c r="C155" s="1">
        <v>285485</v>
      </c>
      <c r="D155" s="3">
        <v>44013</v>
      </c>
      <c r="E155" s="1">
        <v>2972</v>
      </c>
      <c r="F155" s="3">
        <v>44013</v>
      </c>
      <c r="G155" s="1">
        <v>259</v>
      </c>
      <c r="H155" s="3">
        <v>44013</v>
      </c>
      <c r="I155" s="1">
        <v>40662</v>
      </c>
    </row>
    <row r="156" spans="1:9">
      <c r="A156">
        <v>155</v>
      </c>
      <c r="B156" s="3">
        <v>44014</v>
      </c>
      <c r="C156" s="1">
        <v>286093</v>
      </c>
      <c r="D156" s="3">
        <v>44014</v>
      </c>
      <c r="E156" s="1">
        <v>2851</v>
      </c>
      <c r="F156" s="3">
        <v>44014</v>
      </c>
      <c r="G156" s="1">
        <v>239</v>
      </c>
      <c r="H156" s="3">
        <v>44014</v>
      </c>
      <c r="I156" s="1">
        <v>40705</v>
      </c>
    </row>
    <row r="157" spans="1:9">
      <c r="A157">
        <v>156</v>
      </c>
      <c r="B157" s="3">
        <v>44015</v>
      </c>
      <c r="C157" s="1">
        <v>286665</v>
      </c>
      <c r="D157" s="3">
        <v>44015</v>
      </c>
      <c r="E157" s="1">
        <v>2727</v>
      </c>
      <c r="F157" s="3">
        <v>44015</v>
      </c>
      <c r="G157" s="1">
        <v>231</v>
      </c>
      <c r="H157" s="3">
        <v>44015</v>
      </c>
      <c r="I157" s="1">
        <v>40734</v>
      </c>
    </row>
    <row r="158" spans="1:9">
      <c r="A158">
        <v>157</v>
      </c>
      <c r="B158" s="3">
        <v>44016</v>
      </c>
      <c r="C158" s="1">
        <v>287066</v>
      </c>
      <c r="D158" s="3">
        <v>44016</v>
      </c>
      <c r="E158" s="1">
        <v>2594</v>
      </c>
      <c r="F158" s="3">
        <v>44016</v>
      </c>
      <c r="G158" s="1">
        <v>220</v>
      </c>
      <c r="H158" s="3">
        <v>44016</v>
      </c>
      <c r="I158" s="1">
        <v>40767</v>
      </c>
    </row>
    <row r="159" spans="1:9">
      <c r="A159">
        <v>158</v>
      </c>
      <c r="B159" s="3">
        <v>44017</v>
      </c>
      <c r="C159" s="1">
        <v>287621</v>
      </c>
      <c r="D159" s="3">
        <v>44017</v>
      </c>
      <c r="E159" s="1">
        <v>2555</v>
      </c>
      <c r="F159" s="3">
        <v>44017</v>
      </c>
      <c r="G159" s="1">
        <v>217</v>
      </c>
      <c r="H159" s="3">
        <v>44017</v>
      </c>
      <c r="I159" s="1">
        <v>40794</v>
      </c>
    </row>
    <row r="160" spans="1:9">
      <c r="A160">
        <v>159</v>
      </c>
      <c r="B160" s="3">
        <v>44018</v>
      </c>
      <c r="C160" s="1">
        <v>288330</v>
      </c>
      <c r="D160" s="3">
        <v>44018</v>
      </c>
      <c r="E160" s="1">
        <v>2502</v>
      </c>
      <c r="F160" s="3">
        <v>44018</v>
      </c>
      <c r="G160" s="1">
        <v>209</v>
      </c>
      <c r="H160" s="3">
        <v>44018</v>
      </c>
      <c r="I160" s="1">
        <v>40829</v>
      </c>
    </row>
    <row r="161" spans="1:9">
      <c r="A161">
        <v>160</v>
      </c>
      <c r="B161" s="3">
        <v>44019</v>
      </c>
      <c r="C161" s="1">
        <v>288933</v>
      </c>
      <c r="D161" s="3">
        <v>44019</v>
      </c>
      <c r="E161" s="1">
        <v>2401</v>
      </c>
      <c r="F161" s="3">
        <v>44019</v>
      </c>
      <c r="G161" s="1">
        <v>197</v>
      </c>
      <c r="H161" s="3">
        <v>44019</v>
      </c>
      <c r="I161" s="1">
        <v>40856</v>
      </c>
    </row>
    <row r="162" spans="1:9">
      <c r="A162">
        <v>161</v>
      </c>
      <c r="B162" s="3">
        <v>44020</v>
      </c>
      <c r="C162" s="1">
        <v>289635</v>
      </c>
      <c r="D162" s="3">
        <v>44020</v>
      </c>
      <c r="E162" s="1">
        <v>2261</v>
      </c>
      <c r="F162" s="3">
        <v>44020</v>
      </c>
      <c r="G162" s="1">
        <v>185</v>
      </c>
      <c r="H162" s="3">
        <v>44020</v>
      </c>
      <c r="I162" s="1">
        <v>40880</v>
      </c>
    </row>
    <row r="163" spans="1:9">
      <c r="A163">
        <v>162</v>
      </c>
      <c r="B163" s="3">
        <v>44021</v>
      </c>
      <c r="C163" s="1">
        <v>290352</v>
      </c>
      <c r="D163" s="3">
        <v>44021</v>
      </c>
      <c r="E163" s="1">
        <v>2182</v>
      </c>
      <c r="F163" s="3">
        <v>44021</v>
      </c>
      <c r="G163" s="1">
        <v>188</v>
      </c>
      <c r="H163" s="3">
        <v>44021</v>
      </c>
      <c r="I163" s="1">
        <v>40917</v>
      </c>
    </row>
    <row r="164" spans="1:9">
      <c r="A164">
        <v>163</v>
      </c>
      <c r="B164" s="3">
        <v>44022</v>
      </c>
      <c r="C164" s="1">
        <v>290919</v>
      </c>
      <c r="D164" s="3">
        <v>44022</v>
      </c>
      <c r="E164" s="1">
        <v>2096</v>
      </c>
      <c r="F164" s="3">
        <v>44022</v>
      </c>
      <c r="G164" s="1">
        <v>191</v>
      </c>
      <c r="H164" s="3">
        <v>44022</v>
      </c>
      <c r="I164" s="1">
        <v>40938</v>
      </c>
    </row>
    <row r="165" spans="1:9">
      <c r="A165">
        <v>164</v>
      </c>
      <c r="B165" s="3">
        <v>44023</v>
      </c>
      <c r="C165" s="1">
        <v>291366</v>
      </c>
      <c r="D165" s="3">
        <v>44023</v>
      </c>
      <c r="E165" s="1">
        <v>1948</v>
      </c>
      <c r="F165" s="3">
        <v>44023</v>
      </c>
      <c r="G165" s="1">
        <v>168</v>
      </c>
      <c r="H165" s="3">
        <v>44023</v>
      </c>
      <c r="I165" s="1">
        <v>40960</v>
      </c>
    </row>
    <row r="166" spans="1:9">
      <c r="A166">
        <v>165</v>
      </c>
      <c r="B166" s="3">
        <v>44024</v>
      </c>
      <c r="C166" s="1">
        <v>291733</v>
      </c>
      <c r="D166" s="3">
        <v>44024</v>
      </c>
      <c r="E166" s="1">
        <v>1956</v>
      </c>
      <c r="F166" s="3">
        <v>44024</v>
      </c>
      <c r="G166" s="1">
        <v>159</v>
      </c>
      <c r="H166" s="3">
        <v>44024</v>
      </c>
      <c r="I166" s="1">
        <v>40973</v>
      </c>
    </row>
    <row r="167" spans="1:9">
      <c r="A167">
        <v>166</v>
      </c>
      <c r="B167" s="3">
        <v>44025</v>
      </c>
      <c r="C167" s="1">
        <v>292466</v>
      </c>
      <c r="D167" s="3">
        <v>44025</v>
      </c>
      <c r="E167" s="1">
        <v>1966</v>
      </c>
      <c r="F167" s="3">
        <v>44025</v>
      </c>
      <c r="G167" s="1">
        <v>162</v>
      </c>
      <c r="H167" s="3">
        <v>44025</v>
      </c>
      <c r="I167" s="1">
        <v>40997</v>
      </c>
    </row>
    <row r="168" spans="1:9">
      <c r="A168">
        <v>167</v>
      </c>
      <c r="B168" s="3">
        <v>44026</v>
      </c>
      <c r="C168" s="1">
        <v>293157</v>
      </c>
      <c r="D168" s="3">
        <v>44026</v>
      </c>
      <c r="E168" s="1">
        <v>1869</v>
      </c>
      <c r="F168" s="3">
        <v>44026</v>
      </c>
      <c r="G168" s="1">
        <v>145</v>
      </c>
      <c r="H168" s="3">
        <v>44026</v>
      </c>
      <c r="I168" s="1">
        <v>41018</v>
      </c>
    </row>
    <row r="169" spans="1:9">
      <c r="A169">
        <v>168</v>
      </c>
      <c r="B169" s="3">
        <v>44027</v>
      </c>
      <c r="C169" s="1">
        <v>293928</v>
      </c>
      <c r="D169" s="3">
        <v>44027</v>
      </c>
      <c r="E169" s="1">
        <v>1839</v>
      </c>
      <c r="F169" s="3">
        <v>44027</v>
      </c>
      <c r="G169" s="1">
        <v>153</v>
      </c>
      <c r="H169" s="3">
        <v>44027</v>
      </c>
      <c r="I169" s="1">
        <v>41038</v>
      </c>
    </row>
    <row r="170" spans="1:9">
      <c r="A170">
        <v>169</v>
      </c>
      <c r="B170" s="3">
        <v>44028</v>
      </c>
      <c r="C170" s="1">
        <v>294632</v>
      </c>
      <c r="D170" s="3">
        <v>44028</v>
      </c>
      <c r="E170" s="1">
        <v>1698</v>
      </c>
      <c r="F170" s="3">
        <v>44028</v>
      </c>
      <c r="G170" s="1">
        <v>142</v>
      </c>
      <c r="H170" s="3">
        <v>44028</v>
      </c>
      <c r="I170" s="1">
        <v>41051</v>
      </c>
    </row>
    <row r="171" spans="1:9">
      <c r="A171">
        <v>170</v>
      </c>
      <c r="B171" s="3">
        <v>44029</v>
      </c>
      <c r="C171" s="1">
        <v>295212</v>
      </c>
      <c r="D171" s="3">
        <v>44029</v>
      </c>
      <c r="E171" s="1">
        <v>1682</v>
      </c>
      <c r="F171" s="3">
        <v>44029</v>
      </c>
      <c r="G171" s="1">
        <v>143</v>
      </c>
      <c r="H171" s="3">
        <v>44029</v>
      </c>
      <c r="I171" s="1">
        <v>41069</v>
      </c>
    </row>
    <row r="172" spans="1:9">
      <c r="A172">
        <v>171</v>
      </c>
      <c r="B172" s="3">
        <v>44030</v>
      </c>
      <c r="C172" s="1">
        <v>295710</v>
      </c>
      <c r="D172" s="3">
        <v>44030</v>
      </c>
      <c r="E172" s="1">
        <v>1657</v>
      </c>
      <c r="F172" s="3">
        <v>44030</v>
      </c>
      <c r="G172" s="1">
        <v>136</v>
      </c>
      <c r="H172" s="3">
        <v>44030</v>
      </c>
      <c r="I172" s="1">
        <v>41083</v>
      </c>
    </row>
    <row r="173" spans="1:9">
      <c r="A173">
        <v>172</v>
      </c>
      <c r="B173" s="3">
        <v>44031</v>
      </c>
      <c r="C173" s="1">
        <v>296154</v>
      </c>
      <c r="D173" s="3">
        <v>44031</v>
      </c>
      <c r="E173" s="1">
        <v>1623</v>
      </c>
      <c r="F173" s="3">
        <v>44031</v>
      </c>
      <c r="G173" s="1">
        <v>130</v>
      </c>
      <c r="H173" s="3">
        <v>44031</v>
      </c>
      <c r="I173" s="1">
        <v>41097</v>
      </c>
    </row>
    <row r="174" spans="1:9">
      <c r="A174">
        <v>173</v>
      </c>
      <c r="B174" s="3">
        <v>44032</v>
      </c>
      <c r="C174" s="1">
        <v>296966</v>
      </c>
      <c r="D174" s="3">
        <v>44032</v>
      </c>
      <c r="E174" s="1">
        <v>1609</v>
      </c>
      <c r="F174" s="3">
        <v>44032</v>
      </c>
      <c r="G174" s="1">
        <v>129</v>
      </c>
      <c r="H174" s="3">
        <v>44032</v>
      </c>
      <c r="I174" s="1">
        <v>41109</v>
      </c>
    </row>
    <row r="175" spans="1:9">
      <c r="A175">
        <v>174</v>
      </c>
      <c r="B175" s="3">
        <v>44033</v>
      </c>
      <c r="C175" s="1">
        <v>297749</v>
      </c>
      <c r="D175" s="3">
        <v>44033</v>
      </c>
      <c r="E175" s="1">
        <v>1518</v>
      </c>
      <c r="F175" s="3">
        <v>44033</v>
      </c>
      <c r="G175" s="1">
        <v>137</v>
      </c>
      <c r="H175" s="3">
        <v>44033</v>
      </c>
      <c r="I175" s="1">
        <v>41129</v>
      </c>
    </row>
    <row r="176" spans="1:9">
      <c r="A176">
        <v>175</v>
      </c>
      <c r="B176" s="3">
        <v>44034</v>
      </c>
      <c r="C176" s="1">
        <v>298545</v>
      </c>
      <c r="D176" s="3">
        <v>44034</v>
      </c>
      <c r="E176" s="1">
        <v>1644</v>
      </c>
      <c r="F176" s="3">
        <v>44034</v>
      </c>
      <c r="G176" s="1">
        <v>110</v>
      </c>
      <c r="H176" s="3">
        <v>44034</v>
      </c>
      <c r="I176" s="1">
        <v>41146</v>
      </c>
    </row>
    <row r="177" spans="1:9">
      <c r="A177">
        <v>176</v>
      </c>
      <c r="B177" s="3">
        <v>44035</v>
      </c>
      <c r="C177" s="1">
        <v>299345</v>
      </c>
      <c r="D177" s="3">
        <v>44035</v>
      </c>
      <c r="E177" s="1">
        <v>1452</v>
      </c>
      <c r="F177" s="3">
        <v>44035</v>
      </c>
      <c r="G177" s="1">
        <v>111</v>
      </c>
      <c r="H177" s="3">
        <v>44035</v>
      </c>
      <c r="I177" s="1">
        <v>41162</v>
      </c>
    </row>
    <row r="178" spans="1:9">
      <c r="A178">
        <v>177</v>
      </c>
      <c r="B178" s="3">
        <v>44036</v>
      </c>
      <c r="C178" s="1">
        <v>300114</v>
      </c>
      <c r="D178" s="3">
        <v>44036</v>
      </c>
      <c r="E178" s="1">
        <v>1354</v>
      </c>
      <c r="F178" s="3">
        <v>44036</v>
      </c>
      <c r="G178" s="1">
        <v>104</v>
      </c>
      <c r="H178" s="3">
        <v>44036</v>
      </c>
      <c r="I178" s="1">
        <v>41169</v>
      </c>
    </row>
    <row r="179" spans="1:9">
      <c r="A179">
        <v>178</v>
      </c>
      <c r="B179" s="3">
        <v>44037</v>
      </c>
      <c r="C179" s="1">
        <v>300636</v>
      </c>
      <c r="D179" s="3">
        <v>44037</v>
      </c>
      <c r="E179" s="1">
        <v>1265</v>
      </c>
      <c r="F179" s="3">
        <v>44037</v>
      </c>
      <c r="G179" s="1">
        <v>91</v>
      </c>
      <c r="H179" s="3">
        <v>44037</v>
      </c>
      <c r="I179" s="1">
        <v>41184</v>
      </c>
    </row>
    <row r="180" spans="1:9">
      <c r="A180">
        <v>179</v>
      </c>
      <c r="B180" s="3">
        <v>44038</v>
      </c>
      <c r="C180" s="1">
        <v>301194</v>
      </c>
      <c r="D180" s="3">
        <v>44038</v>
      </c>
      <c r="E180" s="1">
        <v>1294</v>
      </c>
      <c r="F180" s="3">
        <v>44038</v>
      </c>
      <c r="G180" s="1">
        <v>90</v>
      </c>
      <c r="H180" s="3">
        <v>44038</v>
      </c>
      <c r="I180" s="1">
        <v>41200</v>
      </c>
    </row>
    <row r="181" spans="1:9">
      <c r="A181">
        <v>180</v>
      </c>
      <c r="B181" s="3">
        <v>44039</v>
      </c>
      <c r="C181" s="1">
        <v>302051</v>
      </c>
      <c r="D181" s="3">
        <v>44039</v>
      </c>
      <c r="E181" s="1">
        <v>1281</v>
      </c>
      <c r="F181" s="3">
        <v>44039</v>
      </c>
      <c r="G181" s="1">
        <v>97</v>
      </c>
      <c r="H181" s="3">
        <v>44039</v>
      </c>
      <c r="I181" s="1">
        <v>41211</v>
      </c>
    </row>
    <row r="182" spans="1:9">
      <c r="A182">
        <v>181</v>
      </c>
      <c r="B182" s="3">
        <v>44040</v>
      </c>
      <c r="C182" s="1">
        <v>302894</v>
      </c>
      <c r="D182" s="3">
        <v>44040</v>
      </c>
      <c r="E182" s="1">
        <v>1285</v>
      </c>
      <c r="F182" s="3">
        <v>44040</v>
      </c>
      <c r="G182" s="1">
        <v>93</v>
      </c>
      <c r="H182" s="3">
        <v>44040</v>
      </c>
      <c r="I182" s="1">
        <v>41223</v>
      </c>
    </row>
    <row r="183" spans="1:9">
      <c r="A183">
        <v>182</v>
      </c>
      <c r="B183" s="3">
        <v>44041</v>
      </c>
      <c r="C183" s="1">
        <v>303934</v>
      </c>
      <c r="D183" s="3">
        <v>44041</v>
      </c>
      <c r="E183" s="1">
        <v>1265</v>
      </c>
      <c r="F183" s="3">
        <v>44041</v>
      </c>
      <c r="G183" s="1">
        <v>87</v>
      </c>
      <c r="H183" s="3">
        <v>44041</v>
      </c>
      <c r="I183" s="1">
        <v>41235</v>
      </c>
    </row>
    <row r="184" spans="1:9">
      <c r="A184">
        <v>183</v>
      </c>
      <c r="B184" s="3">
        <v>44042</v>
      </c>
      <c r="C184" s="1">
        <v>304860</v>
      </c>
      <c r="D184" s="3">
        <v>44042</v>
      </c>
      <c r="E184" s="1">
        <v>1244</v>
      </c>
      <c r="F184" s="3">
        <v>44042</v>
      </c>
      <c r="G184" s="1">
        <v>84</v>
      </c>
      <c r="H184" s="3">
        <v>44042</v>
      </c>
      <c r="I184" s="1">
        <v>41245</v>
      </c>
    </row>
    <row r="185" spans="1:9">
      <c r="A185">
        <v>184</v>
      </c>
      <c r="B185" s="3">
        <v>44043</v>
      </c>
      <c r="C185" s="1">
        <v>305535</v>
      </c>
      <c r="D185" s="3">
        <v>44043</v>
      </c>
      <c r="E185" s="1">
        <v>1196</v>
      </c>
      <c r="F185" s="3">
        <v>44043</v>
      </c>
      <c r="G185" s="1">
        <v>86</v>
      </c>
      <c r="H185" s="3">
        <v>44043</v>
      </c>
      <c r="I185" s="1">
        <v>41259</v>
      </c>
    </row>
    <row r="186" spans="1:9">
      <c r="A186">
        <v>185</v>
      </c>
      <c r="B186" s="3">
        <v>44044</v>
      </c>
      <c r="C186" s="1">
        <v>306078</v>
      </c>
      <c r="D186" s="3">
        <v>44044</v>
      </c>
      <c r="E186" s="1">
        <v>1214</v>
      </c>
      <c r="F186" s="3">
        <v>44044</v>
      </c>
      <c r="G186" s="1">
        <v>91</v>
      </c>
      <c r="H186" s="3">
        <v>44044</v>
      </c>
      <c r="I186" s="1">
        <v>41270</v>
      </c>
    </row>
    <row r="187" spans="1:9">
      <c r="A187">
        <v>186</v>
      </c>
      <c r="B187" s="3">
        <v>44045</v>
      </c>
      <c r="C187" s="1">
        <v>306633</v>
      </c>
      <c r="D187" s="3">
        <v>44045</v>
      </c>
      <c r="E187" s="1">
        <v>1169</v>
      </c>
      <c r="F187" s="3">
        <v>44045</v>
      </c>
      <c r="G187" s="1">
        <v>80</v>
      </c>
      <c r="H187" s="3">
        <v>44045</v>
      </c>
      <c r="I187" s="1">
        <v>41280</v>
      </c>
    </row>
    <row r="188" spans="1:9">
      <c r="A188">
        <v>187</v>
      </c>
      <c r="B188" s="3">
        <v>44046</v>
      </c>
      <c r="C188" s="1">
        <v>307676</v>
      </c>
      <c r="D188" s="3">
        <v>44046</v>
      </c>
      <c r="E188" s="1">
        <v>1169</v>
      </c>
      <c r="F188" s="3">
        <v>44046</v>
      </c>
      <c r="G188" s="1">
        <v>77</v>
      </c>
      <c r="H188" s="3">
        <v>44046</v>
      </c>
      <c r="I188" s="1">
        <v>41295</v>
      </c>
    </row>
    <row r="189" spans="1:9">
      <c r="A189">
        <v>188</v>
      </c>
      <c r="B189" s="3">
        <v>44047</v>
      </c>
      <c r="C189" s="1">
        <v>308698</v>
      </c>
      <c r="D189" s="3">
        <v>44047</v>
      </c>
      <c r="E189" s="1">
        <v>1139</v>
      </c>
      <c r="F189" s="3">
        <v>44047</v>
      </c>
      <c r="G189" s="1">
        <v>76</v>
      </c>
      <c r="H189" s="3">
        <v>44047</v>
      </c>
      <c r="I189" s="1">
        <v>41310</v>
      </c>
    </row>
    <row r="190" spans="1:9">
      <c r="A190">
        <v>189</v>
      </c>
      <c r="B190" s="3">
        <v>44048</v>
      </c>
      <c r="C190" s="1">
        <v>309759</v>
      </c>
      <c r="D190" s="3">
        <v>44048</v>
      </c>
      <c r="E190" s="1">
        <v>1116</v>
      </c>
      <c r="F190" s="3">
        <v>44048</v>
      </c>
      <c r="G190" s="1">
        <v>73</v>
      </c>
      <c r="H190" s="3">
        <v>44048</v>
      </c>
      <c r="I190" s="1">
        <v>41316</v>
      </c>
    </row>
    <row r="191" spans="1:9">
      <c r="A191">
        <v>190</v>
      </c>
      <c r="B191" s="3">
        <v>44049</v>
      </c>
      <c r="C191" s="1">
        <v>310842</v>
      </c>
      <c r="D191" s="3">
        <v>44049</v>
      </c>
      <c r="E191" s="1">
        <v>1083</v>
      </c>
      <c r="F191" s="3">
        <v>44049</v>
      </c>
      <c r="G191" s="1">
        <v>69</v>
      </c>
      <c r="H191" s="3">
        <v>44049</v>
      </c>
      <c r="I191" s="1">
        <v>41325</v>
      </c>
    </row>
    <row r="192" spans="1:9">
      <c r="A192">
        <v>191</v>
      </c>
      <c r="B192" s="3">
        <v>44050</v>
      </c>
      <c r="C192" s="1">
        <v>311784</v>
      </c>
      <c r="D192" s="3">
        <v>44050</v>
      </c>
      <c r="E192" s="1">
        <v>1015</v>
      </c>
      <c r="F192" s="3">
        <v>44050</v>
      </c>
      <c r="G192" s="1">
        <v>67</v>
      </c>
      <c r="H192" s="3">
        <v>44050</v>
      </c>
      <c r="I192" s="1">
        <v>41337</v>
      </c>
    </row>
    <row r="193" spans="1:9">
      <c r="A193">
        <v>192</v>
      </c>
      <c r="B193" s="3">
        <v>44051</v>
      </c>
      <c r="C193" s="1">
        <v>312480</v>
      </c>
      <c r="D193" s="3">
        <v>44051</v>
      </c>
      <c r="E193" s="1">
        <v>937</v>
      </c>
      <c r="F193" s="3">
        <v>44051</v>
      </c>
      <c r="G193" s="1">
        <v>61</v>
      </c>
      <c r="H193" s="3">
        <v>44051</v>
      </c>
      <c r="I193" s="1">
        <v>41351</v>
      </c>
    </row>
    <row r="194" spans="1:9">
      <c r="A194">
        <v>193</v>
      </c>
      <c r="B194" s="3">
        <v>44052</v>
      </c>
      <c r="C194" s="1">
        <v>313096</v>
      </c>
      <c r="D194" s="3">
        <v>44052</v>
      </c>
      <c r="E194" s="1">
        <v>913</v>
      </c>
      <c r="F194" s="3">
        <v>44052</v>
      </c>
      <c r="G194" s="1">
        <v>64</v>
      </c>
      <c r="H194" s="3">
        <v>44052</v>
      </c>
      <c r="I194" s="1">
        <v>41359</v>
      </c>
    </row>
    <row r="195" spans="1:9">
      <c r="A195">
        <v>194</v>
      </c>
      <c r="B195" s="3">
        <v>44053</v>
      </c>
      <c r="C195" s="1">
        <v>314570</v>
      </c>
      <c r="D195" s="3">
        <v>44053</v>
      </c>
      <c r="E195" s="1">
        <v>1016</v>
      </c>
      <c r="F195" s="3">
        <v>44053</v>
      </c>
      <c r="G195" s="1">
        <v>70</v>
      </c>
      <c r="H195" s="3">
        <v>44053</v>
      </c>
      <c r="I195" s="1">
        <v>41372</v>
      </c>
    </row>
    <row r="196" spans="1:9">
      <c r="A196">
        <v>195</v>
      </c>
      <c r="B196" s="3">
        <v>44054</v>
      </c>
      <c r="C196" s="1">
        <v>315909</v>
      </c>
      <c r="D196" s="3">
        <v>44054</v>
      </c>
      <c r="E196" s="1">
        <v>967</v>
      </c>
      <c r="F196" s="3">
        <v>44054</v>
      </c>
      <c r="G196" s="1">
        <v>73</v>
      </c>
      <c r="H196" s="3">
        <v>44054</v>
      </c>
      <c r="I196" s="1">
        <v>41382</v>
      </c>
    </row>
    <row r="197" spans="1:9">
      <c r="A197">
        <v>196</v>
      </c>
      <c r="B197" s="3">
        <v>44055</v>
      </c>
      <c r="C197" s="1">
        <v>317115</v>
      </c>
      <c r="D197" s="3">
        <v>44055</v>
      </c>
      <c r="E197" s="1">
        <v>942</v>
      </c>
      <c r="F197" s="3">
        <v>44055</v>
      </c>
      <c r="G197" s="1">
        <v>80</v>
      </c>
      <c r="H197" s="3">
        <v>44055</v>
      </c>
      <c r="I197" s="1">
        <v>41389</v>
      </c>
    </row>
    <row r="198" spans="1:9">
      <c r="A198">
        <v>197</v>
      </c>
      <c r="B198" s="3">
        <v>44056</v>
      </c>
      <c r="C198" s="1">
        <v>318260</v>
      </c>
      <c r="D198" s="3">
        <v>44056</v>
      </c>
      <c r="E198" s="1">
        <v>948</v>
      </c>
      <c r="F198" s="3">
        <v>44056</v>
      </c>
      <c r="G198" s="1">
        <v>75</v>
      </c>
      <c r="H198" s="3">
        <v>44056</v>
      </c>
      <c r="I198" s="1">
        <v>41398</v>
      </c>
    </row>
    <row r="199" spans="1:9">
      <c r="A199">
        <v>198</v>
      </c>
      <c r="B199" s="3">
        <v>44057</v>
      </c>
      <c r="C199" s="1">
        <v>319428</v>
      </c>
      <c r="D199" s="3">
        <v>44057</v>
      </c>
      <c r="E199" s="1">
        <v>936</v>
      </c>
      <c r="F199" s="3">
        <v>44057</v>
      </c>
      <c r="G199" s="1">
        <v>73</v>
      </c>
      <c r="H199" s="3">
        <v>44057</v>
      </c>
      <c r="I199" s="1">
        <v>41405</v>
      </c>
    </row>
    <row r="200" spans="1:9">
      <c r="A200">
        <v>199</v>
      </c>
      <c r="B200" s="3">
        <v>44058</v>
      </c>
      <c r="C200" s="1">
        <v>320125</v>
      </c>
      <c r="D200" s="3">
        <v>44058</v>
      </c>
      <c r="E200" s="1">
        <v>915</v>
      </c>
      <c r="F200" s="3">
        <v>44058</v>
      </c>
      <c r="G200" s="1">
        <v>76</v>
      </c>
      <c r="H200" s="3">
        <v>44058</v>
      </c>
      <c r="I200" s="1">
        <v>41418</v>
      </c>
    </row>
    <row r="201" spans="1:9">
      <c r="A201">
        <v>200</v>
      </c>
      <c r="B201" s="3">
        <v>44059</v>
      </c>
      <c r="C201" s="1">
        <v>320726</v>
      </c>
      <c r="D201" s="3">
        <v>44059</v>
      </c>
      <c r="E201" s="1">
        <v>920</v>
      </c>
      <c r="F201" s="3">
        <v>44059</v>
      </c>
      <c r="G201" s="1">
        <v>78</v>
      </c>
      <c r="H201" s="3">
        <v>44059</v>
      </c>
      <c r="I201" s="1">
        <v>41422</v>
      </c>
    </row>
    <row r="202" spans="1:9">
      <c r="A202">
        <v>201</v>
      </c>
      <c r="B202" s="3">
        <v>44060</v>
      </c>
      <c r="C202" s="1">
        <v>322011</v>
      </c>
      <c r="D202" s="3">
        <v>44060</v>
      </c>
      <c r="E202" s="1">
        <v>923</v>
      </c>
      <c r="F202" s="3">
        <v>44060</v>
      </c>
      <c r="G202" s="1">
        <v>73</v>
      </c>
      <c r="H202" s="3">
        <v>44060</v>
      </c>
      <c r="I202" s="1">
        <v>41434</v>
      </c>
    </row>
    <row r="203" spans="1:9">
      <c r="A203">
        <v>202</v>
      </c>
      <c r="B203" s="3">
        <v>44061</v>
      </c>
      <c r="C203" s="1">
        <v>323096</v>
      </c>
      <c r="D203" s="3">
        <v>44061</v>
      </c>
      <c r="E203" s="1">
        <v>895</v>
      </c>
      <c r="F203" s="3">
        <v>44061</v>
      </c>
      <c r="G203" s="1">
        <v>73</v>
      </c>
      <c r="H203" s="3">
        <v>44061</v>
      </c>
      <c r="I203" s="1">
        <v>41444</v>
      </c>
    </row>
    <row r="204" spans="1:9">
      <c r="A204">
        <v>203</v>
      </c>
      <c r="B204" s="3">
        <v>44062</v>
      </c>
      <c r="C204" s="1">
        <v>324339</v>
      </c>
      <c r="D204" s="3">
        <v>44062</v>
      </c>
      <c r="E204" s="1">
        <v>870</v>
      </c>
      <c r="F204" s="3">
        <v>44062</v>
      </c>
      <c r="G204" s="1">
        <v>70</v>
      </c>
      <c r="H204" s="3">
        <v>44062</v>
      </c>
      <c r="I204" s="1">
        <v>41447</v>
      </c>
    </row>
    <row r="205" spans="1:9">
      <c r="A205">
        <v>204</v>
      </c>
      <c r="B205" s="3">
        <v>44063</v>
      </c>
      <c r="C205" s="1">
        <v>325806</v>
      </c>
      <c r="D205" s="3">
        <v>44063</v>
      </c>
      <c r="E205" s="1">
        <v>865</v>
      </c>
      <c r="F205" s="3">
        <v>44063</v>
      </c>
      <c r="G205" s="1">
        <v>76</v>
      </c>
      <c r="H205" s="3">
        <v>44063</v>
      </c>
      <c r="I205" s="1">
        <v>41455</v>
      </c>
    </row>
    <row r="206" spans="1:9">
      <c r="A206">
        <v>205</v>
      </c>
      <c r="B206" s="3">
        <v>44064</v>
      </c>
      <c r="C206" s="1">
        <v>327005</v>
      </c>
      <c r="D206" s="3">
        <v>44064</v>
      </c>
      <c r="E206" s="1">
        <v>832</v>
      </c>
      <c r="F206" s="3">
        <v>44064</v>
      </c>
      <c r="G206" s="1">
        <v>72</v>
      </c>
      <c r="H206" s="3">
        <v>44064</v>
      </c>
      <c r="I206" s="1">
        <v>41462</v>
      </c>
    </row>
    <row r="207" spans="1:9">
      <c r="A207">
        <v>206</v>
      </c>
      <c r="B207" s="3">
        <v>44065</v>
      </c>
      <c r="C207" s="1">
        <v>327832</v>
      </c>
      <c r="D207" s="3">
        <v>44065</v>
      </c>
      <c r="E207" s="1">
        <v>887</v>
      </c>
      <c r="F207" s="3">
        <v>44065</v>
      </c>
      <c r="G207" s="1">
        <v>71</v>
      </c>
      <c r="H207" s="3">
        <v>44065</v>
      </c>
      <c r="I207" s="1">
        <v>41469</v>
      </c>
    </row>
    <row r="208" spans="1:9">
      <c r="A208">
        <v>207</v>
      </c>
      <c r="B208" s="3">
        <v>44066</v>
      </c>
      <c r="C208" s="1">
        <v>328658</v>
      </c>
      <c r="D208" s="3">
        <v>44066</v>
      </c>
      <c r="E208" s="1">
        <v>812</v>
      </c>
      <c r="F208" s="3">
        <v>44066</v>
      </c>
      <c r="G208" s="1">
        <v>72</v>
      </c>
      <c r="H208" s="3">
        <v>44066</v>
      </c>
      <c r="I208" s="1">
        <v>41483</v>
      </c>
    </row>
    <row r="209" spans="1:9">
      <c r="A209">
        <v>208</v>
      </c>
      <c r="B209" s="3">
        <v>44067</v>
      </c>
      <c r="C209" s="1">
        <v>329880</v>
      </c>
      <c r="D209" s="3">
        <v>44067</v>
      </c>
      <c r="E209" s="1">
        <v>820</v>
      </c>
      <c r="F209" s="3">
        <v>44067</v>
      </c>
      <c r="G209" s="1">
        <v>68</v>
      </c>
      <c r="H209" s="3">
        <v>44067</v>
      </c>
      <c r="I209" s="1">
        <v>41489</v>
      </c>
    </row>
    <row r="210" spans="1:9">
      <c r="A210">
        <v>209</v>
      </c>
      <c r="B210" s="3">
        <v>44068</v>
      </c>
      <c r="C210" s="1">
        <v>331129</v>
      </c>
      <c r="D210" s="3">
        <v>44068</v>
      </c>
      <c r="E210" s="1">
        <v>796</v>
      </c>
      <c r="F210" s="3">
        <v>44068</v>
      </c>
      <c r="G210" s="1">
        <v>68</v>
      </c>
      <c r="H210" s="3">
        <v>44068</v>
      </c>
      <c r="I210" s="1">
        <v>41501</v>
      </c>
    </row>
    <row r="211" spans="1:9">
      <c r="A211">
        <v>210</v>
      </c>
      <c r="B211" s="3">
        <v>44069</v>
      </c>
      <c r="C211" s="1">
        <v>332482</v>
      </c>
      <c r="D211" s="3">
        <v>44069</v>
      </c>
      <c r="E211" s="1">
        <v>779</v>
      </c>
      <c r="F211" s="3">
        <v>44069</v>
      </c>
      <c r="G211" s="1">
        <v>64</v>
      </c>
      <c r="H211" s="3">
        <v>44069</v>
      </c>
      <c r="I211" s="1">
        <v>41512</v>
      </c>
    </row>
    <row r="212" spans="1:9">
      <c r="A212">
        <v>211</v>
      </c>
      <c r="B212" s="3">
        <v>44070</v>
      </c>
      <c r="C212" s="1">
        <v>334046</v>
      </c>
      <c r="D212" s="3">
        <v>44070</v>
      </c>
      <c r="E212" s="1">
        <v>789</v>
      </c>
      <c r="F212" s="3">
        <v>44070</v>
      </c>
      <c r="G212" s="1">
        <v>71</v>
      </c>
      <c r="H212" s="3">
        <v>44070</v>
      </c>
      <c r="I212" s="1">
        <v>41520</v>
      </c>
    </row>
    <row r="213" spans="1:9">
      <c r="A213">
        <v>212</v>
      </c>
      <c r="B213" s="3">
        <v>44071</v>
      </c>
      <c r="C213" s="1">
        <v>335679</v>
      </c>
      <c r="D213" s="3">
        <v>44071</v>
      </c>
      <c r="E213" s="1">
        <v>770</v>
      </c>
      <c r="F213" s="3">
        <v>44071</v>
      </c>
      <c r="G213" s="1">
        <v>60</v>
      </c>
      <c r="H213" s="3">
        <v>44071</v>
      </c>
      <c r="I213" s="1">
        <v>41529</v>
      </c>
    </row>
    <row r="214" spans="1:9">
      <c r="A214">
        <v>213</v>
      </c>
      <c r="B214" s="3">
        <v>44072</v>
      </c>
      <c r="C214" s="1">
        <v>336907</v>
      </c>
      <c r="D214" s="3">
        <v>44072</v>
      </c>
      <c r="E214" s="1">
        <v>797</v>
      </c>
      <c r="F214" s="3">
        <v>44072</v>
      </c>
      <c r="G214" s="1">
        <v>64</v>
      </c>
      <c r="H214" s="3">
        <v>44072</v>
      </c>
      <c r="I214" s="1">
        <v>41534</v>
      </c>
    </row>
    <row r="215" spans="1:9">
      <c r="A215">
        <v>214</v>
      </c>
      <c r="B215" s="3">
        <v>44073</v>
      </c>
      <c r="C215" s="1">
        <v>338069</v>
      </c>
      <c r="D215" s="3">
        <v>44073</v>
      </c>
      <c r="E215" s="1">
        <v>799</v>
      </c>
      <c r="F215" s="3">
        <v>44073</v>
      </c>
      <c r="G215" s="1">
        <v>66</v>
      </c>
      <c r="H215" s="3">
        <v>44073</v>
      </c>
      <c r="I215" s="1">
        <v>41539</v>
      </c>
    </row>
    <row r="216" spans="1:9">
      <c r="A216">
        <v>215</v>
      </c>
      <c r="B216" s="3">
        <v>44074</v>
      </c>
      <c r="C216" s="1">
        <v>339570</v>
      </c>
      <c r="D216" s="3">
        <v>44074</v>
      </c>
      <c r="E216" s="1">
        <v>822</v>
      </c>
      <c r="F216" s="3">
        <v>44074</v>
      </c>
      <c r="G216" s="1">
        <v>69</v>
      </c>
      <c r="H216" s="3">
        <v>44074</v>
      </c>
      <c r="I216" s="1">
        <v>41547</v>
      </c>
    </row>
    <row r="217" spans="1:9">
      <c r="A217">
        <v>216</v>
      </c>
      <c r="B217" s="3">
        <v>44075</v>
      </c>
      <c r="C217" s="1">
        <v>341820</v>
      </c>
      <c r="D217" s="3">
        <v>44075</v>
      </c>
      <c r="E217" s="1">
        <v>829</v>
      </c>
      <c r="F217" s="3">
        <v>44075</v>
      </c>
      <c r="G217" s="1">
        <v>82</v>
      </c>
      <c r="H217" s="3">
        <v>44075</v>
      </c>
      <c r="I217" s="1">
        <v>41550</v>
      </c>
    </row>
    <row r="218" spans="1:9">
      <c r="A218">
        <v>217</v>
      </c>
      <c r="B218" s="3">
        <v>44076</v>
      </c>
      <c r="C218" s="1">
        <v>344816</v>
      </c>
      <c r="D218" s="3">
        <v>44076</v>
      </c>
      <c r="E218" s="1">
        <v>768</v>
      </c>
      <c r="F218" s="3">
        <v>44076</v>
      </c>
      <c r="G218" s="1">
        <v>81</v>
      </c>
      <c r="H218" s="3">
        <v>44076</v>
      </c>
      <c r="I218" s="1">
        <v>41559</v>
      </c>
    </row>
    <row r="219" spans="1:9">
      <c r="A219">
        <v>218</v>
      </c>
      <c r="B219" s="3">
        <v>44077</v>
      </c>
      <c r="C219" s="1">
        <v>347914</v>
      </c>
      <c r="D219" s="3">
        <v>44077</v>
      </c>
      <c r="E219" s="1">
        <v>780</v>
      </c>
      <c r="F219" s="3">
        <v>44077</v>
      </c>
      <c r="G219" s="1">
        <v>76</v>
      </c>
      <c r="H219" s="3">
        <v>44077</v>
      </c>
      <c r="I219" s="1">
        <v>41569</v>
      </c>
    </row>
    <row r="220" spans="1:9">
      <c r="A220">
        <v>219</v>
      </c>
      <c r="B220" s="3">
        <v>44078</v>
      </c>
      <c r="C220" s="1">
        <v>350952</v>
      </c>
      <c r="D220" s="3">
        <v>44078</v>
      </c>
      <c r="E220" s="1">
        <v>787</v>
      </c>
      <c r="F220" s="3">
        <v>44078</v>
      </c>
      <c r="G220" s="1">
        <v>69</v>
      </c>
      <c r="H220" s="3">
        <v>44078</v>
      </c>
      <c r="I220" s="1">
        <v>41576</v>
      </c>
    </row>
    <row r="221" spans="1:9">
      <c r="A221">
        <v>220</v>
      </c>
      <c r="B221" s="3">
        <v>44079</v>
      </c>
      <c r="C221" s="1">
        <v>353497</v>
      </c>
      <c r="D221" s="3">
        <v>44079</v>
      </c>
      <c r="E221" s="1">
        <v>782</v>
      </c>
      <c r="F221" s="3">
        <v>44079</v>
      </c>
      <c r="G221" s="1">
        <v>65</v>
      </c>
      <c r="H221" s="3">
        <v>44079</v>
      </c>
      <c r="I221" s="1">
        <v>41588</v>
      </c>
    </row>
    <row r="222" spans="1:9">
      <c r="A222">
        <v>221</v>
      </c>
      <c r="B222" s="3">
        <v>44080</v>
      </c>
      <c r="C222" s="1">
        <v>355944</v>
      </c>
      <c r="D222" s="3">
        <v>44080</v>
      </c>
      <c r="E222" s="1">
        <v>788</v>
      </c>
      <c r="F222" s="3">
        <v>44080</v>
      </c>
      <c r="G222" s="1">
        <v>69</v>
      </c>
      <c r="H222" s="3">
        <v>44080</v>
      </c>
      <c r="I222" s="1">
        <v>41596</v>
      </c>
    </row>
    <row r="223" spans="1:9">
      <c r="A223">
        <v>222</v>
      </c>
      <c r="B223" s="3">
        <v>44081</v>
      </c>
      <c r="C223" s="1">
        <v>359805</v>
      </c>
      <c r="D223" s="3">
        <v>44081</v>
      </c>
      <c r="E223" s="1">
        <v>873</v>
      </c>
      <c r="F223" s="3">
        <v>44081</v>
      </c>
      <c r="G223" s="1">
        <v>77</v>
      </c>
      <c r="H223" s="3">
        <v>44081</v>
      </c>
      <c r="I223" s="1">
        <v>41612</v>
      </c>
    </row>
    <row r="224" spans="1:9">
      <c r="A224">
        <v>223</v>
      </c>
      <c r="B224" s="3">
        <v>44082</v>
      </c>
      <c r="C224" s="1">
        <v>363103</v>
      </c>
      <c r="D224" s="3">
        <v>44082</v>
      </c>
      <c r="E224" s="1">
        <v>868</v>
      </c>
      <c r="F224" s="3">
        <v>44082</v>
      </c>
      <c r="G224" s="1">
        <v>80</v>
      </c>
      <c r="H224" s="3">
        <v>44082</v>
      </c>
      <c r="I224" s="1">
        <v>41621</v>
      </c>
    </row>
    <row r="225" spans="1:9">
      <c r="A225">
        <v>224</v>
      </c>
      <c r="B225" s="3">
        <v>44083</v>
      </c>
      <c r="C225" s="1">
        <v>366433</v>
      </c>
      <c r="D225" s="3">
        <v>44083</v>
      </c>
      <c r="E225" s="1">
        <v>894</v>
      </c>
      <c r="F225" s="3">
        <v>44083</v>
      </c>
      <c r="G225" s="1">
        <v>80</v>
      </c>
      <c r="H225" s="3">
        <v>44083</v>
      </c>
      <c r="I225" s="1">
        <v>41630</v>
      </c>
    </row>
    <row r="226" spans="1:9">
      <c r="A226">
        <v>225</v>
      </c>
      <c r="B226" s="3">
        <v>44084</v>
      </c>
      <c r="C226" s="1">
        <v>370034</v>
      </c>
      <c r="D226" s="3">
        <v>44084</v>
      </c>
      <c r="E226" s="1">
        <v>914</v>
      </c>
      <c r="F226" s="3">
        <v>44084</v>
      </c>
      <c r="G226" s="1">
        <v>78</v>
      </c>
      <c r="H226" s="3">
        <v>44084</v>
      </c>
      <c r="I226" s="1">
        <v>41643</v>
      </c>
    </row>
    <row r="227" spans="1:9">
      <c r="A227">
        <v>226</v>
      </c>
      <c r="B227" s="3">
        <v>44085</v>
      </c>
      <c r="C227" s="1">
        <v>373320</v>
      </c>
      <c r="D227" s="3">
        <v>44085</v>
      </c>
      <c r="E227" s="1">
        <v>734</v>
      </c>
      <c r="F227" s="3">
        <v>44085</v>
      </c>
      <c r="G227" s="1">
        <v>77</v>
      </c>
      <c r="H227" s="3">
        <v>44085</v>
      </c>
      <c r="I227" s="1">
        <v>41656</v>
      </c>
    </row>
    <row r="228" spans="1:9">
      <c r="A228">
        <v>227</v>
      </c>
      <c r="B228" s="3">
        <v>44086</v>
      </c>
      <c r="C228" s="1">
        <v>375993</v>
      </c>
      <c r="D228" s="3">
        <v>44086</v>
      </c>
      <c r="E228" s="1">
        <v>768</v>
      </c>
      <c r="F228" s="3">
        <v>44086</v>
      </c>
      <c r="G228" s="1">
        <v>85</v>
      </c>
      <c r="H228" s="3">
        <v>44086</v>
      </c>
      <c r="I228" s="1">
        <v>41674</v>
      </c>
    </row>
    <row r="229" spans="1:9">
      <c r="A229">
        <v>228</v>
      </c>
      <c r="B229" s="3">
        <v>44087</v>
      </c>
      <c r="C229" s="1">
        <v>378138</v>
      </c>
      <c r="D229" s="3">
        <v>44087</v>
      </c>
      <c r="E229" s="1">
        <v>795</v>
      </c>
      <c r="F229" s="3">
        <v>44087</v>
      </c>
      <c r="G229" s="1">
        <v>91</v>
      </c>
      <c r="H229" s="3">
        <v>44087</v>
      </c>
      <c r="I229" s="1">
        <v>41690</v>
      </c>
    </row>
    <row r="230" spans="1:9">
      <c r="A230">
        <v>229</v>
      </c>
      <c r="B230" s="3">
        <v>44088</v>
      </c>
      <c r="C230" s="1">
        <v>381530</v>
      </c>
      <c r="D230" s="3">
        <v>44088</v>
      </c>
      <c r="E230" s="1">
        <v>933</v>
      </c>
      <c r="F230" s="3">
        <v>44088</v>
      </c>
      <c r="G230" s="1">
        <v>105</v>
      </c>
      <c r="H230" s="3">
        <v>44088</v>
      </c>
      <c r="I230" s="1">
        <v>41711</v>
      </c>
    </row>
    <row r="231" spans="1:9">
      <c r="A231">
        <v>230</v>
      </c>
      <c r="B231" s="3">
        <v>44089</v>
      </c>
      <c r="C231" s="1">
        <v>385084</v>
      </c>
      <c r="D231" s="3">
        <v>44089</v>
      </c>
      <c r="E231" s="1">
        <v>1021</v>
      </c>
      <c r="F231" s="3">
        <v>44089</v>
      </c>
      <c r="G231" s="1">
        <v>115</v>
      </c>
      <c r="H231" s="3">
        <v>44089</v>
      </c>
      <c r="I231" s="1">
        <v>41728</v>
      </c>
    </row>
    <row r="232" spans="1:9">
      <c r="A232">
        <v>231</v>
      </c>
      <c r="B232" s="3">
        <v>44090</v>
      </c>
      <c r="C232" s="1">
        <v>389454</v>
      </c>
      <c r="D232" s="3">
        <v>44090</v>
      </c>
      <c r="E232" s="1">
        <v>1050</v>
      </c>
      <c r="F232" s="3">
        <v>44090</v>
      </c>
      <c r="G232" s="1">
        <v>124</v>
      </c>
      <c r="H232" s="3">
        <v>44090</v>
      </c>
      <c r="I232" s="1">
        <v>41754</v>
      </c>
    </row>
    <row r="233" spans="1:9">
      <c r="A233">
        <v>232</v>
      </c>
      <c r="B233" s="3">
        <v>44091</v>
      </c>
      <c r="C233" s="1">
        <v>394091</v>
      </c>
      <c r="D233" s="3">
        <v>44091</v>
      </c>
      <c r="E233" s="1">
        <v>1108</v>
      </c>
      <c r="F233" s="3">
        <v>44091</v>
      </c>
      <c r="G233" s="1">
        <v>127</v>
      </c>
      <c r="H233" s="3">
        <v>44091</v>
      </c>
      <c r="I233" s="1">
        <v>41781</v>
      </c>
    </row>
    <row r="234" spans="1:9">
      <c r="A234">
        <v>233</v>
      </c>
      <c r="B234" s="3">
        <v>44092</v>
      </c>
      <c r="C234" s="1">
        <v>399052</v>
      </c>
      <c r="D234" s="3">
        <v>44092</v>
      </c>
      <c r="E234" s="1">
        <v>1164</v>
      </c>
      <c r="F234" s="3">
        <v>44092</v>
      </c>
      <c r="G234" s="1">
        <v>138</v>
      </c>
      <c r="H234" s="3">
        <v>44092</v>
      </c>
      <c r="I234" s="1">
        <v>41804</v>
      </c>
    </row>
    <row r="235" spans="1:9">
      <c r="A235">
        <v>234</v>
      </c>
      <c r="B235" s="3">
        <v>44093</v>
      </c>
      <c r="C235" s="1">
        <v>403920</v>
      </c>
      <c r="D235" s="3">
        <v>44093</v>
      </c>
      <c r="E235" s="1">
        <v>1242</v>
      </c>
      <c r="F235" s="3">
        <v>44093</v>
      </c>
      <c r="G235" s="1">
        <v>141</v>
      </c>
      <c r="H235" s="3">
        <v>44093</v>
      </c>
      <c r="I235" s="1">
        <v>41825</v>
      </c>
    </row>
    <row r="236" spans="1:9">
      <c r="A236">
        <v>235</v>
      </c>
      <c r="B236" s="3">
        <v>44094</v>
      </c>
      <c r="C236" s="1">
        <v>409224</v>
      </c>
      <c r="D236" s="3">
        <v>44094</v>
      </c>
      <c r="E236" s="1">
        <v>1338</v>
      </c>
      <c r="F236" s="3">
        <v>44094</v>
      </c>
      <c r="G236" s="1">
        <v>162</v>
      </c>
      <c r="H236" s="3">
        <v>44094</v>
      </c>
      <c r="I236" s="1">
        <v>41856</v>
      </c>
    </row>
    <row r="237" spans="1:9">
      <c r="A237">
        <v>236</v>
      </c>
      <c r="B237" s="3">
        <v>44095</v>
      </c>
      <c r="C237" s="1">
        <v>414813</v>
      </c>
      <c r="D237" s="3">
        <v>44095</v>
      </c>
      <c r="E237" s="1">
        <v>1490</v>
      </c>
      <c r="F237" s="3">
        <v>44095</v>
      </c>
      <c r="G237" s="1">
        <v>181</v>
      </c>
      <c r="H237" s="3">
        <v>44095</v>
      </c>
      <c r="I237" s="1">
        <v>41883</v>
      </c>
    </row>
    <row r="238" spans="1:9">
      <c r="A238">
        <v>237</v>
      </c>
      <c r="B238" s="3">
        <v>44096</v>
      </c>
      <c r="C238" s="1">
        <v>421212</v>
      </c>
      <c r="D238" s="3">
        <v>44096</v>
      </c>
      <c r="E238" s="1">
        <v>1563</v>
      </c>
      <c r="F238" s="3">
        <v>44096</v>
      </c>
      <c r="G238" s="1">
        <v>211</v>
      </c>
      <c r="H238" s="3">
        <v>44096</v>
      </c>
      <c r="I238" s="1">
        <v>41923</v>
      </c>
    </row>
    <row r="239" spans="1:9">
      <c r="A239">
        <v>238</v>
      </c>
      <c r="B239" s="3">
        <v>44097</v>
      </c>
      <c r="C239" s="1">
        <v>428184</v>
      </c>
      <c r="D239" s="3">
        <v>44097</v>
      </c>
      <c r="E239" s="1">
        <v>1641</v>
      </c>
      <c r="F239" s="3">
        <v>44097</v>
      </c>
      <c r="G239" s="1">
        <v>228</v>
      </c>
      <c r="H239" s="3">
        <v>44097</v>
      </c>
      <c r="I239" s="1">
        <v>41977</v>
      </c>
    </row>
    <row r="240" spans="1:9">
      <c r="A240">
        <v>239</v>
      </c>
      <c r="B240" s="3">
        <v>44098</v>
      </c>
      <c r="C240" s="1">
        <v>435737</v>
      </c>
      <c r="D240" s="3">
        <v>44098</v>
      </c>
      <c r="E240" s="1">
        <v>1744</v>
      </c>
      <c r="F240" s="3">
        <v>44098</v>
      </c>
      <c r="G240" s="1">
        <v>243</v>
      </c>
      <c r="H240" s="3">
        <v>44098</v>
      </c>
      <c r="I240" s="1">
        <v>42008</v>
      </c>
    </row>
    <row r="241" spans="1:9">
      <c r="A241">
        <v>240</v>
      </c>
      <c r="B241" s="3">
        <v>44099</v>
      </c>
      <c r="C241" s="1">
        <v>442929</v>
      </c>
      <c r="D241" s="3">
        <v>44099</v>
      </c>
      <c r="E241" s="1">
        <v>1908</v>
      </c>
      <c r="F241" s="3">
        <v>44099</v>
      </c>
      <c r="G241" s="1">
        <v>262</v>
      </c>
      <c r="H241" s="3">
        <v>44099</v>
      </c>
      <c r="I241" s="1">
        <v>42038</v>
      </c>
    </row>
    <row r="242" spans="1:9">
      <c r="A242">
        <v>241</v>
      </c>
      <c r="B242" s="3">
        <v>44100</v>
      </c>
      <c r="C242" s="1">
        <v>449599</v>
      </c>
      <c r="D242" s="3">
        <v>44100</v>
      </c>
      <c r="E242" s="1">
        <v>1921</v>
      </c>
      <c r="F242" s="3">
        <v>44100</v>
      </c>
      <c r="G242" s="1">
        <v>256</v>
      </c>
      <c r="H242" s="3">
        <v>44100</v>
      </c>
      <c r="I242" s="1">
        <v>42076</v>
      </c>
    </row>
    <row r="243" spans="1:9">
      <c r="A243">
        <v>242</v>
      </c>
      <c r="B243" s="3">
        <v>44101</v>
      </c>
      <c r="C243" s="1">
        <v>456530</v>
      </c>
      <c r="D243" s="3">
        <v>44101</v>
      </c>
      <c r="E243" s="1">
        <v>2068</v>
      </c>
      <c r="F243" s="3">
        <v>44101</v>
      </c>
      <c r="G243" s="1">
        <v>271</v>
      </c>
      <c r="H243" s="3">
        <v>44101</v>
      </c>
      <c r="I243" s="1">
        <v>42117</v>
      </c>
    </row>
    <row r="244" spans="1:9">
      <c r="A244">
        <v>243</v>
      </c>
      <c r="B244" s="3">
        <v>44102</v>
      </c>
      <c r="C244" s="1">
        <v>466366</v>
      </c>
      <c r="D244" s="3">
        <v>44102</v>
      </c>
      <c r="E244" s="1">
        <v>2270</v>
      </c>
      <c r="F244" s="3">
        <v>44102</v>
      </c>
      <c r="G244" s="1">
        <v>297</v>
      </c>
      <c r="H244" s="3">
        <v>44102</v>
      </c>
      <c r="I244" s="1">
        <v>42169</v>
      </c>
    </row>
    <row r="245" spans="1:9">
      <c r="A245">
        <v>244</v>
      </c>
      <c r="B245" s="3">
        <v>44103</v>
      </c>
      <c r="C245" s="1">
        <v>476475</v>
      </c>
      <c r="D245" s="3">
        <v>44103</v>
      </c>
      <c r="E245" s="1">
        <v>2284</v>
      </c>
      <c r="F245" s="3">
        <v>44103</v>
      </c>
      <c r="G245" s="1">
        <v>314</v>
      </c>
      <c r="H245" s="3">
        <v>44103</v>
      </c>
      <c r="I245" s="1">
        <v>42209</v>
      </c>
    </row>
    <row r="246" spans="1:9">
      <c r="A246">
        <v>245</v>
      </c>
      <c r="B246" s="3">
        <v>44104</v>
      </c>
      <c r="C246" s="1">
        <v>488632</v>
      </c>
      <c r="D246" s="3">
        <v>44104</v>
      </c>
      <c r="E246" s="1">
        <v>2378</v>
      </c>
      <c r="F246" s="3">
        <v>44104</v>
      </c>
      <c r="G246" s="1">
        <v>332</v>
      </c>
      <c r="H246" s="3">
        <v>44104</v>
      </c>
      <c r="I246" s="1">
        <v>42263</v>
      </c>
    </row>
    <row r="247" spans="1:9">
      <c r="A247">
        <v>246</v>
      </c>
      <c r="B247" s="3">
        <v>44105</v>
      </c>
      <c r="C247" s="1">
        <v>500620</v>
      </c>
      <c r="D247" s="3">
        <v>44105</v>
      </c>
      <c r="E247" s="1">
        <v>2428</v>
      </c>
      <c r="F247" s="3">
        <v>44105</v>
      </c>
      <c r="G247" s="1">
        <v>341</v>
      </c>
      <c r="H247" s="3">
        <v>44105</v>
      </c>
      <c r="I247" s="1">
        <v>42311</v>
      </c>
    </row>
    <row r="248" spans="1:9">
      <c r="A248">
        <v>247</v>
      </c>
      <c r="B248" s="3">
        <v>44106</v>
      </c>
      <c r="C248" s="1">
        <v>510623</v>
      </c>
      <c r="F248" s="3">
        <v>44106</v>
      </c>
      <c r="G248" s="1">
        <v>368</v>
      </c>
      <c r="H248" s="3">
        <v>44106</v>
      </c>
      <c r="I248" s="1">
        <v>42344</v>
      </c>
    </row>
    <row r="249" spans="1:9">
      <c r="A249">
        <v>248</v>
      </c>
      <c r="B249" s="3">
        <v>44107</v>
      </c>
      <c r="C249" s="1">
        <v>515010</v>
      </c>
      <c r="H249" s="3">
        <v>44107</v>
      </c>
      <c r="I249" s="1">
        <v>42361</v>
      </c>
    </row>
    <row r="250" spans="1:9">
      <c r="A250">
        <v>249</v>
      </c>
      <c r="B250" s="3">
        <v>44108</v>
      </c>
      <c r="C250" s="1">
        <v>515571</v>
      </c>
      <c r="H250" s="3">
        <v>44108</v>
      </c>
      <c r="I250" s="1">
        <v>42369</v>
      </c>
    </row>
  </sheetData>
  <sortState ref="B2:D264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2" sqref="C22"/>
    </sheetView>
  </sheetViews>
  <sheetFormatPr baseColWidth="10" defaultRowHeight="15" x14ac:dyDescent="0"/>
  <sheetData>
    <row r="1" spans="1:8">
      <c r="A1" t="s">
        <v>0</v>
      </c>
      <c r="B1">
        <f>853+744+930+866+1059+1027+1785+2680</f>
        <v>9944</v>
      </c>
      <c r="C1">
        <f>100*B1/$B$8</f>
        <v>3.8688241404666401</v>
      </c>
      <c r="D1">
        <v>9</v>
      </c>
      <c r="E1">
        <f>100*D1/$D$8</f>
        <v>1.6365719273362063E-2</v>
      </c>
    </row>
    <row r="2" spans="1:8">
      <c r="A2" t="s">
        <v>1</v>
      </c>
      <c r="B2">
        <f>4065+7949+6365+11576</f>
        <v>29955</v>
      </c>
      <c r="C2">
        <f t="shared" ref="C2:C8" si="0">100*B2/$B$8</f>
        <v>11.654326943652272</v>
      </c>
      <c r="D2">
        <v>23</v>
      </c>
      <c r="E2">
        <f t="shared" ref="E2:E8" si="1">100*D2/$D$8</f>
        <v>4.1823504809703052E-2</v>
      </c>
      <c r="G2" t="s">
        <v>16</v>
      </c>
      <c r="H2" t="s">
        <v>17</v>
      </c>
    </row>
    <row r="3" spans="1:8">
      <c r="A3" t="s">
        <v>2</v>
      </c>
      <c r="B3">
        <f>7020+10927+6573+9589</f>
        <v>34109</v>
      </c>
      <c r="C3">
        <f t="shared" si="0"/>
        <v>13.270486987849621</v>
      </c>
      <c r="D3">
        <f>17+8+25+22</f>
        <v>72</v>
      </c>
      <c r="E3">
        <f t="shared" si="1"/>
        <v>0.1309257541868965</v>
      </c>
      <c r="G3" s="4">
        <v>43913</v>
      </c>
      <c r="H3" s="4">
        <v>43982</v>
      </c>
    </row>
    <row r="4" spans="1:8">
      <c r="A4" t="s">
        <v>3</v>
      </c>
      <c r="B4">
        <f>6727+9937+7789+11426</f>
        <v>35879</v>
      </c>
      <c r="C4">
        <f t="shared" si="0"/>
        <v>13.959125234895673</v>
      </c>
      <c r="D4">
        <f>42+65+56+28+111+54</f>
        <v>356</v>
      </c>
      <c r="E4">
        <f t="shared" si="1"/>
        <v>0.64735511792409939</v>
      </c>
    </row>
    <row r="5" spans="1:8">
      <c r="A5" t="s">
        <v>4</v>
      </c>
      <c r="B5">
        <f>8638+12474+8629+11210</f>
        <v>40951</v>
      </c>
      <c r="C5">
        <f t="shared" si="0"/>
        <v>15.932443420781313</v>
      </c>
      <c r="D5">
        <f>220+99+240+141+190+109+364+153</f>
        <v>1516</v>
      </c>
      <c r="E5">
        <f t="shared" si="1"/>
        <v>2.7567144909352099</v>
      </c>
    </row>
    <row r="6" spans="1:8">
      <c r="A6" t="s">
        <v>5</v>
      </c>
      <c r="B6">
        <f>7448+7731+6199+4623</f>
        <v>26001</v>
      </c>
      <c r="C6">
        <f t="shared" si="0"/>
        <v>10.115979130759564</v>
      </c>
      <c r="D6">
        <f>427+207+785+356+618+285+917+422</f>
        <v>4017</v>
      </c>
      <c r="E6">
        <f t="shared" si="1"/>
        <v>7.3045660356772677</v>
      </c>
    </row>
    <row r="7" spans="1:8">
      <c r="A7">
        <v>70</v>
      </c>
      <c r="B7">
        <f>6964+5107+7766+6448+9007+8947+7955+10450+5758+11788</f>
        <v>80190</v>
      </c>
      <c r="C7">
        <f t="shared" si="0"/>
        <v>31.198814141594916</v>
      </c>
      <c r="D7">
        <f>1255+600+2434+1091+4258+2173+7505+4965+14171+10548</f>
        <v>49000</v>
      </c>
      <c r="E7">
        <f t="shared" si="1"/>
        <v>89.102249377193459</v>
      </c>
    </row>
    <row r="8" spans="1:8">
      <c r="A8" t="s">
        <v>6</v>
      </c>
      <c r="B8">
        <f>B1+B2+B3+B4+B5+B6+B7</f>
        <v>257029</v>
      </c>
      <c r="C8">
        <f t="shared" si="0"/>
        <v>100</v>
      </c>
      <c r="D8">
        <f>D1+D2+D3+D4+D5+D6+D7</f>
        <v>54993</v>
      </c>
      <c r="E8">
        <f t="shared" si="1"/>
        <v>100</v>
      </c>
    </row>
    <row r="12" spans="1:8">
      <c r="A12" t="s">
        <v>34</v>
      </c>
    </row>
    <row r="14" spans="1:8">
      <c r="A14" t="s">
        <v>0</v>
      </c>
      <c r="B14" t="s">
        <v>35</v>
      </c>
      <c r="C14" t="s">
        <v>36</v>
      </c>
    </row>
    <row r="15" spans="1:8">
      <c r="A15" t="s">
        <v>1</v>
      </c>
      <c r="B15" s="5" t="s">
        <v>38</v>
      </c>
    </row>
    <row r="16" spans="1:8">
      <c r="A16" t="s">
        <v>2</v>
      </c>
      <c r="B16" s="4" t="s">
        <v>37</v>
      </c>
    </row>
    <row r="17" spans="1:2">
      <c r="A17" t="s">
        <v>3</v>
      </c>
      <c r="B17" t="s">
        <v>39</v>
      </c>
    </row>
    <row r="18" spans="1:2">
      <c r="A18" t="s">
        <v>4</v>
      </c>
      <c r="B18" t="s">
        <v>40</v>
      </c>
    </row>
    <row r="19" spans="1:2">
      <c r="A19" t="s">
        <v>5</v>
      </c>
      <c r="B19" t="s">
        <v>41</v>
      </c>
    </row>
    <row r="20" spans="1:2">
      <c r="A20">
        <v>70</v>
      </c>
      <c r="B20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Bandyopadhyay</dc:creator>
  <cp:lastModifiedBy>Arnab Bandyopadhyay</cp:lastModifiedBy>
  <dcterms:created xsi:type="dcterms:W3CDTF">2020-10-04T10:05:09Z</dcterms:created>
  <dcterms:modified xsi:type="dcterms:W3CDTF">2020-10-21T11:46:55Z</dcterms:modified>
</cp:coreProperties>
</file>