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https://d.docs.live.net/eaae130fddbdb554/Skrivebord/Project - working files/"/>
    </mc:Choice>
  </mc:AlternateContent>
  <xr:revisionPtr revIDLastSave="15" documentId="13_ncr:1_{666384B0-B7E6-4070-8F01-B4989634C25A}" xr6:coauthVersionLast="47" xr6:coauthVersionMax="47" xr10:uidLastSave="{26605395-BEEC-4B87-AE10-537035C63573}"/>
  <bookViews>
    <workbookView xWindow="-110" yWindow="-110" windowWidth="19420" windowHeight="10300" xr2:uid="{00000000-000D-0000-FFFF-FFFF00000000}"/>
  </bookViews>
  <sheets>
    <sheet name="Front page" sheetId="20"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7" l="1"/>
  <c r="G3" i="7"/>
  <c r="H3" i="7"/>
  <c r="I3" i="7"/>
  <c r="E3" i="7"/>
  <c r="I57" i="7" l="1"/>
  <c r="H57" i="7"/>
  <c r="G57" i="7"/>
  <c r="I53" i="7"/>
  <c r="H53" i="7"/>
  <c r="G53" i="7"/>
  <c r="I49" i="7"/>
  <c r="H49" i="7"/>
  <c r="G49" i="7"/>
  <c r="I45" i="7"/>
  <c r="H45" i="7"/>
  <c r="G45" i="7"/>
  <c r="I41" i="7"/>
  <c r="H41" i="7"/>
  <c r="G41" i="7"/>
  <c r="F57" i="7"/>
  <c r="E57" i="7"/>
  <c r="F53" i="7"/>
  <c r="E53" i="7"/>
  <c r="F49" i="7"/>
  <c r="E49" i="7"/>
  <c r="F45" i="7"/>
  <c r="E45" i="7"/>
  <c r="F41" i="7"/>
  <c r="E41" i="7"/>
  <c r="H5" i="7" l="1"/>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<sst xmlns="http://schemas.openxmlformats.org/spreadsheetml/2006/main" count="889" uniqueCount="253">
  <si>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</si>
  <si>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</si>
  <si>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</si>
  <si>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</si>
  <si>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</si>
  <si>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</si>
  <si>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</si>
  <si>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</si>
  <si>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</si>
  <si>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</si>
  <si>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</si>
  <si>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</si>
  <si>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</si>
  <si>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</si>
  <si>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</si>
  <si>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</si>
  <si>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</si>
  <si>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</si>
  <si>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</si>
  <si>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</si>
  <si>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</si>
  <si>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</si>
  <si>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</si>
  <si>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</si>
  <si>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</si>
  <si>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</si>
  <si>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</si>
  <si>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</si>
  <si>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</si>
  <si>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</si>
  <si>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</si>
  <si>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</si>
  <si>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</si>
  <si>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</si>
  <si>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</si>
  <si>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</si>
  <si>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</si>
  <si>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</si>
  <si>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</si>
  <si>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</si>
  <si>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</si>
  <si>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</si>
  <si>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</si>
  <si>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</si>
  <si>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</si>
  <si>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</si>
  <si>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</si>
  <si>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</si>
  <si>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</si>
  <si>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</si>
  <si>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</si>
  <si>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</si>
  <si>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</si>
  <si>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</si>
  <si>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</si>
  <si>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</si>
  <si>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</si>
  <si>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</si>
  <si>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</si>
  <si>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</si>
  <si>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</si>
  <si>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</si>
  <si>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</si>
  <si>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</si>
  <si>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</si>
  <si>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</si>
  <si>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</si>
  <si>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</si>
  <si>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</si>
  <si>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</si>
  <si>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</si>
  <si>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</si>
  <si>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</si>
  <si>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</si>
  <si>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</si>
  <si>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</si>
  <si>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</si>
  <si>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</si>
  <si>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</si>
  <si>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</si>
  <si>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</si>
  <si>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</si>
  <si>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</si>
  <si>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</si>
  <si>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</si>
  <si>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</si>
  <si>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</si>
  <si>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</si>
  <si>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</si>
  <si>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</si>
  <si>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</si>
  <si>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</si>
  <si>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</si>
  <si>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</si>
  <si>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</si>
  <si>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</si>
  <si>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</si>
  <si>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</si>
  <si>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</si>
  <si>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</si>
  <si>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</si>
  <si>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</si>
  <si>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</si>
  <si>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</si>
  <si>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</si>
  <si>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</si>
  <si>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</si>
  <si>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</si>
  <si>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</si>
  <si>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</si>
  <si>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</si>
  <si>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</si>
  <si>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</si>
  <si>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</si>
  <si>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</si>
  <si>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</si>
  <si>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</si>
  <si>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</si>
  <si>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</si>
  <si>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</si>
  <si>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</si>
  <si>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</si>
  <si>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</si>
  <si>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</si>
  <si>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</si>
  <si>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</si>
  <si>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</si>
  <si>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</si>
  <si>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</si>
  <si>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</si>
  <si>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</si>
  <si>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</si>
  <si>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</si>
  <si>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</si>
  <si>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</si>
  <si>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</si>
  <si>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</si>
  <si>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</si>
  <si>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</si>
  <si>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</si>
  <si>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</si>
  <si>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</si>
  <si>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</si>
  <si>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</si>
  <si>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</si>
  <si>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</si>
  <si>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</si>
  <si>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</si>
  <si>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</si>
  <si>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</si>
  <si>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</si>
  <si>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</si>
  <si>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</si>
  <si>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</si>
  <si>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Powertrain Types</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</si>
  <si>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</si>
  <si>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</si>
  <si>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</si>
  <si>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</si>
  <si>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</si>
  <si>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</si>
  <si>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Other Parameters</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</si>
  <si>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</si>
  <si>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</si>
  <si>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</si>
  <si>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</si>
  <si>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</si>
  <si>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</si>
  <si>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</si>
  <si>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</si>
  <si>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</si>
  <si>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</si>
  <si>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</si>
  <si>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</si>
  <si>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</si>
  <si>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</si>
  <si>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</si>
  <si>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</si>
  <si>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</si>
  <si>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</si>
  <si>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</si>
  <si>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</si>
  <si>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</si>
  <si>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</si>
  <si>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</si>
  <si>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</si>
  <si>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</si>
  <si>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</si>
  <si>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</si>
  <si>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</si>
  <si>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</si>
  <si>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</si>
  <si>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</si>
  <si>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</si>
  <si>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</si>
  <si>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</si>
  <si>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</si>
  <si>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</si>
  <si>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</si>
  <si>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</si>
  <si>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</si>
  <si>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</si>
  <si>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</si>
  <si>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</si>
  <si>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</si>
  <si>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</si>
  <si>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</si>
  <si>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</si>
  <si>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</si>
  <si>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</si>
  <si>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</si>
  <si>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</si>
  <si>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</si>
  <si>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</si>
  <si>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</si>
  <si>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</si>
  <si>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</si>
  <si>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</si>
  <si>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</si>
  <si>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</si>
  <si>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</si>
  <si>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</si>
  <si>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</si>
  <si>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</si>
  <si>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</si>
  <si>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</si>
  <si>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</si>
  <si>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</si>
  <si>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</si>
  <si>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</si>
  <si>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</si>
  <si>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</si>
  <si>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</si>
  <si>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</si>
  <si>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</si>
  <si>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</si>
  <si>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</si>
  <si>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</si>
  <si>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</si>
  <si>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</si>
  <si>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</si>
  <si>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</si>
  <si>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</si>
  <si>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</si>
  <si>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</si>
  <si>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</si>
  <si>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</si>
  <si>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</si>
  <si>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</si>
  <si>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Discount factor and lifetime of infrastructure for alternative energy options</t>
  </si>
  <si>
    <t>(10)</t>
  </si>
  <si>
    <t>References</t>
  </si>
  <si>
    <t>Table with references and sources for the input data that is found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</si>
</sst>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8"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11"/>
      <color theme="8" tint="0.39997558519241921"/>
      <name val="Aptos Narrow"/>
      <family val="2"/>
      <scheme val="minor"/>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b/>
      <sz val="18"/>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7">
    <xf numFmtId="0" fontId="0" fillId="0" borderId="0" xfId="0"/>
    <xf numFmtId="164" fontId="0" fillId="0" borderId="0" xfId="1" applyNumberFormat="1" applyFont="1"/>
    <xf numFmtId="0" fontId="3" fillId="0" borderId="0" xfId="0" applyFont="1"/>
    <xf numFmtId="0" fontId="4" fillId="0" borderId="0" xfId="2"/>
    <xf numFmtId="0" fontId="6" fillId="0" borderId="0" xfId="0" applyFont="1"/>
    <xf numFmtId="166" fontId="0" fillId="0" borderId="0" xfId="0" applyNumberFormat="1"/>
    <xf numFmtId="0" fontId="7" fillId="0" borderId="0" xfId="0" applyFont="1"/>
    <xf numFmtId="43" fontId="0" fillId="0" borderId="0" xfId="1" applyFont="1" applyFill="1"/>
    <xf numFmtId="164" fontId="0" fillId="0" borderId="0" xfId="1" applyNumberFormat="1" applyFont="1" applyFill="1"/>
    <xf numFmtId="1" fontId="7" fillId="0" borderId="0" xfId="0" applyNumberFormat="1" applyFont="1"/>
    <xf numFmtId="164" fontId="0" fillId="0" borderId="0" xfId="0" applyNumberFormat="1"/>
    <xf numFmtId="0" fontId="8" fillId="0" borderId="0" xfId="0" applyFont="1"/>
    <xf numFmtId="166" fontId="0" fillId="0" borderId="0" xfId="1" applyNumberFormat="1" applyFont="1" applyFill="1"/>
    <xf numFmtId="167" fontId="0" fillId="0" borderId="0" xfId="0" applyNumberFormat="1"/>
    <xf numFmtId="164" fontId="9" fillId="0" borderId="0" xfId="1" applyNumberFormat="1" applyFont="1" applyFill="1"/>
    <xf numFmtId="164" fontId="3" fillId="0" borderId="0" xfId="0" applyNumberFormat="1" applyFont="1"/>
    <xf numFmtId="165" fontId="0" fillId="0" borderId="0" xfId="0" applyNumberFormat="1"/>
    <xf numFmtId="43" fontId="5" fillId="0" borderId="0" xfId="1" applyFont="1" applyFill="1"/>
    <xf numFmtId="166" fontId="5" fillId="0" borderId="0" xfId="1" applyNumberFormat="1" applyFont="1" applyFill="1"/>
    <xf numFmtId="43" fontId="0" fillId="0" borderId="0" xfId="0" applyNumberFormat="1"/>
    <xf numFmtId="0" fontId="0" fillId="0" borderId="0" xfId="0" applyFill="1"/>
    <xf numFmtId="0" fontId="9" fillId="0" borderId="0" xfId="0" applyFont="1" applyFill="1"/>
    <xf numFmtId="43" fontId="9" fillId="0" borderId="0" xfId="1" applyFont="1" applyFill="1"/>
    <xf numFmtId="165" fontId="9" fillId="0" borderId="0" xfId="1" applyNumberFormat="1" applyFont="1" applyFill="1"/>
    <xf numFmtId="166" fontId="9" fillId="0" borderId="0" xfId="1" applyNumberFormat="1" applyFont="1" applyFill="1"/>
    <xf numFmtId="0" fontId="0" fillId="2" borderId="0" xfId="0" applyFill="1"/>
    <xf numFmtId="0" fontId="4" fillId="2" borderId="0" xfId="2" applyFill="1"/>
    <xf numFmtId="0" fontId="3" fillId="2" borderId="0" xfId="0" applyFont="1" applyFill="1"/>
    <xf numFmtId="0" fontId="1" fillId="2" borderId="0" xfId="0" applyFont="1" applyFill="1"/>
    <xf numFmtId="0" fontId="12" fillId="2" borderId="0" xfId="0" applyFont="1" applyFill="1"/>
    <xf numFmtId="0" fontId="10" fillId="2" borderId="0" xfId="0" applyFont="1" applyFill="1"/>
    <xf numFmtId="0" fontId="4" fillId="0" borderId="0" xfId="2" applyFill="1"/>
    <xf numFmtId="0" fontId="11" fillId="2" borderId="0" xfId="0" applyFont="1" applyFill="1"/>
    <xf numFmtId="0" fontId="13" fillId="2" borderId="0" xfId="2" applyFont="1" applyFill="1"/>
    <xf numFmtId="0" fontId="14" fillId="2" borderId="0" xfId="0" applyFont="1" applyFill="1"/>
    <xf numFmtId="0" fontId="0" fillId="3" borderId="0" xfId="0" applyFill="1"/>
    <xf numFmtId="0" fontId="4" fillId="3" borderId="0" xfId="2" applyFill="1"/>
    <xf numFmtId="0" fontId="4" fillId="3" borderId="0" xfId="2" applyFill="1" applyAlignment="1">
      <alignment vertical="center"/>
    </xf>
    <xf numFmtId="0" fontId="6" fillId="3" borderId="0" xfId="0" applyFont="1" applyFill="1"/>
    <xf numFmtId="0" fontId="6" fillId="4" borderId="1" xfId="0" applyFont="1" applyFill="1" applyBorder="1" applyAlignment="1">
      <alignment horizontal="left" indent="1"/>
    </xf>
    <xf numFmtId="0" fontId="6" fillId="4" borderId="2" xfId="0" applyFont="1" applyFill="1" applyBorder="1"/>
    <xf numFmtId="0" fontId="6" fillId="4" borderId="3" xfId="0" applyFont="1" applyFill="1" applyBorder="1"/>
    <xf numFmtId="0" fontId="17" fillId="4" borderId="3" xfId="0" applyFont="1" applyFill="1" applyBorder="1"/>
    <xf numFmtId="0" fontId="0" fillId="4" borderId="3" xfId="0" applyFill="1" applyBorder="1"/>
    <xf numFmtId="0" fontId="0" fillId="4" borderId="2" xfId="0" applyFill="1" applyBorder="1"/>
    <xf numFmtId="0" fontId="6" fillId="4" borderId="4" xfId="0" applyFont="1" applyFill="1" applyBorder="1"/>
    <xf numFmtId="0" fontId="6"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439B4B01-624E-4C2B-BFCE-E9896B4E88F8}"/>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65202A-0130-4496-87E3-FFFEC34D257C}" name="Table1" displayName="Table1" ref="B6:G35" totalsRowShown="0" headerRowDxfId="0">
  <autoFilter ref="B6:G35" xr:uid="{730198E8-614E-432F-B931-C471974962C5}"/>
  <tableColumns count="6">
    <tableColumn id="1" xr3:uid="{AFCFD2E7-9B6D-4D7E-BF4F-45818434B572}" name="Sheet"/>
    <tableColumn id="2" xr3:uid="{C6184753-F449-4453-9087-F2486AFDFA6D}" name="Column title"/>
    <tableColumn id="3" xr3:uid="{D96890EB-96EE-41A1-BC39-E4622C3AAAF9}" name="Row title"/>
    <tableColumn id="4" xr3:uid="{709E9D62-76E8-49E8-92CF-3CA7895ED501}" name="Reference"/>
    <tableColumn id="6" xr3:uid="{60E9E3F6-21B6-4021-B699-378E61F9BE5B}" name="Link"/>
    <tableColumn id="5" xr3:uid="{79E69CD6-4A1A-497F-9D16-8B2F25D79F73}"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C81D-302B-4BC6-8271-392305115FF0}">
  <sheetPr>
    <tabColor theme="2" tint="-9.9978637043366805E-2"/>
  </sheetPr>
  <dimension ref="A1:XFC34"/>
  <sheetViews>
    <sheetView showGridLines="0" tabSelected="1" topLeftCell="A7" zoomScaleNormal="100" workbookViewId="0">
      <selection activeCell="D24" sqref="D24"/>
    </sheetView>
  </sheetViews>
  <sheetFormatPr defaultColWidth="0" defaultRowHeight="14.5" x14ac:dyDescent="0.35"/>
  <cols>
    <col min="1" max="1" width="2.7265625" style="35" customWidth="1"/>
    <col min="2" max="2" width="2.1796875" style="35" customWidth="1"/>
    <col min="3" max="3" width="4.81640625" style="35" customWidth="1"/>
    <col min="4" max="4" width="25" style="35" customWidth="1"/>
    <col min="5" max="10" width="8.81640625" style="35" customWidth="1"/>
    <col min="11" max="11" width="19.81640625" style="35" customWidth="1"/>
    <col min="12" max="12" width="5.1796875" style="35" customWidth="1"/>
    <col min="13" max="13" width="8.81640625" style="35" hidden="1" customWidth="1"/>
    <col min="14" max="16383" width="8.81640625" style="35" hidden="1"/>
    <col min="16384" max="16384" width="9.81640625" style="35" hidden="1" customWidth="1"/>
  </cols>
  <sheetData>
    <row r="1" spans="1:6" s="30" customFormat="1" x14ac:dyDescent="0.35">
      <c r="A1" s="32"/>
      <c r="B1" s="32"/>
      <c r="C1" s="33"/>
      <c r="D1" s="32"/>
      <c r="E1" s="32"/>
      <c r="F1" s="32"/>
    </row>
    <row r="2" spans="1:6" s="30" customFormat="1" ht="21" x14ac:dyDescent="0.5">
      <c r="A2" s="32"/>
      <c r="B2" s="34" t="s">
        <v>224</v>
      </c>
      <c r="C2" s="33"/>
      <c r="D2" s="32"/>
      <c r="E2" s="32"/>
      <c r="F2" s="32"/>
    </row>
    <row r="3" spans="1:6" s="32" customFormat="1" ht="6" customHeight="1" x14ac:dyDescent="0.5">
      <c r="B3" s="34"/>
      <c r="C3" s="33"/>
    </row>
    <row r="4" spans="1:6" s="32" customFormat="1" ht="21" x14ac:dyDescent="0.5">
      <c r="B4" s="34" t="s">
        <v>225</v>
      </c>
      <c r="C4" s="33"/>
    </row>
    <row r="5" spans="1:6" s="32" customFormat="1" x14ac:dyDescent="0.35">
      <c r="C5" s="33"/>
    </row>
    <row r="6" spans="1:6" s="32" customFormat="1" x14ac:dyDescent="0.35">
      <c r="B6" s="32" t="s">
        <v>226</v>
      </c>
    </row>
    <row r="7" spans="1:6" s="32" customFormat="1" x14ac:dyDescent="0.35"/>
    <row r="8" spans="1:6" x14ac:dyDescent="0.35">
      <c r="C8" s="36"/>
    </row>
    <row r="15" spans="1:6" x14ac:dyDescent="0.35">
      <c r="C15" s="37"/>
    </row>
    <row r="16" spans="1:6" x14ac:dyDescent="0.35">
      <c r="C16" s="36"/>
      <c r="D16" s="36"/>
    </row>
    <row r="17" spans="1:11" x14ac:dyDescent="0.35">
      <c r="C17" s="36"/>
    </row>
    <row r="18" spans="1:11" x14ac:dyDescent="0.35">
      <c r="C18" s="36"/>
    </row>
    <row r="19" spans="1:11" ht="8.25" customHeight="1" thickBot="1" x14ac:dyDescent="0.4">
      <c r="A19" s="38"/>
      <c r="B19" s="38"/>
      <c r="C19" s="36"/>
      <c r="D19" s="38"/>
    </row>
    <row r="20" spans="1:11" ht="18" customHeight="1" x14ac:dyDescent="0.35">
      <c r="A20" s="38"/>
      <c r="B20" s="39" t="s">
        <v>227</v>
      </c>
      <c r="C20" s="40"/>
      <c r="D20" s="41"/>
      <c r="E20" s="42" t="s">
        <v>228</v>
      </c>
      <c r="F20" s="43"/>
      <c r="G20" s="43"/>
      <c r="H20" s="43"/>
      <c r="I20" s="43"/>
      <c r="J20" s="43"/>
      <c r="K20" s="44"/>
    </row>
    <row r="21" spans="1:11" ht="3.75" customHeight="1" x14ac:dyDescent="0.35">
      <c r="A21" s="38"/>
      <c r="B21" s="45"/>
      <c r="C21" s="46"/>
      <c r="D21" s="46"/>
      <c r="E21" s="47"/>
      <c r="F21" s="47"/>
      <c r="G21" s="47"/>
      <c r="H21" s="47"/>
      <c r="I21" s="47"/>
      <c r="J21" s="47"/>
      <c r="K21" s="48"/>
    </row>
    <row r="22" spans="1:11" x14ac:dyDescent="0.35">
      <c r="B22" s="49"/>
      <c r="C22" s="50" t="s">
        <v>229</v>
      </c>
      <c r="D22" s="47" t="s">
        <v>230</v>
      </c>
      <c r="E22" s="47" t="s">
        <v>231</v>
      </c>
      <c r="F22" s="47"/>
      <c r="G22" s="47"/>
      <c r="H22" s="47"/>
      <c r="I22" s="47"/>
      <c r="J22" s="47"/>
      <c r="K22" s="48"/>
    </row>
    <row r="23" spans="1:11" x14ac:dyDescent="0.35">
      <c r="B23" s="49"/>
      <c r="C23" s="50" t="s">
        <v>232</v>
      </c>
      <c r="D23" s="47" t="s">
        <v>128</v>
      </c>
      <c r="E23" s="47" t="s">
        <v>233</v>
      </c>
      <c r="F23" s="47"/>
      <c r="G23" s="47"/>
      <c r="H23" s="47"/>
      <c r="I23" s="47"/>
      <c r="J23" s="47"/>
      <c r="K23" s="48"/>
    </row>
    <row r="24" spans="1:11" x14ac:dyDescent="0.35">
      <c r="B24" s="49"/>
      <c r="C24" s="50" t="s">
        <v>234</v>
      </c>
      <c r="D24" s="47" t="s">
        <v>104</v>
      </c>
      <c r="E24" s="47" t="s">
        <v>235</v>
      </c>
      <c r="F24" s="47"/>
      <c r="G24" s="47"/>
      <c r="H24" s="47"/>
      <c r="I24" s="47"/>
      <c r="J24" s="47"/>
      <c r="K24" s="48"/>
    </row>
    <row r="25" spans="1:11" x14ac:dyDescent="0.35">
      <c r="B25" s="49"/>
      <c r="C25" s="50" t="s">
        <v>236</v>
      </c>
      <c r="D25" s="47" t="s">
        <v>129</v>
      </c>
      <c r="E25" s="47" t="s">
        <v>237</v>
      </c>
      <c r="F25" s="47"/>
      <c r="G25" s="47"/>
      <c r="H25" s="47"/>
      <c r="I25" s="47"/>
      <c r="J25" s="47"/>
      <c r="K25" s="48"/>
    </row>
    <row r="26" spans="1:11" x14ac:dyDescent="0.35">
      <c r="B26" s="49"/>
      <c r="C26" s="50" t="s">
        <v>238</v>
      </c>
      <c r="D26" s="47" t="s">
        <v>154</v>
      </c>
      <c r="E26" s="47" t="s">
        <v>239</v>
      </c>
      <c r="F26" s="47"/>
      <c r="G26" s="47"/>
      <c r="H26" s="47"/>
      <c r="I26" s="47"/>
      <c r="J26" s="47"/>
      <c r="K26" s="48"/>
    </row>
    <row r="27" spans="1:11" x14ac:dyDescent="0.35">
      <c r="B27" s="49"/>
      <c r="C27" s="50" t="s">
        <v>240</v>
      </c>
      <c r="D27" s="47" t="s">
        <v>132</v>
      </c>
      <c r="E27" s="47" t="s">
        <v>241</v>
      </c>
      <c r="F27" s="47"/>
      <c r="G27" s="47"/>
      <c r="H27" s="47"/>
      <c r="I27" s="47"/>
      <c r="J27" s="47"/>
      <c r="K27" s="48"/>
    </row>
    <row r="28" spans="1:11" x14ac:dyDescent="0.35">
      <c r="B28" s="49"/>
      <c r="C28" s="50" t="s">
        <v>242</v>
      </c>
      <c r="D28" s="47" t="s">
        <v>119</v>
      </c>
      <c r="E28" s="47" t="s">
        <v>243</v>
      </c>
      <c r="F28" s="47"/>
      <c r="G28" s="47"/>
      <c r="H28" s="47"/>
      <c r="I28" s="47"/>
      <c r="J28" s="47"/>
      <c r="K28" s="48"/>
    </row>
    <row r="29" spans="1:11" x14ac:dyDescent="0.35">
      <c r="B29" s="49"/>
      <c r="C29" s="50" t="s">
        <v>244</v>
      </c>
      <c r="D29" s="47" t="s">
        <v>245</v>
      </c>
      <c r="E29" s="47" t="s">
        <v>246</v>
      </c>
      <c r="F29" s="51"/>
      <c r="G29" s="51"/>
      <c r="H29" s="51"/>
      <c r="I29" s="51"/>
      <c r="J29" s="51"/>
      <c r="K29" s="52"/>
    </row>
    <row r="30" spans="1:11" x14ac:dyDescent="0.35">
      <c r="B30" s="49"/>
      <c r="C30" s="50"/>
      <c r="D30" s="47"/>
      <c r="E30" s="47" t="s">
        <v>247</v>
      </c>
      <c r="F30" s="51"/>
      <c r="G30" s="51"/>
      <c r="H30" s="51"/>
      <c r="I30" s="51"/>
      <c r="J30" s="51"/>
      <c r="K30" s="52"/>
    </row>
    <row r="31" spans="1:11" x14ac:dyDescent="0.35">
      <c r="B31" s="49"/>
      <c r="C31" s="50" t="s">
        <v>248</v>
      </c>
      <c r="D31" s="47" t="s">
        <v>161</v>
      </c>
      <c r="E31" s="47" t="s">
        <v>249</v>
      </c>
      <c r="F31" s="47"/>
      <c r="G31" s="47"/>
      <c r="H31" s="47"/>
      <c r="I31" s="47"/>
      <c r="J31" s="47"/>
      <c r="K31" s="48"/>
    </row>
    <row r="32" spans="1:11" x14ac:dyDescent="0.35">
      <c r="B32" s="49"/>
      <c r="C32" s="50" t="s">
        <v>250</v>
      </c>
      <c r="D32" s="47" t="s">
        <v>251</v>
      </c>
      <c r="E32" s="47" t="s">
        <v>252</v>
      </c>
      <c r="F32" s="47"/>
      <c r="G32" s="47"/>
      <c r="H32" s="47"/>
      <c r="I32" s="47"/>
      <c r="J32" s="47"/>
      <c r="K32" s="48"/>
    </row>
    <row r="33" spans="2:11" ht="11.25" customHeight="1" thickBot="1" x14ac:dyDescent="0.4">
      <c r="B33" s="53"/>
      <c r="C33" s="54"/>
      <c r="D33" s="55"/>
      <c r="E33" s="55"/>
      <c r="F33" s="55"/>
      <c r="G33" s="55"/>
      <c r="H33" s="55"/>
      <c r="I33" s="55"/>
      <c r="J33" s="55"/>
      <c r="K33" s="56"/>
    </row>
    <row r="34" spans="2:11" x14ac:dyDescent="0.35">
      <c r="C34" s="36"/>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topLeftCell="A22" workbookViewId="0">
      <selection activeCell="B49" sqref="B49"/>
    </sheetView>
  </sheetViews>
  <sheetFormatPr defaultColWidth="8.90625" defaultRowHeight="14.5" x14ac:dyDescent="0.35"/>
  <cols>
    <col min="1" max="1" width="17.90625" bestFit="1" customWidth="1"/>
    <col min="2" max="2" width="13.36328125" customWidth="1"/>
    <col min="3" max="3" width="10.36328125" bestFit="1" customWidth="1"/>
    <col min="4" max="4" width="12.90625" bestFit="1" customWidth="1"/>
  </cols>
  <sheetData>
    <row r="1" spans="1:4" x14ac:dyDescent="0.35">
      <c r="A1" t="s">
        <v>1</v>
      </c>
      <c r="B1" t="s">
        <v>90</v>
      </c>
      <c r="C1" t="s">
        <v>97</v>
      </c>
      <c r="D1" t="s">
        <v>120</v>
      </c>
    </row>
    <row r="2" spans="1:4" x14ac:dyDescent="0.35">
      <c r="A2" t="s">
        <v>106</v>
      </c>
      <c r="B2" t="s">
        <v>136</v>
      </c>
      <c r="C2" s="1" t="s">
        <v>10</v>
      </c>
      <c r="D2">
        <v>1</v>
      </c>
    </row>
    <row r="3" spans="1:4" x14ac:dyDescent="0.35">
      <c r="A3" t="s">
        <v>106</v>
      </c>
      <c r="B3" t="s">
        <v>96</v>
      </c>
      <c r="C3" s="1" t="s">
        <v>10</v>
      </c>
      <c r="D3">
        <v>1</v>
      </c>
    </row>
    <row r="4" spans="1:4" x14ac:dyDescent="0.35">
      <c r="A4" t="s">
        <v>106</v>
      </c>
      <c r="B4" t="s">
        <v>94</v>
      </c>
      <c r="C4" s="1" t="s">
        <v>99</v>
      </c>
      <c r="D4">
        <v>1</v>
      </c>
    </row>
    <row r="5" spans="1:4" x14ac:dyDescent="0.35">
      <c r="A5" t="s">
        <v>106</v>
      </c>
      <c r="B5" t="s">
        <v>95</v>
      </c>
      <c r="C5" s="1" t="s">
        <v>95</v>
      </c>
      <c r="D5">
        <v>1</v>
      </c>
    </row>
    <row r="6" spans="1:4" x14ac:dyDescent="0.35">
      <c r="A6" t="s">
        <v>107</v>
      </c>
      <c r="B6" t="s">
        <v>136</v>
      </c>
      <c r="C6" s="1" t="s">
        <v>10</v>
      </c>
      <c r="D6">
        <v>1</v>
      </c>
    </row>
    <row r="7" spans="1:4" x14ac:dyDescent="0.35">
      <c r="A7" t="s">
        <v>107</v>
      </c>
      <c r="B7" t="s">
        <v>96</v>
      </c>
      <c r="C7" s="1" t="s">
        <v>10</v>
      </c>
      <c r="D7">
        <v>1</v>
      </c>
    </row>
    <row r="8" spans="1:4" x14ac:dyDescent="0.35">
      <c r="A8" t="s">
        <v>107</v>
      </c>
      <c r="B8" t="s">
        <v>94</v>
      </c>
      <c r="C8" s="1" t="s">
        <v>99</v>
      </c>
      <c r="D8">
        <v>1</v>
      </c>
    </row>
    <row r="9" spans="1:4" x14ac:dyDescent="0.35">
      <c r="A9" t="s">
        <v>107</v>
      </c>
      <c r="B9" t="s">
        <v>95</v>
      </c>
      <c r="C9" s="1" t="s">
        <v>95</v>
      </c>
      <c r="D9">
        <v>1</v>
      </c>
    </row>
    <row r="10" spans="1:4" x14ac:dyDescent="0.35">
      <c r="A10" t="s">
        <v>108</v>
      </c>
      <c r="B10" t="s">
        <v>136</v>
      </c>
      <c r="C10" s="1" t="s">
        <v>10</v>
      </c>
      <c r="D10">
        <v>1</v>
      </c>
    </row>
    <row r="11" spans="1:4" x14ac:dyDescent="0.35">
      <c r="A11" t="s">
        <v>108</v>
      </c>
      <c r="B11" t="s">
        <v>96</v>
      </c>
      <c r="C11" s="1" t="s">
        <v>10</v>
      </c>
      <c r="D11">
        <v>1</v>
      </c>
    </row>
    <row r="12" spans="1:4" x14ac:dyDescent="0.35">
      <c r="A12" t="s">
        <v>108</v>
      </c>
      <c r="B12" t="s">
        <v>94</v>
      </c>
      <c r="C12" s="1" t="s">
        <v>99</v>
      </c>
      <c r="D12">
        <v>1</v>
      </c>
    </row>
    <row r="13" spans="1:4" x14ac:dyDescent="0.35">
      <c r="A13" t="s">
        <v>108</v>
      </c>
      <c r="B13" t="s">
        <v>95</v>
      </c>
      <c r="C13" s="1" t="s">
        <v>95</v>
      </c>
      <c r="D13">
        <v>1</v>
      </c>
    </row>
    <row r="14" spans="1:4" x14ac:dyDescent="0.35">
      <c r="A14" t="s">
        <v>109</v>
      </c>
      <c r="B14" t="s">
        <v>136</v>
      </c>
      <c r="C14" s="1" t="s">
        <v>10</v>
      </c>
      <c r="D14">
        <v>1</v>
      </c>
    </row>
    <row r="15" spans="1:4" x14ac:dyDescent="0.35">
      <c r="A15" t="s">
        <v>109</v>
      </c>
      <c r="B15" t="s">
        <v>96</v>
      </c>
      <c r="C15" s="1" t="s">
        <v>10</v>
      </c>
      <c r="D15">
        <v>1</v>
      </c>
    </row>
    <row r="16" spans="1:4" x14ac:dyDescent="0.35">
      <c r="A16" t="s">
        <v>109</v>
      </c>
      <c r="B16" t="s">
        <v>94</v>
      </c>
      <c r="C16" s="1" t="s">
        <v>99</v>
      </c>
      <c r="D16">
        <v>1</v>
      </c>
    </row>
    <row r="17" spans="1:4" x14ac:dyDescent="0.35">
      <c r="A17" t="s">
        <v>109</v>
      </c>
      <c r="B17" t="s">
        <v>95</v>
      </c>
      <c r="C17" s="1" t="s">
        <v>95</v>
      </c>
      <c r="D17">
        <v>1</v>
      </c>
    </row>
    <row r="18" spans="1:4" x14ac:dyDescent="0.35">
      <c r="A18" t="s">
        <v>110</v>
      </c>
      <c r="B18" t="s">
        <v>136</v>
      </c>
      <c r="C18" s="1" t="s">
        <v>10</v>
      </c>
      <c r="D18">
        <v>1</v>
      </c>
    </row>
    <row r="19" spans="1:4" x14ac:dyDescent="0.35">
      <c r="A19" t="s">
        <v>110</v>
      </c>
      <c r="B19" t="s">
        <v>96</v>
      </c>
      <c r="C19" s="1" t="s">
        <v>10</v>
      </c>
      <c r="D19">
        <v>1</v>
      </c>
    </row>
    <row r="20" spans="1:4" x14ac:dyDescent="0.35">
      <c r="A20" t="s">
        <v>110</v>
      </c>
      <c r="B20" t="s">
        <v>94</v>
      </c>
      <c r="C20" s="1" t="s">
        <v>99</v>
      </c>
      <c r="D20">
        <v>1</v>
      </c>
    </row>
    <row r="21" spans="1:4" x14ac:dyDescent="0.35">
      <c r="A21" t="s">
        <v>110</v>
      </c>
      <c r="B21" t="s">
        <v>95</v>
      </c>
      <c r="C21" s="1" t="s">
        <v>95</v>
      </c>
      <c r="D21">
        <v>1</v>
      </c>
    </row>
    <row r="22" spans="1:4" x14ac:dyDescent="0.35">
      <c r="A22" t="s">
        <v>111</v>
      </c>
      <c r="B22" t="s">
        <v>136</v>
      </c>
      <c r="C22" s="1" t="s">
        <v>10</v>
      </c>
      <c r="D22">
        <v>1</v>
      </c>
    </row>
    <row r="23" spans="1:4" x14ac:dyDescent="0.35">
      <c r="A23" t="s">
        <v>111</v>
      </c>
      <c r="B23" t="s">
        <v>96</v>
      </c>
      <c r="C23" s="1" t="s">
        <v>10</v>
      </c>
      <c r="D23">
        <v>1</v>
      </c>
    </row>
    <row r="24" spans="1:4" x14ac:dyDescent="0.35">
      <c r="A24" t="s">
        <v>111</v>
      </c>
      <c r="B24" t="s">
        <v>94</v>
      </c>
      <c r="C24" s="1" t="s">
        <v>99</v>
      </c>
      <c r="D24">
        <v>1</v>
      </c>
    </row>
    <row r="25" spans="1:4" x14ac:dyDescent="0.35">
      <c r="A25" t="s">
        <v>111</v>
      </c>
      <c r="B25" t="s">
        <v>95</v>
      </c>
      <c r="C25" s="1" t="s">
        <v>95</v>
      </c>
      <c r="D25">
        <v>1</v>
      </c>
    </row>
    <row r="26" spans="1:4" x14ac:dyDescent="0.35">
      <c r="A26" t="s">
        <v>112</v>
      </c>
      <c r="B26" t="s">
        <v>136</v>
      </c>
      <c r="C26" s="1" t="s">
        <v>10</v>
      </c>
      <c r="D26">
        <v>1</v>
      </c>
    </row>
    <row r="27" spans="1:4" x14ac:dyDescent="0.35">
      <c r="A27" t="s">
        <v>112</v>
      </c>
      <c r="B27" t="s">
        <v>96</v>
      </c>
      <c r="C27" s="1" t="s">
        <v>10</v>
      </c>
      <c r="D27">
        <v>1</v>
      </c>
    </row>
    <row r="28" spans="1:4" x14ac:dyDescent="0.35">
      <c r="A28" t="s">
        <v>112</v>
      </c>
      <c r="B28" t="s">
        <v>94</v>
      </c>
      <c r="C28" s="1" t="s">
        <v>99</v>
      </c>
      <c r="D28">
        <v>1</v>
      </c>
    </row>
    <row r="29" spans="1:4" x14ac:dyDescent="0.35">
      <c r="A29" t="s">
        <v>112</v>
      </c>
      <c r="B29" t="s">
        <v>95</v>
      </c>
      <c r="C29" s="1" t="s">
        <v>95</v>
      </c>
      <c r="D29">
        <v>1</v>
      </c>
    </row>
    <row r="30" spans="1:4" x14ac:dyDescent="0.35">
      <c r="A30" t="s">
        <v>113</v>
      </c>
      <c r="B30" t="s">
        <v>136</v>
      </c>
      <c r="C30" s="1" t="s">
        <v>10</v>
      </c>
      <c r="D30">
        <v>1</v>
      </c>
    </row>
    <row r="31" spans="1:4" x14ac:dyDescent="0.35">
      <c r="A31" t="s">
        <v>113</v>
      </c>
      <c r="B31" t="s">
        <v>96</v>
      </c>
      <c r="C31" s="1" t="s">
        <v>10</v>
      </c>
      <c r="D31">
        <v>1</v>
      </c>
    </row>
    <row r="32" spans="1:4" x14ac:dyDescent="0.35">
      <c r="A32" t="s">
        <v>113</v>
      </c>
      <c r="B32" t="s">
        <v>94</v>
      </c>
      <c r="C32" s="1" t="s">
        <v>99</v>
      </c>
      <c r="D32">
        <v>1</v>
      </c>
    </row>
    <row r="33" spans="1:4" x14ac:dyDescent="0.35">
      <c r="A33" t="s">
        <v>113</v>
      </c>
      <c r="B33" t="s">
        <v>95</v>
      </c>
      <c r="C33" s="1" t="s">
        <v>95</v>
      </c>
      <c r="D33">
        <v>1</v>
      </c>
    </row>
    <row r="34" spans="1:4" x14ac:dyDescent="0.35">
      <c r="A34" t="s">
        <v>114</v>
      </c>
      <c r="B34" t="s">
        <v>136</v>
      </c>
      <c r="C34" s="1" t="s">
        <v>10</v>
      </c>
      <c r="D34">
        <v>1</v>
      </c>
    </row>
    <row r="35" spans="1:4" x14ac:dyDescent="0.35">
      <c r="A35" t="s">
        <v>114</v>
      </c>
      <c r="B35" t="s">
        <v>96</v>
      </c>
      <c r="C35" s="1" t="s">
        <v>10</v>
      </c>
      <c r="D35">
        <v>1</v>
      </c>
    </row>
    <row r="36" spans="1:4" x14ac:dyDescent="0.35">
      <c r="A36" t="s">
        <v>114</v>
      </c>
      <c r="B36" t="s">
        <v>94</v>
      </c>
      <c r="C36" s="1" t="s">
        <v>99</v>
      </c>
      <c r="D36">
        <v>1</v>
      </c>
    </row>
    <row r="37" spans="1:4" x14ac:dyDescent="0.35">
      <c r="A37" t="s">
        <v>114</v>
      </c>
      <c r="B37" t="s">
        <v>95</v>
      </c>
      <c r="C37" s="1" t="s">
        <v>95</v>
      </c>
      <c r="D37">
        <v>1</v>
      </c>
    </row>
    <row r="38" spans="1:4" x14ac:dyDescent="0.35">
      <c r="A38" t="s">
        <v>115</v>
      </c>
      <c r="B38" t="s">
        <v>136</v>
      </c>
      <c r="C38" s="1" t="s">
        <v>10</v>
      </c>
      <c r="D38">
        <v>1</v>
      </c>
    </row>
    <row r="39" spans="1:4" x14ac:dyDescent="0.35">
      <c r="A39" t="s">
        <v>115</v>
      </c>
      <c r="B39" t="s">
        <v>96</v>
      </c>
      <c r="C39" s="1" t="s">
        <v>10</v>
      </c>
      <c r="D39">
        <v>1</v>
      </c>
    </row>
    <row r="40" spans="1:4" x14ac:dyDescent="0.35">
      <c r="A40" t="s">
        <v>115</v>
      </c>
      <c r="B40" t="s">
        <v>94</v>
      </c>
      <c r="C40" s="1" t="s">
        <v>99</v>
      </c>
      <c r="D40">
        <v>1</v>
      </c>
    </row>
    <row r="41" spans="1:4" x14ac:dyDescent="0.35">
      <c r="A41" t="s">
        <v>115</v>
      </c>
      <c r="B41" t="s">
        <v>136</v>
      </c>
      <c r="C41" s="1" t="s">
        <v>100</v>
      </c>
      <c r="D41">
        <v>1</v>
      </c>
    </row>
    <row r="42" spans="1:4" x14ac:dyDescent="0.35">
      <c r="A42" t="s">
        <v>115</v>
      </c>
      <c r="B42" t="s">
        <v>94</v>
      </c>
      <c r="C42" s="1" t="s">
        <v>100</v>
      </c>
      <c r="D42">
        <v>1</v>
      </c>
    </row>
    <row r="43" spans="1:4" x14ac:dyDescent="0.35">
      <c r="A43" t="s">
        <v>115</v>
      </c>
      <c r="B43" t="s">
        <v>95</v>
      </c>
      <c r="C43" s="1" t="s">
        <v>95</v>
      </c>
      <c r="D43">
        <v>1</v>
      </c>
    </row>
    <row r="44" spans="1:4" x14ac:dyDescent="0.35">
      <c r="A44" t="s">
        <v>116</v>
      </c>
      <c r="B44" t="s">
        <v>136</v>
      </c>
      <c r="C44" s="1" t="s">
        <v>10</v>
      </c>
      <c r="D44">
        <v>1</v>
      </c>
    </row>
    <row r="45" spans="1:4" x14ac:dyDescent="0.35">
      <c r="A45" t="s">
        <v>116</v>
      </c>
      <c r="B45" t="s">
        <v>96</v>
      </c>
      <c r="C45" s="1" t="s">
        <v>10</v>
      </c>
      <c r="D45">
        <v>1</v>
      </c>
    </row>
    <row r="46" spans="1:4" x14ac:dyDescent="0.35">
      <c r="A46" t="s">
        <v>116</v>
      </c>
      <c r="B46" t="s">
        <v>94</v>
      </c>
      <c r="C46" s="1" t="s">
        <v>99</v>
      </c>
      <c r="D46">
        <v>1</v>
      </c>
    </row>
    <row r="47" spans="1:4" x14ac:dyDescent="0.35">
      <c r="A47" t="s">
        <v>116</v>
      </c>
      <c r="B47" t="s">
        <v>95</v>
      </c>
      <c r="C47" s="1" t="s">
        <v>95</v>
      </c>
      <c r="D47">
        <v>1</v>
      </c>
    </row>
    <row r="48" spans="1:4" x14ac:dyDescent="0.35">
      <c r="A48" t="s">
        <v>117</v>
      </c>
      <c r="B48" t="s">
        <v>136</v>
      </c>
      <c r="C48" s="1" t="s">
        <v>10</v>
      </c>
      <c r="D48">
        <v>1</v>
      </c>
    </row>
    <row r="49" spans="1:4" x14ac:dyDescent="0.35">
      <c r="A49" t="s">
        <v>117</v>
      </c>
      <c r="B49" t="s">
        <v>96</v>
      </c>
      <c r="C49" s="1" t="s">
        <v>10</v>
      </c>
      <c r="D49">
        <v>1</v>
      </c>
    </row>
    <row r="50" spans="1:4" x14ac:dyDescent="0.35">
      <c r="A50" t="s">
        <v>117</v>
      </c>
      <c r="B50" t="s">
        <v>94</v>
      </c>
      <c r="C50" s="1" t="s">
        <v>99</v>
      </c>
      <c r="D50">
        <v>1</v>
      </c>
    </row>
    <row r="51" spans="1:4" x14ac:dyDescent="0.35">
      <c r="A51" t="s">
        <v>117</v>
      </c>
      <c r="B51" t="s">
        <v>136</v>
      </c>
      <c r="C51" s="1" t="s">
        <v>100</v>
      </c>
      <c r="D51">
        <v>1</v>
      </c>
    </row>
    <row r="52" spans="1:4" x14ac:dyDescent="0.35">
      <c r="A52" t="s">
        <v>117</v>
      </c>
      <c r="B52" t="s">
        <v>94</v>
      </c>
      <c r="C52" s="1" t="s">
        <v>100</v>
      </c>
      <c r="D52">
        <v>1</v>
      </c>
    </row>
    <row r="53" spans="1:4" x14ac:dyDescent="0.35">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90625" defaultRowHeight="14.5" x14ac:dyDescent="0.35"/>
  <cols>
    <col min="1" max="1" width="20.36328125" bestFit="1" customWidth="1"/>
    <col min="2" max="2" width="6" bestFit="1" customWidth="1"/>
  </cols>
  <sheetData>
    <row r="1" spans="1:2" x14ac:dyDescent="0.35">
      <c r="A1" t="s">
        <v>121</v>
      </c>
      <c r="B1" t="s">
        <v>122</v>
      </c>
    </row>
    <row r="2" spans="1:2" x14ac:dyDescent="0.35">
      <c r="A2" t="s">
        <v>123</v>
      </c>
      <c r="B2">
        <v>7.0000000000000007E-2</v>
      </c>
    </row>
    <row r="3" spans="1:2" x14ac:dyDescent="0.35">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B3C2-1496-4519-B6D5-31E3E0EBBF3F}">
  <sheetPr>
    <tabColor theme="4" tint="0.79998168889431442"/>
  </sheetPr>
  <dimension ref="A1:G35"/>
  <sheetViews>
    <sheetView showGridLines="0" zoomScale="70" zoomScaleNormal="70" workbookViewId="0">
      <selection activeCell="G46" sqref="G46"/>
    </sheetView>
  </sheetViews>
  <sheetFormatPr defaultColWidth="8.81640625" defaultRowHeight="14.5" x14ac:dyDescent="0.35"/>
  <cols>
    <col min="1" max="1" width="2.7265625" customWidth="1"/>
    <col min="2" max="2" width="16.54296875" customWidth="1"/>
    <col min="3" max="3" width="44.54296875" customWidth="1"/>
    <col min="4" max="4" width="28.453125" customWidth="1"/>
    <col min="5" max="5" width="67.54296875" customWidth="1"/>
    <col min="6" max="6" width="17.7265625" customWidth="1"/>
    <col min="7" max="7" width="108.26953125" bestFit="1" customWidth="1"/>
  </cols>
  <sheetData>
    <row r="1" spans="1:7" s="27" customFormat="1" ht="9.75" customHeight="1" x14ac:dyDescent="0.35">
      <c r="A1" s="25"/>
      <c r="B1" s="25"/>
      <c r="C1" s="26"/>
      <c r="D1" s="25"/>
      <c r="E1" s="25"/>
      <c r="F1" s="25"/>
    </row>
    <row r="2" spans="1:7" s="28" customFormat="1" ht="23.5" x14ac:dyDescent="0.55000000000000004">
      <c r="B2" s="29" t="s">
        <v>144</v>
      </c>
      <c r="C2" s="26"/>
    </row>
    <row r="3" spans="1:7" s="25" customFormat="1" x14ac:dyDescent="0.35">
      <c r="B3" s="30" t="s">
        <v>145</v>
      </c>
      <c r="C3" s="26"/>
    </row>
    <row r="4" spans="1:7" s="25" customFormat="1" ht="7.5" customHeight="1" x14ac:dyDescent="0.35">
      <c r="C4" s="26"/>
    </row>
    <row r="5" spans="1:7" ht="9.75" customHeight="1" x14ac:dyDescent="0.35"/>
    <row r="6" spans="1:7" x14ac:dyDescent="0.35">
      <c r="B6" s="2" t="s">
        <v>125</v>
      </c>
      <c r="C6" s="2" t="s">
        <v>146</v>
      </c>
      <c r="D6" s="2" t="s">
        <v>147</v>
      </c>
      <c r="E6" s="2" t="s">
        <v>126</v>
      </c>
      <c r="F6" s="2" t="s">
        <v>148</v>
      </c>
      <c r="G6" s="2" t="s">
        <v>127</v>
      </c>
    </row>
    <row r="7" spans="1:7" x14ac:dyDescent="0.35">
      <c r="B7" t="s">
        <v>129</v>
      </c>
      <c r="C7" t="s">
        <v>149</v>
      </c>
      <c r="D7" t="s">
        <v>150</v>
      </c>
      <c r="E7" t="s">
        <v>151</v>
      </c>
      <c r="F7" s="3" t="s">
        <v>152</v>
      </c>
      <c r="G7" t="s">
        <v>153</v>
      </c>
    </row>
    <row r="8" spans="1:7" x14ac:dyDescent="0.35">
      <c r="B8" t="s">
        <v>154</v>
      </c>
      <c r="C8" t="s">
        <v>98</v>
      </c>
      <c r="D8" t="s">
        <v>10</v>
      </c>
      <c r="E8" t="s">
        <v>155</v>
      </c>
      <c r="F8" s="3" t="s">
        <v>135</v>
      </c>
      <c r="G8" t="s">
        <v>143</v>
      </c>
    </row>
    <row r="9" spans="1:7" x14ac:dyDescent="0.35">
      <c r="B9" t="s">
        <v>154</v>
      </c>
      <c r="C9" t="s">
        <v>98</v>
      </c>
      <c r="D9" t="s">
        <v>99</v>
      </c>
      <c r="E9" t="s">
        <v>156</v>
      </c>
      <c r="F9" s="3" t="s">
        <v>157</v>
      </c>
      <c r="G9" t="s">
        <v>143</v>
      </c>
    </row>
    <row r="10" spans="1:7" x14ac:dyDescent="0.35">
      <c r="B10" t="s">
        <v>154</v>
      </c>
      <c r="C10" t="s">
        <v>98</v>
      </c>
      <c r="D10" t="s">
        <v>100</v>
      </c>
      <c r="E10" t="s">
        <v>158</v>
      </c>
      <c r="F10" s="3" t="s">
        <v>159</v>
      </c>
      <c r="G10" t="s">
        <v>143</v>
      </c>
    </row>
    <row r="11" spans="1:7" x14ac:dyDescent="0.35">
      <c r="B11" t="s">
        <v>154</v>
      </c>
      <c r="C11" t="s">
        <v>98</v>
      </c>
      <c r="D11" t="s">
        <v>95</v>
      </c>
      <c r="E11" t="s">
        <v>160</v>
      </c>
      <c r="F11" s="3" t="s">
        <v>134</v>
      </c>
      <c r="G11" t="s">
        <v>143</v>
      </c>
    </row>
    <row r="12" spans="1:7" x14ac:dyDescent="0.35">
      <c r="B12" t="s">
        <v>161</v>
      </c>
      <c r="C12" t="s">
        <v>122</v>
      </c>
      <c r="D12" t="s">
        <v>124</v>
      </c>
      <c r="E12" t="s">
        <v>162</v>
      </c>
      <c r="F12" s="3" t="s">
        <v>163</v>
      </c>
      <c r="G12" t="s">
        <v>164</v>
      </c>
    </row>
    <row r="13" spans="1:7" x14ac:dyDescent="0.35">
      <c r="B13" t="s">
        <v>128</v>
      </c>
      <c r="C13" t="s">
        <v>2</v>
      </c>
      <c r="D13" t="s">
        <v>165</v>
      </c>
      <c r="E13" t="s">
        <v>166</v>
      </c>
      <c r="F13" s="3" t="s">
        <v>167</v>
      </c>
      <c r="G13" t="s">
        <v>168</v>
      </c>
    </row>
    <row r="14" spans="1:7" x14ac:dyDescent="0.35">
      <c r="B14" t="s">
        <v>128</v>
      </c>
      <c r="C14" t="s">
        <v>3</v>
      </c>
      <c r="D14" t="s">
        <v>169</v>
      </c>
      <c r="E14" t="s">
        <v>170</v>
      </c>
      <c r="F14" s="3" t="s">
        <v>130</v>
      </c>
      <c r="G14" t="s">
        <v>171</v>
      </c>
    </row>
    <row r="15" spans="1:7" x14ac:dyDescent="0.35">
      <c r="B15" t="s">
        <v>128</v>
      </c>
      <c r="C15" t="s">
        <v>2</v>
      </c>
      <c r="D15" t="s">
        <v>172</v>
      </c>
      <c r="E15" t="s">
        <v>173</v>
      </c>
      <c r="F15" s="3" t="s">
        <v>174</v>
      </c>
      <c r="G15" t="s">
        <v>143</v>
      </c>
    </row>
    <row r="16" spans="1:7" x14ac:dyDescent="0.35">
      <c r="B16" t="s">
        <v>128</v>
      </c>
      <c r="C16" t="s">
        <v>175</v>
      </c>
      <c r="D16" t="s">
        <v>176</v>
      </c>
      <c r="E16" t="s">
        <v>177</v>
      </c>
      <c r="F16" s="3" t="s">
        <v>131</v>
      </c>
      <c r="G16" t="s">
        <v>178</v>
      </c>
    </row>
    <row r="17" spans="1:7" x14ac:dyDescent="0.35">
      <c r="B17" t="s">
        <v>128</v>
      </c>
      <c r="C17" t="s">
        <v>179</v>
      </c>
      <c r="D17" t="s">
        <v>180</v>
      </c>
      <c r="E17" t="s">
        <v>181</v>
      </c>
      <c r="F17" s="3" t="s">
        <v>182</v>
      </c>
      <c r="G17" t="s">
        <v>183</v>
      </c>
    </row>
    <row r="18" spans="1:7" x14ac:dyDescent="0.35">
      <c r="A18" s="4"/>
      <c r="B18" t="s">
        <v>128</v>
      </c>
      <c r="C18" t="s">
        <v>6</v>
      </c>
      <c r="D18" t="s">
        <v>180</v>
      </c>
      <c r="E18" t="s">
        <v>184</v>
      </c>
      <c r="F18" s="3" t="s">
        <v>185</v>
      </c>
      <c r="G18" t="s">
        <v>183</v>
      </c>
    </row>
    <row r="19" spans="1:7" x14ac:dyDescent="0.35">
      <c r="A19" s="4"/>
      <c r="B19" t="s">
        <v>128</v>
      </c>
      <c r="C19" t="s">
        <v>6</v>
      </c>
      <c r="D19" t="s">
        <v>186</v>
      </c>
      <c r="E19" t="s">
        <v>187</v>
      </c>
      <c r="F19" s="3" t="s">
        <v>188</v>
      </c>
      <c r="G19" t="s">
        <v>143</v>
      </c>
    </row>
    <row r="20" spans="1:7" x14ac:dyDescent="0.35">
      <c r="B20" t="s">
        <v>128</v>
      </c>
      <c r="C20" t="s">
        <v>6</v>
      </c>
      <c r="D20" t="s">
        <v>169</v>
      </c>
      <c r="E20" t="s">
        <v>189</v>
      </c>
      <c r="F20" s="3" t="s">
        <v>190</v>
      </c>
      <c r="G20" t="s">
        <v>191</v>
      </c>
    </row>
    <row r="21" spans="1:7" x14ac:dyDescent="0.35">
      <c r="B21" t="s">
        <v>128</v>
      </c>
      <c r="C21" t="s">
        <v>3</v>
      </c>
      <c r="D21" t="s">
        <v>186</v>
      </c>
      <c r="F21" s="3"/>
      <c r="G21" t="s">
        <v>192</v>
      </c>
    </row>
    <row r="22" spans="1:7" x14ac:dyDescent="0.35">
      <c r="B22" t="s">
        <v>193</v>
      </c>
      <c r="C22" t="s">
        <v>90</v>
      </c>
      <c r="D22" t="s">
        <v>136</v>
      </c>
      <c r="E22" t="s">
        <v>194</v>
      </c>
      <c r="F22" s="31" t="s">
        <v>195</v>
      </c>
      <c r="G22" t="s">
        <v>143</v>
      </c>
    </row>
    <row r="23" spans="1:7" x14ac:dyDescent="0.35">
      <c r="B23" t="s">
        <v>193</v>
      </c>
      <c r="C23" t="s">
        <v>90</v>
      </c>
      <c r="D23" t="s">
        <v>96</v>
      </c>
      <c r="E23" t="s">
        <v>194</v>
      </c>
      <c r="F23" s="31" t="s">
        <v>195</v>
      </c>
      <c r="G23" t="s">
        <v>196</v>
      </c>
    </row>
    <row r="24" spans="1:7" x14ac:dyDescent="0.35">
      <c r="B24" t="s">
        <v>193</v>
      </c>
      <c r="C24" t="s">
        <v>90</v>
      </c>
      <c r="D24" t="s">
        <v>94</v>
      </c>
      <c r="E24" t="s">
        <v>197</v>
      </c>
      <c r="F24" s="31" t="s">
        <v>198</v>
      </c>
      <c r="G24" t="s">
        <v>143</v>
      </c>
    </row>
    <row r="25" spans="1:7" x14ac:dyDescent="0.35">
      <c r="B25" t="s">
        <v>193</v>
      </c>
      <c r="C25" t="s">
        <v>90</v>
      </c>
      <c r="D25" t="s">
        <v>95</v>
      </c>
      <c r="E25" t="s">
        <v>199</v>
      </c>
      <c r="F25" s="31" t="s">
        <v>200</v>
      </c>
      <c r="G25" t="s">
        <v>143</v>
      </c>
    </row>
    <row r="26" spans="1:7" x14ac:dyDescent="0.35">
      <c r="B26" t="s">
        <v>193</v>
      </c>
      <c r="C26" t="s">
        <v>201</v>
      </c>
      <c r="D26" t="s">
        <v>95</v>
      </c>
      <c r="E26" t="s">
        <v>202</v>
      </c>
      <c r="F26" s="3" t="s">
        <v>203</v>
      </c>
      <c r="G26" t="s">
        <v>204</v>
      </c>
    </row>
    <row r="27" spans="1:7" x14ac:dyDescent="0.35">
      <c r="B27" t="s">
        <v>193</v>
      </c>
      <c r="C27" t="s">
        <v>201</v>
      </c>
      <c r="D27" t="s">
        <v>94</v>
      </c>
      <c r="E27" t="s">
        <v>205</v>
      </c>
      <c r="F27" s="3" t="s">
        <v>142</v>
      </c>
      <c r="G27" t="s">
        <v>206</v>
      </c>
    </row>
    <row r="28" spans="1:7" x14ac:dyDescent="0.35">
      <c r="B28" t="s">
        <v>193</v>
      </c>
      <c r="C28" t="s">
        <v>172</v>
      </c>
      <c r="D28" t="s">
        <v>99</v>
      </c>
      <c r="E28" t="s">
        <v>207</v>
      </c>
      <c r="F28" s="3" t="s">
        <v>208</v>
      </c>
      <c r="G28" t="s">
        <v>209</v>
      </c>
    </row>
    <row r="29" spans="1:7" x14ac:dyDescent="0.35">
      <c r="B29" t="s">
        <v>193</v>
      </c>
      <c r="C29" t="s">
        <v>172</v>
      </c>
      <c r="D29" t="s">
        <v>10</v>
      </c>
      <c r="E29" t="s">
        <v>210</v>
      </c>
      <c r="F29" s="3" t="s">
        <v>211</v>
      </c>
      <c r="G29" t="s">
        <v>212</v>
      </c>
    </row>
    <row r="30" spans="1:7" x14ac:dyDescent="0.35">
      <c r="B30" t="s">
        <v>193</v>
      </c>
      <c r="C30" t="s">
        <v>176</v>
      </c>
      <c r="D30" t="s">
        <v>10</v>
      </c>
      <c r="E30" t="s">
        <v>213</v>
      </c>
      <c r="F30" s="3" t="s">
        <v>133</v>
      </c>
      <c r="G30" t="s">
        <v>214</v>
      </c>
    </row>
    <row r="31" spans="1:7" x14ac:dyDescent="0.35">
      <c r="B31" t="s">
        <v>193</v>
      </c>
      <c r="C31" t="s">
        <v>176</v>
      </c>
      <c r="D31" t="s">
        <v>99</v>
      </c>
      <c r="E31" t="s">
        <v>215</v>
      </c>
      <c r="F31" s="3" t="s">
        <v>216</v>
      </c>
      <c r="G31" t="s">
        <v>214</v>
      </c>
    </row>
    <row r="32" spans="1:7" x14ac:dyDescent="0.35">
      <c r="B32" t="s">
        <v>193</v>
      </c>
      <c r="C32" t="s">
        <v>180</v>
      </c>
      <c r="D32" t="s">
        <v>217</v>
      </c>
      <c r="E32" t="s">
        <v>181</v>
      </c>
      <c r="F32" s="3" t="s">
        <v>182</v>
      </c>
      <c r="G32" t="s">
        <v>143</v>
      </c>
    </row>
    <row r="33" spans="2:7" x14ac:dyDescent="0.35">
      <c r="B33" t="s">
        <v>193</v>
      </c>
      <c r="C33" t="s">
        <v>165</v>
      </c>
      <c r="D33" t="s">
        <v>10</v>
      </c>
      <c r="E33" t="s">
        <v>218</v>
      </c>
      <c r="F33" s="3" t="s">
        <v>219</v>
      </c>
      <c r="G33" t="s">
        <v>143</v>
      </c>
    </row>
    <row r="34" spans="2:7" x14ac:dyDescent="0.35">
      <c r="B34" t="s">
        <v>193</v>
      </c>
      <c r="C34" t="s">
        <v>186</v>
      </c>
      <c r="D34" t="s">
        <v>217</v>
      </c>
      <c r="E34" t="s">
        <v>220</v>
      </c>
      <c r="F34" s="3" t="s">
        <v>221</v>
      </c>
      <c r="G34" t="s">
        <v>143</v>
      </c>
    </row>
    <row r="35" spans="2:7" x14ac:dyDescent="0.35">
      <c r="B35" t="s">
        <v>193</v>
      </c>
      <c r="C35" t="s">
        <v>186</v>
      </c>
      <c r="D35" t="s">
        <v>100</v>
      </c>
      <c r="E35" t="s">
        <v>222</v>
      </c>
      <c r="F35" s="3" t="s">
        <v>223</v>
      </c>
      <c r="G35" t="s">
        <v>143</v>
      </c>
    </row>
  </sheetData>
  <hyperlinks>
    <hyperlink ref="F7" r:id="rId1" xr:uid="{02E67708-B145-48C1-92F4-6B227E641822}"/>
    <hyperlink ref="F10" r:id="rId2" xr:uid="{D102C576-22E9-433C-9F31-59B0F44CD111}"/>
    <hyperlink ref="F11" r:id="rId3" xr:uid="{A7AE687A-45E0-4420-9FDD-A0A3F87425C5}"/>
    <hyperlink ref="F8" r:id="rId4" location="s0045" xr:uid="{D77D828B-B7FB-4C3A-921B-A8479060EBDC}"/>
    <hyperlink ref="F9" r:id="rId5" xr:uid="{14BB8451-7AFE-4237-B00A-C75706C4F19E}"/>
    <hyperlink ref="F12" r:id="rId6" xr:uid="{EE9B18E6-3C71-43EC-A58E-1CC86BBEC19F}"/>
    <hyperlink ref="F13" r:id="rId7" xr:uid="{F894F10E-6D16-44DE-8382-631DA6F1AA7F}"/>
    <hyperlink ref="F14" r:id="rId8" xr:uid="{6BD5BD51-FE14-49F7-B72C-1ACA91816314}"/>
    <hyperlink ref="F15" r:id="rId9" xr:uid="{52314221-3842-43D6-98CD-277E48AB12F3}"/>
    <hyperlink ref="F16" r:id="rId10" xr:uid="{BE0040AC-41B6-4CEF-A9C0-A40B62DC9E4D}"/>
    <hyperlink ref="F17" r:id="rId11" xr:uid="{DC4DD276-E692-470C-8C5F-FB74615C270C}"/>
    <hyperlink ref="F18" r:id="rId12" location="1588601772777-92f76d24-c232efb9-921b" xr:uid="{8FA255A6-2735-4319-A0F6-CFC992CEA9BF}"/>
    <hyperlink ref="F19" r:id="rId13" xr:uid="{15668D24-E026-4B91-8D51-715B5F594F74}"/>
    <hyperlink ref="F20" r:id="rId14" xr:uid="{9337023F-6C7F-4A53-8FF8-CDD7F9BEEFA1}"/>
    <hyperlink ref="F26" r:id="rId15" xr:uid="{024D2B0D-19FE-47FD-A454-BAA2ABAE452A}"/>
    <hyperlink ref="F27" r:id="rId16" xr:uid="{24934DF7-BC75-4DE0-B1DF-2E5C7F64191A}"/>
    <hyperlink ref="F28" r:id="rId17" xr:uid="{9E1F74FB-6A5E-4318-AD02-C4178D7B84A6}"/>
    <hyperlink ref="F30" r:id="rId18" xr:uid="{D203C700-AC16-4A98-BA38-839E4F89DF8B}"/>
    <hyperlink ref="F31" r:id="rId19" xr:uid="{A071CABD-8AA7-43DF-B2BA-7D97CC0D3307}"/>
    <hyperlink ref="F32" r:id="rId20" xr:uid="{18C97D23-AD6F-4531-B3CF-8429EA15690D}"/>
    <hyperlink ref="F33" r:id="rId21" xr:uid="{8379AC15-CC3C-4288-854F-0237835A0442}"/>
    <hyperlink ref="F34" r:id="rId22" xr:uid="{5371A251-4DBF-43F3-8E9A-44931E9D710A}"/>
    <hyperlink ref="F35" r:id="rId23" xr:uid="{DB46BFF9-2AB8-4A03-8BC1-B1C1C67B0C04}"/>
    <hyperlink ref="F22" r:id="rId24" xr:uid="{2F641144-176C-4BA5-ABA1-F94D12D89109}"/>
    <hyperlink ref="F23" r:id="rId25" xr:uid="{F79711FB-957C-437B-8298-F4A0299975B6}"/>
    <hyperlink ref="F24" r:id="rId26" xr:uid="{BB8C8077-229A-4142-84A7-A6A524F869F8}"/>
    <hyperlink ref="F25" r:id="rId27" xr:uid="{B86A4BCC-F23D-4059-8C7E-1936DA31633D}"/>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96AA-7B3B-4C6F-98E3-162C0C3FE9F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90625" defaultRowHeight="14.5" x14ac:dyDescent="0.35"/>
  <sheetData>
    <row r="1" spans="1:1" x14ac:dyDescent="0.35">
      <c r="A1" t="s">
        <v>0</v>
      </c>
    </row>
    <row r="2" spans="1:1" x14ac:dyDescent="0.35">
      <c r="A2">
        <v>2020</v>
      </c>
    </row>
    <row r="3" spans="1:1" x14ac:dyDescent="0.35">
      <c r="A3">
        <v>2025</v>
      </c>
    </row>
    <row r="4" spans="1:1" x14ac:dyDescent="0.35">
      <c r="A4">
        <v>2030</v>
      </c>
    </row>
    <row r="5" spans="1:1" x14ac:dyDescent="0.35">
      <c r="A5">
        <v>2035</v>
      </c>
    </row>
    <row r="6" spans="1:1" x14ac:dyDescent="0.3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I14" sqref="I14"/>
    </sheetView>
  </sheetViews>
  <sheetFormatPr defaultColWidth="8.90625" defaultRowHeight="14.5" x14ac:dyDescent="0.35"/>
  <cols>
    <col min="1" max="1" width="19.90625" bestFit="1" customWidth="1"/>
    <col min="2" max="2" width="22.36328125" bestFit="1" customWidth="1"/>
    <col min="3" max="3" width="14.90625" bestFit="1" customWidth="1"/>
    <col min="4" max="4" width="24.90625" customWidth="1"/>
    <col min="6" max="6" width="10.08984375" bestFit="1" customWidth="1"/>
    <col min="7" max="7" width="14.90625" bestFit="1" customWidth="1"/>
    <col min="8" max="8" width="18.26953125" bestFit="1" customWidth="1"/>
  </cols>
  <sheetData>
    <row r="1" spans="1:8" x14ac:dyDescent="0.35">
      <c r="A1" t="s">
        <v>1</v>
      </c>
      <c r="B1" t="s">
        <v>2</v>
      </c>
      <c r="C1" t="s">
        <v>3</v>
      </c>
      <c r="D1" t="s">
        <v>4</v>
      </c>
      <c r="E1" t="s">
        <v>5</v>
      </c>
      <c r="F1" t="s">
        <v>6</v>
      </c>
      <c r="G1" t="s">
        <v>7</v>
      </c>
      <c r="H1" t="s">
        <v>8</v>
      </c>
    </row>
    <row r="2" spans="1:8" x14ac:dyDescent="0.35">
      <c r="A2" t="s">
        <v>9</v>
      </c>
      <c r="B2">
        <v>4.5999999999999996</v>
      </c>
      <c r="C2">
        <v>2000</v>
      </c>
      <c r="D2">
        <f>B2*C2</f>
        <v>9200</v>
      </c>
      <c r="E2">
        <v>1</v>
      </c>
      <c r="F2">
        <v>5</v>
      </c>
      <c r="G2" t="s">
        <v>10</v>
      </c>
      <c r="H2" t="s">
        <v>136</v>
      </c>
    </row>
    <row r="3" spans="1:8" x14ac:dyDescent="0.35">
      <c r="A3" t="s">
        <v>11</v>
      </c>
      <c r="B3">
        <v>4.5999999999999996</v>
      </c>
      <c r="C3">
        <v>2000</v>
      </c>
      <c r="D3">
        <f t="shared" ref="D3:D66" si="0">B3*C3</f>
        <v>9200</v>
      </c>
      <c r="E3">
        <v>2</v>
      </c>
      <c r="F3">
        <v>5</v>
      </c>
      <c r="G3" t="s">
        <v>10</v>
      </c>
      <c r="H3" t="s">
        <v>136</v>
      </c>
    </row>
    <row r="4" spans="1:8" x14ac:dyDescent="0.35">
      <c r="A4" t="s">
        <v>12</v>
      </c>
      <c r="B4">
        <v>4.5999999999999996</v>
      </c>
      <c r="C4">
        <v>2000</v>
      </c>
      <c r="D4">
        <f t="shared" si="0"/>
        <v>9200</v>
      </c>
      <c r="E4">
        <v>3</v>
      </c>
      <c r="F4">
        <v>5</v>
      </c>
      <c r="G4" t="s">
        <v>10</v>
      </c>
      <c r="H4" t="s">
        <v>136</v>
      </c>
    </row>
    <row r="5" spans="1:8" x14ac:dyDescent="0.35">
      <c r="A5" t="s">
        <v>13</v>
      </c>
      <c r="B5">
        <v>4.5999999999999996</v>
      </c>
      <c r="C5">
        <v>2000</v>
      </c>
      <c r="D5">
        <f t="shared" si="0"/>
        <v>9200</v>
      </c>
      <c r="E5">
        <v>4</v>
      </c>
      <c r="F5">
        <v>5</v>
      </c>
      <c r="G5" t="s">
        <v>10</v>
      </c>
      <c r="H5" t="s">
        <v>136</v>
      </c>
    </row>
    <row r="6" spans="1:8" x14ac:dyDescent="0.35">
      <c r="A6" t="s">
        <v>14</v>
      </c>
      <c r="B6">
        <v>4.5999999999999996</v>
      </c>
      <c r="C6">
        <v>2000</v>
      </c>
      <c r="D6">
        <f t="shared" si="0"/>
        <v>9200</v>
      </c>
      <c r="E6">
        <v>1</v>
      </c>
      <c r="F6">
        <v>5</v>
      </c>
      <c r="G6" t="s">
        <v>10</v>
      </c>
      <c r="H6" t="s">
        <v>136</v>
      </c>
    </row>
    <row r="7" spans="1:8" x14ac:dyDescent="0.35">
      <c r="A7" t="s">
        <v>15</v>
      </c>
      <c r="B7">
        <v>4.5999999999999996</v>
      </c>
      <c r="C7">
        <v>2000</v>
      </c>
      <c r="D7">
        <f t="shared" si="0"/>
        <v>9200</v>
      </c>
      <c r="E7">
        <v>2</v>
      </c>
      <c r="F7">
        <v>5</v>
      </c>
      <c r="G7" t="s">
        <v>10</v>
      </c>
      <c r="H7" t="s">
        <v>136</v>
      </c>
    </row>
    <row r="8" spans="1:8" x14ac:dyDescent="0.35">
      <c r="A8" t="s">
        <v>16</v>
      </c>
      <c r="B8">
        <v>4.5999999999999996</v>
      </c>
      <c r="C8">
        <v>2000</v>
      </c>
      <c r="D8">
        <f t="shared" si="0"/>
        <v>9200</v>
      </c>
      <c r="E8">
        <v>3</v>
      </c>
      <c r="F8">
        <v>5</v>
      </c>
      <c r="G8" t="s">
        <v>10</v>
      </c>
      <c r="H8" t="s">
        <v>136</v>
      </c>
    </row>
    <row r="9" spans="1:8" x14ac:dyDescent="0.35">
      <c r="A9" t="s">
        <v>17</v>
      </c>
      <c r="B9">
        <v>4.5999999999999996</v>
      </c>
      <c r="C9">
        <v>2000</v>
      </c>
      <c r="D9">
        <f t="shared" si="0"/>
        <v>9200</v>
      </c>
      <c r="E9">
        <v>4</v>
      </c>
      <c r="F9">
        <v>5</v>
      </c>
      <c r="G9" t="s">
        <v>10</v>
      </c>
      <c r="H9" t="s">
        <v>136</v>
      </c>
    </row>
    <row r="10" spans="1:8" x14ac:dyDescent="0.35">
      <c r="A10" t="s">
        <v>18</v>
      </c>
      <c r="B10">
        <v>4.5999999999999996</v>
      </c>
      <c r="C10">
        <v>2000</v>
      </c>
      <c r="D10">
        <f t="shared" si="0"/>
        <v>9200</v>
      </c>
      <c r="E10">
        <v>1</v>
      </c>
      <c r="F10">
        <v>5</v>
      </c>
      <c r="G10" t="s">
        <v>10</v>
      </c>
      <c r="H10" t="s">
        <v>136</v>
      </c>
    </row>
    <row r="11" spans="1:8" x14ac:dyDescent="0.35">
      <c r="A11" t="s">
        <v>19</v>
      </c>
      <c r="B11">
        <v>4.5999999999999996</v>
      </c>
      <c r="C11">
        <v>2000</v>
      </c>
      <c r="D11">
        <f t="shared" si="0"/>
        <v>9200</v>
      </c>
      <c r="E11">
        <v>2</v>
      </c>
      <c r="F11">
        <v>5</v>
      </c>
      <c r="G11" t="s">
        <v>10</v>
      </c>
      <c r="H11" t="s">
        <v>136</v>
      </c>
    </row>
    <row r="12" spans="1:8" x14ac:dyDescent="0.35">
      <c r="A12" t="s">
        <v>20</v>
      </c>
      <c r="B12">
        <v>8.6</v>
      </c>
      <c r="C12">
        <v>2200</v>
      </c>
      <c r="D12">
        <f t="shared" si="0"/>
        <v>18920</v>
      </c>
      <c r="E12">
        <v>3</v>
      </c>
      <c r="F12">
        <v>5</v>
      </c>
      <c r="G12" t="s">
        <v>10</v>
      </c>
      <c r="H12" t="s">
        <v>136</v>
      </c>
    </row>
    <row r="13" spans="1:8" x14ac:dyDescent="0.35">
      <c r="A13" t="s">
        <v>21</v>
      </c>
      <c r="B13">
        <v>8.6</v>
      </c>
      <c r="C13">
        <v>2200</v>
      </c>
      <c r="D13">
        <f t="shared" si="0"/>
        <v>18920</v>
      </c>
      <c r="E13">
        <v>4</v>
      </c>
      <c r="F13">
        <v>5</v>
      </c>
      <c r="G13" t="s">
        <v>10</v>
      </c>
      <c r="H13" t="s">
        <v>136</v>
      </c>
    </row>
    <row r="14" spans="1:8" x14ac:dyDescent="0.35">
      <c r="A14" t="s">
        <v>22</v>
      </c>
      <c r="B14">
        <v>8.6</v>
      </c>
      <c r="C14">
        <v>2200</v>
      </c>
      <c r="D14">
        <f t="shared" si="0"/>
        <v>18920</v>
      </c>
      <c r="E14">
        <v>1</v>
      </c>
      <c r="F14">
        <v>5</v>
      </c>
      <c r="G14" t="s">
        <v>10</v>
      </c>
      <c r="H14" t="s">
        <v>136</v>
      </c>
    </row>
    <row r="15" spans="1:8" x14ac:dyDescent="0.35">
      <c r="A15" t="s">
        <v>23</v>
      </c>
      <c r="B15">
        <v>8.6</v>
      </c>
      <c r="C15">
        <v>2200</v>
      </c>
      <c r="D15">
        <f t="shared" si="0"/>
        <v>18920</v>
      </c>
      <c r="E15">
        <v>2</v>
      </c>
      <c r="F15">
        <v>5</v>
      </c>
      <c r="G15" t="s">
        <v>10</v>
      </c>
      <c r="H15" t="s">
        <v>136</v>
      </c>
    </row>
    <row r="16" spans="1:8" x14ac:dyDescent="0.35">
      <c r="A16" t="s">
        <v>24</v>
      </c>
      <c r="B16">
        <v>8.6</v>
      </c>
      <c r="C16">
        <v>2200</v>
      </c>
      <c r="D16">
        <f t="shared" si="0"/>
        <v>18920</v>
      </c>
      <c r="E16">
        <v>3</v>
      </c>
      <c r="F16">
        <v>5</v>
      </c>
      <c r="G16" t="s">
        <v>10</v>
      </c>
      <c r="H16" t="s">
        <v>136</v>
      </c>
    </row>
    <row r="17" spans="1:8" x14ac:dyDescent="0.35">
      <c r="A17" t="s">
        <v>25</v>
      </c>
      <c r="B17">
        <v>8.6</v>
      </c>
      <c r="C17">
        <v>2200</v>
      </c>
      <c r="D17">
        <f t="shared" si="0"/>
        <v>18920</v>
      </c>
      <c r="E17">
        <v>4</v>
      </c>
      <c r="F17">
        <v>5</v>
      </c>
      <c r="G17" t="s">
        <v>10</v>
      </c>
      <c r="H17" t="s">
        <v>136</v>
      </c>
    </row>
    <row r="18" spans="1:8" x14ac:dyDescent="0.35">
      <c r="A18" t="s">
        <v>26</v>
      </c>
      <c r="B18">
        <v>8.6</v>
      </c>
      <c r="C18">
        <v>2200</v>
      </c>
      <c r="D18">
        <f t="shared" si="0"/>
        <v>18920</v>
      </c>
      <c r="E18">
        <v>1</v>
      </c>
      <c r="F18">
        <v>5</v>
      </c>
      <c r="G18" t="s">
        <v>10</v>
      </c>
      <c r="H18" t="s">
        <v>136</v>
      </c>
    </row>
    <row r="19" spans="1:8" x14ac:dyDescent="0.35">
      <c r="A19" t="s">
        <v>27</v>
      </c>
      <c r="B19">
        <v>8.6</v>
      </c>
      <c r="C19">
        <v>2200</v>
      </c>
      <c r="D19">
        <f t="shared" si="0"/>
        <v>18920</v>
      </c>
      <c r="E19">
        <v>2</v>
      </c>
      <c r="F19">
        <v>5</v>
      </c>
      <c r="G19" t="s">
        <v>10</v>
      </c>
      <c r="H19" t="s">
        <v>136</v>
      </c>
    </row>
    <row r="20" spans="1:8" x14ac:dyDescent="0.35">
      <c r="A20" t="s">
        <v>28</v>
      </c>
      <c r="B20">
        <v>8.6</v>
      </c>
      <c r="C20">
        <v>2200</v>
      </c>
      <c r="D20">
        <f t="shared" si="0"/>
        <v>18920</v>
      </c>
      <c r="E20">
        <v>3</v>
      </c>
      <c r="F20">
        <v>5</v>
      </c>
      <c r="G20" t="s">
        <v>10</v>
      </c>
      <c r="H20" t="s">
        <v>136</v>
      </c>
    </row>
    <row r="21" spans="1:8" x14ac:dyDescent="0.35">
      <c r="A21" t="s">
        <v>29</v>
      </c>
      <c r="B21">
        <v>8.6</v>
      </c>
      <c r="C21">
        <v>2200</v>
      </c>
      <c r="D21">
        <f t="shared" si="0"/>
        <v>18920</v>
      </c>
      <c r="E21">
        <v>4</v>
      </c>
      <c r="F21">
        <v>5</v>
      </c>
      <c r="G21" t="s">
        <v>10</v>
      </c>
      <c r="H21" t="s">
        <v>136</v>
      </c>
    </row>
    <row r="22" spans="1:8" x14ac:dyDescent="0.35">
      <c r="A22" t="s">
        <v>30</v>
      </c>
      <c r="B22">
        <v>8.6</v>
      </c>
      <c r="C22">
        <v>2200</v>
      </c>
      <c r="D22">
        <f t="shared" si="0"/>
        <v>18920</v>
      </c>
      <c r="E22">
        <v>1</v>
      </c>
      <c r="F22">
        <v>5</v>
      </c>
      <c r="G22" t="s">
        <v>10</v>
      </c>
      <c r="H22" t="s">
        <v>136</v>
      </c>
    </row>
    <row r="23" spans="1:8" x14ac:dyDescent="0.35">
      <c r="A23" t="s">
        <v>31</v>
      </c>
      <c r="B23">
        <v>8.6</v>
      </c>
      <c r="C23">
        <v>2200</v>
      </c>
      <c r="D23">
        <f t="shared" si="0"/>
        <v>18920</v>
      </c>
      <c r="E23">
        <v>2</v>
      </c>
      <c r="F23">
        <v>5</v>
      </c>
      <c r="G23" t="s">
        <v>10</v>
      </c>
      <c r="H23" t="s">
        <v>136</v>
      </c>
    </row>
    <row r="24" spans="1:8" x14ac:dyDescent="0.35">
      <c r="A24" t="s">
        <v>32</v>
      </c>
      <c r="B24">
        <v>8.6</v>
      </c>
      <c r="C24">
        <v>2200</v>
      </c>
      <c r="D24">
        <f t="shared" si="0"/>
        <v>18920</v>
      </c>
      <c r="E24">
        <v>3</v>
      </c>
      <c r="F24">
        <v>5</v>
      </c>
      <c r="G24" t="s">
        <v>10</v>
      </c>
      <c r="H24" t="s">
        <v>136</v>
      </c>
    </row>
    <row r="25" spans="1:8" x14ac:dyDescent="0.35">
      <c r="A25" t="s">
        <v>33</v>
      </c>
      <c r="B25">
        <v>8.6</v>
      </c>
      <c r="C25">
        <v>2200</v>
      </c>
      <c r="D25">
        <f t="shared" si="0"/>
        <v>18920</v>
      </c>
      <c r="E25">
        <v>4</v>
      </c>
      <c r="F25">
        <v>5</v>
      </c>
      <c r="G25" t="s">
        <v>10</v>
      </c>
      <c r="H25" t="s">
        <v>136</v>
      </c>
    </row>
    <row r="26" spans="1:8" x14ac:dyDescent="0.35">
      <c r="A26" t="s">
        <v>34</v>
      </c>
      <c r="B26">
        <v>8.6</v>
      </c>
      <c r="C26">
        <v>2200</v>
      </c>
      <c r="D26">
        <f t="shared" si="0"/>
        <v>18920</v>
      </c>
      <c r="E26">
        <v>1</v>
      </c>
      <c r="F26">
        <v>5</v>
      </c>
      <c r="G26" t="s">
        <v>10</v>
      </c>
      <c r="H26" t="s">
        <v>136</v>
      </c>
    </row>
    <row r="27" spans="1:8" x14ac:dyDescent="0.35">
      <c r="A27" t="s">
        <v>35</v>
      </c>
      <c r="B27">
        <v>8.6</v>
      </c>
      <c r="C27">
        <v>2200</v>
      </c>
      <c r="D27">
        <f t="shared" si="0"/>
        <v>18920</v>
      </c>
      <c r="E27">
        <v>2</v>
      </c>
      <c r="F27">
        <v>5</v>
      </c>
      <c r="G27" t="s">
        <v>10</v>
      </c>
      <c r="H27" t="s">
        <v>136</v>
      </c>
    </row>
    <row r="28" spans="1:8" x14ac:dyDescent="0.35">
      <c r="A28" t="s">
        <v>36</v>
      </c>
      <c r="B28">
        <v>8.6</v>
      </c>
      <c r="C28">
        <v>2200</v>
      </c>
      <c r="D28">
        <f t="shared" si="0"/>
        <v>18920</v>
      </c>
      <c r="E28">
        <v>3</v>
      </c>
      <c r="F28">
        <v>5</v>
      </c>
      <c r="G28" t="s">
        <v>10</v>
      </c>
      <c r="H28" t="s">
        <v>136</v>
      </c>
    </row>
    <row r="29" spans="1:8" x14ac:dyDescent="0.35">
      <c r="A29" t="s">
        <v>37</v>
      </c>
      <c r="B29">
        <v>15</v>
      </c>
      <c r="C29">
        <v>2200</v>
      </c>
      <c r="D29">
        <f t="shared" si="0"/>
        <v>33000</v>
      </c>
      <c r="E29">
        <v>4</v>
      </c>
      <c r="F29">
        <v>5</v>
      </c>
      <c r="G29" t="s">
        <v>10</v>
      </c>
      <c r="H29" t="s">
        <v>136</v>
      </c>
    </row>
    <row r="30" spans="1:8" x14ac:dyDescent="0.35">
      <c r="A30" t="s">
        <v>38</v>
      </c>
      <c r="B30">
        <v>15</v>
      </c>
      <c r="C30">
        <v>2200</v>
      </c>
      <c r="D30">
        <f t="shared" si="0"/>
        <v>33000</v>
      </c>
      <c r="E30">
        <v>1</v>
      </c>
      <c r="F30">
        <v>5</v>
      </c>
      <c r="G30" t="s">
        <v>10</v>
      </c>
      <c r="H30" t="s">
        <v>136</v>
      </c>
    </row>
    <row r="31" spans="1:8" x14ac:dyDescent="0.35">
      <c r="A31" t="s">
        <v>39</v>
      </c>
      <c r="B31">
        <v>15</v>
      </c>
      <c r="C31">
        <v>2200</v>
      </c>
      <c r="D31">
        <f t="shared" si="0"/>
        <v>33000</v>
      </c>
      <c r="E31">
        <v>2</v>
      </c>
      <c r="F31">
        <v>5</v>
      </c>
      <c r="G31" t="s">
        <v>10</v>
      </c>
      <c r="H31" t="s">
        <v>136</v>
      </c>
    </row>
    <row r="32" spans="1:8" x14ac:dyDescent="0.35">
      <c r="A32" t="s">
        <v>40</v>
      </c>
      <c r="B32">
        <v>15</v>
      </c>
      <c r="C32">
        <v>2200</v>
      </c>
      <c r="D32">
        <f t="shared" si="0"/>
        <v>33000</v>
      </c>
      <c r="E32">
        <v>3</v>
      </c>
      <c r="F32">
        <v>5</v>
      </c>
      <c r="G32" t="s">
        <v>10</v>
      </c>
      <c r="H32" t="s">
        <v>136</v>
      </c>
    </row>
    <row r="33" spans="1:8" x14ac:dyDescent="0.35">
      <c r="A33" t="s">
        <v>41</v>
      </c>
      <c r="B33">
        <v>15</v>
      </c>
      <c r="C33">
        <v>2200</v>
      </c>
      <c r="D33">
        <f t="shared" si="0"/>
        <v>33000</v>
      </c>
      <c r="E33">
        <v>4</v>
      </c>
      <c r="F33">
        <v>5</v>
      </c>
      <c r="G33" t="s">
        <v>10</v>
      </c>
      <c r="H33" t="s">
        <v>136</v>
      </c>
    </row>
    <row r="34" spans="1:8" x14ac:dyDescent="0.35">
      <c r="A34" t="s">
        <v>42</v>
      </c>
      <c r="B34">
        <v>15</v>
      </c>
      <c r="C34">
        <v>2200</v>
      </c>
      <c r="D34">
        <f t="shared" si="0"/>
        <v>33000</v>
      </c>
      <c r="E34">
        <v>1</v>
      </c>
      <c r="F34">
        <v>5</v>
      </c>
      <c r="G34" t="s">
        <v>10</v>
      </c>
      <c r="H34" t="s">
        <v>136</v>
      </c>
    </row>
    <row r="35" spans="1:8" x14ac:dyDescent="0.35">
      <c r="A35" t="s">
        <v>43</v>
      </c>
      <c r="B35">
        <v>15</v>
      </c>
      <c r="C35">
        <v>1800</v>
      </c>
      <c r="D35">
        <f t="shared" si="0"/>
        <v>27000</v>
      </c>
      <c r="E35">
        <v>2</v>
      </c>
      <c r="F35">
        <v>5</v>
      </c>
      <c r="G35" t="s">
        <v>10</v>
      </c>
      <c r="H35" t="s">
        <v>136</v>
      </c>
    </row>
    <row r="36" spans="1:8" x14ac:dyDescent="0.35">
      <c r="A36" t="s">
        <v>44</v>
      </c>
      <c r="B36">
        <v>15</v>
      </c>
      <c r="C36">
        <v>1800</v>
      </c>
      <c r="D36">
        <f t="shared" si="0"/>
        <v>27000</v>
      </c>
      <c r="E36">
        <v>3</v>
      </c>
      <c r="F36">
        <v>5</v>
      </c>
      <c r="G36" t="s">
        <v>10</v>
      </c>
      <c r="H36" t="s">
        <v>136</v>
      </c>
    </row>
    <row r="37" spans="1:8" x14ac:dyDescent="0.35">
      <c r="A37" t="s">
        <v>45</v>
      </c>
      <c r="B37">
        <v>20</v>
      </c>
      <c r="C37">
        <v>1800</v>
      </c>
      <c r="D37">
        <f t="shared" si="0"/>
        <v>36000</v>
      </c>
      <c r="E37">
        <v>4</v>
      </c>
      <c r="F37">
        <v>5</v>
      </c>
      <c r="G37" t="s">
        <v>10</v>
      </c>
      <c r="H37" t="s">
        <v>136</v>
      </c>
    </row>
    <row r="38" spans="1:8" x14ac:dyDescent="0.35">
      <c r="A38" t="s">
        <v>46</v>
      </c>
      <c r="B38">
        <v>25</v>
      </c>
      <c r="C38">
        <v>1800</v>
      </c>
      <c r="D38">
        <f t="shared" si="0"/>
        <v>45000</v>
      </c>
      <c r="E38">
        <v>1</v>
      </c>
      <c r="F38">
        <v>5</v>
      </c>
      <c r="G38" t="s">
        <v>10</v>
      </c>
      <c r="H38" t="s">
        <v>136</v>
      </c>
    </row>
    <row r="39" spans="1:8" x14ac:dyDescent="0.35">
      <c r="A39" t="s">
        <v>47</v>
      </c>
      <c r="B39">
        <v>30</v>
      </c>
      <c r="C39">
        <v>1800</v>
      </c>
      <c r="D39">
        <f t="shared" si="0"/>
        <v>54000</v>
      </c>
      <c r="E39">
        <v>2</v>
      </c>
      <c r="F39">
        <v>5</v>
      </c>
      <c r="G39" t="s">
        <v>10</v>
      </c>
      <c r="H39" t="s">
        <v>136</v>
      </c>
    </row>
    <row r="40" spans="1:8" x14ac:dyDescent="0.35">
      <c r="A40" t="s">
        <v>48</v>
      </c>
      <c r="B40">
        <v>53</v>
      </c>
      <c r="C40">
        <v>2100</v>
      </c>
      <c r="D40">
        <f t="shared" si="0"/>
        <v>111300</v>
      </c>
      <c r="E40">
        <v>1</v>
      </c>
      <c r="F40">
        <v>10</v>
      </c>
      <c r="G40" t="s">
        <v>10</v>
      </c>
      <c r="H40" t="s">
        <v>136</v>
      </c>
    </row>
    <row r="41" spans="1:8" x14ac:dyDescent="0.35">
      <c r="A41" t="s">
        <v>49</v>
      </c>
      <c r="B41">
        <v>53</v>
      </c>
      <c r="C41">
        <v>2100</v>
      </c>
      <c r="D41">
        <f t="shared" si="0"/>
        <v>111300</v>
      </c>
      <c r="E41">
        <v>5</v>
      </c>
      <c r="F41">
        <v>10</v>
      </c>
      <c r="G41" t="s">
        <v>10</v>
      </c>
      <c r="H41" t="s">
        <v>136</v>
      </c>
    </row>
    <row r="42" spans="1:8" x14ac:dyDescent="0.35">
      <c r="A42" t="s">
        <v>50</v>
      </c>
      <c r="B42">
        <v>53</v>
      </c>
      <c r="C42">
        <v>2100</v>
      </c>
      <c r="D42">
        <f t="shared" si="0"/>
        <v>111300</v>
      </c>
      <c r="E42">
        <v>7</v>
      </c>
      <c r="F42">
        <v>10</v>
      </c>
      <c r="G42" t="s">
        <v>10</v>
      </c>
      <c r="H42" t="s">
        <v>136</v>
      </c>
    </row>
    <row r="43" spans="1:8" x14ac:dyDescent="0.35">
      <c r="A43" t="s">
        <v>51</v>
      </c>
      <c r="B43">
        <v>44</v>
      </c>
      <c r="C43">
        <v>3000</v>
      </c>
      <c r="D43">
        <f t="shared" si="0"/>
        <v>132000</v>
      </c>
      <c r="E43">
        <v>1</v>
      </c>
      <c r="F43">
        <v>10</v>
      </c>
      <c r="G43" t="s">
        <v>10</v>
      </c>
      <c r="H43" t="s">
        <v>136</v>
      </c>
    </row>
    <row r="44" spans="1:8" x14ac:dyDescent="0.35">
      <c r="A44" t="s">
        <v>52</v>
      </c>
      <c r="B44">
        <v>44</v>
      </c>
      <c r="C44">
        <v>3000</v>
      </c>
      <c r="D44">
        <f t="shared" si="0"/>
        <v>132000</v>
      </c>
      <c r="E44">
        <v>3</v>
      </c>
      <c r="F44">
        <v>10</v>
      </c>
      <c r="G44" t="s">
        <v>10</v>
      </c>
      <c r="H44" t="s">
        <v>136</v>
      </c>
    </row>
    <row r="45" spans="1:8" x14ac:dyDescent="0.35">
      <c r="A45" t="s">
        <v>53</v>
      </c>
      <c r="B45">
        <v>44</v>
      </c>
      <c r="C45">
        <v>3000</v>
      </c>
      <c r="D45">
        <f t="shared" si="0"/>
        <v>132000</v>
      </c>
      <c r="E45">
        <v>5</v>
      </c>
      <c r="F45">
        <v>10</v>
      </c>
      <c r="G45" t="s">
        <v>10</v>
      </c>
      <c r="H45" t="s">
        <v>136</v>
      </c>
    </row>
    <row r="46" spans="1:8" x14ac:dyDescent="0.35">
      <c r="A46" t="s">
        <v>54</v>
      </c>
      <c r="B46">
        <v>44</v>
      </c>
      <c r="C46">
        <v>3000</v>
      </c>
      <c r="D46">
        <f t="shared" si="0"/>
        <v>132000</v>
      </c>
      <c r="E46">
        <v>7</v>
      </c>
      <c r="F46">
        <v>10</v>
      </c>
      <c r="G46" t="s">
        <v>10</v>
      </c>
      <c r="H46" t="s">
        <v>136</v>
      </c>
    </row>
    <row r="47" spans="1:8" x14ac:dyDescent="0.35">
      <c r="A47" t="s">
        <v>55</v>
      </c>
      <c r="B47">
        <v>44</v>
      </c>
      <c r="C47">
        <v>3000</v>
      </c>
      <c r="D47">
        <f t="shared" si="0"/>
        <v>132000</v>
      </c>
      <c r="E47">
        <v>9</v>
      </c>
      <c r="F47">
        <v>10</v>
      </c>
      <c r="G47" t="s">
        <v>10</v>
      </c>
      <c r="H47" t="s">
        <v>136</v>
      </c>
    </row>
    <row r="48" spans="1:8" x14ac:dyDescent="0.35">
      <c r="A48" t="s">
        <v>56</v>
      </c>
      <c r="B48">
        <v>44</v>
      </c>
      <c r="C48">
        <v>3000</v>
      </c>
      <c r="D48">
        <f t="shared" si="0"/>
        <v>132000</v>
      </c>
      <c r="E48">
        <v>2</v>
      </c>
      <c r="F48">
        <v>10</v>
      </c>
      <c r="G48" t="s">
        <v>10</v>
      </c>
      <c r="H48" t="s">
        <v>136</v>
      </c>
    </row>
    <row r="49" spans="1:8" x14ac:dyDescent="0.35">
      <c r="A49" t="s">
        <v>57</v>
      </c>
      <c r="B49">
        <v>44</v>
      </c>
      <c r="C49">
        <v>3000</v>
      </c>
      <c r="D49">
        <f t="shared" si="0"/>
        <v>132000</v>
      </c>
      <c r="E49">
        <v>4</v>
      </c>
      <c r="F49">
        <v>10</v>
      </c>
      <c r="G49" t="s">
        <v>10</v>
      </c>
      <c r="H49" t="s">
        <v>136</v>
      </c>
    </row>
    <row r="50" spans="1:8" x14ac:dyDescent="0.35">
      <c r="A50" t="s">
        <v>58</v>
      </c>
      <c r="B50">
        <v>23.3</v>
      </c>
      <c r="C50">
        <v>2555</v>
      </c>
      <c r="D50">
        <f t="shared" si="0"/>
        <v>59531.5</v>
      </c>
      <c r="E50">
        <v>1</v>
      </c>
      <c r="F50">
        <v>15</v>
      </c>
      <c r="G50" t="s">
        <v>10</v>
      </c>
      <c r="H50" t="s">
        <v>136</v>
      </c>
    </row>
    <row r="51" spans="1:8" x14ac:dyDescent="0.35">
      <c r="A51" t="s">
        <v>59</v>
      </c>
      <c r="B51">
        <v>23.3</v>
      </c>
      <c r="C51">
        <v>2555</v>
      </c>
      <c r="D51">
        <f t="shared" si="0"/>
        <v>59531.5</v>
      </c>
      <c r="E51">
        <v>2</v>
      </c>
      <c r="F51">
        <v>15</v>
      </c>
      <c r="G51" t="s">
        <v>10</v>
      </c>
      <c r="H51" t="s">
        <v>136</v>
      </c>
    </row>
    <row r="52" spans="1:8" x14ac:dyDescent="0.35">
      <c r="A52" t="s">
        <v>60</v>
      </c>
      <c r="B52">
        <v>23.3</v>
      </c>
      <c r="C52">
        <v>2555</v>
      </c>
      <c r="D52">
        <f t="shared" si="0"/>
        <v>59531.5</v>
      </c>
      <c r="E52">
        <v>3</v>
      </c>
      <c r="F52">
        <v>15</v>
      </c>
      <c r="G52" t="s">
        <v>10</v>
      </c>
      <c r="H52" t="s">
        <v>136</v>
      </c>
    </row>
    <row r="53" spans="1:8" x14ac:dyDescent="0.35">
      <c r="A53" t="s">
        <v>61</v>
      </c>
      <c r="B53">
        <v>23.3</v>
      </c>
      <c r="C53">
        <v>2555</v>
      </c>
      <c r="D53">
        <f t="shared" si="0"/>
        <v>59531.5</v>
      </c>
      <c r="E53">
        <v>4</v>
      </c>
      <c r="F53">
        <v>15</v>
      </c>
      <c r="G53" t="s">
        <v>10</v>
      </c>
      <c r="H53" t="s">
        <v>136</v>
      </c>
    </row>
    <row r="54" spans="1:8" x14ac:dyDescent="0.35">
      <c r="A54" t="s">
        <v>62</v>
      </c>
      <c r="B54">
        <v>23.3</v>
      </c>
      <c r="C54">
        <v>2555</v>
      </c>
      <c r="D54">
        <f t="shared" si="0"/>
        <v>59531.5</v>
      </c>
      <c r="E54">
        <v>5</v>
      </c>
      <c r="F54">
        <v>15</v>
      </c>
      <c r="G54" t="s">
        <v>10</v>
      </c>
      <c r="H54" t="s">
        <v>136</v>
      </c>
    </row>
    <row r="55" spans="1:8" x14ac:dyDescent="0.35">
      <c r="A55" t="s">
        <v>63</v>
      </c>
      <c r="B55">
        <v>23.3</v>
      </c>
      <c r="C55">
        <v>2555</v>
      </c>
      <c r="D55">
        <f t="shared" si="0"/>
        <v>59531.5</v>
      </c>
      <c r="E55">
        <v>6</v>
      </c>
      <c r="F55">
        <v>15</v>
      </c>
      <c r="G55" t="s">
        <v>10</v>
      </c>
      <c r="H55" t="s">
        <v>136</v>
      </c>
    </row>
    <row r="56" spans="1:8" x14ac:dyDescent="0.35">
      <c r="A56" t="s">
        <v>64</v>
      </c>
      <c r="B56">
        <v>23.3</v>
      </c>
      <c r="C56">
        <v>2555</v>
      </c>
      <c r="D56">
        <f t="shared" si="0"/>
        <v>59531.5</v>
      </c>
      <c r="E56">
        <v>7</v>
      </c>
      <c r="F56">
        <v>15</v>
      </c>
      <c r="G56" t="s">
        <v>10</v>
      </c>
      <c r="H56" t="s">
        <v>136</v>
      </c>
    </row>
    <row r="57" spans="1:8" x14ac:dyDescent="0.35">
      <c r="A57" t="s">
        <v>65</v>
      </c>
      <c r="B57">
        <v>23.3</v>
      </c>
      <c r="C57">
        <v>2555</v>
      </c>
      <c r="D57">
        <f t="shared" si="0"/>
        <v>59531.5</v>
      </c>
      <c r="E57">
        <v>8</v>
      </c>
      <c r="F57">
        <v>15</v>
      </c>
      <c r="G57" t="s">
        <v>10</v>
      </c>
      <c r="H57" t="s">
        <v>136</v>
      </c>
    </row>
    <row r="58" spans="1:8" x14ac:dyDescent="0.35">
      <c r="A58" t="s">
        <v>66</v>
      </c>
      <c r="B58">
        <v>23.3</v>
      </c>
      <c r="C58">
        <v>2555</v>
      </c>
      <c r="D58">
        <f t="shared" si="0"/>
        <v>59531.5</v>
      </c>
      <c r="E58">
        <v>9</v>
      </c>
      <c r="F58">
        <v>15</v>
      </c>
      <c r="G58" t="s">
        <v>10</v>
      </c>
      <c r="H58" t="s">
        <v>136</v>
      </c>
    </row>
    <row r="59" spans="1:8" x14ac:dyDescent="0.35">
      <c r="A59" t="s">
        <v>67</v>
      </c>
      <c r="B59">
        <v>23.3</v>
      </c>
      <c r="C59">
        <v>2555</v>
      </c>
      <c r="D59">
        <f t="shared" si="0"/>
        <v>59531.5</v>
      </c>
      <c r="E59">
        <v>10</v>
      </c>
      <c r="F59">
        <v>15</v>
      </c>
      <c r="G59" t="s">
        <v>10</v>
      </c>
      <c r="H59" t="s">
        <v>136</v>
      </c>
    </row>
    <row r="60" spans="1:8" x14ac:dyDescent="0.35">
      <c r="A60" t="s">
        <v>68</v>
      </c>
      <c r="B60">
        <v>23.3</v>
      </c>
      <c r="C60">
        <v>2555</v>
      </c>
      <c r="D60">
        <f t="shared" si="0"/>
        <v>59531.5</v>
      </c>
      <c r="E60">
        <v>11</v>
      </c>
      <c r="F60">
        <v>15</v>
      </c>
      <c r="G60" t="s">
        <v>10</v>
      </c>
      <c r="H60" t="s">
        <v>136</v>
      </c>
    </row>
    <row r="61" spans="1:8" x14ac:dyDescent="0.35">
      <c r="A61" t="s">
        <v>69</v>
      </c>
      <c r="B61">
        <v>23.3</v>
      </c>
      <c r="C61">
        <v>2555</v>
      </c>
      <c r="D61">
        <f t="shared" si="0"/>
        <v>59531.5</v>
      </c>
      <c r="E61">
        <v>12</v>
      </c>
      <c r="F61">
        <v>15</v>
      </c>
      <c r="G61" t="s">
        <v>10</v>
      </c>
      <c r="H61" t="s">
        <v>136</v>
      </c>
    </row>
    <row r="62" spans="1:8" x14ac:dyDescent="0.35">
      <c r="A62" t="s">
        <v>70</v>
      </c>
      <c r="B62">
        <v>23.3</v>
      </c>
      <c r="C62">
        <v>2555</v>
      </c>
      <c r="D62">
        <f t="shared" si="0"/>
        <v>59531.5</v>
      </c>
      <c r="E62">
        <v>13</v>
      </c>
      <c r="F62">
        <v>15</v>
      </c>
      <c r="G62" t="s">
        <v>10</v>
      </c>
      <c r="H62" t="s">
        <v>136</v>
      </c>
    </row>
    <row r="63" spans="1:8" x14ac:dyDescent="0.35">
      <c r="A63" t="s">
        <v>71</v>
      </c>
      <c r="B63">
        <v>23.3</v>
      </c>
      <c r="C63">
        <v>2555</v>
      </c>
      <c r="D63">
        <f t="shared" si="0"/>
        <v>59531.5</v>
      </c>
      <c r="E63">
        <v>14</v>
      </c>
      <c r="F63">
        <v>15</v>
      </c>
      <c r="G63" t="s">
        <v>10</v>
      </c>
      <c r="H63" t="s">
        <v>136</v>
      </c>
    </row>
    <row r="64" spans="1:8" x14ac:dyDescent="0.35">
      <c r="A64" t="s">
        <v>72</v>
      </c>
      <c r="B64">
        <v>23.3</v>
      </c>
      <c r="C64">
        <v>2555</v>
      </c>
      <c r="D64">
        <f t="shared" si="0"/>
        <v>59531.5</v>
      </c>
      <c r="E64">
        <v>6</v>
      </c>
      <c r="F64">
        <v>15</v>
      </c>
      <c r="G64" t="s">
        <v>10</v>
      </c>
      <c r="H64" t="s">
        <v>136</v>
      </c>
    </row>
    <row r="65" spans="1:8" x14ac:dyDescent="0.35">
      <c r="A65" t="s">
        <v>73</v>
      </c>
      <c r="B65">
        <v>23.3</v>
      </c>
      <c r="C65">
        <v>2555</v>
      </c>
      <c r="D65">
        <f t="shared" si="0"/>
        <v>59531.5</v>
      </c>
      <c r="E65">
        <v>8</v>
      </c>
      <c r="F65">
        <v>15</v>
      </c>
      <c r="G65" t="s">
        <v>10</v>
      </c>
      <c r="H65" t="s">
        <v>136</v>
      </c>
    </row>
    <row r="66" spans="1:8" x14ac:dyDescent="0.35">
      <c r="A66" t="s">
        <v>74</v>
      </c>
      <c r="B66">
        <v>23.3</v>
      </c>
      <c r="C66">
        <v>2555</v>
      </c>
      <c r="D66">
        <f t="shared" si="0"/>
        <v>59531.5</v>
      </c>
      <c r="E66">
        <v>3</v>
      </c>
      <c r="F66">
        <v>15</v>
      </c>
      <c r="G66" t="s">
        <v>10</v>
      </c>
      <c r="H66" t="s">
        <v>136</v>
      </c>
    </row>
    <row r="67" spans="1:8" x14ac:dyDescent="0.35">
      <c r="A67" t="s">
        <v>75</v>
      </c>
      <c r="B67">
        <v>1000</v>
      </c>
      <c r="C67">
        <v>1500</v>
      </c>
      <c r="D67">
        <f t="shared" ref="D67:D81" si="1">B67*C67</f>
        <v>1500000</v>
      </c>
      <c r="E67">
        <v>2</v>
      </c>
      <c r="F67">
        <v>20</v>
      </c>
      <c r="G67" t="s">
        <v>10</v>
      </c>
      <c r="H67" t="s">
        <v>136</v>
      </c>
    </row>
    <row r="68" spans="1:8" x14ac:dyDescent="0.35">
      <c r="A68" t="s">
        <v>76</v>
      </c>
      <c r="B68">
        <v>1000</v>
      </c>
      <c r="C68">
        <v>1500</v>
      </c>
      <c r="D68">
        <f t="shared" si="1"/>
        <v>1500000</v>
      </c>
      <c r="E68">
        <v>6</v>
      </c>
      <c r="F68">
        <v>20</v>
      </c>
      <c r="G68" t="s">
        <v>10</v>
      </c>
      <c r="H68" t="s">
        <v>136</v>
      </c>
    </row>
    <row r="69" spans="1:8" x14ac:dyDescent="0.35">
      <c r="A69" t="s">
        <v>77</v>
      </c>
      <c r="B69">
        <v>1000</v>
      </c>
      <c r="C69">
        <v>1500</v>
      </c>
      <c r="D69">
        <f t="shared" si="1"/>
        <v>1500000</v>
      </c>
      <c r="E69">
        <v>10</v>
      </c>
      <c r="F69">
        <v>20</v>
      </c>
      <c r="G69" t="s">
        <v>10</v>
      </c>
      <c r="H69" t="s">
        <v>136</v>
      </c>
    </row>
    <row r="70" spans="1:8" x14ac:dyDescent="0.35">
      <c r="A70" t="s">
        <v>78</v>
      </c>
      <c r="B70">
        <v>1000</v>
      </c>
      <c r="C70">
        <v>1500</v>
      </c>
      <c r="D70">
        <f t="shared" si="1"/>
        <v>1500000</v>
      </c>
      <c r="E70">
        <v>16</v>
      </c>
      <c r="F70">
        <v>20</v>
      </c>
      <c r="G70" t="s">
        <v>10</v>
      </c>
      <c r="H70" t="s">
        <v>136</v>
      </c>
    </row>
    <row r="71" spans="1:8" x14ac:dyDescent="0.35">
      <c r="A71" t="s">
        <v>79</v>
      </c>
      <c r="B71">
        <v>400</v>
      </c>
      <c r="C71">
        <v>1500</v>
      </c>
      <c r="D71">
        <f t="shared" si="1"/>
        <v>600000</v>
      </c>
      <c r="E71">
        <v>2</v>
      </c>
      <c r="F71">
        <v>20</v>
      </c>
      <c r="G71" t="s">
        <v>10</v>
      </c>
      <c r="H71" t="s">
        <v>136</v>
      </c>
    </row>
    <row r="72" spans="1:8" x14ac:dyDescent="0.35">
      <c r="A72" t="s">
        <v>80</v>
      </c>
      <c r="B72">
        <v>400</v>
      </c>
      <c r="C72">
        <v>1500</v>
      </c>
      <c r="D72">
        <f t="shared" si="1"/>
        <v>600000</v>
      </c>
      <c r="E72">
        <v>4</v>
      </c>
      <c r="F72">
        <v>20</v>
      </c>
      <c r="G72" t="s">
        <v>10</v>
      </c>
      <c r="H72" t="s">
        <v>136</v>
      </c>
    </row>
    <row r="73" spans="1:8" x14ac:dyDescent="0.35">
      <c r="A73" t="s">
        <v>81</v>
      </c>
      <c r="B73">
        <v>400</v>
      </c>
      <c r="C73">
        <v>1500</v>
      </c>
      <c r="D73">
        <f t="shared" si="1"/>
        <v>600000</v>
      </c>
      <c r="E73">
        <v>6</v>
      </c>
      <c r="F73">
        <v>20</v>
      </c>
      <c r="G73" t="s">
        <v>10</v>
      </c>
      <c r="H73" t="s">
        <v>136</v>
      </c>
    </row>
    <row r="74" spans="1:8" x14ac:dyDescent="0.35">
      <c r="A74" t="s">
        <v>82</v>
      </c>
      <c r="B74">
        <v>400</v>
      </c>
      <c r="C74">
        <v>1500</v>
      </c>
      <c r="D74">
        <f t="shared" si="1"/>
        <v>600000</v>
      </c>
      <c r="E74">
        <v>8</v>
      </c>
      <c r="F74">
        <v>20</v>
      </c>
      <c r="G74" t="s">
        <v>10</v>
      </c>
      <c r="H74" t="s">
        <v>136</v>
      </c>
    </row>
    <row r="75" spans="1:8" x14ac:dyDescent="0.35">
      <c r="A75" t="s">
        <v>83</v>
      </c>
      <c r="B75">
        <v>400</v>
      </c>
      <c r="C75">
        <v>1500</v>
      </c>
      <c r="D75">
        <f t="shared" si="1"/>
        <v>600000</v>
      </c>
      <c r="E75">
        <v>10</v>
      </c>
      <c r="F75">
        <v>20</v>
      </c>
      <c r="G75" t="s">
        <v>10</v>
      </c>
      <c r="H75" t="s">
        <v>136</v>
      </c>
    </row>
    <row r="76" spans="1:8" x14ac:dyDescent="0.35">
      <c r="A76" t="s">
        <v>84</v>
      </c>
      <c r="B76">
        <v>400</v>
      </c>
      <c r="C76">
        <v>1500</v>
      </c>
      <c r="D76">
        <f t="shared" si="1"/>
        <v>600000</v>
      </c>
      <c r="E76">
        <v>12</v>
      </c>
      <c r="F76">
        <v>20</v>
      </c>
      <c r="G76" t="s">
        <v>10</v>
      </c>
      <c r="H76" t="s">
        <v>136</v>
      </c>
    </row>
    <row r="77" spans="1:8" x14ac:dyDescent="0.35">
      <c r="A77" t="s">
        <v>85</v>
      </c>
      <c r="B77">
        <v>400</v>
      </c>
      <c r="C77">
        <v>1500</v>
      </c>
      <c r="D77">
        <f t="shared" si="1"/>
        <v>600000</v>
      </c>
      <c r="E77">
        <v>14</v>
      </c>
      <c r="F77">
        <v>20</v>
      </c>
      <c r="G77" t="s">
        <v>10</v>
      </c>
      <c r="H77" t="s">
        <v>136</v>
      </c>
    </row>
    <row r="78" spans="1:8" x14ac:dyDescent="0.35">
      <c r="A78" t="s">
        <v>86</v>
      </c>
      <c r="B78">
        <v>400</v>
      </c>
      <c r="C78">
        <v>1500</v>
      </c>
      <c r="D78">
        <f t="shared" si="1"/>
        <v>600000</v>
      </c>
      <c r="E78">
        <v>16</v>
      </c>
      <c r="F78">
        <v>20</v>
      </c>
      <c r="G78" t="s">
        <v>10</v>
      </c>
      <c r="H78" t="s">
        <v>136</v>
      </c>
    </row>
    <row r="79" spans="1:8" x14ac:dyDescent="0.35">
      <c r="A79" t="s">
        <v>87</v>
      </c>
      <c r="B79">
        <v>400</v>
      </c>
      <c r="C79">
        <v>1500</v>
      </c>
      <c r="D79">
        <f t="shared" si="1"/>
        <v>600000</v>
      </c>
      <c r="E79">
        <v>5</v>
      </c>
      <c r="F79">
        <v>20</v>
      </c>
      <c r="G79" t="s">
        <v>10</v>
      </c>
      <c r="H79" t="s">
        <v>136</v>
      </c>
    </row>
    <row r="80" spans="1:8" x14ac:dyDescent="0.35">
      <c r="A80" t="s">
        <v>88</v>
      </c>
      <c r="B80">
        <v>400</v>
      </c>
      <c r="C80">
        <v>1500</v>
      </c>
      <c r="D80">
        <f t="shared" si="1"/>
        <v>600000</v>
      </c>
      <c r="E80">
        <v>7</v>
      </c>
      <c r="F80">
        <v>20</v>
      </c>
      <c r="G80" t="s">
        <v>10</v>
      </c>
      <c r="H80" t="s">
        <v>136</v>
      </c>
    </row>
    <row r="81" spans="1:8" x14ac:dyDescent="0.35">
      <c r="A81" t="s">
        <v>89</v>
      </c>
      <c r="B81">
        <v>400</v>
      </c>
      <c r="C81">
        <v>1500</v>
      </c>
      <c r="D81">
        <f t="shared" si="1"/>
        <v>600000</v>
      </c>
      <c r="E81">
        <v>13</v>
      </c>
      <c r="F81">
        <v>20</v>
      </c>
      <c r="G81" t="s">
        <v>10</v>
      </c>
      <c r="H81" t="s">
        <v>136</v>
      </c>
    </row>
    <row r="84" spans="1:8" x14ac:dyDescent="0.35">
      <c r="D84" s="1"/>
    </row>
    <row r="87" spans="1:8" x14ac:dyDescent="0.35">
      <c r="D87" s="15"/>
      <c r="F87" s="15"/>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1" sqref="C1:C5"/>
    </sheetView>
  </sheetViews>
  <sheetFormatPr defaultRowHeight="14.5" x14ac:dyDescent="0.35"/>
  <cols>
    <col min="1" max="1" width="16.6328125" bestFit="1" customWidth="1"/>
    <col min="2" max="2" width="13.08984375" bestFit="1" customWidth="1"/>
    <col min="3" max="3" width="12.6328125" bestFit="1" customWidth="1"/>
  </cols>
  <sheetData>
    <row r="1" spans="1:4" x14ac:dyDescent="0.35">
      <c r="A1" t="s">
        <v>101</v>
      </c>
      <c r="B1" t="s">
        <v>90</v>
      </c>
      <c r="C1" s="20" t="s">
        <v>122</v>
      </c>
      <c r="D1" t="s">
        <v>140</v>
      </c>
    </row>
    <row r="2" spans="1:4" x14ac:dyDescent="0.35">
      <c r="A2" t="s">
        <v>138</v>
      </c>
      <c r="B2" t="s">
        <v>95</v>
      </c>
      <c r="C2" s="8">
        <v>240000</v>
      </c>
      <c r="D2" t="s">
        <v>141</v>
      </c>
    </row>
    <row r="3" spans="1:4" x14ac:dyDescent="0.35">
      <c r="A3" t="s">
        <v>138</v>
      </c>
      <c r="B3" t="s">
        <v>94</v>
      </c>
      <c r="C3" s="8">
        <v>182500</v>
      </c>
      <c r="D3" t="s">
        <v>141</v>
      </c>
    </row>
    <row r="4" spans="1:4" x14ac:dyDescent="0.35">
      <c r="A4" t="s">
        <v>139</v>
      </c>
      <c r="B4" t="s">
        <v>95</v>
      </c>
      <c r="C4" s="8">
        <v>240000</v>
      </c>
      <c r="D4" t="s">
        <v>141</v>
      </c>
    </row>
    <row r="5" spans="1:4" x14ac:dyDescent="0.35">
      <c r="A5" t="s">
        <v>139</v>
      </c>
      <c r="B5" t="s">
        <v>94</v>
      </c>
      <c r="C5" s="8">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E6" sqref="E6"/>
    </sheetView>
  </sheetViews>
  <sheetFormatPr defaultColWidth="8.90625" defaultRowHeight="14.5" x14ac:dyDescent="0.35"/>
  <cols>
    <col min="1" max="1" width="13.26953125" bestFit="1" customWidth="1"/>
    <col min="2" max="2" width="12.7265625" bestFit="1" customWidth="1"/>
    <col min="3" max="3" width="30.36328125" bestFit="1" customWidth="1"/>
    <col min="4" max="4" width="16.36328125" bestFit="1" customWidth="1"/>
  </cols>
  <sheetData>
    <row r="1" spans="1:4" x14ac:dyDescent="0.35">
      <c r="A1" t="s">
        <v>90</v>
      </c>
      <c r="B1" t="s">
        <v>91</v>
      </c>
      <c r="C1" t="s">
        <v>92</v>
      </c>
      <c r="D1" t="s">
        <v>93</v>
      </c>
    </row>
    <row r="2" spans="1:4" x14ac:dyDescent="0.35">
      <c r="A2" t="s">
        <v>136</v>
      </c>
      <c r="B2">
        <v>11.9</v>
      </c>
      <c r="C2">
        <v>3.7399999999999998E-3</v>
      </c>
      <c r="D2">
        <v>0</v>
      </c>
    </row>
    <row r="3" spans="1:4" x14ac:dyDescent="0.35">
      <c r="A3" t="s">
        <v>94</v>
      </c>
      <c r="B3">
        <v>1</v>
      </c>
      <c r="C3">
        <v>0</v>
      </c>
      <c r="D3">
        <v>1</v>
      </c>
    </row>
    <row r="4" spans="1:4" x14ac:dyDescent="0.35">
      <c r="A4" t="s">
        <v>95</v>
      </c>
      <c r="B4">
        <v>33.299999999999997</v>
      </c>
      <c r="C4">
        <v>0</v>
      </c>
      <c r="D4">
        <v>1</v>
      </c>
    </row>
    <row r="5" spans="1:4" x14ac:dyDescent="0.35">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90625" defaultRowHeight="14.5" x14ac:dyDescent="0.35"/>
  <cols>
    <col min="1" max="1" width="10.36328125" bestFit="1" customWidth="1"/>
    <col min="2" max="2" width="13.26953125" bestFit="1" customWidth="1"/>
  </cols>
  <sheetData>
    <row r="1" spans="1:2" x14ac:dyDescent="0.35">
      <c r="A1" t="s">
        <v>97</v>
      </c>
      <c r="B1" t="s">
        <v>98</v>
      </c>
    </row>
    <row r="2" spans="1:2" x14ac:dyDescent="0.35">
      <c r="A2" t="s">
        <v>10</v>
      </c>
      <c r="B2">
        <v>0.4</v>
      </c>
    </row>
    <row r="3" spans="1:2" x14ac:dyDescent="0.35">
      <c r="A3" t="s">
        <v>99</v>
      </c>
      <c r="B3">
        <v>0.8</v>
      </c>
    </row>
    <row r="4" spans="1:2" x14ac:dyDescent="0.35">
      <c r="A4" t="s">
        <v>100</v>
      </c>
      <c r="B4">
        <v>0.5</v>
      </c>
    </row>
    <row r="5" spans="1:2" x14ac:dyDescent="0.35">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zoomScale="85" zoomScaleNormal="85" workbookViewId="0">
      <selection activeCell="L10" sqref="L10"/>
    </sheetView>
  </sheetViews>
  <sheetFormatPr defaultColWidth="8.90625" defaultRowHeight="14.5" x14ac:dyDescent="0.35"/>
  <cols>
    <col min="1" max="1" width="14.6328125" bestFit="1" customWidth="1"/>
    <col min="2" max="2" width="16.90625" bestFit="1" customWidth="1"/>
    <col min="3" max="3" width="13.26953125" bestFit="1" customWidth="1"/>
    <col min="4" max="4" width="13.26953125" customWidth="1"/>
    <col min="5" max="10" width="14.7265625" bestFit="1" customWidth="1"/>
    <col min="11" max="13" width="13.453125" bestFit="1" customWidth="1"/>
    <col min="14" max="15" width="12.36328125" bestFit="1" customWidth="1"/>
    <col min="16" max="16" width="5" bestFit="1" customWidth="1"/>
  </cols>
  <sheetData>
    <row r="1" spans="1:17" x14ac:dyDescent="0.35">
      <c r="A1" s="21" t="s">
        <v>101</v>
      </c>
      <c r="B1" s="21" t="s">
        <v>1</v>
      </c>
      <c r="C1" s="21" t="s">
        <v>90</v>
      </c>
      <c r="D1" s="21" t="s">
        <v>97</v>
      </c>
      <c r="E1" s="21">
        <v>2020</v>
      </c>
      <c r="F1" s="21">
        <v>2025</v>
      </c>
      <c r="G1" s="21">
        <v>2030</v>
      </c>
      <c r="H1" s="21">
        <v>2035</v>
      </c>
      <c r="I1" s="21">
        <v>2040</v>
      </c>
    </row>
    <row r="2" spans="1:17" x14ac:dyDescent="0.35">
      <c r="A2" s="21" t="s">
        <v>102</v>
      </c>
      <c r="B2" s="21" t="s">
        <v>103</v>
      </c>
      <c r="C2" s="21" t="s">
        <v>136</v>
      </c>
      <c r="D2" s="21" t="s">
        <v>103</v>
      </c>
      <c r="E2" s="22">
        <v>1.4</v>
      </c>
      <c r="F2" s="22">
        <v>1.4</v>
      </c>
      <c r="G2" s="22">
        <v>1.4</v>
      </c>
      <c r="H2" s="22">
        <v>1.4</v>
      </c>
      <c r="I2" s="22">
        <v>1.4</v>
      </c>
      <c r="J2" s="19"/>
      <c r="K2" s="16"/>
    </row>
    <row r="3" spans="1:17" x14ac:dyDescent="0.35">
      <c r="A3" s="21" t="s">
        <v>102</v>
      </c>
      <c r="B3" s="21" t="s">
        <v>103</v>
      </c>
      <c r="C3" s="21" t="s">
        <v>96</v>
      </c>
      <c r="D3" s="21" t="s">
        <v>103</v>
      </c>
      <c r="E3" s="22">
        <f>E2*1.3</f>
        <v>1.8199999999999998</v>
      </c>
      <c r="F3" s="22">
        <f t="shared" ref="F3:I3" si="0">F2*1.3</f>
        <v>1.8199999999999998</v>
      </c>
      <c r="G3" s="22">
        <f t="shared" si="0"/>
        <v>1.8199999999999998</v>
      </c>
      <c r="H3" s="22">
        <f t="shared" si="0"/>
        <v>1.8199999999999998</v>
      </c>
      <c r="I3" s="22">
        <f t="shared" si="0"/>
        <v>1.8199999999999998</v>
      </c>
      <c r="K3" s="16"/>
    </row>
    <row r="4" spans="1:17" x14ac:dyDescent="0.35">
      <c r="A4" s="21" t="s">
        <v>102</v>
      </c>
      <c r="B4" s="21" t="s">
        <v>103</v>
      </c>
      <c r="C4" s="21" t="s">
        <v>94</v>
      </c>
      <c r="D4" s="21" t="s">
        <v>103</v>
      </c>
      <c r="E4" s="23">
        <v>0.13719999999999999</v>
      </c>
      <c r="F4" s="23">
        <v>0.13719999999999999</v>
      </c>
      <c r="G4" s="23">
        <v>0.13719999999999999</v>
      </c>
      <c r="H4" s="23">
        <v>0.13719999999999999</v>
      </c>
      <c r="I4" s="23">
        <v>0.13719999999999999</v>
      </c>
      <c r="K4" s="16"/>
    </row>
    <row r="5" spans="1:17" x14ac:dyDescent="0.35">
      <c r="A5" s="21" t="s">
        <v>102</v>
      </c>
      <c r="B5" s="21" t="s">
        <v>103</v>
      </c>
      <c r="C5" s="21" t="s">
        <v>95</v>
      </c>
      <c r="D5" s="21" t="s">
        <v>103</v>
      </c>
      <c r="E5" s="22">
        <f>F5/(1-0.207)</f>
        <v>5.9540348509506593</v>
      </c>
      <c r="F5" s="22">
        <f>G5/(1-0.174)</f>
        <v>4.7215496368038732</v>
      </c>
      <c r="G5" s="22">
        <v>3.9</v>
      </c>
      <c r="H5" s="22">
        <f>G5*(1-0.105)</f>
        <v>3.4904999999999999</v>
      </c>
      <c r="I5" s="22">
        <f>H5*(1-0.118)</f>
        <v>3.0786210000000001</v>
      </c>
      <c r="K5" s="16"/>
      <c r="L5" s="16"/>
      <c r="M5" s="16"/>
      <c r="N5" s="16"/>
      <c r="O5" s="16"/>
      <c r="P5" s="16"/>
    </row>
    <row r="6" spans="1:17" x14ac:dyDescent="0.35">
      <c r="A6" s="21" t="s">
        <v>104</v>
      </c>
      <c r="B6" s="21" t="s">
        <v>103</v>
      </c>
      <c r="C6" s="21" t="s">
        <v>95</v>
      </c>
      <c r="D6" s="21" t="s">
        <v>103</v>
      </c>
      <c r="E6" s="14">
        <v>100000</v>
      </c>
      <c r="F6" s="14">
        <v>73300</v>
      </c>
      <c r="G6" s="14">
        <v>59959.4</v>
      </c>
      <c r="H6" s="14">
        <v>53303.906600000002</v>
      </c>
      <c r="I6" s="14">
        <v>47973.515940000005</v>
      </c>
      <c r="J6" s="5"/>
      <c r="K6" s="10"/>
      <c r="L6" s="10"/>
      <c r="M6" s="10"/>
      <c r="N6" s="10"/>
      <c r="O6" s="10"/>
      <c r="P6" s="10"/>
    </row>
    <row r="7" spans="1:17" x14ac:dyDescent="0.35">
      <c r="A7" s="21" t="s">
        <v>104</v>
      </c>
      <c r="B7" s="21" t="s">
        <v>103</v>
      </c>
      <c r="C7" s="21" t="s">
        <v>94</v>
      </c>
      <c r="D7" s="21" t="s">
        <v>103</v>
      </c>
      <c r="E7" s="14">
        <v>5000</v>
      </c>
      <c r="F7" s="14">
        <v>5000</v>
      </c>
      <c r="G7" s="14">
        <v>5000</v>
      </c>
      <c r="H7" s="14">
        <v>5000</v>
      </c>
      <c r="I7" s="14">
        <v>5000</v>
      </c>
      <c r="K7" s="10"/>
      <c r="L7" s="10"/>
      <c r="M7" s="10"/>
      <c r="N7" s="10"/>
    </row>
    <row r="8" spans="1:17" x14ac:dyDescent="0.35">
      <c r="A8" s="21" t="s">
        <v>137</v>
      </c>
      <c r="B8" s="21" t="s">
        <v>103</v>
      </c>
      <c r="C8" s="21" t="s">
        <v>95</v>
      </c>
      <c r="D8" s="21" t="s">
        <v>103</v>
      </c>
      <c r="E8" s="14">
        <v>100000</v>
      </c>
      <c r="F8" s="14">
        <v>73300</v>
      </c>
      <c r="G8" s="14">
        <v>59959.4</v>
      </c>
      <c r="H8" s="14">
        <v>53303.906600000002</v>
      </c>
      <c r="I8" s="14">
        <v>47973.515940000005</v>
      </c>
      <c r="J8" s="5"/>
      <c r="M8" s="10"/>
      <c r="N8" s="10"/>
      <c r="O8" s="10"/>
      <c r="P8" s="10"/>
      <c r="Q8" s="10"/>
    </row>
    <row r="9" spans="1:17" x14ac:dyDescent="0.35">
      <c r="A9" s="21" t="s">
        <v>137</v>
      </c>
      <c r="B9" s="21" t="s">
        <v>103</v>
      </c>
      <c r="C9" s="21" t="s">
        <v>94</v>
      </c>
      <c r="D9" s="21" t="s">
        <v>103</v>
      </c>
      <c r="E9" s="14">
        <v>5000</v>
      </c>
      <c r="F9" s="14">
        <v>5000</v>
      </c>
      <c r="G9" s="14">
        <v>5000</v>
      </c>
      <c r="H9" s="14">
        <v>5000</v>
      </c>
      <c r="I9" s="14">
        <v>5000</v>
      </c>
      <c r="J9" s="5"/>
      <c r="K9" s="8"/>
      <c r="L9" s="8"/>
      <c r="M9" s="8"/>
      <c r="O9" s="10"/>
    </row>
    <row r="10" spans="1:17" x14ac:dyDescent="0.35">
      <c r="A10" s="21" t="s">
        <v>105</v>
      </c>
      <c r="B10" s="21" t="s">
        <v>106</v>
      </c>
      <c r="C10" s="21" t="s">
        <v>103</v>
      </c>
      <c r="D10" s="14" t="s">
        <v>10</v>
      </c>
      <c r="E10" s="14">
        <v>16500</v>
      </c>
      <c r="F10" s="14">
        <v>16500</v>
      </c>
      <c r="G10" s="14">
        <v>16500</v>
      </c>
      <c r="H10" s="14">
        <v>16500</v>
      </c>
      <c r="I10" s="14">
        <v>16500</v>
      </c>
      <c r="J10" s="5"/>
    </row>
    <row r="11" spans="1:17" x14ac:dyDescent="0.35">
      <c r="A11" s="21" t="s">
        <v>105</v>
      </c>
      <c r="B11" s="21" t="s">
        <v>106</v>
      </c>
      <c r="C11" s="21" t="s">
        <v>103</v>
      </c>
      <c r="D11" s="14" t="s">
        <v>99</v>
      </c>
      <c r="E11" s="14">
        <v>17600</v>
      </c>
      <c r="F11" s="14">
        <v>17600</v>
      </c>
      <c r="G11" s="14">
        <v>17600</v>
      </c>
      <c r="H11" s="14">
        <v>17600</v>
      </c>
      <c r="I11" s="14">
        <v>17600</v>
      </c>
      <c r="J11" s="5"/>
    </row>
    <row r="12" spans="1:17" x14ac:dyDescent="0.35">
      <c r="A12" s="21" t="s">
        <v>105</v>
      </c>
      <c r="B12" s="21" t="s">
        <v>106</v>
      </c>
      <c r="C12" s="21" t="s">
        <v>103</v>
      </c>
      <c r="D12" s="14" t="s">
        <v>100</v>
      </c>
      <c r="E12" s="14">
        <v>0</v>
      </c>
      <c r="F12" s="14">
        <v>0</v>
      </c>
      <c r="G12" s="14">
        <v>0</v>
      </c>
      <c r="H12" s="14">
        <v>0</v>
      </c>
      <c r="I12" s="14">
        <v>0</v>
      </c>
      <c r="J12" s="5"/>
      <c r="K12" s="17"/>
      <c r="L12" s="13"/>
    </row>
    <row r="13" spans="1:17" x14ac:dyDescent="0.35">
      <c r="A13" s="21" t="s">
        <v>105</v>
      </c>
      <c r="B13" s="21" t="s">
        <v>106</v>
      </c>
      <c r="C13" s="21" t="s">
        <v>103</v>
      </c>
      <c r="D13" s="14" t="s">
        <v>95</v>
      </c>
      <c r="E13" s="14">
        <v>22528</v>
      </c>
      <c r="F13" s="14">
        <v>22528</v>
      </c>
      <c r="G13" s="24">
        <v>19008</v>
      </c>
      <c r="H13" s="24">
        <v>18532.8</v>
      </c>
      <c r="I13" s="24">
        <v>17740.800000000003</v>
      </c>
      <c r="J13" s="18"/>
      <c r="K13" s="7"/>
      <c r="L13" s="7"/>
      <c r="M13" s="7"/>
      <c r="N13" s="7"/>
      <c r="O13" s="7"/>
      <c r="P13" s="7"/>
      <c r="Q13" s="7"/>
    </row>
    <row r="14" spans="1:17" x14ac:dyDescent="0.35">
      <c r="A14" s="21" t="s">
        <v>105</v>
      </c>
      <c r="B14" s="21" t="s">
        <v>107</v>
      </c>
      <c r="C14" s="21" t="s">
        <v>103</v>
      </c>
      <c r="D14" s="14" t="s">
        <v>10</v>
      </c>
      <c r="E14" s="14">
        <v>27800</v>
      </c>
      <c r="F14" s="14">
        <v>27800</v>
      </c>
      <c r="G14" s="14">
        <v>27800</v>
      </c>
      <c r="H14" s="14">
        <v>27800</v>
      </c>
      <c r="I14" s="14">
        <v>27800</v>
      </c>
      <c r="K14" s="12"/>
      <c r="L14" s="13"/>
    </row>
    <row r="15" spans="1:17" x14ac:dyDescent="0.35">
      <c r="A15" s="21" t="s">
        <v>105</v>
      </c>
      <c r="B15" s="21" t="s">
        <v>107</v>
      </c>
      <c r="C15" s="21" t="s">
        <v>103</v>
      </c>
      <c r="D15" s="14" t="s">
        <v>99</v>
      </c>
      <c r="E15" s="14">
        <v>29000</v>
      </c>
      <c r="F15" s="14">
        <v>29000</v>
      </c>
      <c r="G15" s="14">
        <v>29000</v>
      </c>
      <c r="H15" s="14">
        <v>29000</v>
      </c>
      <c r="I15" s="14">
        <v>29000</v>
      </c>
      <c r="K15" s="12"/>
      <c r="L15" s="13"/>
    </row>
    <row r="16" spans="1:17" x14ac:dyDescent="0.35">
      <c r="A16" s="21" t="s">
        <v>105</v>
      </c>
      <c r="B16" s="21" t="s">
        <v>107</v>
      </c>
      <c r="C16" s="21" t="s">
        <v>103</v>
      </c>
      <c r="D16" s="14" t="s">
        <v>100</v>
      </c>
      <c r="E16" s="14">
        <v>0</v>
      </c>
      <c r="F16" s="14">
        <v>0</v>
      </c>
      <c r="G16" s="14">
        <v>0</v>
      </c>
      <c r="H16" s="14">
        <v>0</v>
      </c>
      <c r="I16" s="14">
        <v>0</v>
      </c>
      <c r="K16" s="12"/>
      <c r="L16" s="13"/>
    </row>
    <row r="17" spans="1:12" x14ac:dyDescent="0.35">
      <c r="A17" s="21" t="s">
        <v>105</v>
      </c>
      <c r="B17" s="21" t="s">
        <v>107</v>
      </c>
      <c r="C17" s="21" t="s">
        <v>103</v>
      </c>
      <c r="D17" s="14" t="s">
        <v>95</v>
      </c>
      <c r="E17" s="14">
        <v>37120</v>
      </c>
      <c r="F17" s="14">
        <v>37120</v>
      </c>
      <c r="G17" s="24">
        <v>31320</v>
      </c>
      <c r="H17" s="24">
        <v>30537</v>
      </c>
      <c r="I17" s="24">
        <v>29232.000000000004</v>
      </c>
      <c r="K17" s="12"/>
      <c r="L17" s="13"/>
    </row>
    <row r="18" spans="1:12" x14ac:dyDescent="0.35">
      <c r="A18" s="21" t="s">
        <v>105</v>
      </c>
      <c r="B18" s="21" t="s">
        <v>108</v>
      </c>
      <c r="C18" s="21" t="s">
        <v>103</v>
      </c>
      <c r="D18" s="14" t="s">
        <v>10</v>
      </c>
      <c r="E18" s="14">
        <v>36800</v>
      </c>
      <c r="F18" s="14">
        <v>36800</v>
      </c>
      <c r="G18" s="14">
        <v>36800</v>
      </c>
      <c r="H18" s="14">
        <v>36800</v>
      </c>
      <c r="I18" s="14">
        <v>36800</v>
      </c>
      <c r="K18" s="12"/>
    </row>
    <row r="19" spans="1:12" x14ac:dyDescent="0.35">
      <c r="A19" s="21" t="s">
        <v>105</v>
      </c>
      <c r="B19" s="21" t="s">
        <v>108</v>
      </c>
      <c r="C19" s="21" t="s">
        <v>103</v>
      </c>
      <c r="D19" s="14" t="s">
        <v>99</v>
      </c>
      <c r="E19" s="14">
        <v>38000</v>
      </c>
      <c r="F19" s="14">
        <v>38000</v>
      </c>
      <c r="G19" s="14">
        <v>38000</v>
      </c>
      <c r="H19" s="14">
        <v>38000</v>
      </c>
      <c r="I19" s="14">
        <v>38000</v>
      </c>
      <c r="K19" s="12"/>
      <c r="L19" s="13"/>
    </row>
    <row r="20" spans="1:12" x14ac:dyDescent="0.35">
      <c r="A20" s="21" t="s">
        <v>105</v>
      </c>
      <c r="B20" s="21" t="s">
        <v>108</v>
      </c>
      <c r="C20" s="21" t="s">
        <v>103</v>
      </c>
      <c r="D20" s="14" t="s">
        <v>100</v>
      </c>
      <c r="E20" s="14">
        <v>0</v>
      </c>
      <c r="F20" s="14">
        <v>0</v>
      </c>
      <c r="G20" s="14">
        <v>0</v>
      </c>
      <c r="H20" s="14">
        <v>0</v>
      </c>
      <c r="I20" s="14">
        <v>0</v>
      </c>
      <c r="K20" s="12"/>
      <c r="L20" s="13"/>
    </row>
    <row r="21" spans="1:12" x14ac:dyDescent="0.35">
      <c r="A21" s="21" t="s">
        <v>105</v>
      </c>
      <c r="B21" s="21" t="s">
        <v>108</v>
      </c>
      <c r="C21" s="21" t="s">
        <v>103</v>
      </c>
      <c r="D21" s="14" t="s">
        <v>95</v>
      </c>
      <c r="E21" s="14">
        <v>48640</v>
      </c>
      <c r="F21" s="14">
        <v>48640</v>
      </c>
      <c r="G21" s="24">
        <v>41040</v>
      </c>
      <c r="H21" s="24">
        <v>40014</v>
      </c>
      <c r="I21" s="24">
        <v>38304.000000000007</v>
      </c>
      <c r="K21" s="12"/>
      <c r="L21" s="13"/>
    </row>
    <row r="22" spans="1:12" x14ac:dyDescent="0.35">
      <c r="A22" s="21" t="s">
        <v>105</v>
      </c>
      <c r="B22" s="21" t="s">
        <v>109</v>
      </c>
      <c r="C22" s="21" t="s">
        <v>103</v>
      </c>
      <c r="D22" s="14" t="s">
        <v>10</v>
      </c>
      <c r="E22" s="14">
        <v>54700</v>
      </c>
      <c r="F22" s="14">
        <v>54700</v>
      </c>
      <c r="G22" s="14">
        <v>54700</v>
      </c>
      <c r="H22" s="14">
        <v>54700</v>
      </c>
      <c r="I22" s="14">
        <v>54700</v>
      </c>
      <c r="K22" s="12"/>
      <c r="L22" s="13"/>
    </row>
    <row r="23" spans="1:12" x14ac:dyDescent="0.35">
      <c r="A23" s="21" t="s">
        <v>105</v>
      </c>
      <c r="B23" s="21" t="s">
        <v>109</v>
      </c>
      <c r="C23" s="21" t="s">
        <v>103</v>
      </c>
      <c r="D23" s="14" t="s">
        <v>99</v>
      </c>
      <c r="E23" s="14">
        <v>56000</v>
      </c>
      <c r="F23" s="14">
        <v>56000</v>
      </c>
      <c r="G23" s="14">
        <v>56000</v>
      </c>
      <c r="H23" s="14">
        <v>56000</v>
      </c>
      <c r="I23" s="14">
        <v>56000</v>
      </c>
      <c r="K23" s="12"/>
      <c r="L23" s="13"/>
    </row>
    <row r="24" spans="1:12" x14ac:dyDescent="0.35">
      <c r="A24" s="21" t="s">
        <v>105</v>
      </c>
      <c r="B24" s="21" t="s">
        <v>109</v>
      </c>
      <c r="C24" s="21" t="s">
        <v>103</v>
      </c>
      <c r="D24" s="14" t="s">
        <v>100</v>
      </c>
      <c r="E24" s="14">
        <v>0</v>
      </c>
      <c r="F24" s="14">
        <v>0</v>
      </c>
      <c r="G24" s="14">
        <v>0</v>
      </c>
      <c r="H24" s="14">
        <v>0</v>
      </c>
      <c r="I24" s="14">
        <v>0</v>
      </c>
      <c r="K24" s="12"/>
      <c r="L24" s="13"/>
    </row>
    <row r="25" spans="1:12" x14ac:dyDescent="0.35">
      <c r="A25" s="21" t="s">
        <v>105</v>
      </c>
      <c r="B25" s="21" t="s">
        <v>109</v>
      </c>
      <c r="C25" s="21" t="s">
        <v>103</v>
      </c>
      <c r="D25" s="14" t="s">
        <v>95</v>
      </c>
      <c r="E25" s="14">
        <v>71680</v>
      </c>
      <c r="F25" s="14">
        <v>71680</v>
      </c>
      <c r="G25" s="24">
        <v>60480</v>
      </c>
      <c r="H25" s="24">
        <v>58967.999999999993</v>
      </c>
      <c r="I25" s="24">
        <v>56448.000000000007</v>
      </c>
      <c r="K25" s="12"/>
      <c r="L25" s="13"/>
    </row>
    <row r="26" spans="1:12" x14ac:dyDescent="0.35">
      <c r="A26" s="21" t="s">
        <v>105</v>
      </c>
      <c r="B26" s="21" t="s">
        <v>110</v>
      </c>
      <c r="C26" s="21" t="s">
        <v>103</v>
      </c>
      <c r="D26" s="14" t="s">
        <v>10</v>
      </c>
      <c r="E26" s="14">
        <v>66650</v>
      </c>
      <c r="F26" s="14">
        <v>66650</v>
      </c>
      <c r="G26" s="14">
        <v>66650</v>
      </c>
      <c r="H26" s="14">
        <v>66650</v>
      </c>
      <c r="I26" s="14">
        <v>66650</v>
      </c>
      <c r="K26" s="12"/>
    </row>
    <row r="27" spans="1:12" x14ac:dyDescent="0.35">
      <c r="A27" s="21" t="s">
        <v>105</v>
      </c>
      <c r="B27" s="21" t="s">
        <v>110</v>
      </c>
      <c r="C27" s="21" t="s">
        <v>103</v>
      </c>
      <c r="D27" s="14" t="s">
        <v>99</v>
      </c>
      <c r="E27" s="14">
        <v>67800</v>
      </c>
      <c r="F27" s="14">
        <v>67800</v>
      </c>
      <c r="G27" s="14">
        <v>67800</v>
      </c>
      <c r="H27" s="14">
        <v>67800</v>
      </c>
      <c r="I27" s="14">
        <v>67800</v>
      </c>
      <c r="K27" s="12"/>
    </row>
    <row r="28" spans="1:12" x14ac:dyDescent="0.35">
      <c r="A28" s="21" t="s">
        <v>105</v>
      </c>
      <c r="B28" s="21" t="s">
        <v>110</v>
      </c>
      <c r="C28" s="21" t="s">
        <v>103</v>
      </c>
      <c r="D28" s="14" t="s">
        <v>100</v>
      </c>
      <c r="E28" s="14">
        <v>0</v>
      </c>
      <c r="F28" s="14">
        <v>0</v>
      </c>
      <c r="G28" s="14">
        <v>0</v>
      </c>
      <c r="H28" s="14">
        <v>0</v>
      </c>
      <c r="I28" s="14">
        <v>0</v>
      </c>
      <c r="K28" s="12"/>
    </row>
    <row r="29" spans="1:12" x14ac:dyDescent="0.35">
      <c r="A29" s="21" t="s">
        <v>105</v>
      </c>
      <c r="B29" s="21" t="s">
        <v>110</v>
      </c>
      <c r="C29" s="21" t="s">
        <v>103</v>
      </c>
      <c r="D29" s="14" t="s">
        <v>95</v>
      </c>
      <c r="E29" s="14">
        <v>86784</v>
      </c>
      <c r="F29" s="14">
        <v>86784</v>
      </c>
      <c r="G29" s="24">
        <v>73224</v>
      </c>
      <c r="H29" s="24">
        <v>71393.400000000009</v>
      </c>
      <c r="I29" s="24">
        <v>68342.400000000009</v>
      </c>
      <c r="K29" s="12"/>
    </row>
    <row r="30" spans="1:12" x14ac:dyDescent="0.35">
      <c r="A30" s="21" t="s">
        <v>105</v>
      </c>
      <c r="B30" s="21" t="s">
        <v>111</v>
      </c>
      <c r="C30" s="21" t="s">
        <v>103</v>
      </c>
      <c r="D30" s="14" t="s">
        <v>10</v>
      </c>
      <c r="E30" s="14">
        <v>102500</v>
      </c>
      <c r="F30" s="14">
        <v>102500</v>
      </c>
      <c r="G30" s="14">
        <v>102500</v>
      </c>
      <c r="H30" s="14">
        <v>102500</v>
      </c>
      <c r="I30" s="14">
        <v>102500</v>
      </c>
      <c r="K30" s="12"/>
    </row>
    <row r="31" spans="1:12" x14ac:dyDescent="0.35">
      <c r="A31" s="21" t="s">
        <v>105</v>
      </c>
      <c r="B31" s="21" t="s">
        <v>111</v>
      </c>
      <c r="C31" s="21" t="s">
        <v>103</v>
      </c>
      <c r="D31" s="14" t="s">
        <v>99</v>
      </c>
      <c r="E31" s="14">
        <v>103700</v>
      </c>
      <c r="F31" s="14">
        <v>103700</v>
      </c>
      <c r="G31" s="14">
        <v>103700</v>
      </c>
      <c r="H31" s="14">
        <v>103700</v>
      </c>
      <c r="I31" s="14">
        <v>103700</v>
      </c>
      <c r="K31" s="12"/>
    </row>
    <row r="32" spans="1:12" x14ac:dyDescent="0.35">
      <c r="A32" s="21" t="s">
        <v>105</v>
      </c>
      <c r="B32" s="21" t="s">
        <v>111</v>
      </c>
      <c r="C32" s="21" t="s">
        <v>103</v>
      </c>
      <c r="D32" s="14" t="s">
        <v>100</v>
      </c>
      <c r="E32" s="14">
        <v>0</v>
      </c>
      <c r="F32" s="14">
        <v>0</v>
      </c>
      <c r="G32" s="14">
        <v>0</v>
      </c>
      <c r="H32" s="14">
        <v>0</v>
      </c>
      <c r="I32" s="14">
        <v>0</v>
      </c>
      <c r="K32" s="12"/>
    </row>
    <row r="33" spans="1:11" x14ac:dyDescent="0.35">
      <c r="A33" s="21" t="s">
        <v>105</v>
      </c>
      <c r="B33" s="21" t="s">
        <v>111</v>
      </c>
      <c r="C33" s="21" t="s">
        <v>103</v>
      </c>
      <c r="D33" s="14" t="s">
        <v>95</v>
      </c>
      <c r="E33" s="14">
        <v>132736</v>
      </c>
      <c r="F33" s="14">
        <v>132736</v>
      </c>
      <c r="G33" s="24">
        <v>111996</v>
      </c>
      <c r="H33" s="24">
        <v>109196.09999999999</v>
      </c>
      <c r="I33" s="24">
        <v>104529.60000000002</v>
      </c>
      <c r="K33" s="12"/>
    </row>
    <row r="34" spans="1:11" x14ac:dyDescent="0.35">
      <c r="A34" s="21" t="s">
        <v>105</v>
      </c>
      <c r="B34" s="21" t="s">
        <v>112</v>
      </c>
      <c r="C34" s="21" t="s">
        <v>103</v>
      </c>
      <c r="D34" s="14" t="s">
        <v>10</v>
      </c>
      <c r="E34" s="14">
        <v>138300</v>
      </c>
      <c r="F34" s="14">
        <v>138300</v>
      </c>
      <c r="G34" s="14">
        <v>138300</v>
      </c>
      <c r="H34" s="14">
        <v>138300</v>
      </c>
      <c r="I34" s="14">
        <v>138300</v>
      </c>
      <c r="K34" s="12"/>
    </row>
    <row r="35" spans="1:11" x14ac:dyDescent="0.35">
      <c r="A35" s="21" t="s">
        <v>105</v>
      </c>
      <c r="B35" s="21" t="s">
        <v>112</v>
      </c>
      <c r="C35" s="21" t="s">
        <v>103</v>
      </c>
      <c r="D35" s="14" t="s">
        <v>99</v>
      </c>
      <c r="E35" s="14">
        <v>139600</v>
      </c>
      <c r="F35" s="14">
        <v>139600</v>
      </c>
      <c r="G35" s="14">
        <v>139600</v>
      </c>
      <c r="H35" s="14">
        <v>139600</v>
      </c>
      <c r="I35" s="14">
        <v>139600</v>
      </c>
      <c r="K35" s="12"/>
    </row>
    <row r="36" spans="1:11" x14ac:dyDescent="0.35">
      <c r="A36" s="21" t="s">
        <v>105</v>
      </c>
      <c r="B36" s="21" t="s">
        <v>112</v>
      </c>
      <c r="C36" s="21" t="s">
        <v>103</v>
      </c>
      <c r="D36" s="14" t="s">
        <v>100</v>
      </c>
      <c r="E36" s="14">
        <v>0</v>
      </c>
      <c r="F36" s="14">
        <v>0</v>
      </c>
      <c r="G36" s="14">
        <v>0</v>
      </c>
      <c r="H36" s="14">
        <v>0</v>
      </c>
      <c r="I36" s="14">
        <v>0</v>
      </c>
      <c r="K36" s="12"/>
    </row>
    <row r="37" spans="1:11" x14ac:dyDescent="0.35">
      <c r="A37" s="21" t="s">
        <v>105</v>
      </c>
      <c r="B37" s="21" t="s">
        <v>112</v>
      </c>
      <c r="C37" s="21" t="s">
        <v>103</v>
      </c>
      <c r="D37" s="14" t="s">
        <v>95</v>
      </c>
      <c r="E37" s="14">
        <v>178688</v>
      </c>
      <c r="F37" s="14">
        <v>178688</v>
      </c>
      <c r="G37" s="24">
        <v>150768</v>
      </c>
      <c r="H37" s="24">
        <v>146998.80000000002</v>
      </c>
      <c r="I37" s="24">
        <v>140716.80000000002</v>
      </c>
      <c r="K37" s="12"/>
    </row>
    <row r="38" spans="1:11" x14ac:dyDescent="0.35">
      <c r="A38" s="21" t="s">
        <v>105</v>
      </c>
      <c r="B38" s="21" t="s">
        <v>113</v>
      </c>
      <c r="C38" s="21" t="s">
        <v>103</v>
      </c>
      <c r="D38" s="14" t="s">
        <v>10</v>
      </c>
      <c r="E38" s="14">
        <v>580000</v>
      </c>
      <c r="F38" s="14">
        <v>580000</v>
      </c>
      <c r="G38" s="14">
        <v>580000</v>
      </c>
      <c r="H38" s="14">
        <v>580000</v>
      </c>
      <c r="I38" s="14">
        <v>580000</v>
      </c>
      <c r="K38" s="12"/>
    </row>
    <row r="39" spans="1:11" x14ac:dyDescent="0.35">
      <c r="A39" s="21" t="s">
        <v>105</v>
      </c>
      <c r="B39" s="21" t="s">
        <v>113</v>
      </c>
      <c r="C39" s="21" t="s">
        <v>103</v>
      </c>
      <c r="D39" s="14" t="s">
        <v>99</v>
      </c>
      <c r="E39" s="14">
        <v>920000</v>
      </c>
      <c r="F39" s="14">
        <v>920000</v>
      </c>
      <c r="G39" s="14">
        <v>920000</v>
      </c>
      <c r="H39" s="14">
        <v>920000</v>
      </c>
      <c r="I39" s="14">
        <v>920000</v>
      </c>
      <c r="K39" s="12"/>
    </row>
    <row r="40" spans="1:11" x14ac:dyDescent="0.35">
      <c r="A40" s="21" t="s">
        <v>105</v>
      </c>
      <c r="B40" s="21" t="s">
        <v>113</v>
      </c>
      <c r="C40" s="21" t="s">
        <v>103</v>
      </c>
      <c r="D40" s="14" t="s">
        <v>100</v>
      </c>
      <c r="E40" s="14">
        <v>0</v>
      </c>
      <c r="F40" s="14">
        <v>0</v>
      </c>
      <c r="G40" s="14">
        <v>0</v>
      </c>
      <c r="H40" s="14">
        <v>0</v>
      </c>
      <c r="I40" s="14">
        <v>0</v>
      </c>
    </row>
    <row r="41" spans="1:11" x14ac:dyDescent="0.35">
      <c r="A41" s="21" t="s">
        <v>105</v>
      </c>
      <c r="B41" s="21" t="s">
        <v>113</v>
      </c>
      <c r="C41" s="21" t="s">
        <v>103</v>
      </c>
      <c r="D41" s="14" t="s">
        <v>95</v>
      </c>
      <c r="E41" s="14">
        <f>E39*1.45</f>
        <v>1334000</v>
      </c>
      <c r="F41" s="14">
        <f t="shared" ref="F41" si="1">F39*1.45</f>
        <v>1334000</v>
      </c>
      <c r="G41" s="24">
        <f>(G39*1.24)*0.9</f>
        <v>1026720</v>
      </c>
      <c r="H41" s="24">
        <f>(H39*1.17)*0.9</f>
        <v>968760</v>
      </c>
      <c r="I41" s="24">
        <f>(I39*1.12)*0.9</f>
        <v>927360.00000000012</v>
      </c>
    </row>
    <row r="42" spans="1:11" x14ac:dyDescent="0.35">
      <c r="A42" s="21" t="s">
        <v>105</v>
      </c>
      <c r="B42" s="21" t="s">
        <v>114</v>
      </c>
      <c r="C42" s="21" t="s">
        <v>103</v>
      </c>
      <c r="D42" s="14" t="s">
        <v>10</v>
      </c>
      <c r="E42" s="14">
        <v>320000</v>
      </c>
      <c r="F42" s="14">
        <v>320000</v>
      </c>
      <c r="G42" s="14">
        <v>320000</v>
      </c>
      <c r="H42" s="14">
        <v>320000</v>
      </c>
      <c r="I42" s="14">
        <v>320000</v>
      </c>
    </row>
    <row r="43" spans="1:11" x14ac:dyDescent="0.35">
      <c r="A43" s="21" t="s">
        <v>105</v>
      </c>
      <c r="B43" s="21" t="s">
        <v>114</v>
      </c>
      <c r="C43" s="21" t="s">
        <v>103</v>
      </c>
      <c r="D43" s="14" t="s">
        <v>99</v>
      </c>
      <c r="E43" s="14">
        <v>850000</v>
      </c>
      <c r="F43" s="14">
        <v>850000</v>
      </c>
      <c r="G43" s="14">
        <v>850000</v>
      </c>
      <c r="H43" s="14">
        <v>850000</v>
      </c>
      <c r="I43" s="14">
        <v>850000</v>
      </c>
    </row>
    <row r="44" spans="1:11" x14ac:dyDescent="0.35">
      <c r="A44" s="21" t="s">
        <v>105</v>
      </c>
      <c r="B44" s="21" t="s">
        <v>114</v>
      </c>
      <c r="C44" s="21" t="s">
        <v>103</v>
      </c>
      <c r="D44" s="14" t="s">
        <v>100</v>
      </c>
      <c r="E44" s="14">
        <v>0</v>
      </c>
      <c r="F44" s="14">
        <v>0</v>
      </c>
      <c r="G44" s="14">
        <v>0</v>
      </c>
      <c r="H44" s="14">
        <v>0</v>
      </c>
      <c r="I44" s="14">
        <v>0</v>
      </c>
    </row>
    <row r="45" spans="1:11" x14ac:dyDescent="0.35">
      <c r="A45" s="21" t="s">
        <v>105</v>
      </c>
      <c r="B45" s="21" t="s">
        <v>114</v>
      </c>
      <c r="C45" s="21" t="s">
        <v>103</v>
      </c>
      <c r="D45" s="14" t="s">
        <v>95</v>
      </c>
      <c r="E45" s="14">
        <f>E43*1.45</f>
        <v>1232500</v>
      </c>
      <c r="F45" s="14">
        <f t="shared" ref="F45" si="2">F43*1.45</f>
        <v>1232500</v>
      </c>
      <c r="G45" s="24">
        <f>(G43*1.24)*0.9</f>
        <v>948600</v>
      </c>
      <c r="H45" s="24">
        <f>(H43*1.17)*0.9</f>
        <v>895049.99999999988</v>
      </c>
      <c r="I45" s="24">
        <f>(I43*1.12)*0.9</f>
        <v>856800.00000000012</v>
      </c>
    </row>
    <row r="46" spans="1:11" x14ac:dyDescent="0.35">
      <c r="A46" s="21" t="s">
        <v>105</v>
      </c>
      <c r="B46" s="21" t="s">
        <v>115</v>
      </c>
      <c r="C46" s="21" t="s">
        <v>103</v>
      </c>
      <c r="D46" s="14" t="s">
        <v>10</v>
      </c>
      <c r="E46" s="14">
        <v>153000</v>
      </c>
      <c r="F46" s="14">
        <v>153000</v>
      </c>
      <c r="G46" s="14">
        <v>153000</v>
      </c>
      <c r="H46" s="14">
        <v>153000</v>
      </c>
      <c r="I46" s="14">
        <v>153000</v>
      </c>
    </row>
    <row r="47" spans="1:11" x14ac:dyDescent="0.35">
      <c r="A47" s="21" t="s">
        <v>105</v>
      </c>
      <c r="B47" s="21" t="s">
        <v>115</v>
      </c>
      <c r="C47" s="21" t="s">
        <v>103</v>
      </c>
      <c r="D47" s="14" t="s">
        <v>99</v>
      </c>
      <c r="E47" s="14">
        <v>280000</v>
      </c>
      <c r="F47" s="14">
        <v>280000</v>
      </c>
      <c r="G47" s="14">
        <v>280000</v>
      </c>
      <c r="H47" s="14">
        <v>280000</v>
      </c>
      <c r="I47" s="14">
        <v>280000</v>
      </c>
    </row>
    <row r="48" spans="1:11" x14ac:dyDescent="0.35">
      <c r="A48" s="21" t="s">
        <v>105</v>
      </c>
      <c r="B48" s="21" t="s">
        <v>115</v>
      </c>
      <c r="C48" s="21" t="s">
        <v>103</v>
      </c>
      <c r="D48" s="14" t="s">
        <v>100</v>
      </c>
      <c r="E48" s="14">
        <v>250000</v>
      </c>
      <c r="F48" s="14">
        <v>250000</v>
      </c>
      <c r="G48" s="14">
        <v>250000</v>
      </c>
      <c r="H48" s="14">
        <v>250000</v>
      </c>
      <c r="I48" s="14">
        <v>280000</v>
      </c>
    </row>
    <row r="49" spans="1:10" x14ac:dyDescent="0.35">
      <c r="A49" s="21" t="s">
        <v>105</v>
      </c>
      <c r="B49" s="21" t="s">
        <v>115</v>
      </c>
      <c r="C49" s="21" t="s">
        <v>103</v>
      </c>
      <c r="D49" s="14" t="s">
        <v>95</v>
      </c>
      <c r="E49" s="14">
        <f>E47*1.45</f>
        <v>406000</v>
      </c>
      <c r="F49" s="14">
        <f>F47*1.45</f>
        <v>406000</v>
      </c>
      <c r="G49" s="24">
        <f>(G47*1.24)*0.9</f>
        <v>312480</v>
      </c>
      <c r="H49" s="24">
        <f>(H47*1.17)*0.9</f>
        <v>294840</v>
      </c>
      <c r="I49" s="24">
        <f>(I47*1.12)*0.9</f>
        <v>282240.00000000006</v>
      </c>
      <c r="J49" s="11"/>
    </row>
    <row r="50" spans="1:10" x14ac:dyDescent="0.35">
      <c r="A50" s="21" t="s">
        <v>105</v>
      </c>
      <c r="B50" s="21" t="s">
        <v>116</v>
      </c>
      <c r="C50" s="21" t="s">
        <v>103</v>
      </c>
      <c r="D50" s="14" t="s">
        <v>10</v>
      </c>
      <c r="E50" s="14">
        <v>8000000</v>
      </c>
      <c r="F50" s="14">
        <v>8000000</v>
      </c>
      <c r="G50" s="14">
        <v>8000000</v>
      </c>
      <c r="H50" s="14">
        <v>8000000</v>
      </c>
      <c r="I50" s="14">
        <v>8000000</v>
      </c>
    </row>
    <row r="51" spans="1:10" x14ac:dyDescent="0.35">
      <c r="A51" s="21" t="s">
        <v>105</v>
      </c>
      <c r="B51" s="21" t="s">
        <v>116</v>
      </c>
      <c r="C51" s="21" t="s">
        <v>103</v>
      </c>
      <c r="D51" s="14" t="s">
        <v>99</v>
      </c>
      <c r="E51" s="14">
        <v>8000000</v>
      </c>
      <c r="F51" s="14">
        <v>8000000</v>
      </c>
      <c r="G51" s="14">
        <v>8000000</v>
      </c>
      <c r="H51" s="14">
        <v>8000000</v>
      </c>
      <c r="I51" s="14">
        <v>8000000</v>
      </c>
    </row>
    <row r="52" spans="1:10" x14ac:dyDescent="0.35">
      <c r="A52" s="21" t="s">
        <v>105</v>
      </c>
      <c r="B52" s="21" t="s">
        <v>116</v>
      </c>
      <c r="C52" s="21" t="s">
        <v>103</v>
      </c>
      <c r="D52" s="14" t="s">
        <v>100</v>
      </c>
      <c r="E52" s="14">
        <v>0</v>
      </c>
      <c r="F52" s="14">
        <v>0</v>
      </c>
      <c r="G52" s="14">
        <v>0</v>
      </c>
      <c r="H52" s="14">
        <v>0</v>
      </c>
      <c r="I52" s="14">
        <v>0</v>
      </c>
    </row>
    <row r="53" spans="1:10" x14ac:dyDescent="0.35">
      <c r="A53" s="21" t="s">
        <v>105</v>
      </c>
      <c r="B53" s="21" t="s">
        <v>116</v>
      </c>
      <c r="C53" s="21" t="s">
        <v>103</v>
      </c>
      <c r="D53" s="14" t="s">
        <v>95</v>
      </c>
      <c r="E53" s="14">
        <f>E51*1.45</f>
        <v>11600000</v>
      </c>
      <c r="F53" s="14">
        <f>F51*1.45</f>
        <v>11600000</v>
      </c>
      <c r="G53" s="24">
        <f>(G51*1.24)*0.9</f>
        <v>8928000</v>
      </c>
      <c r="H53" s="24">
        <f>(H51*1.17)*0.9</f>
        <v>8424000</v>
      </c>
      <c r="I53" s="24">
        <f>(I51*1.12)*0.9</f>
        <v>8064000</v>
      </c>
    </row>
    <row r="54" spans="1:10" x14ac:dyDescent="0.35">
      <c r="A54" s="21" t="s">
        <v>105</v>
      </c>
      <c r="B54" s="21" t="s">
        <v>117</v>
      </c>
      <c r="C54" s="21" t="s">
        <v>103</v>
      </c>
      <c r="D54" s="14" t="s">
        <v>10</v>
      </c>
      <c r="E54" s="14">
        <v>1800000</v>
      </c>
      <c r="F54" s="14">
        <v>1800000</v>
      </c>
      <c r="G54" s="14">
        <v>1800000</v>
      </c>
      <c r="H54" s="14">
        <v>1800000</v>
      </c>
      <c r="I54" s="14">
        <v>1800000</v>
      </c>
    </row>
    <row r="55" spans="1:10" x14ac:dyDescent="0.35">
      <c r="A55" s="21" t="s">
        <v>105</v>
      </c>
      <c r="B55" s="21" t="s">
        <v>117</v>
      </c>
      <c r="C55" s="21" t="s">
        <v>103</v>
      </c>
      <c r="D55" s="14" t="s">
        <v>99</v>
      </c>
      <c r="E55" s="14">
        <v>2100000</v>
      </c>
      <c r="F55" s="14">
        <v>2100000</v>
      </c>
      <c r="G55" s="14">
        <v>2100000</v>
      </c>
      <c r="H55" s="14">
        <v>2100000</v>
      </c>
      <c r="I55" s="14">
        <v>2100000</v>
      </c>
    </row>
    <row r="56" spans="1:10" x14ac:dyDescent="0.35">
      <c r="A56" s="21" t="s">
        <v>105</v>
      </c>
      <c r="B56" s="21" t="s">
        <v>117</v>
      </c>
      <c r="C56" s="21" t="s">
        <v>103</v>
      </c>
      <c r="D56" s="14" t="s">
        <v>100</v>
      </c>
      <c r="E56" s="14">
        <v>2000000</v>
      </c>
      <c r="F56" s="14">
        <v>2000000</v>
      </c>
      <c r="G56" s="14">
        <v>2000000</v>
      </c>
      <c r="H56" s="14">
        <v>2000000</v>
      </c>
      <c r="I56" s="14">
        <v>2000000</v>
      </c>
    </row>
    <row r="57" spans="1:10" x14ac:dyDescent="0.35">
      <c r="A57" s="21" t="s">
        <v>105</v>
      </c>
      <c r="B57" s="21" t="s">
        <v>117</v>
      </c>
      <c r="C57" s="21" t="s">
        <v>103</v>
      </c>
      <c r="D57" s="14" t="s">
        <v>95</v>
      </c>
      <c r="E57" s="14">
        <f>E55*1.45</f>
        <v>3045000</v>
      </c>
      <c r="F57" s="14">
        <f t="shared" ref="F57" si="3">F55*1.45</f>
        <v>3045000</v>
      </c>
      <c r="G57" s="24">
        <f>(G55*1.24)*0.9</f>
        <v>2343600</v>
      </c>
      <c r="H57" s="24">
        <f>(H55*1.17)*0.9</f>
        <v>2211300</v>
      </c>
      <c r="I57" s="24">
        <f>(I55*1.12)*0.9</f>
        <v>2116800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I17" sqref="I17"/>
    </sheetView>
  </sheetViews>
  <sheetFormatPr defaultColWidth="8.90625" defaultRowHeight="14.5" x14ac:dyDescent="0.35"/>
  <cols>
    <col min="1" max="1" width="11.36328125" bestFit="1" customWidth="1"/>
    <col min="2" max="2" width="13.08984375" bestFit="1" customWidth="1"/>
  </cols>
  <sheetData>
    <row r="1" spans="1:2" x14ac:dyDescent="0.35">
      <c r="A1" s="6" t="s">
        <v>118</v>
      </c>
      <c r="B1" s="6" t="s">
        <v>119</v>
      </c>
    </row>
    <row r="2" spans="1:2" x14ac:dyDescent="0.35">
      <c r="A2" s="6">
        <v>2020</v>
      </c>
      <c r="B2" s="9">
        <v>12313</v>
      </c>
    </row>
    <row r="3" spans="1:2" x14ac:dyDescent="0.35">
      <c r="A3" s="6">
        <v>2025</v>
      </c>
      <c r="B3" s="9">
        <v>7079.9750000000931</v>
      </c>
    </row>
    <row r="4" spans="1:2" x14ac:dyDescent="0.35">
      <c r="A4" s="6">
        <v>2030</v>
      </c>
      <c r="B4" s="9">
        <v>1846.9500000001863</v>
      </c>
    </row>
    <row r="5" spans="1:2" x14ac:dyDescent="0.35">
      <c r="A5" s="6">
        <v>2035</v>
      </c>
      <c r="B5" s="9">
        <v>923.47499999997672</v>
      </c>
    </row>
    <row r="6" spans="1:2" x14ac:dyDescent="0.35">
      <c r="A6" s="6">
        <v>2040</v>
      </c>
      <c r="B6" s="9">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314BDE-EEBF-41B2-B241-3E26C01B5572}">
  <ds:schemaRefs>
    <ds:schemaRef ds:uri="http://schemas.microsoft.com/sharepoint/v3/contenttype/forms"/>
  </ds:schemaRefs>
</ds:datastoreItem>
</file>

<file path=customXml/itemProps2.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2024-12-13T19:13:06Z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