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440" windowHeight="15990" tabRatio="500"/>
  </bookViews>
  <sheets>
    <sheet name="Parameters" sheetId="1" r:id="rId1"/>
    <sheet name="OCV" sheetId="7" r:id="rId2"/>
    <sheet name="Instructions" sheetId="6" r:id="rId3"/>
    <sheet name="Reference" sheetId="8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I58" i="1"/>
  <c r="I7" i="1"/>
  <c r="C56" i="1"/>
  <c r="C19" i="1"/>
</calcChain>
</file>

<file path=xl/sharedStrings.xml><?xml version="1.0" encoding="utf-8"?>
<sst xmlns="http://schemas.openxmlformats.org/spreadsheetml/2006/main" count="361" uniqueCount="180">
  <si>
    <t>Tref</t>
  </si>
  <si>
    <t>Acell</t>
  </si>
  <si>
    <t>t_plus</t>
  </si>
  <si>
    <t>De_ref</t>
  </si>
  <si>
    <t>Code Name</t>
  </si>
  <si>
    <t>Parameter</t>
  </si>
  <si>
    <t>Value</t>
  </si>
  <si>
    <t>Unit</t>
  </si>
  <si>
    <t>Reference Temperature</t>
  </si>
  <si>
    <t>[K]</t>
  </si>
  <si>
    <t>Rs</t>
  </si>
  <si>
    <t>Ds_ref</t>
  </si>
  <si>
    <t>L</t>
  </si>
  <si>
    <t>eps_s</t>
  </si>
  <si>
    <t>eps_e</t>
  </si>
  <si>
    <t>k_ref</t>
  </si>
  <si>
    <t>Rfilm</t>
  </si>
  <si>
    <t>Cell Name</t>
  </si>
  <si>
    <t>Seperator</t>
  </si>
  <si>
    <t>Constants</t>
  </si>
  <si>
    <t>Negative Electrode</t>
  </si>
  <si>
    <t>name</t>
  </si>
  <si>
    <t>Workspace</t>
  </si>
  <si>
    <t>Positive Electrode</t>
  </si>
  <si>
    <t>[unitless]</t>
  </si>
  <si>
    <t>[V]</t>
  </si>
  <si>
    <t>[m]</t>
  </si>
  <si>
    <t>Cell Information</t>
  </si>
  <si>
    <t>Review &gt; Protection &gt; Unlock Sheet to add parameter values</t>
  </si>
  <si>
    <t>Notes</t>
  </si>
  <si>
    <t>Workspace is for extra math required to convert units, etc.</t>
  </si>
  <si>
    <r>
      <t xml:space="preserve">See </t>
    </r>
    <r>
      <rPr>
        <i/>
        <sz val="12"/>
        <color theme="1"/>
        <rFont val="Calibri"/>
        <family val="2"/>
        <scheme val="minor"/>
      </rPr>
      <t>Instructions</t>
    </r>
    <r>
      <rPr>
        <sz val="12"/>
        <color theme="1"/>
        <rFont val="Calibri"/>
        <family val="2"/>
        <scheme val="minor"/>
      </rPr>
      <t xml:space="preserve"> tab for more information</t>
    </r>
  </si>
  <si>
    <t>Particle Radius</t>
  </si>
  <si>
    <t>Length of Electrode</t>
  </si>
  <si>
    <t>Electrolyte Phase Volume Fraction</t>
  </si>
  <si>
    <t>Solid Phase Volume Fraction</t>
  </si>
  <si>
    <t>Solid Phase Conductivity</t>
  </si>
  <si>
    <t>csmax</t>
  </si>
  <si>
    <t>Max Solid Phase Concentration</t>
  </si>
  <si>
    <t>Length of Seperator</t>
  </si>
  <si>
    <t>Electrode Plate Area</t>
  </si>
  <si>
    <t>Cationic Transference Number</t>
  </si>
  <si>
    <t>Activation Energy Electrolyte Diffusivity</t>
  </si>
  <si>
    <t>Activation Energy Electrolyte Conductivity</t>
  </si>
  <si>
    <t>Initial Concentration of Electrolyte</t>
  </si>
  <si>
    <t>Electrolyte Diffusivity at Tref</t>
  </si>
  <si>
    <t>Bruggeman Coefficient for De</t>
  </si>
  <si>
    <t>brug_De</t>
  </si>
  <si>
    <t>brug_sigma</t>
  </si>
  <si>
    <t>brug_kappa</t>
  </si>
  <si>
    <t>brug_kappaD</t>
  </si>
  <si>
    <t>Bruggeman Coefficient for sigma</t>
  </si>
  <si>
    <t>Bruggeman Coefficient for kappa</t>
  </si>
  <si>
    <t>Bruggeman Coefficient for kappaD</t>
  </si>
  <si>
    <r>
      <t>[m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]</t>
    </r>
  </si>
  <si>
    <r>
      <t>[m</t>
    </r>
    <r>
      <rPr>
        <vertAlign val="superscript"/>
        <sz val="12"/>
        <color theme="1"/>
        <rFont val="Calibri"/>
        <family val="2"/>
        <scheme val="minor"/>
      </rPr>
      <t xml:space="preserve">2 </t>
    </r>
    <r>
      <rPr>
        <sz val="12"/>
        <color theme="1"/>
        <rFont val="Calibri"/>
        <family val="2"/>
        <scheme val="minor"/>
      </rPr>
      <t>s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]</t>
    </r>
  </si>
  <si>
    <r>
      <t>[J mol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]</t>
    </r>
  </si>
  <si>
    <r>
      <t>[mol m</t>
    </r>
    <r>
      <rPr>
        <vertAlign val="superscript"/>
        <sz val="12"/>
        <color theme="1"/>
        <rFont val="Calibri"/>
        <family val="2"/>
        <scheme val="minor"/>
      </rPr>
      <t>-3</t>
    </r>
    <r>
      <rPr>
        <sz val="12"/>
        <color theme="1"/>
        <rFont val="Calibri"/>
        <family val="2"/>
        <scheme val="minor"/>
      </rPr>
      <t>]</t>
    </r>
  </si>
  <si>
    <r>
      <t>[S m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]</t>
    </r>
  </si>
  <si>
    <t>Activation Energy Reaction Rate</t>
  </si>
  <si>
    <t>Activation Energy Solid Diffusivity</t>
  </si>
  <si>
    <t>Activation Energy Solid Conductivity</t>
  </si>
  <si>
    <t>Solid Diffusivity at Tref</t>
  </si>
  <si>
    <t>Electrode Stoichiometry at 100% SOC</t>
  </si>
  <si>
    <t>theta100</t>
  </si>
  <si>
    <t>theta0</t>
  </si>
  <si>
    <t>Electrode Stoichiometry at 0% SOC</t>
  </si>
  <si>
    <t>Reaction Rate Coefficient at Tref</t>
  </si>
  <si>
    <t>sigma_ref</t>
  </si>
  <si>
    <t>Charge Transfer Coefficient</t>
  </si>
  <si>
    <t>alpha</t>
  </si>
  <si>
    <t>Film Resistance</t>
  </si>
  <si>
    <r>
      <t>[Ω 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]</t>
    </r>
  </si>
  <si>
    <r>
      <t>[mol</t>
    </r>
    <r>
      <rPr>
        <vertAlign val="superscript"/>
        <sz val="12"/>
        <color theme="1"/>
        <rFont val="Calibri"/>
        <family val="2"/>
        <scheme val="minor"/>
      </rPr>
      <t>α-1</t>
    </r>
    <r>
      <rPr>
        <sz val="12"/>
        <color theme="1"/>
        <rFont val="Calibri"/>
        <family val="2"/>
        <scheme val="minor"/>
      </rPr>
      <t>m</t>
    </r>
    <r>
      <rPr>
        <vertAlign val="superscript"/>
        <sz val="12"/>
        <color theme="1"/>
        <rFont val="Calibri"/>
        <family val="2"/>
        <scheme val="minor"/>
      </rPr>
      <t>4-3α</t>
    </r>
    <r>
      <rPr>
        <sz val="12"/>
        <color theme="1"/>
        <rFont val="Calibri"/>
        <family val="2"/>
        <scheme val="minor"/>
      </rPr>
      <t>s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]</t>
    </r>
  </si>
  <si>
    <t>OCP as function of Stoichiometry</t>
  </si>
  <si>
    <t>Reference parameters use the Arrhenius Equation</t>
  </si>
  <si>
    <t>Temperature independent parameters =&gt; Set E_act_var = 0</t>
  </si>
  <si>
    <t>Reference Parameters</t>
  </si>
  <si>
    <t>Will be implemented in the future</t>
  </si>
  <si>
    <r>
      <t>[A m</t>
    </r>
    <r>
      <rPr>
        <vertAlign val="superscript"/>
        <sz val="12"/>
        <color theme="1"/>
        <rFont val="Calibri"/>
        <family val="2"/>
        <scheme val="minor"/>
      </rPr>
      <t>-2</t>
    </r>
    <r>
      <rPr>
        <sz val="12"/>
        <color theme="1"/>
        <rFont val="Calibri"/>
        <family val="2"/>
        <scheme val="minor"/>
      </rPr>
      <t>]</t>
    </r>
  </si>
  <si>
    <t>OCP functions are given as first the OCP function itself; then, its derivative</t>
  </si>
  <si>
    <t>x</t>
  </si>
  <si>
    <t>OCV</t>
  </si>
  <si>
    <t>Cathode</t>
  </si>
  <si>
    <t>y</t>
  </si>
  <si>
    <t>Anode</t>
  </si>
  <si>
    <t>From Kirk's COMSOL Model via Plett</t>
  </si>
  <si>
    <t>Source</t>
  </si>
  <si>
    <t>Version</t>
  </si>
  <si>
    <t>[A]</t>
  </si>
  <si>
    <t>alpha_s</t>
  </si>
  <si>
    <t>Uref_s</t>
  </si>
  <si>
    <t>Exchange Current Density OC Side Reaction</t>
  </si>
  <si>
    <t>io_s</t>
  </si>
  <si>
    <t>Uref_sei</t>
  </si>
  <si>
    <t>Exchange Current Density SEI Side Reaction</t>
  </si>
  <si>
    <t>io_sei</t>
  </si>
  <si>
    <t>Reference</t>
  </si>
  <si>
    <t>gu:2000a</t>
  </si>
  <si>
    <t>Thermal-Electrochemical Coupled Modeling of a Lithium-Ion Cell (incollection)</t>
  </si>
  <si>
    <t>Author</t>
  </si>
  <si>
    <t>Wenbin B. Gu and C.Y. Wang</t>
  </si>
  <si>
    <t>Booktitle</t>
  </si>
  <si>
    <t>Lithium Batteries</t>
  </si>
  <si>
    <t>Publisher</t>
  </si>
  <si>
    <t>The Electrochemical Society</t>
  </si>
  <si>
    <t>Year</t>
  </si>
  <si>
    <t>Editor</t>
  </si>
  <si>
    <t>R.A. Marsh and Z. Ogumi and J. Prakesh and S. Surampudi</t>
  </si>
  <si>
    <t>Volume</t>
  </si>
  <si>
    <t>PV~99-25</t>
  </si>
  <si>
    <t>Pages</t>
  </si>
  <si>
    <t>748--762</t>
  </si>
  <si>
    <t>Keywords</t>
  </si>
  <si>
    <t>dynamic modeling</t>
  </si>
  <si>
    <t>Date-Added</t>
  </si>
  <si>
    <t>Date-Modified</t>
  </si>
  <si>
    <t>doyle:1996a</t>
  </si>
  <si>
    <t>Comparison of Modeling Predictions with Experimental Data from Plastic Lithium Ion Cells (article)</t>
  </si>
  <si>
    <t>Marc Doyle and John Newman and Antoni S. Gozdz and Caroline N. Schmutz and Jean-Marie Tarascon</t>
  </si>
  <si>
    <t>Journal</t>
  </si>
  <si>
    <t>Journal of the Electrochemical Society</t>
  </si>
  <si>
    <t>Number</t>
  </si>
  <si>
    <t>1890--1903</t>
  </si>
  <si>
    <t>Month</t>
  </si>
  <si>
    <t>June</t>
  </si>
  <si>
    <t>perkins:2012</t>
  </si>
  <si>
    <t>Controls oriented reduced order modeling of lithium deposition on overcharge (article)</t>
  </si>
  <si>
    <t>Roger D. Perkins, Alfred V. Randall, Xiangchun Zhang, Gregory L. Plett</t>
  </si>
  <si>
    <t>Journal of Power Sources</t>
  </si>
  <si>
    <t>318-325</t>
  </si>
  <si>
    <t>Lithium deposition model, Lithium plating model, Lithium ion cell degradation</t>
  </si>
  <si>
    <t>2012-11-16 16:13:25 +0000</t>
  </si>
  <si>
    <t>2012-11-16 16:23:07 +0000</t>
  </si>
  <si>
    <t>arora:1999a</t>
  </si>
  <si>
    <t>Mathematical Modeling of the Lithium Deposition Overcharge Reaction in Lithium-Ion Batteries Using Carbon-Based Negative Electrodes (article)</t>
  </si>
  <si>
    <t>Pankaj Arora and Marc Doyle and Ralph E. White</t>
  </si>
  <si>
    <t>1999</t>
  </si>
  <si>
    <t>146</t>
  </si>
  <si>
    <t>10</t>
  </si>
  <si>
    <t>3543--3553</t>
  </si>
  <si>
    <t>degradation modeling</t>
  </si>
  <si>
    <t>2010-02-22 18:45:53 -0700</t>
  </si>
  <si>
    <t>2010-02-22 18:47:04 -0700</t>
  </si>
  <si>
    <t>Roger Perkins COMSOL Script</t>
  </si>
  <si>
    <t>File Name</t>
  </si>
  <si>
    <t>overcharge_original.m</t>
  </si>
  <si>
    <t>Location:</t>
  </si>
  <si>
    <t>smb://eas-data/research/BATTERY/ABCD/Roger/Overcharge/new_oc_May_2011/overchg_Jan_11/oc_paper_files/overcharge_original.m</t>
  </si>
  <si>
    <t>alfred:2012</t>
  </si>
  <si>
    <t>Controls oriented reduced order modeling of solid-electrolyte interphase layer growth (article)</t>
  </si>
  <si>
    <t>Alfred V. Randall</t>
  </si>
  <si>
    <t>2012</t>
  </si>
  <si>
    <t>209</t>
  </si>
  <si>
    <t>282-288</t>
  </si>
  <si>
    <t>sei, SEI, solid-electrolyte interphase</t>
  </si>
  <si>
    <t>2013-04-11 16:14:33 +0000</t>
  </si>
  <si>
    <t>2013-04-11 16:16:50 +0000</t>
  </si>
  <si>
    <t>Charge Transfer Coefficient OC Side Reaction</t>
  </si>
  <si>
    <t>(@(x)(100*(4.1253e-4 + 5.007*x*1e-6 -4.7212e3*x.^2*1e-12+ 1.5094e6*x.^3*1e-18 - 1.6018e8*x.^4*1e-24)))</t>
  </si>
  <si>
    <t>{(@(x)(-0.16 + 1.32*exp(-3.0*x) + 10.0*exp(-2000.0*x))),(@(x)(-20000*exp(-2000*x) - 3.96*exp(-3*x))) }</t>
  </si>
  <si>
    <t>{(@(x)(4.19829 + 0.0565661*tanh(-14.5546*x+8.60942)- 0.0275479*(1./(0.998432-x).^0.492465 - 1.90111)-0.157123*exp(-0.04738*x.^8)+0.810239*exp(-40*(x-0.133875)))),(@(x)(-32.4096*exp(-40*(-0.133875 + x)) - 0.0135664./((0.998432 - x).^1.49247)+ 0.0595559*exp(-0.04738*x.^8).*x.^7 - 0.823297*(sech(8.60942 - 14.5546*x)).^2))}</t>
  </si>
  <si>
    <t>Eact_De</t>
  </si>
  <si>
    <t>Eact_kappa</t>
  </si>
  <si>
    <t>Eact_k</t>
  </si>
  <si>
    <t>Eact_Ds</t>
  </si>
  <si>
    <t>Eact_sigma</t>
  </si>
  <si>
    <t>Normalized reaction rate coefficient</t>
  </si>
  <si>
    <t>k_norm_ref</t>
  </si>
  <si>
    <t>[mol m-2 s-1]</t>
  </si>
  <si>
    <t>ce0</t>
  </si>
  <si>
    <t>1C discharge current</t>
  </si>
  <si>
    <t>Capacity</t>
  </si>
  <si>
    <t>Electrolyte Conductivity as function Of Ce at Tref</t>
  </si>
  <si>
    <t>kappa_ref</t>
  </si>
  <si>
    <r>
      <t>[mol m</t>
    </r>
    <r>
      <rPr>
        <vertAlign val="superscript"/>
        <sz val="12"/>
        <color theme="1"/>
        <rFont val="Calibri"/>
        <family val="2"/>
        <scheme val="minor"/>
      </rPr>
      <t>-2</t>
    </r>
    <r>
      <rPr>
        <sz val="12"/>
        <color theme="1"/>
        <rFont val="Calibri"/>
        <family val="2"/>
        <scheme val="minor"/>
      </rPr>
      <t xml:space="preserve"> s</t>
    </r>
    <r>
      <rPr>
        <vertAlign val="superscript"/>
        <sz val="12"/>
        <color theme="1"/>
        <rFont val="Calibri"/>
        <family val="2"/>
        <scheme val="minor"/>
      </rPr>
      <t>-1</t>
    </r>
    <r>
      <rPr>
        <sz val="12"/>
        <color theme="1"/>
        <rFont val="Calibri"/>
        <family val="2"/>
        <scheme val="minor"/>
      </rPr>
      <t>]</t>
    </r>
  </si>
  <si>
    <t>Uocp</t>
  </si>
  <si>
    <t>Q</t>
  </si>
  <si>
    <t>[A hr]</t>
  </si>
  <si>
    <t>GuAndWang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</si>
</sst>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trike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sz val="20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B8CCE4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1" fillId="6" borderId="1" xfId="0" applyFont="1" applyFill="1" applyBorder="1"/>
    <xf numFmtId="11" fontId="0" fillId="3" borderId="1" xfId="0" applyNumberForma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8" fillId="4" borderId="1" xfId="0" applyFont="1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3" borderId="1" xfId="0" applyFill="1" applyBorder="1" applyAlignment="1">
      <alignment horizontal="left" indent="1"/>
    </xf>
    <xf numFmtId="0" fontId="0" fillId="4" borderId="1" xfId="0" applyFill="1" applyBorder="1" applyAlignment="1">
      <alignment horizontal="left" indent="1"/>
    </xf>
    <xf numFmtId="0" fontId="0" fillId="2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11" fontId="8" fillId="4" borderId="1" xfId="0" applyNumberFormat="1" applyFont="1" applyFill="1" applyBorder="1" applyAlignment="1" applyProtection="1">
      <alignment horizontal="center"/>
      <protection locked="0"/>
    </xf>
    <xf numFmtId="0" fontId="9" fillId="3" borderId="1" xfId="0" applyFont="1" applyFill="1" applyBorder="1" applyAlignment="1" applyProtection="1">
      <alignment horizontal="center"/>
      <protection locked="0"/>
    </xf>
    <xf numFmtId="11" fontId="10" fillId="4" borderId="1" xfId="0" applyNumberFormat="1" applyFont="1" applyFill="1" applyBorder="1" applyAlignment="1" applyProtection="1">
      <alignment horizontal="center"/>
      <protection locked="0"/>
    </xf>
    <xf numFmtId="11" fontId="8" fillId="3" borderId="1" xfId="0" applyNumberFormat="1" applyFont="1" applyFill="1" applyBorder="1" applyAlignment="1" applyProtection="1">
      <alignment horizontal="center"/>
      <protection locked="0"/>
    </xf>
    <xf numFmtId="164" fontId="8" fillId="4" borderId="1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 wrapText="1"/>
    </xf>
    <xf numFmtId="0" fontId="1" fillId="6" borderId="14" xfId="0" applyFont="1" applyFill="1" applyBorder="1"/>
    <xf numFmtId="0" fontId="1" fillId="6" borderId="14" xfId="0" applyFont="1" applyFill="1" applyBorder="1" applyAlignment="1">
      <alignment wrapText="1"/>
    </xf>
    <xf numFmtId="0" fontId="1" fillId="6" borderId="15" xfId="0" applyFont="1" applyFill="1" applyBorder="1" applyAlignment="1">
      <alignment wrapText="1"/>
    </xf>
    <xf numFmtId="0" fontId="0" fillId="2" borderId="10" xfId="0" applyFill="1" applyBorder="1" applyAlignment="1"/>
    <xf numFmtId="0" fontId="0" fillId="2" borderId="5" xfId="0" applyFill="1" applyBorder="1" applyAlignment="1"/>
    <xf numFmtId="0" fontId="0" fillId="2" borderId="0" xfId="0" applyFill="1" applyBorder="1" applyAlignment="1"/>
    <xf numFmtId="0" fontId="0" fillId="2" borderId="8" xfId="0" applyFill="1" applyBorder="1"/>
    <xf numFmtId="0" fontId="1" fillId="6" borderId="16" xfId="0" applyFont="1" applyFill="1" applyBorder="1"/>
    <xf numFmtId="2" fontId="0" fillId="2" borderId="17" xfId="0" quotePrefix="1" applyNumberFormat="1" applyFill="1" applyBorder="1" applyAlignment="1"/>
    <xf numFmtId="0" fontId="0" fillId="4" borderId="13" xfId="0" applyFill="1" applyBorder="1" applyAlignment="1">
      <alignment wrapText="1"/>
    </xf>
    <xf numFmtId="0" fontId="1" fillId="6" borderId="15" xfId="0" applyFont="1" applyFill="1" applyBorder="1"/>
    <xf numFmtId="0" fontId="0" fillId="4" borderId="1" xfId="0" applyFill="1" applyBorder="1" applyAlignment="1">
      <alignment wrapText="1"/>
    </xf>
    <xf numFmtId="0" fontId="8" fillId="4" borderId="1" xfId="0" applyFont="1" applyFill="1" applyBorder="1" applyAlignment="1" applyProtection="1">
      <alignment horizontal="center" wrapText="1"/>
      <protection locked="0"/>
    </xf>
    <xf numFmtId="164" fontId="8" fillId="3" borderId="1" xfId="0" applyNumberFormat="1" applyFont="1" applyFill="1" applyBorder="1" applyAlignment="1" applyProtection="1">
      <alignment horizontal="center"/>
      <protection locked="0"/>
    </xf>
    <xf numFmtId="1" fontId="1" fillId="4" borderId="1" xfId="0" applyNumberFormat="1" applyFont="1" applyFill="1" applyBorder="1"/>
    <xf numFmtId="49" fontId="0" fillId="4" borderId="1" xfId="0" applyNumberFormat="1" applyFill="1" applyBorder="1" applyAlignment="1"/>
    <xf numFmtId="1" fontId="1" fillId="3" borderId="1" xfId="0" applyNumberFormat="1" applyFont="1" applyFill="1" applyBorder="1"/>
    <xf numFmtId="49" fontId="0" fillId="3" borderId="1" xfId="0" applyNumberFormat="1" applyFill="1" applyBorder="1" applyAlignment="1"/>
    <xf numFmtId="49" fontId="0" fillId="2" borderId="0" xfId="0" applyNumberFormat="1" applyFill="1"/>
    <xf numFmtId="0" fontId="12" fillId="8" borderId="1" xfId="0" applyFont="1" applyFill="1" applyBorder="1"/>
    <xf numFmtId="0" fontId="12" fillId="8" borderId="13" xfId="0" applyFont="1" applyFill="1" applyBorder="1" applyAlignment="1">
      <alignment horizontal="center"/>
    </xf>
    <xf numFmtId="0" fontId="12" fillId="8" borderId="13" xfId="0" applyFont="1" applyFill="1" applyBorder="1" applyAlignment="1" applyProtection="1">
      <alignment horizontal="center"/>
      <protection locked="0"/>
    </xf>
    <xf numFmtId="0" fontId="12" fillId="8" borderId="13" xfId="0" applyFont="1" applyFill="1" applyBorder="1" applyAlignment="1">
      <alignment horizontal="center" wrapText="1"/>
    </xf>
    <xf numFmtId="0" fontId="12" fillId="9" borderId="14" xfId="0" applyFont="1" applyFill="1" applyBorder="1"/>
    <xf numFmtId="0" fontId="12" fillId="9" borderId="18" xfId="0" applyFont="1" applyFill="1" applyBorder="1" applyAlignment="1">
      <alignment horizontal="center"/>
    </xf>
    <xf numFmtId="0" fontId="12" fillId="9" borderId="18" xfId="0" applyFont="1" applyFill="1" applyBorder="1" applyAlignment="1" applyProtection="1">
      <alignment horizontal="center"/>
      <protection locked="0"/>
    </xf>
    <xf numFmtId="0" fontId="12" fillId="9" borderId="18" xfId="0" applyFont="1" applyFill="1" applyBorder="1" applyAlignment="1">
      <alignment horizontal="center" wrapText="1"/>
    </xf>
    <xf numFmtId="0" fontId="0" fillId="4" borderId="1" xfId="0" quotePrefix="1" applyFill="1" applyBorder="1" applyAlignment="1">
      <alignment horizontal="center"/>
    </xf>
    <xf numFmtId="0" fontId="0" fillId="4" borderId="1" xfId="0" applyNumberFormat="1" applyFill="1" applyBorder="1" applyAlignment="1" applyProtection="1">
      <alignment horizontal="center"/>
      <protection locked="0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2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OCV!$E$3:$E$19</c:f>
              <c:numCache>
                <c:formatCode>General</c:formatCode>
                <c:ptCount val="17"/>
                <c:pt idx="0">
                  <c:v>1.4E-2</c:v>
                </c:pt>
                <c:pt idx="1">
                  <c:v>5.6050000000000003E-2</c:v>
                </c:pt>
                <c:pt idx="2">
                  <c:v>9.8100000000000007E-2</c:v>
                </c:pt>
                <c:pt idx="3">
                  <c:v>0.14015</c:v>
                </c:pt>
                <c:pt idx="4">
                  <c:v>0.1822</c:v>
                </c:pt>
                <c:pt idx="5">
                  <c:v>0.22425</c:v>
                </c:pt>
                <c:pt idx="6">
                  <c:v>0.26629999999999998</c:v>
                </c:pt>
                <c:pt idx="7">
                  <c:v>0.30835000000000001</c:v>
                </c:pt>
                <c:pt idx="8">
                  <c:v>0.35039999999999999</c:v>
                </c:pt>
                <c:pt idx="9">
                  <c:v>0.39245000000000002</c:v>
                </c:pt>
                <c:pt idx="10">
                  <c:v>0.4345</c:v>
                </c:pt>
                <c:pt idx="11">
                  <c:v>0.47654999999999997</c:v>
                </c:pt>
                <c:pt idx="12">
                  <c:v>0.51859999999999995</c:v>
                </c:pt>
                <c:pt idx="13">
                  <c:v>0.56064999999999998</c:v>
                </c:pt>
                <c:pt idx="14">
                  <c:v>0.81294999999999995</c:v>
                </c:pt>
                <c:pt idx="15">
                  <c:v>0.85499999999999998</c:v>
                </c:pt>
                <c:pt idx="16">
                  <c:v>1</c:v>
                </c:pt>
              </c:numCache>
            </c:numRef>
          </c:cat>
          <c:val>
            <c:numRef>
              <c:f>OCV!$F$3:$F$19</c:f>
              <c:numCache>
                <c:formatCode>General</c:formatCode>
                <c:ptCount val="17"/>
                <c:pt idx="0">
                  <c:v>1.22095</c:v>
                </c:pt>
                <c:pt idx="1">
                  <c:v>0.427481</c:v>
                </c:pt>
                <c:pt idx="2">
                  <c:v>0.221637</c:v>
                </c:pt>
                <c:pt idx="3">
                  <c:v>0.20775199999999999</c:v>
                </c:pt>
                <c:pt idx="4">
                  <c:v>0.181506</c:v>
                </c:pt>
                <c:pt idx="5">
                  <c:v>0.14824100000000001</c:v>
                </c:pt>
                <c:pt idx="6">
                  <c:v>0.12916800000000001</c:v>
                </c:pt>
                <c:pt idx="7">
                  <c:v>0.12703100000000001</c:v>
                </c:pt>
                <c:pt idx="8">
                  <c:v>0.12565799999999999</c:v>
                </c:pt>
                <c:pt idx="9">
                  <c:v>0.12443700000000001</c:v>
                </c:pt>
                <c:pt idx="10">
                  <c:v>0.12230100000000001</c:v>
                </c:pt>
                <c:pt idx="11">
                  <c:v>0.11924899999999999</c:v>
                </c:pt>
                <c:pt idx="12">
                  <c:v>0.103685</c:v>
                </c:pt>
                <c:pt idx="13">
                  <c:v>8.8273000000000004E-2</c:v>
                </c:pt>
                <c:pt idx="14">
                  <c:v>8.7816000000000005E-2</c:v>
                </c:pt>
                <c:pt idx="15">
                  <c:v>8.6900000000000005E-2</c:v>
                </c:pt>
                <c:pt idx="16">
                  <c:v>8.6900000000000005E-2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04448"/>
        <c:axId val="68427072"/>
      </c:lineChart>
      <c:catAx>
        <c:axId val="993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427072"/>
        <c:crosses val="autoZero"/>
        <c:auto val="1"/>
        <c:lblAlgn val="ctr"/>
        <c:lblOffset val="100"/>
        <c:noMultiLvlLbl val="0"/>
      </c:catAx>
      <c:valAx>
        <c:axId val="6842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0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1498600</xdr:colOff>
      <xdr:row>0</xdr:row>
      <xdr:rowOff>63500</xdr:rowOff>
    </xdr:from>
    <xdr:to>
      <xdr:col>8</xdr:col>
      <xdr:colOff>818515</xdr:colOff>
      <xdr:row>1</xdr:row>
      <xdr:rowOff>142875</xdr:rowOff>
    </xdr:to>
    <xdr:pic>
      <xdr:nvPicPr>
        <xdr:cNvPr id="4" name="Picture 3" descr="Macintosh HD:Users:jfoster2:Desktop:UCCS Brand Materials 2012:outputs:UCCS Signature.eps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0" y="63500"/>
          <a:ext cx="2964815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15</xdr:row>
      <xdr:rowOff>184150</xdr:rowOff>
    </xdr:from>
    <xdr:to>
      <xdr:col>16</xdr:col>
      <xdr:colOff>139700</xdr:colOff>
      <xdr:row>30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9</xdr:row>
          <xdr:rowOff>9525</xdr:rowOff>
        </xdr:from>
        <xdr:to>
          <xdr:col>2</xdr:col>
          <xdr:colOff>4800600</xdr:colOff>
          <xdr:row>14</xdr:row>
          <xdr:rowOff>85725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</xdr:col>
      <xdr:colOff>1498600</xdr:colOff>
      <xdr:row>0</xdr:row>
      <xdr:rowOff>63500</xdr:rowOff>
    </xdr:from>
    <xdr:to>
      <xdr:col>6</xdr:col>
      <xdr:colOff>818515</xdr:colOff>
      <xdr:row>1</xdr:row>
      <xdr:rowOff>3175</xdr:rowOff>
    </xdr:to>
    <xdr:pic>
      <xdr:nvPicPr>
        <xdr:cNvPr id="4" name="Picture 3" descr="Macintosh HD:Users:jfoster2:Desktop:UCCS Brand Materials 2012:outputs:UCCS Signature.eps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9300" y="63500"/>
          <a:ext cx="2964815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12700</xdr:colOff>
      <xdr:row>0</xdr:row>
      <xdr:rowOff>76200</xdr:rowOff>
    </xdr:from>
    <xdr:to>
      <xdr:col>7</xdr:col>
      <xdr:colOff>5715</xdr:colOff>
      <xdr:row>0</xdr:row>
      <xdr:rowOff>266700</xdr:rowOff>
    </xdr:to>
    <xdr:pic>
      <xdr:nvPicPr>
        <xdr:cNvPr id="2" name="Picture 1" descr="Macintosh HD:Users:jfoster2:Desktop:UCCS Brand Materials 2012:outputs:UCCS Signature.eps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25300" y="76200"/>
          <a:ext cx="1644015" cy="330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1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image" Target="../media/image2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B1" zoomScale="125" zoomScaleNormal="125" zoomScalePageLayoutView="125" workbookViewId="0">
      <selection activeCell="C4" sqref="C4"/>
    </sheetView>
  </sheetViews>
  <sheetFormatPr defaultColWidth="10.875" defaultRowHeight="15.75" x14ac:dyDescent="0.25"/>
  <cols>
    <col min="1" max="1" width="35.375" style="1" bestFit="1" customWidth="1"/>
    <col min="2" max="2" width="16.125" style="1" customWidth="1"/>
    <col min="3" max="3" width="34.5" style="1" customWidth="1"/>
    <col min="4" max="4" width="13" style="1" bestFit="1" customWidth="1"/>
    <col min="5" max="5" width="22.875" style="16" customWidth="1"/>
    <col min="6" max="6" width="3.875" style="16" customWidth="1"/>
    <col min="7" max="7" width="31.625" style="1" customWidth="1"/>
    <col min="8" max="8" width="16.125" style="1" customWidth="1"/>
    <col min="9" max="9" width="25.625" style="1" customWidth="1"/>
    <col min="10" max="10" width="13" style="1" customWidth="1"/>
    <col min="11" max="11" width="20.875" style="1" customWidth="1"/>
    <col min="12" max="16384" width="10.875" style="1"/>
  </cols>
  <sheetData>
    <row r="1" spans="1:11" ht="27" thickBot="1" x14ac:dyDescent="0.45">
      <c r="A1" s="56" t="s">
        <v>27</v>
      </c>
      <c r="B1" s="57"/>
      <c r="C1" s="57"/>
      <c r="D1" s="57"/>
      <c r="E1" s="58"/>
      <c r="G1" s="61"/>
      <c r="H1" s="62"/>
      <c r="I1" s="62"/>
      <c r="J1" s="31"/>
      <c r="K1" s="33"/>
    </row>
    <row r="2" spans="1:11" x14ac:dyDescent="0.25">
      <c r="A2" s="27" t="s">
        <v>5</v>
      </c>
      <c r="B2" s="27" t="s">
        <v>4</v>
      </c>
      <c r="C2" s="27" t="s">
        <v>6</v>
      </c>
      <c r="D2" s="27" t="s">
        <v>7</v>
      </c>
      <c r="E2" s="27"/>
      <c r="G2" s="63"/>
      <c r="H2" s="64"/>
      <c r="I2" s="64"/>
      <c r="J2" s="32"/>
      <c r="K2" s="34" t="s">
        <v>88</v>
      </c>
    </row>
    <row r="3" spans="1:11" ht="16.5" thickBot="1" x14ac:dyDescent="0.3">
      <c r="A3" s="2" t="s">
        <v>17</v>
      </c>
      <c r="B3" s="3" t="s">
        <v>21</v>
      </c>
      <c r="C3" s="4" t="s">
        <v>179</v>
      </c>
      <c r="D3" s="3"/>
      <c r="E3" s="3"/>
      <c r="G3" s="59" t="s">
        <v>31</v>
      </c>
      <c r="H3" s="60"/>
      <c r="I3" s="60"/>
      <c r="J3" s="30"/>
      <c r="K3" s="35">
        <v>1</v>
      </c>
    </row>
    <row r="4" spans="1:11" ht="16.5" thickBot="1" x14ac:dyDescent="0.3">
      <c r="F4" s="24"/>
    </row>
    <row r="5" spans="1:11" ht="27" thickBot="1" x14ac:dyDescent="0.45">
      <c r="A5" s="56" t="s">
        <v>19</v>
      </c>
      <c r="B5" s="57"/>
      <c r="C5" s="57"/>
      <c r="D5" s="57"/>
      <c r="E5" s="58"/>
      <c r="F5" s="24"/>
      <c r="G5" s="56" t="s">
        <v>22</v>
      </c>
      <c r="H5" s="57"/>
      <c r="I5" s="57"/>
      <c r="J5" s="57"/>
      <c r="K5" s="58"/>
    </row>
    <row r="6" spans="1:11" x14ac:dyDescent="0.25">
      <c r="A6" s="27" t="s">
        <v>5</v>
      </c>
      <c r="B6" s="27" t="s">
        <v>4</v>
      </c>
      <c r="C6" s="27" t="s">
        <v>6</v>
      </c>
      <c r="D6" s="27" t="s">
        <v>7</v>
      </c>
      <c r="E6" s="28" t="s">
        <v>87</v>
      </c>
      <c r="F6" s="25"/>
      <c r="G6" s="37" t="s">
        <v>5</v>
      </c>
      <c r="H6" s="27" t="s">
        <v>4</v>
      </c>
      <c r="I6" s="27" t="s">
        <v>6</v>
      </c>
      <c r="J6" s="27" t="s">
        <v>7</v>
      </c>
      <c r="K6" s="28" t="s">
        <v>87</v>
      </c>
    </row>
    <row r="7" spans="1:11" ht="18" x14ac:dyDescent="0.25">
      <c r="A7" s="5" t="s">
        <v>40</v>
      </c>
      <c r="B7" s="6" t="s">
        <v>1</v>
      </c>
      <c r="C7" s="11">
        <v>1</v>
      </c>
      <c r="D7" s="6" t="s">
        <v>54</v>
      </c>
      <c r="E7" s="18"/>
      <c r="F7" s="26"/>
      <c r="G7" s="5" t="s">
        <v>171</v>
      </c>
      <c r="H7" s="6"/>
      <c r="I7" s="7">
        <f>MIN(I21,I58)</f>
        <v>20.467760166241025</v>
      </c>
      <c r="J7" s="6" t="s">
        <v>89</v>
      </c>
      <c r="K7" s="18"/>
    </row>
    <row r="8" spans="1:11" x14ac:dyDescent="0.25">
      <c r="A8" s="2" t="s">
        <v>8</v>
      </c>
      <c r="B8" s="3" t="s">
        <v>0</v>
      </c>
      <c r="C8" s="10">
        <v>298.14999999999998</v>
      </c>
      <c r="D8" s="3" t="s">
        <v>9</v>
      </c>
      <c r="E8" s="17"/>
      <c r="F8" s="26"/>
      <c r="G8" s="2"/>
      <c r="H8" s="3"/>
      <c r="I8" s="4"/>
      <c r="J8" s="3"/>
      <c r="K8" s="17"/>
    </row>
    <row r="9" spans="1:11" x14ac:dyDescent="0.25">
      <c r="A9" s="5" t="s">
        <v>41</v>
      </c>
      <c r="B9" s="6" t="s">
        <v>2</v>
      </c>
      <c r="C9" s="11">
        <v>0.36299999999999999</v>
      </c>
      <c r="D9" s="6" t="s">
        <v>24</v>
      </c>
      <c r="E9" s="18"/>
      <c r="F9" s="26"/>
      <c r="G9" s="5"/>
      <c r="H9" s="6"/>
      <c r="I9" s="7"/>
      <c r="J9" s="6"/>
      <c r="K9" s="18"/>
    </row>
    <row r="10" spans="1:11" ht="18" x14ac:dyDescent="0.25">
      <c r="A10" s="2" t="s">
        <v>42</v>
      </c>
      <c r="B10" s="3" t="s">
        <v>162</v>
      </c>
      <c r="C10" s="10">
        <v>0</v>
      </c>
      <c r="D10" s="3" t="s">
        <v>56</v>
      </c>
      <c r="E10" s="17"/>
      <c r="F10" s="26"/>
      <c r="G10" s="2"/>
      <c r="H10" s="3"/>
      <c r="I10" s="4"/>
      <c r="J10" s="3"/>
      <c r="K10" s="17"/>
    </row>
    <row r="11" spans="1:11" ht="18" x14ac:dyDescent="0.25">
      <c r="A11" s="5" t="s">
        <v>45</v>
      </c>
      <c r="B11" s="6" t="s">
        <v>3</v>
      </c>
      <c r="C11" s="19">
        <v>7.5E-11</v>
      </c>
      <c r="D11" s="6" t="s">
        <v>55</v>
      </c>
      <c r="E11" s="18"/>
      <c r="F11" s="26"/>
      <c r="G11" s="38"/>
      <c r="H11" s="6"/>
      <c r="I11" s="21"/>
      <c r="J11" s="6"/>
      <c r="K11" s="18"/>
    </row>
    <row r="12" spans="1:11" ht="18" x14ac:dyDescent="0.25">
      <c r="A12" s="2" t="s">
        <v>43</v>
      </c>
      <c r="B12" s="3" t="s">
        <v>163</v>
      </c>
      <c r="C12" s="10">
        <v>0</v>
      </c>
      <c r="D12" s="3" t="s">
        <v>56</v>
      </c>
      <c r="E12" s="17"/>
      <c r="F12" s="26"/>
      <c r="G12" s="5"/>
      <c r="H12" s="6"/>
      <c r="I12" s="7"/>
      <c r="J12" s="6"/>
      <c r="K12" s="18"/>
    </row>
    <row r="13" spans="1:11" ht="31.5" x14ac:dyDescent="0.25">
      <c r="A13" s="38" t="s">
        <v>173</v>
      </c>
      <c r="B13" s="6" t="s">
        <v>174</v>
      </c>
      <c r="C13" s="11" t="s">
        <v>159</v>
      </c>
      <c r="D13" s="6" t="s">
        <v>58</v>
      </c>
      <c r="E13" s="18"/>
      <c r="F13" s="26"/>
      <c r="G13" s="2"/>
      <c r="H13" s="3"/>
      <c r="I13" s="4"/>
      <c r="J13" s="3"/>
      <c r="K13" s="17"/>
    </row>
    <row r="14" spans="1:11" ht="18" x14ac:dyDescent="0.25">
      <c r="A14" s="2" t="s">
        <v>44</v>
      </c>
      <c r="B14" s="3" t="s">
        <v>170</v>
      </c>
      <c r="C14" s="10">
        <v>2000</v>
      </c>
      <c r="D14" s="3" t="s">
        <v>57</v>
      </c>
      <c r="E14" s="17"/>
      <c r="F14" s="26"/>
      <c r="G14" s="2"/>
      <c r="H14" s="3"/>
      <c r="I14" s="4"/>
      <c r="J14" s="3"/>
      <c r="K14" s="17"/>
    </row>
    <row r="15" spans="1:11" ht="16.5" thickBot="1" x14ac:dyDescent="0.3">
      <c r="F15" s="24"/>
    </row>
    <row r="16" spans="1:11" ht="27" thickBot="1" x14ac:dyDescent="0.45">
      <c r="A16" s="56" t="s">
        <v>20</v>
      </c>
      <c r="B16" s="57"/>
      <c r="C16" s="57"/>
      <c r="D16" s="57"/>
      <c r="E16" s="58"/>
      <c r="F16" s="24"/>
      <c r="G16" s="65" t="s">
        <v>22</v>
      </c>
      <c r="H16" s="66"/>
      <c r="I16" s="66"/>
      <c r="J16" s="66"/>
      <c r="K16" s="67"/>
    </row>
    <row r="17" spans="1:11" x14ac:dyDescent="0.25">
      <c r="A17" s="27" t="s">
        <v>5</v>
      </c>
      <c r="B17" s="27" t="s">
        <v>4</v>
      </c>
      <c r="C17" s="27" t="s">
        <v>6</v>
      </c>
      <c r="D17" s="27" t="s">
        <v>7</v>
      </c>
      <c r="E17" s="29" t="s">
        <v>87</v>
      </c>
      <c r="F17" s="25"/>
      <c r="G17" s="37" t="s">
        <v>5</v>
      </c>
      <c r="H17" s="8" t="s">
        <v>4</v>
      </c>
      <c r="I17" s="8" t="s">
        <v>6</v>
      </c>
      <c r="J17" s="8" t="s">
        <v>7</v>
      </c>
      <c r="K17" s="29" t="s">
        <v>87</v>
      </c>
    </row>
    <row r="18" spans="1:11" ht="18" x14ac:dyDescent="0.25">
      <c r="A18" s="2" t="s">
        <v>59</v>
      </c>
      <c r="B18" s="3" t="s">
        <v>164</v>
      </c>
      <c r="C18" s="10">
        <v>0</v>
      </c>
      <c r="D18" s="3" t="s">
        <v>56</v>
      </c>
      <c r="E18" s="17"/>
      <c r="F18" s="26"/>
      <c r="G18" s="2"/>
      <c r="H18" s="3"/>
      <c r="I18" s="20"/>
      <c r="J18" s="3"/>
      <c r="K18" s="17"/>
    </row>
    <row r="19" spans="1:11" ht="18" x14ac:dyDescent="0.25">
      <c r="A19" s="5" t="s">
        <v>167</v>
      </c>
      <c r="B19" s="6" t="s">
        <v>168</v>
      </c>
      <c r="C19" s="23">
        <f>I19*C28*C14^(1-C31)</f>
        <v>2.2842116614500289E-5</v>
      </c>
      <c r="D19" s="6" t="s">
        <v>175</v>
      </c>
      <c r="E19" s="36"/>
      <c r="F19" s="26"/>
      <c r="G19" s="5" t="s">
        <v>67</v>
      </c>
      <c r="H19" s="6" t="s">
        <v>15</v>
      </c>
      <c r="I19" s="23">
        <v>1.93545E-11</v>
      </c>
      <c r="J19" s="6" t="s">
        <v>73</v>
      </c>
      <c r="K19" s="36"/>
    </row>
    <row r="20" spans="1:11" ht="18" x14ac:dyDescent="0.25">
      <c r="A20" s="2" t="s">
        <v>61</v>
      </c>
      <c r="B20" s="3" t="s">
        <v>166</v>
      </c>
      <c r="C20" s="10">
        <v>0</v>
      </c>
      <c r="D20" s="3" t="s">
        <v>56</v>
      </c>
      <c r="E20" s="17"/>
      <c r="F20" s="26"/>
      <c r="G20" s="2"/>
      <c r="H20" s="3"/>
      <c r="I20" s="4"/>
      <c r="J20" s="3"/>
      <c r="K20" s="17"/>
    </row>
    <row r="21" spans="1:11" ht="18" x14ac:dyDescent="0.25">
      <c r="A21" s="5" t="s">
        <v>36</v>
      </c>
      <c r="B21" s="6" t="s">
        <v>68</v>
      </c>
      <c r="C21" s="11">
        <v>100</v>
      </c>
      <c r="D21" s="6" t="s">
        <v>58</v>
      </c>
      <c r="E21" s="18"/>
      <c r="F21" s="26"/>
      <c r="G21" s="5" t="s">
        <v>172</v>
      </c>
      <c r="H21" s="6" t="s">
        <v>177</v>
      </c>
      <c r="I21" s="55">
        <f>C$7*C25*C26*C28*ABS(C30-C29)*96485.3365/3600</f>
        <v>20.467760166241025</v>
      </c>
      <c r="J21" s="54" t="s">
        <v>178</v>
      </c>
      <c r="K21" s="18"/>
    </row>
    <row r="22" spans="1:11" ht="18" x14ac:dyDescent="0.25">
      <c r="A22" s="2" t="s">
        <v>60</v>
      </c>
      <c r="B22" s="3" t="s">
        <v>165</v>
      </c>
      <c r="C22" s="10">
        <v>0</v>
      </c>
      <c r="D22" s="3" t="s">
        <v>56</v>
      </c>
      <c r="E22" s="17"/>
      <c r="F22" s="26"/>
      <c r="G22" s="46"/>
      <c r="H22" s="47"/>
      <c r="I22" s="48"/>
      <c r="J22" s="47"/>
      <c r="K22" s="49"/>
    </row>
    <row r="23" spans="1:11" ht="18" x14ac:dyDescent="0.25">
      <c r="A23" s="5" t="s">
        <v>62</v>
      </c>
      <c r="B23" s="6" t="s">
        <v>11</v>
      </c>
      <c r="C23" s="19">
        <v>3.8999999999999998E-14</v>
      </c>
      <c r="D23" s="6" t="s">
        <v>55</v>
      </c>
      <c r="E23" s="18"/>
      <c r="F23" s="26"/>
      <c r="G23" s="50"/>
      <c r="H23" s="51"/>
      <c r="I23" s="52"/>
      <c r="J23" s="51"/>
      <c r="K23" s="53"/>
    </row>
    <row r="24" spans="1:11" x14ac:dyDescent="0.25">
      <c r="A24" s="2" t="s">
        <v>32</v>
      </c>
      <c r="B24" s="3" t="s">
        <v>10</v>
      </c>
      <c r="C24" s="22">
        <v>1.2500000000000001E-5</v>
      </c>
      <c r="D24" s="3" t="s">
        <v>26</v>
      </c>
      <c r="E24" s="17"/>
      <c r="F24" s="26"/>
      <c r="G24" s="46"/>
      <c r="H24" s="47"/>
      <c r="I24" s="48"/>
      <c r="J24" s="47"/>
      <c r="K24" s="49"/>
    </row>
    <row r="25" spans="1:11" x14ac:dyDescent="0.25">
      <c r="A25" s="5" t="s">
        <v>33</v>
      </c>
      <c r="B25" s="6" t="s">
        <v>12</v>
      </c>
      <c r="C25" s="19">
        <v>1.2799999999999999E-4</v>
      </c>
      <c r="D25" s="6" t="s">
        <v>26</v>
      </c>
      <c r="E25" s="18"/>
      <c r="F25" s="26"/>
      <c r="G25" s="50"/>
      <c r="H25" s="51"/>
      <c r="I25" s="52"/>
      <c r="J25" s="51"/>
      <c r="K25" s="53"/>
    </row>
    <row r="26" spans="1:11" x14ac:dyDescent="0.25">
      <c r="A26" s="2" t="s">
        <v>35</v>
      </c>
      <c r="B26" s="3" t="s">
        <v>13</v>
      </c>
      <c r="C26" s="10">
        <v>0.47099999999999997</v>
      </c>
      <c r="D26" s="3" t="s">
        <v>24</v>
      </c>
      <c r="E26" s="17"/>
      <c r="F26" s="26"/>
      <c r="G26" s="46"/>
      <c r="H26" s="47"/>
      <c r="I26" s="48"/>
      <c r="J26" s="47"/>
      <c r="K26" s="49"/>
    </row>
    <row r="27" spans="1:11" x14ac:dyDescent="0.25">
      <c r="A27" s="5" t="s">
        <v>34</v>
      </c>
      <c r="B27" s="6" t="s">
        <v>14</v>
      </c>
      <c r="C27" s="11">
        <v>0.35699999999999998</v>
      </c>
      <c r="D27" s="6" t="s">
        <v>24</v>
      </c>
      <c r="E27" s="18"/>
      <c r="F27" s="26"/>
      <c r="G27" s="50"/>
      <c r="H27" s="51"/>
      <c r="I27" s="52"/>
      <c r="J27" s="51"/>
      <c r="K27" s="53"/>
    </row>
    <row r="28" spans="1:11" ht="18" x14ac:dyDescent="0.25">
      <c r="A28" s="2" t="s">
        <v>38</v>
      </c>
      <c r="B28" s="3" t="s">
        <v>37</v>
      </c>
      <c r="C28" s="10">
        <v>26390</v>
      </c>
      <c r="D28" s="3" t="s">
        <v>57</v>
      </c>
      <c r="E28" s="17"/>
      <c r="F28" s="26"/>
      <c r="G28" s="46"/>
      <c r="H28" s="47"/>
      <c r="I28" s="48"/>
      <c r="J28" s="47"/>
      <c r="K28" s="49"/>
    </row>
    <row r="29" spans="1:11" x14ac:dyDescent="0.25">
      <c r="A29" s="5" t="s">
        <v>66</v>
      </c>
      <c r="B29" s="6" t="s">
        <v>65</v>
      </c>
      <c r="C29" s="11">
        <v>0.05</v>
      </c>
      <c r="D29" s="6" t="s">
        <v>24</v>
      </c>
      <c r="E29" s="18"/>
      <c r="F29" s="26"/>
      <c r="G29" s="50"/>
      <c r="H29" s="51"/>
      <c r="I29" s="52"/>
      <c r="J29" s="51"/>
      <c r="K29" s="53"/>
    </row>
    <row r="30" spans="1:11" x14ac:dyDescent="0.25">
      <c r="A30" s="2" t="s">
        <v>63</v>
      </c>
      <c r="B30" s="3" t="s">
        <v>64</v>
      </c>
      <c r="C30" s="10">
        <v>0.53</v>
      </c>
      <c r="D30" s="3" t="s">
        <v>24</v>
      </c>
      <c r="E30" s="17"/>
      <c r="F30" s="26"/>
      <c r="G30" s="46"/>
      <c r="H30" s="47"/>
      <c r="I30" s="48"/>
      <c r="J30" s="47"/>
      <c r="K30" s="49"/>
    </row>
    <row r="31" spans="1:11" x14ac:dyDescent="0.25">
      <c r="A31" s="5" t="s">
        <v>69</v>
      </c>
      <c r="B31" s="6" t="s">
        <v>70</v>
      </c>
      <c r="C31" s="11">
        <v>0.5</v>
      </c>
      <c r="D31" s="6" t="s">
        <v>24</v>
      </c>
      <c r="E31" s="18"/>
      <c r="F31" s="26"/>
      <c r="G31" s="50"/>
      <c r="H31" s="51"/>
      <c r="I31" s="52"/>
      <c r="J31" s="51"/>
      <c r="K31" s="53"/>
    </row>
    <row r="32" spans="1:11" ht="18" x14ac:dyDescent="0.25">
      <c r="A32" s="2" t="s">
        <v>71</v>
      </c>
      <c r="B32" s="3" t="s">
        <v>16</v>
      </c>
      <c r="C32" s="10">
        <v>0</v>
      </c>
      <c r="D32" s="3" t="s">
        <v>72</v>
      </c>
      <c r="E32" s="17"/>
      <c r="F32" s="26"/>
      <c r="G32" s="46"/>
      <c r="H32" s="47"/>
      <c r="I32" s="48"/>
      <c r="J32" s="47"/>
      <c r="K32" s="49"/>
    </row>
    <row r="33" spans="1:11" ht="15.95" customHeight="1" x14ac:dyDescent="0.25">
      <c r="A33" s="5" t="s">
        <v>74</v>
      </c>
      <c r="B33" s="6" t="s">
        <v>176</v>
      </c>
      <c r="C33" s="39" t="s">
        <v>160</v>
      </c>
      <c r="D33" s="6" t="s">
        <v>25</v>
      </c>
      <c r="E33" s="18"/>
      <c r="F33" s="26"/>
      <c r="G33" s="50"/>
      <c r="H33" s="51"/>
      <c r="I33" s="52"/>
      <c r="J33" s="51"/>
      <c r="K33" s="53"/>
    </row>
    <row r="34" spans="1:11" x14ac:dyDescent="0.25">
      <c r="A34" s="2" t="s">
        <v>46</v>
      </c>
      <c r="B34" s="3" t="s">
        <v>47</v>
      </c>
      <c r="C34" s="10">
        <v>1.5</v>
      </c>
      <c r="D34" s="3" t="s">
        <v>24</v>
      </c>
      <c r="E34" s="17"/>
      <c r="F34" s="26"/>
      <c r="G34" s="46"/>
      <c r="H34" s="47"/>
      <c r="I34" s="48"/>
      <c r="J34" s="47"/>
      <c r="K34" s="49"/>
    </row>
    <row r="35" spans="1:11" x14ac:dyDescent="0.25">
      <c r="A35" s="5" t="s">
        <v>51</v>
      </c>
      <c r="B35" s="6" t="s">
        <v>48</v>
      </c>
      <c r="C35" s="11">
        <v>1</v>
      </c>
      <c r="D35" s="6" t="s">
        <v>24</v>
      </c>
      <c r="E35" s="18"/>
      <c r="F35" s="26"/>
      <c r="G35" s="50"/>
      <c r="H35" s="51"/>
      <c r="I35" s="52"/>
      <c r="J35" s="51"/>
      <c r="K35" s="53"/>
    </row>
    <row r="36" spans="1:11" x14ac:dyDescent="0.25">
      <c r="A36" s="2" t="s">
        <v>52</v>
      </c>
      <c r="B36" s="3" t="s">
        <v>49</v>
      </c>
      <c r="C36" s="10">
        <v>1.5</v>
      </c>
      <c r="D36" s="3" t="s">
        <v>24</v>
      </c>
      <c r="E36" s="17"/>
      <c r="F36" s="26"/>
      <c r="G36" s="46"/>
      <c r="H36" s="47"/>
      <c r="I36" s="48"/>
      <c r="J36" s="47"/>
      <c r="K36" s="49"/>
    </row>
    <row r="37" spans="1:11" x14ac:dyDescent="0.25">
      <c r="A37" s="5" t="s">
        <v>53</v>
      </c>
      <c r="B37" s="6" t="s">
        <v>50</v>
      </c>
      <c r="C37" s="11">
        <v>1.5</v>
      </c>
      <c r="D37" s="6" t="s">
        <v>24</v>
      </c>
      <c r="E37" s="18"/>
      <c r="F37" s="26"/>
      <c r="G37" s="50"/>
      <c r="H37" s="51"/>
      <c r="I37" s="52"/>
      <c r="J37" s="51"/>
      <c r="K37" s="53"/>
    </row>
    <row r="38" spans="1:11" ht="15.95" customHeight="1" x14ac:dyDescent="0.25">
      <c r="A38" s="2" t="s">
        <v>158</v>
      </c>
      <c r="B38" s="3" t="s">
        <v>90</v>
      </c>
      <c r="C38" s="40">
        <v>0</v>
      </c>
      <c r="D38" s="3" t="s">
        <v>24</v>
      </c>
      <c r="E38" s="3"/>
      <c r="F38" s="26"/>
      <c r="G38" s="46"/>
      <c r="H38" s="47"/>
      <c r="I38" s="48"/>
      <c r="J38" s="47"/>
      <c r="K38" s="49"/>
    </row>
    <row r="39" spans="1:11" ht="15.95" customHeight="1" x14ac:dyDescent="0.25">
      <c r="A39" s="5"/>
      <c r="B39" s="6" t="s">
        <v>91</v>
      </c>
      <c r="C39" s="23">
        <v>0</v>
      </c>
      <c r="D39" s="6" t="s">
        <v>25</v>
      </c>
      <c r="E39" s="6"/>
      <c r="F39" s="26"/>
      <c r="G39" s="50"/>
      <c r="H39" s="51"/>
      <c r="I39" s="52"/>
      <c r="J39" s="51"/>
      <c r="K39" s="53"/>
    </row>
    <row r="40" spans="1:11" ht="15.95" customHeight="1" x14ac:dyDescent="0.25">
      <c r="A40" s="2" t="s">
        <v>92</v>
      </c>
      <c r="B40" s="3" t="s">
        <v>93</v>
      </c>
      <c r="C40" s="40">
        <v>0</v>
      </c>
      <c r="D40" s="3" t="s">
        <v>79</v>
      </c>
      <c r="E40" s="3"/>
      <c r="F40" s="26"/>
      <c r="G40" s="46"/>
      <c r="H40" s="47"/>
      <c r="I40" s="48"/>
      <c r="J40" s="47"/>
      <c r="K40" s="49"/>
    </row>
    <row r="41" spans="1:11" ht="15.95" customHeight="1" x14ac:dyDescent="0.25">
      <c r="A41" s="5"/>
      <c r="B41" s="6" t="s">
        <v>94</v>
      </c>
      <c r="C41" s="23">
        <v>0</v>
      </c>
      <c r="D41" s="6" t="s">
        <v>25</v>
      </c>
      <c r="E41" s="6"/>
      <c r="F41" s="26"/>
      <c r="G41" s="50"/>
      <c r="H41" s="51"/>
      <c r="I41" s="52"/>
      <c r="J41" s="51"/>
      <c r="K41" s="53"/>
    </row>
    <row r="42" spans="1:11" ht="18" x14ac:dyDescent="0.25">
      <c r="A42" s="2" t="s">
        <v>95</v>
      </c>
      <c r="B42" s="3" t="s">
        <v>96</v>
      </c>
      <c r="C42" s="40">
        <v>0</v>
      </c>
      <c r="D42" s="3" t="s">
        <v>79</v>
      </c>
      <c r="E42" s="3"/>
      <c r="F42" s="26"/>
      <c r="G42" s="2"/>
      <c r="H42" s="3"/>
      <c r="I42" s="4"/>
      <c r="J42" s="3"/>
      <c r="K42" s="17"/>
    </row>
    <row r="43" spans="1:11" x14ac:dyDescent="0.25">
      <c r="A43" s="5"/>
      <c r="B43" s="6"/>
      <c r="C43" s="7"/>
      <c r="D43" s="6"/>
      <c r="E43" s="18"/>
      <c r="F43" s="24"/>
      <c r="G43" s="5"/>
      <c r="H43" s="6"/>
      <c r="I43" s="7"/>
      <c r="J43" s="6"/>
      <c r="K43" s="18"/>
    </row>
    <row r="44" spans="1:11" ht="16.5" thickBot="1" x14ac:dyDescent="0.3">
      <c r="F44" s="24"/>
    </row>
    <row r="45" spans="1:11" ht="27" thickBot="1" x14ac:dyDescent="0.45">
      <c r="A45" s="56" t="s">
        <v>18</v>
      </c>
      <c r="B45" s="57"/>
      <c r="C45" s="57"/>
      <c r="D45" s="57"/>
      <c r="E45" s="58"/>
      <c r="F45" s="24"/>
      <c r="G45" s="56" t="s">
        <v>22</v>
      </c>
      <c r="H45" s="57"/>
      <c r="I45" s="57"/>
      <c r="J45" s="57"/>
      <c r="K45" s="58"/>
    </row>
    <row r="46" spans="1:11" x14ac:dyDescent="0.25">
      <c r="A46" s="27" t="s">
        <v>5</v>
      </c>
      <c r="B46" s="27" t="s">
        <v>4</v>
      </c>
      <c r="C46" s="27" t="s">
        <v>6</v>
      </c>
      <c r="D46" s="27" t="s">
        <v>7</v>
      </c>
      <c r="E46" s="29" t="s">
        <v>87</v>
      </c>
      <c r="F46" s="25"/>
      <c r="G46" s="37" t="s">
        <v>5</v>
      </c>
      <c r="H46" s="8" t="s">
        <v>4</v>
      </c>
      <c r="I46" s="8" t="s">
        <v>6</v>
      </c>
      <c r="J46" s="8" t="s">
        <v>7</v>
      </c>
      <c r="K46" s="29" t="s">
        <v>87</v>
      </c>
    </row>
    <row r="47" spans="1:11" x14ac:dyDescent="0.25">
      <c r="A47" s="2" t="s">
        <v>39</v>
      </c>
      <c r="B47" s="3" t="s">
        <v>12</v>
      </c>
      <c r="C47" s="22">
        <v>7.6000000000000004E-5</v>
      </c>
      <c r="D47" s="3" t="s">
        <v>26</v>
      </c>
      <c r="E47" s="17"/>
      <c r="F47" s="26"/>
      <c r="G47" s="2"/>
      <c r="H47" s="3"/>
      <c r="I47" s="4"/>
      <c r="J47" s="3"/>
      <c r="K47" s="17"/>
    </row>
    <row r="48" spans="1:11" x14ac:dyDescent="0.25">
      <c r="A48" s="5" t="s">
        <v>34</v>
      </c>
      <c r="B48" s="6" t="s">
        <v>14</v>
      </c>
      <c r="C48" s="11">
        <v>0.72399999999999998</v>
      </c>
      <c r="D48" s="6" t="s">
        <v>24</v>
      </c>
      <c r="E48" s="18"/>
      <c r="F48" s="26"/>
      <c r="G48" s="5"/>
      <c r="H48" s="6"/>
      <c r="I48" s="7"/>
      <c r="J48" s="6"/>
      <c r="K48" s="18"/>
    </row>
    <row r="49" spans="1:11" x14ac:dyDescent="0.25">
      <c r="A49" s="2" t="s">
        <v>46</v>
      </c>
      <c r="B49" s="3" t="s">
        <v>47</v>
      </c>
      <c r="C49" s="10">
        <v>1.5</v>
      </c>
      <c r="D49" s="3" t="s">
        <v>24</v>
      </c>
      <c r="E49" s="17"/>
      <c r="F49" s="26"/>
      <c r="G49" s="2"/>
      <c r="H49" s="3"/>
      <c r="I49" s="4"/>
      <c r="J49" s="3"/>
      <c r="K49" s="17"/>
    </row>
    <row r="50" spans="1:11" x14ac:dyDescent="0.25">
      <c r="A50" s="2" t="s">
        <v>52</v>
      </c>
      <c r="B50" s="3" t="s">
        <v>49</v>
      </c>
      <c r="C50" s="10">
        <v>1.5</v>
      </c>
      <c r="D50" s="3" t="s">
        <v>24</v>
      </c>
      <c r="E50" s="17"/>
      <c r="F50" s="26"/>
      <c r="G50" s="2"/>
      <c r="H50" s="3"/>
      <c r="I50" s="4"/>
      <c r="J50" s="3"/>
      <c r="K50" s="17"/>
    </row>
    <row r="51" spans="1:11" x14ac:dyDescent="0.25">
      <c r="A51" s="5" t="s">
        <v>53</v>
      </c>
      <c r="B51" s="6" t="s">
        <v>50</v>
      </c>
      <c r="C51" s="11">
        <v>1.5</v>
      </c>
      <c r="D51" s="6" t="s">
        <v>24</v>
      </c>
      <c r="E51" s="18"/>
      <c r="F51" s="26"/>
      <c r="G51" s="5"/>
      <c r="H51" s="6"/>
      <c r="I51" s="7"/>
      <c r="J51" s="6"/>
      <c r="K51" s="18"/>
    </row>
    <row r="52" spans="1:11" ht="16.5" thickBot="1" x14ac:dyDescent="0.3">
      <c r="F52" s="24"/>
    </row>
    <row r="53" spans="1:11" ht="27" thickBot="1" x14ac:dyDescent="0.45">
      <c r="A53" s="56" t="s">
        <v>23</v>
      </c>
      <c r="B53" s="57"/>
      <c r="C53" s="57"/>
      <c r="D53" s="57"/>
      <c r="E53" s="58"/>
      <c r="F53" s="24"/>
      <c r="G53" s="56" t="s">
        <v>22</v>
      </c>
      <c r="H53" s="57"/>
      <c r="I53" s="57"/>
      <c r="J53" s="57"/>
      <c r="K53" s="58"/>
    </row>
    <row r="54" spans="1:11" x14ac:dyDescent="0.25">
      <c r="A54" s="27" t="s">
        <v>5</v>
      </c>
      <c r="B54" s="27" t="s">
        <v>4</v>
      </c>
      <c r="C54" s="27" t="s">
        <v>6</v>
      </c>
      <c r="D54" s="27" t="s">
        <v>7</v>
      </c>
      <c r="E54" s="29" t="s">
        <v>87</v>
      </c>
      <c r="F54" s="25"/>
      <c r="G54" s="37" t="s">
        <v>5</v>
      </c>
      <c r="H54" s="8" t="s">
        <v>4</v>
      </c>
      <c r="I54" s="8" t="s">
        <v>6</v>
      </c>
      <c r="J54" s="8" t="s">
        <v>7</v>
      </c>
      <c r="K54" s="29" t="s">
        <v>87</v>
      </c>
    </row>
    <row r="55" spans="1:11" ht="18" x14ac:dyDescent="0.25">
      <c r="A55" s="2" t="s">
        <v>59</v>
      </c>
      <c r="B55" s="3" t="s">
        <v>164</v>
      </c>
      <c r="C55" s="10">
        <v>0</v>
      </c>
      <c r="D55" s="3" t="s">
        <v>56</v>
      </c>
      <c r="E55" s="17"/>
      <c r="F55" s="26"/>
      <c r="G55" s="2"/>
      <c r="H55" s="3"/>
      <c r="I55" s="4"/>
      <c r="J55" s="3"/>
      <c r="K55" s="17"/>
    </row>
    <row r="56" spans="1:11" ht="31.5" x14ac:dyDescent="0.25">
      <c r="A56" s="5" t="s">
        <v>167</v>
      </c>
      <c r="B56" s="6" t="s">
        <v>168</v>
      </c>
      <c r="C56" s="23">
        <f>I56*C65*C14^(1-C68)</f>
        <v>2.2072826361561117E-5</v>
      </c>
      <c r="D56" s="6" t="s">
        <v>169</v>
      </c>
      <c r="E56" s="36"/>
      <c r="F56" s="26"/>
      <c r="G56" s="5" t="s">
        <v>67</v>
      </c>
      <c r="H56" s="6" t="s">
        <v>15</v>
      </c>
      <c r="I56" s="23">
        <v>2.15907E-11</v>
      </c>
      <c r="J56" s="6" t="s">
        <v>73</v>
      </c>
      <c r="K56" s="36" t="s">
        <v>86</v>
      </c>
    </row>
    <row r="57" spans="1:11" ht="18" x14ac:dyDescent="0.25">
      <c r="A57" s="2" t="s">
        <v>61</v>
      </c>
      <c r="B57" s="3" t="s">
        <v>166</v>
      </c>
      <c r="C57" s="10">
        <v>0</v>
      </c>
      <c r="D57" s="3" t="s">
        <v>56</v>
      </c>
      <c r="E57" s="17"/>
      <c r="F57" s="26"/>
      <c r="G57" s="2"/>
      <c r="H57" s="3"/>
      <c r="I57" s="4"/>
      <c r="J57" s="3"/>
      <c r="K57" s="17"/>
    </row>
    <row r="58" spans="1:11" ht="18" x14ac:dyDescent="0.25">
      <c r="A58" s="5" t="s">
        <v>36</v>
      </c>
      <c r="B58" s="6" t="s">
        <v>68</v>
      </c>
      <c r="C58" s="11">
        <v>3.8</v>
      </c>
      <c r="D58" s="6" t="s">
        <v>58</v>
      </c>
      <c r="E58" s="18"/>
      <c r="F58" s="26"/>
      <c r="G58" s="5" t="s">
        <v>172</v>
      </c>
      <c r="H58" s="6" t="s">
        <v>177</v>
      </c>
      <c r="I58" s="55">
        <f>C$7*C62*C63*C65*ABS(C67-C66)*96485.3365/3600</f>
        <v>20.467760166241032</v>
      </c>
      <c r="J58" s="54" t="s">
        <v>178</v>
      </c>
      <c r="K58" s="18"/>
    </row>
    <row r="59" spans="1:11" ht="18" x14ac:dyDescent="0.25">
      <c r="A59" s="2" t="s">
        <v>60</v>
      </c>
      <c r="B59" s="3" t="s">
        <v>165</v>
      </c>
      <c r="C59" s="10">
        <v>0</v>
      </c>
      <c r="D59" s="3" t="s">
        <v>56</v>
      </c>
      <c r="E59" s="17"/>
      <c r="F59" s="26"/>
      <c r="G59" s="46"/>
      <c r="H59" s="47"/>
      <c r="I59" s="48"/>
      <c r="J59" s="47"/>
      <c r="K59" s="49"/>
    </row>
    <row r="60" spans="1:11" ht="18" x14ac:dyDescent="0.25">
      <c r="A60" s="5" t="s">
        <v>62</v>
      </c>
      <c r="B60" s="6" t="s">
        <v>11</v>
      </c>
      <c r="C60" s="11">
        <v>1E-13</v>
      </c>
      <c r="D60" s="6" t="s">
        <v>55</v>
      </c>
      <c r="E60" s="18"/>
      <c r="F60" s="26"/>
      <c r="G60" s="50"/>
      <c r="H60" s="51"/>
      <c r="I60" s="52"/>
      <c r="J60" s="51"/>
      <c r="K60" s="53"/>
    </row>
    <row r="61" spans="1:11" x14ac:dyDescent="0.25">
      <c r="A61" s="2" t="s">
        <v>32</v>
      </c>
      <c r="B61" s="3" t="s">
        <v>10</v>
      </c>
      <c r="C61" s="22">
        <v>8.4999999999999999E-6</v>
      </c>
      <c r="D61" s="3" t="s">
        <v>26</v>
      </c>
      <c r="E61" s="17"/>
      <c r="F61" s="26"/>
      <c r="G61" s="46"/>
      <c r="H61" s="47"/>
      <c r="I61" s="48"/>
      <c r="J61" s="47"/>
      <c r="K61" s="49"/>
    </row>
    <row r="62" spans="1:11" x14ac:dyDescent="0.25">
      <c r="A62" s="5" t="s">
        <v>33</v>
      </c>
      <c r="B62" s="6" t="s">
        <v>12</v>
      </c>
      <c r="C62" s="19">
        <v>1.9000000000000001E-4</v>
      </c>
      <c r="D62" s="6" t="s">
        <v>26</v>
      </c>
      <c r="E62" s="18"/>
      <c r="F62" s="26"/>
      <c r="G62" s="50"/>
      <c r="H62" s="51"/>
      <c r="I62" s="52"/>
      <c r="J62" s="51"/>
      <c r="K62" s="53"/>
    </row>
    <row r="63" spans="1:11" x14ac:dyDescent="0.25">
      <c r="A63" s="2" t="s">
        <v>35</v>
      </c>
      <c r="B63" s="3" t="s">
        <v>13</v>
      </c>
      <c r="C63" s="10">
        <v>0.29699999999999999</v>
      </c>
      <c r="D63" s="3" t="s">
        <v>24</v>
      </c>
      <c r="E63" s="17"/>
      <c r="F63" s="26"/>
      <c r="G63" s="46"/>
      <c r="H63" s="47"/>
      <c r="I63" s="48"/>
      <c r="J63" s="47"/>
      <c r="K63" s="49"/>
    </row>
    <row r="64" spans="1:11" x14ac:dyDescent="0.25">
      <c r="A64" s="5" t="s">
        <v>34</v>
      </c>
      <c r="B64" s="6" t="s">
        <v>14</v>
      </c>
      <c r="C64" s="11">
        <v>0.44400000000000001</v>
      </c>
      <c r="D64" s="6" t="s">
        <v>24</v>
      </c>
      <c r="E64" s="18"/>
      <c r="F64" s="26"/>
      <c r="G64" s="50"/>
      <c r="H64" s="51"/>
      <c r="I64" s="52"/>
      <c r="J64" s="51"/>
      <c r="K64" s="53"/>
    </row>
    <row r="65" spans="1:11" ht="18" x14ac:dyDescent="0.25">
      <c r="A65" s="2" t="s">
        <v>38</v>
      </c>
      <c r="B65" s="3" t="s">
        <v>37</v>
      </c>
      <c r="C65" s="10">
        <v>22860</v>
      </c>
      <c r="D65" s="3" t="s">
        <v>57</v>
      </c>
      <c r="E65" s="17"/>
      <c r="F65" s="26"/>
      <c r="G65" s="46"/>
      <c r="H65" s="47"/>
      <c r="I65" s="48"/>
      <c r="J65" s="47"/>
      <c r="K65" s="49"/>
    </row>
    <row r="66" spans="1:11" x14ac:dyDescent="0.25">
      <c r="A66" s="5" t="s">
        <v>66</v>
      </c>
      <c r="B66" s="6" t="s">
        <v>65</v>
      </c>
      <c r="C66" s="19">
        <v>0.76200480003795401</v>
      </c>
      <c r="D66" s="6" t="s">
        <v>24</v>
      </c>
      <c r="E66" s="18"/>
      <c r="F66" s="26"/>
      <c r="G66" s="50"/>
      <c r="H66" s="51"/>
      <c r="I66" s="52"/>
      <c r="J66" s="51"/>
      <c r="K66" s="53"/>
    </row>
    <row r="67" spans="1:11" x14ac:dyDescent="0.25">
      <c r="A67" s="2" t="s">
        <v>63</v>
      </c>
      <c r="B67" s="3" t="s">
        <v>64</v>
      </c>
      <c r="C67" s="10">
        <v>0.17</v>
      </c>
      <c r="D67" s="3" t="s">
        <v>24</v>
      </c>
      <c r="E67" s="17"/>
      <c r="F67" s="26"/>
      <c r="G67" s="46"/>
      <c r="H67" s="47"/>
      <c r="I67" s="48"/>
      <c r="J67" s="47"/>
      <c r="K67" s="49"/>
    </row>
    <row r="68" spans="1:11" x14ac:dyDescent="0.25">
      <c r="A68" s="5" t="s">
        <v>69</v>
      </c>
      <c r="B68" s="6" t="s">
        <v>70</v>
      </c>
      <c r="C68" s="11">
        <v>0.5</v>
      </c>
      <c r="D68" s="6" t="s">
        <v>24</v>
      </c>
      <c r="E68" s="18"/>
      <c r="F68" s="26"/>
      <c r="G68" s="50"/>
      <c r="H68" s="51"/>
      <c r="I68" s="52"/>
      <c r="J68" s="51"/>
      <c r="K68" s="53"/>
    </row>
    <row r="69" spans="1:11" ht="18" x14ac:dyDescent="0.25">
      <c r="A69" s="2" t="s">
        <v>71</v>
      </c>
      <c r="B69" s="3" t="s">
        <v>16</v>
      </c>
      <c r="C69" s="10">
        <v>0</v>
      </c>
      <c r="D69" s="3" t="s">
        <v>72</v>
      </c>
      <c r="E69" s="17"/>
      <c r="F69" s="26"/>
      <c r="G69" s="2"/>
      <c r="H69" s="3"/>
      <c r="I69" s="9"/>
      <c r="J69" s="3"/>
      <c r="K69" s="17"/>
    </row>
    <row r="70" spans="1:11" ht="15.95" customHeight="1" x14ac:dyDescent="0.25">
      <c r="A70" s="5" t="s">
        <v>74</v>
      </c>
      <c r="B70" s="6" t="s">
        <v>176</v>
      </c>
      <c r="C70" s="39" t="s">
        <v>161</v>
      </c>
      <c r="D70" s="6" t="s">
        <v>25</v>
      </c>
      <c r="E70" s="18"/>
      <c r="F70" s="26"/>
      <c r="G70" s="5"/>
      <c r="H70" s="6"/>
      <c r="I70" s="11"/>
      <c r="J70" s="6"/>
      <c r="K70" s="18"/>
    </row>
    <row r="71" spans="1:11" x14ac:dyDescent="0.25">
      <c r="A71" s="2" t="s">
        <v>46</v>
      </c>
      <c r="B71" s="3" t="s">
        <v>47</v>
      </c>
      <c r="C71" s="10">
        <v>1.5</v>
      </c>
      <c r="D71" s="3" t="s">
        <v>24</v>
      </c>
      <c r="E71" s="17"/>
      <c r="F71" s="26"/>
      <c r="G71" s="2"/>
      <c r="H71" s="3"/>
      <c r="I71" s="4"/>
      <c r="J71" s="3"/>
      <c r="K71" s="17"/>
    </row>
    <row r="72" spans="1:11" x14ac:dyDescent="0.25">
      <c r="A72" s="5" t="s">
        <v>51</v>
      </c>
      <c r="B72" s="6" t="s">
        <v>48</v>
      </c>
      <c r="C72" s="11">
        <v>1</v>
      </c>
      <c r="D72" s="6" t="s">
        <v>24</v>
      </c>
      <c r="E72" s="18"/>
      <c r="F72" s="26"/>
      <c r="G72" s="5"/>
      <c r="H72" s="6"/>
      <c r="I72" s="7"/>
      <c r="J72" s="6"/>
      <c r="K72" s="18"/>
    </row>
    <row r="73" spans="1:11" x14ac:dyDescent="0.25">
      <c r="A73" s="2" t="s">
        <v>52</v>
      </c>
      <c r="B73" s="3" t="s">
        <v>49</v>
      </c>
      <c r="C73" s="10">
        <v>1.5</v>
      </c>
      <c r="D73" s="3" t="s">
        <v>24</v>
      </c>
      <c r="E73" s="17"/>
      <c r="F73" s="26"/>
      <c r="G73" s="2"/>
      <c r="H73" s="3"/>
      <c r="I73" s="4"/>
      <c r="J73" s="3"/>
      <c r="K73" s="17"/>
    </row>
    <row r="74" spans="1:11" x14ac:dyDescent="0.25">
      <c r="A74" s="5" t="s">
        <v>53</v>
      </c>
      <c r="B74" s="6" t="s">
        <v>50</v>
      </c>
      <c r="C74" s="11">
        <v>1.5</v>
      </c>
      <c r="D74" s="6" t="s">
        <v>24</v>
      </c>
      <c r="E74" s="18"/>
      <c r="F74" s="26"/>
      <c r="G74" s="5"/>
      <c r="H74" s="6"/>
      <c r="I74" s="7"/>
      <c r="J74" s="6"/>
      <c r="K74" s="18"/>
    </row>
    <row r="75" spans="1:11" x14ac:dyDescent="0.25">
      <c r="A75" s="2"/>
      <c r="B75" s="3"/>
      <c r="C75" s="4"/>
      <c r="D75" s="3"/>
      <c r="E75" s="17"/>
      <c r="F75" s="26"/>
      <c r="G75" s="2"/>
      <c r="H75" s="3"/>
      <c r="I75" s="4"/>
      <c r="J75" s="3"/>
      <c r="K75" s="17"/>
    </row>
  </sheetData>
  <sheetProtection insertRows="0" deleteRows="0"/>
  <mergeCells count="11">
    <mergeCell ref="A45:E45"/>
    <mergeCell ref="A16:E16"/>
    <mergeCell ref="A5:E5"/>
    <mergeCell ref="A1:E1"/>
    <mergeCell ref="A53:E53"/>
    <mergeCell ref="G5:K5"/>
    <mergeCell ref="G3:I3"/>
    <mergeCell ref="G1:I2"/>
    <mergeCell ref="G16:K16"/>
    <mergeCell ref="G53:K53"/>
    <mergeCell ref="G45:K45"/>
  </mergeCells>
  <phoneticPr fontId="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I24" sqref="I24"/>
    </sheetView>
  </sheetViews>
  <sheetFormatPr defaultColWidth="8.875" defaultRowHeight="15.75" x14ac:dyDescent="0.25"/>
  <cols>
    <col min="1" max="1" width="10.875" customWidth="1"/>
    <col min="2" max="2" width="12.375" customWidth="1"/>
  </cols>
  <sheetData>
    <row r="1" spans="1:6" x14ac:dyDescent="0.25">
      <c r="A1" s="68" t="s">
        <v>83</v>
      </c>
      <c r="B1" s="68"/>
      <c r="E1" s="68" t="s">
        <v>85</v>
      </c>
      <c r="F1" s="68"/>
    </row>
    <row r="2" spans="1:6" x14ac:dyDescent="0.25">
      <c r="A2" t="s">
        <v>84</v>
      </c>
      <c r="B2" t="s">
        <v>82</v>
      </c>
      <c r="E2" t="s">
        <v>81</v>
      </c>
      <c r="F2" t="s">
        <v>82</v>
      </c>
    </row>
    <row r="3" spans="1:6" x14ac:dyDescent="0.25">
      <c r="A3">
        <v>0.44</v>
      </c>
      <c r="B3">
        <v>4.2478300000000004</v>
      </c>
      <c r="E3">
        <v>1.4E-2</v>
      </c>
      <c r="F3">
        <v>1.22095</v>
      </c>
    </row>
    <row r="4" spans="1:6" x14ac:dyDescent="0.25">
      <c r="A4">
        <v>0.467804</v>
      </c>
      <c r="B4">
        <v>4.1915500000000003</v>
      </c>
      <c r="E4">
        <v>5.6050000000000003E-2</v>
      </c>
      <c r="F4">
        <v>0.427481</v>
      </c>
    </row>
    <row r="5" spans="1:6" x14ac:dyDescent="0.25">
      <c r="A5">
        <v>0.49560700000000002</v>
      </c>
      <c r="B5">
        <v>4.1623599999999996</v>
      </c>
      <c r="E5">
        <v>9.8100000000000007E-2</v>
      </c>
      <c r="F5">
        <v>0.221637</v>
      </c>
    </row>
    <row r="6" spans="1:6" x14ac:dyDescent="0.25">
      <c r="A6">
        <v>0.52341099999999996</v>
      </c>
      <c r="B6">
        <v>4.1430800000000003</v>
      </c>
      <c r="E6">
        <v>0.14015</v>
      </c>
      <c r="F6">
        <v>0.20775199999999999</v>
      </c>
    </row>
    <row r="7" spans="1:6" x14ac:dyDescent="0.25">
      <c r="A7">
        <v>0.55121399999999998</v>
      </c>
      <c r="B7">
        <v>4.1245099999999999</v>
      </c>
      <c r="E7">
        <v>0.1822</v>
      </c>
      <c r="F7">
        <v>0.181506</v>
      </c>
    </row>
    <row r="8" spans="1:6" x14ac:dyDescent="0.25">
      <c r="A8">
        <v>0.57901800000000003</v>
      </c>
      <c r="B8">
        <v>4.0983700000000001</v>
      </c>
      <c r="E8">
        <v>0.22425</v>
      </c>
      <c r="F8">
        <v>0.14824100000000001</v>
      </c>
    </row>
    <row r="9" spans="1:6" x14ac:dyDescent="0.25">
      <c r="A9">
        <v>0.60682100000000005</v>
      </c>
      <c r="B9">
        <v>4.069</v>
      </c>
      <c r="E9">
        <v>0.26629999999999998</v>
      </c>
      <c r="F9">
        <v>0.12916800000000001</v>
      </c>
    </row>
    <row r="10" spans="1:6" x14ac:dyDescent="0.25">
      <c r="A10">
        <v>0.63462499999999999</v>
      </c>
      <c r="B10">
        <v>4.0421399999999998</v>
      </c>
      <c r="E10">
        <v>0.30835000000000001</v>
      </c>
      <c r="F10">
        <v>0.12703100000000001</v>
      </c>
    </row>
    <row r="11" spans="1:6" x14ac:dyDescent="0.25">
      <c r="A11">
        <v>0.66242800000000002</v>
      </c>
      <c r="B11">
        <v>4.01823</v>
      </c>
      <c r="E11">
        <v>0.35039999999999999</v>
      </c>
      <c r="F11">
        <v>0.12565799999999999</v>
      </c>
    </row>
    <row r="12" spans="1:6" x14ac:dyDescent="0.25">
      <c r="A12">
        <v>0.69023199999999996</v>
      </c>
      <c r="B12">
        <v>3.99499</v>
      </c>
      <c r="E12">
        <v>0.39245000000000002</v>
      </c>
      <c r="F12">
        <v>0.12443700000000001</v>
      </c>
    </row>
    <row r="13" spans="1:6" x14ac:dyDescent="0.25">
      <c r="A13">
        <v>0.71803499999999998</v>
      </c>
      <c r="B13">
        <v>3.9703499999999998</v>
      </c>
      <c r="E13">
        <v>0.4345</v>
      </c>
      <c r="F13">
        <v>0.12230100000000001</v>
      </c>
    </row>
    <row r="14" spans="1:6" x14ac:dyDescent="0.25">
      <c r="A14">
        <v>0.74583900000000003</v>
      </c>
      <c r="B14">
        <v>3.94095</v>
      </c>
      <c r="E14">
        <v>0.47654999999999997</v>
      </c>
      <c r="F14">
        <v>0.11924899999999999</v>
      </c>
    </row>
    <row r="15" spans="1:6" x14ac:dyDescent="0.25">
      <c r="A15">
        <v>0.77364200000000005</v>
      </c>
      <c r="B15">
        <v>3.90082</v>
      </c>
      <c r="E15">
        <v>0.51859999999999995</v>
      </c>
      <c r="F15">
        <v>0.103685</v>
      </c>
    </row>
    <row r="16" spans="1:6" x14ac:dyDescent="0.25">
      <c r="A16">
        <v>0.80144599999999999</v>
      </c>
      <c r="B16">
        <v>3.8527999999999998</v>
      </c>
      <c r="E16">
        <v>0.56064999999999998</v>
      </c>
      <c r="F16">
        <v>8.8273000000000004E-2</v>
      </c>
    </row>
    <row r="17" spans="1:6" x14ac:dyDescent="0.25">
      <c r="A17">
        <v>0.82924900000000001</v>
      </c>
      <c r="B17">
        <v>3.8115999999999999</v>
      </c>
      <c r="E17">
        <v>0.81294999999999995</v>
      </c>
      <c r="F17">
        <v>8.7816000000000005E-2</v>
      </c>
    </row>
    <row r="18" spans="1:6" x14ac:dyDescent="0.25">
      <c r="A18">
        <v>0.85705299999999995</v>
      </c>
      <c r="B18">
        <v>3.78152</v>
      </c>
      <c r="E18">
        <v>0.85499999999999998</v>
      </c>
      <c r="F18">
        <v>8.6900000000000005E-2</v>
      </c>
    </row>
    <row r="19" spans="1:6" x14ac:dyDescent="0.25">
      <c r="A19">
        <v>0.88485599999999998</v>
      </c>
      <c r="B19">
        <v>3.7573599999999998</v>
      </c>
      <c r="E19">
        <v>1</v>
      </c>
      <c r="F19">
        <v>8.6900000000000005E-2</v>
      </c>
    </row>
    <row r="20" spans="1:6" x14ac:dyDescent="0.25">
      <c r="A20">
        <v>0.91266000000000003</v>
      </c>
      <c r="B20">
        <v>3.7349999999999999</v>
      </c>
    </row>
    <row r="21" spans="1:6" x14ac:dyDescent="0.25">
      <c r="A21">
        <v>0.94046300000000005</v>
      </c>
      <c r="B21">
        <v>3.7111700000000001</v>
      </c>
    </row>
    <row r="22" spans="1:6" x14ac:dyDescent="0.25">
      <c r="A22">
        <v>0.96826699999999999</v>
      </c>
      <c r="B22">
        <v>3.6823100000000002</v>
      </c>
    </row>
    <row r="23" spans="1:6" x14ac:dyDescent="0.25">
      <c r="A23">
        <v>0.99607000000000001</v>
      </c>
      <c r="B23">
        <v>3.6419199999999998</v>
      </c>
    </row>
    <row r="24" spans="1:6" x14ac:dyDescent="0.25">
      <c r="A24">
        <v>1</v>
      </c>
      <c r="B24">
        <v>3.6282399999999999</v>
      </c>
    </row>
  </sheetData>
  <mergeCells count="2">
    <mergeCell ref="A1:B1"/>
    <mergeCell ref="E1:F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4"/>
  <sheetViews>
    <sheetView workbookViewId="0">
      <selection activeCell="B17" sqref="B17"/>
    </sheetView>
  </sheetViews>
  <sheetFormatPr defaultColWidth="10.875" defaultRowHeight="15.75" x14ac:dyDescent="0.25"/>
  <cols>
    <col min="1" max="1" width="10.875" style="1"/>
    <col min="2" max="2" width="3.875" style="1" customWidth="1"/>
    <col min="3" max="3" width="64" style="1" customWidth="1"/>
    <col min="4" max="16384" width="10.875" style="1"/>
  </cols>
  <sheetData>
    <row r="1" spans="2:8" ht="27" thickBot="1" x14ac:dyDescent="0.45">
      <c r="B1" s="56" t="s">
        <v>29</v>
      </c>
      <c r="C1" s="58"/>
      <c r="E1" s="61"/>
      <c r="F1" s="62"/>
      <c r="G1" s="62"/>
      <c r="H1" s="69"/>
    </row>
    <row r="2" spans="2:8" x14ac:dyDescent="0.25">
      <c r="B2" s="2">
        <v>1</v>
      </c>
      <c r="C2" s="12" t="s">
        <v>28</v>
      </c>
      <c r="E2" s="63"/>
      <c r="F2" s="64"/>
      <c r="G2" s="64"/>
      <c r="H2" s="70"/>
    </row>
    <row r="3" spans="2:8" ht="16.5" thickBot="1" x14ac:dyDescent="0.3">
      <c r="B3" s="5"/>
      <c r="C3" s="15" t="s">
        <v>78</v>
      </c>
      <c r="E3" s="59" t="s">
        <v>31</v>
      </c>
      <c r="F3" s="60"/>
      <c r="G3" s="60"/>
      <c r="H3" s="71"/>
    </row>
    <row r="4" spans="2:8" x14ac:dyDescent="0.25">
      <c r="B4" s="2"/>
      <c r="C4" s="12"/>
    </row>
    <row r="5" spans="2:8" x14ac:dyDescent="0.25">
      <c r="B5" s="5">
        <v>2</v>
      </c>
      <c r="C5" s="13" t="s">
        <v>30</v>
      </c>
    </row>
    <row r="6" spans="2:8" x14ac:dyDescent="0.25">
      <c r="B6" s="2"/>
      <c r="C6" s="12"/>
    </row>
    <row r="7" spans="2:8" x14ac:dyDescent="0.25">
      <c r="B7" s="5">
        <v>3</v>
      </c>
      <c r="C7" s="13" t="s">
        <v>77</v>
      </c>
    </row>
    <row r="8" spans="2:8" x14ac:dyDescent="0.25">
      <c r="B8" s="2"/>
      <c r="C8" s="14" t="s">
        <v>75</v>
      </c>
    </row>
    <row r="9" spans="2:8" x14ac:dyDescent="0.25">
      <c r="B9" s="5"/>
      <c r="C9" s="15" t="s">
        <v>76</v>
      </c>
    </row>
    <row r="10" spans="2:8" x14ac:dyDescent="0.25">
      <c r="B10" s="2"/>
      <c r="C10" s="12"/>
    </row>
    <row r="11" spans="2:8" x14ac:dyDescent="0.25">
      <c r="B11" s="5"/>
      <c r="C11" s="13"/>
    </row>
    <row r="12" spans="2:8" x14ac:dyDescent="0.25">
      <c r="B12" s="2"/>
      <c r="C12" s="12"/>
    </row>
    <row r="13" spans="2:8" x14ac:dyDescent="0.25">
      <c r="B13" s="5"/>
      <c r="C13" s="13"/>
    </row>
    <row r="14" spans="2:8" x14ac:dyDescent="0.25">
      <c r="B14" s="2"/>
      <c r="C14" s="12"/>
    </row>
    <row r="15" spans="2:8" x14ac:dyDescent="0.25">
      <c r="B15" s="5"/>
      <c r="C15" s="13"/>
    </row>
    <row r="16" spans="2:8" x14ac:dyDescent="0.25">
      <c r="B16" s="2">
        <v>4</v>
      </c>
      <c r="C16" s="12" t="s">
        <v>80</v>
      </c>
    </row>
    <row r="17" spans="2:3" x14ac:dyDescent="0.25">
      <c r="B17" s="5"/>
      <c r="C17" s="13"/>
    </row>
    <row r="18" spans="2:3" x14ac:dyDescent="0.25">
      <c r="B18" s="2"/>
      <c r="C18" s="12"/>
    </row>
    <row r="19" spans="2:3" x14ac:dyDescent="0.25">
      <c r="B19" s="5"/>
      <c r="C19" s="13"/>
    </row>
    <row r="20" spans="2:3" x14ac:dyDescent="0.25">
      <c r="B20" s="2"/>
      <c r="C20" s="12"/>
    </row>
    <row r="21" spans="2:3" x14ac:dyDescent="0.25">
      <c r="B21" s="5"/>
      <c r="C21" s="13"/>
    </row>
    <row r="22" spans="2:3" x14ac:dyDescent="0.25">
      <c r="B22" s="2"/>
      <c r="C22" s="12"/>
    </row>
    <row r="23" spans="2:3" x14ac:dyDescent="0.25">
      <c r="B23" s="5"/>
      <c r="C23" s="13"/>
    </row>
    <row r="24" spans="2:3" x14ac:dyDescent="0.25">
      <c r="B24" s="2"/>
      <c r="C24" s="12"/>
    </row>
  </sheetData>
  <mergeCells count="3">
    <mergeCell ref="E1:H2"/>
    <mergeCell ref="E3:H3"/>
    <mergeCell ref="B1:C1"/>
  </mergeCells>
  <pageMargins left="0.75" right="0.75" top="1" bottom="1" header="0.5" footer="0.5"/>
  <pageSetup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Word.Document.12" shapeId="2052" r:id="rId3">
          <objectPr defaultSize="0" r:id="rId4">
            <anchor moveWithCells="1">
              <from>
                <xdr:col>2</xdr:col>
                <xdr:colOff>200025</xdr:colOff>
                <xdr:row>9</xdr:row>
                <xdr:rowOff>9525</xdr:rowOff>
              </from>
              <to>
                <xdr:col>2</xdr:col>
                <xdr:colOff>4800600</xdr:colOff>
                <xdr:row>14</xdr:row>
                <xdr:rowOff>85725</xdr:rowOff>
              </to>
            </anchor>
          </objectPr>
        </oleObject>
      </mc:Choice>
      <mc:Fallback>
        <oleObject progId="Word.Document.12" shapeId="2052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1"/>
  <sheetViews>
    <sheetView workbookViewId="0">
      <selection activeCell="C34" sqref="C34"/>
    </sheetView>
  </sheetViews>
  <sheetFormatPr defaultColWidth="10.875" defaultRowHeight="15.75" x14ac:dyDescent="0.25"/>
  <cols>
    <col min="1" max="1" width="10.875" style="1"/>
    <col min="2" max="2" width="4.875" style="1" bestFit="1" customWidth="1"/>
    <col min="3" max="3" width="119" style="45" bestFit="1" customWidth="1"/>
    <col min="4" max="16384" width="10.875" style="1"/>
  </cols>
  <sheetData>
    <row r="1" spans="2:8" ht="27" thickBot="1" x14ac:dyDescent="0.45">
      <c r="B1" s="56" t="s">
        <v>97</v>
      </c>
      <c r="C1" s="58"/>
      <c r="E1" s="61"/>
      <c r="F1" s="62"/>
      <c r="G1" s="62"/>
      <c r="H1" s="69"/>
    </row>
    <row r="2" spans="2:8" x14ac:dyDescent="0.25">
      <c r="B2" s="41">
        <v>1</v>
      </c>
      <c r="C2" s="42" t="s">
        <v>98</v>
      </c>
      <c r="E2" s="63"/>
      <c r="F2" s="64"/>
      <c r="G2" s="64"/>
      <c r="H2" s="70"/>
    </row>
    <row r="3" spans="2:8" ht="16.5" thickBot="1" x14ac:dyDescent="0.3">
      <c r="B3" s="43"/>
      <c r="C3" s="44" t="s">
        <v>99</v>
      </c>
      <c r="E3" s="59" t="s">
        <v>31</v>
      </c>
      <c r="F3" s="60"/>
      <c r="G3" s="60"/>
      <c r="H3" s="71"/>
    </row>
    <row r="4" spans="2:8" x14ac:dyDescent="0.25">
      <c r="B4" s="41"/>
      <c r="C4" s="42" t="s">
        <v>100</v>
      </c>
    </row>
    <row r="5" spans="2:8" x14ac:dyDescent="0.25">
      <c r="B5" s="43"/>
      <c r="C5" s="44" t="s">
        <v>101</v>
      </c>
    </row>
    <row r="6" spans="2:8" x14ac:dyDescent="0.25">
      <c r="B6" s="41"/>
      <c r="C6" s="42" t="s">
        <v>102</v>
      </c>
    </row>
    <row r="7" spans="2:8" x14ac:dyDescent="0.25">
      <c r="B7" s="43"/>
      <c r="C7" s="44" t="s">
        <v>103</v>
      </c>
    </row>
    <row r="8" spans="2:8" x14ac:dyDescent="0.25">
      <c r="B8" s="41"/>
      <c r="C8" s="42" t="s">
        <v>104</v>
      </c>
    </row>
    <row r="9" spans="2:8" x14ac:dyDescent="0.25">
      <c r="B9" s="43"/>
      <c r="C9" s="44" t="s">
        <v>105</v>
      </c>
    </row>
    <row r="10" spans="2:8" x14ac:dyDescent="0.25">
      <c r="B10" s="41"/>
      <c r="C10" s="42" t="s">
        <v>106</v>
      </c>
    </row>
    <row r="11" spans="2:8" x14ac:dyDescent="0.25">
      <c r="B11" s="43"/>
      <c r="C11" s="44">
        <v>1999</v>
      </c>
    </row>
    <row r="12" spans="2:8" x14ac:dyDescent="0.25">
      <c r="B12" s="41"/>
      <c r="C12" s="42" t="s">
        <v>107</v>
      </c>
    </row>
    <row r="13" spans="2:8" x14ac:dyDescent="0.25">
      <c r="B13" s="43"/>
      <c r="C13" s="44" t="s">
        <v>108</v>
      </c>
    </row>
    <row r="14" spans="2:8" x14ac:dyDescent="0.25">
      <c r="B14" s="41"/>
      <c r="C14" s="42" t="s">
        <v>109</v>
      </c>
    </row>
    <row r="15" spans="2:8" x14ac:dyDescent="0.25">
      <c r="B15" s="43"/>
      <c r="C15" s="44" t="s">
        <v>110</v>
      </c>
    </row>
    <row r="16" spans="2:8" x14ac:dyDescent="0.25">
      <c r="B16" s="41"/>
      <c r="C16" s="42" t="s">
        <v>111</v>
      </c>
    </row>
    <row r="17" spans="2:3" x14ac:dyDescent="0.25">
      <c r="B17" s="43"/>
      <c r="C17" s="44" t="s">
        <v>112</v>
      </c>
    </row>
    <row r="18" spans="2:3" x14ac:dyDescent="0.25">
      <c r="B18" s="41"/>
      <c r="C18" s="42" t="s">
        <v>113</v>
      </c>
    </row>
    <row r="19" spans="2:3" x14ac:dyDescent="0.25">
      <c r="B19" s="43"/>
      <c r="C19" s="44" t="s">
        <v>114</v>
      </c>
    </row>
    <row r="20" spans="2:3" x14ac:dyDescent="0.25">
      <c r="B20" s="41"/>
      <c r="C20" s="42" t="s">
        <v>115</v>
      </c>
    </row>
    <row r="21" spans="2:3" x14ac:dyDescent="0.25">
      <c r="B21" s="43"/>
      <c r="C21" s="44">
        <v>40231.784328703703</v>
      </c>
    </row>
    <row r="22" spans="2:3" x14ac:dyDescent="0.25">
      <c r="B22" s="41"/>
      <c r="C22" s="42" t="s">
        <v>116</v>
      </c>
    </row>
    <row r="23" spans="2:3" x14ac:dyDescent="0.25">
      <c r="B23" s="43"/>
      <c r="C23" s="44">
        <v>40231.791898148149</v>
      </c>
    </row>
    <row r="24" spans="2:3" x14ac:dyDescent="0.25">
      <c r="B24" s="41"/>
      <c r="C24" s="42"/>
    </row>
    <row r="25" spans="2:3" x14ac:dyDescent="0.25">
      <c r="B25" s="43">
        <v>2</v>
      </c>
      <c r="C25" s="44" t="s">
        <v>117</v>
      </c>
    </row>
    <row r="26" spans="2:3" x14ac:dyDescent="0.25">
      <c r="B26" s="41"/>
      <c r="C26" s="42" t="s">
        <v>118</v>
      </c>
    </row>
    <row r="27" spans="2:3" x14ac:dyDescent="0.25">
      <c r="B27" s="43"/>
      <c r="C27" s="44" t="s">
        <v>100</v>
      </c>
    </row>
    <row r="28" spans="2:3" x14ac:dyDescent="0.25">
      <c r="B28" s="41"/>
      <c r="C28" s="42" t="s">
        <v>119</v>
      </c>
    </row>
    <row r="29" spans="2:3" x14ac:dyDescent="0.25">
      <c r="B29" s="43"/>
      <c r="C29" s="44" t="s">
        <v>120</v>
      </c>
    </row>
    <row r="30" spans="2:3" x14ac:dyDescent="0.25">
      <c r="B30" s="41"/>
      <c r="C30" s="42" t="s">
        <v>121</v>
      </c>
    </row>
    <row r="31" spans="2:3" x14ac:dyDescent="0.25">
      <c r="B31" s="43"/>
      <c r="C31" s="44" t="s">
        <v>106</v>
      </c>
    </row>
    <row r="32" spans="2:3" x14ac:dyDescent="0.25">
      <c r="B32" s="41"/>
      <c r="C32" s="42">
        <v>1996</v>
      </c>
    </row>
    <row r="33" spans="2:3" x14ac:dyDescent="0.25">
      <c r="B33" s="43"/>
      <c r="C33" s="44" t="s">
        <v>109</v>
      </c>
    </row>
    <row r="34" spans="2:3" x14ac:dyDescent="0.25">
      <c r="B34" s="41"/>
      <c r="C34" s="42">
        <v>143</v>
      </c>
    </row>
    <row r="35" spans="2:3" x14ac:dyDescent="0.25">
      <c r="B35" s="43"/>
      <c r="C35" s="44" t="s">
        <v>122</v>
      </c>
    </row>
    <row r="36" spans="2:3" x14ac:dyDescent="0.25">
      <c r="B36" s="41"/>
      <c r="C36" s="42">
        <v>6</v>
      </c>
    </row>
    <row r="37" spans="2:3" x14ac:dyDescent="0.25">
      <c r="B37" s="43"/>
      <c r="C37" s="44" t="s">
        <v>111</v>
      </c>
    </row>
    <row r="38" spans="2:3" x14ac:dyDescent="0.25">
      <c r="B38" s="41"/>
      <c r="C38" s="42" t="s">
        <v>123</v>
      </c>
    </row>
    <row r="39" spans="2:3" x14ac:dyDescent="0.25">
      <c r="B39" s="43"/>
      <c r="C39" s="44" t="s">
        <v>124</v>
      </c>
    </row>
    <row r="40" spans="2:3" x14ac:dyDescent="0.25">
      <c r="B40" s="41"/>
      <c r="C40" s="42" t="s">
        <v>125</v>
      </c>
    </row>
    <row r="41" spans="2:3" x14ac:dyDescent="0.25">
      <c r="B41" s="43"/>
      <c r="C41" s="44" t="s">
        <v>113</v>
      </c>
    </row>
    <row r="42" spans="2:3" x14ac:dyDescent="0.25">
      <c r="B42" s="41"/>
      <c r="C42" s="42" t="s">
        <v>114</v>
      </c>
    </row>
    <row r="43" spans="2:3" x14ac:dyDescent="0.25">
      <c r="B43" s="43"/>
      <c r="C43" s="44" t="s">
        <v>115</v>
      </c>
    </row>
    <row r="44" spans="2:3" x14ac:dyDescent="0.25">
      <c r="B44" s="41"/>
      <c r="C44" s="42">
        <v>40232.381354166668</v>
      </c>
    </row>
    <row r="45" spans="2:3" x14ac:dyDescent="0.25">
      <c r="B45" s="43"/>
      <c r="C45" s="44" t="s">
        <v>116</v>
      </c>
    </row>
    <row r="46" spans="2:3" x14ac:dyDescent="0.25">
      <c r="B46" s="41"/>
      <c r="C46" s="42">
        <v>40232.382407407407</v>
      </c>
    </row>
    <row r="47" spans="2:3" x14ac:dyDescent="0.25">
      <c r="B47" s="43"/>
      <c r="C47" s="44"/>
    </row>
    <row r="48" spans="2:3" x14ac:dyDescent="0.25">
      <c r="B48" s="41">
        <v>3</v>
      </c>
      <c r="C48" s="42" t="s">
        <v>126</v>
      </c>
    </row>
    <row r="49" spans="2:3" x14ac:dyDescent="0.25">
      <c r="B49" s="43"/>
      <c r="C49" s="44" t="s">
        <v>127</v>
      </c>
    </row>
    <row r="50" spans="2:3" x14ac:dyDescent="0.25">
      <c r="B50" s="41"/>
      <c r="C50" s="42" t="s">
        <v>100</v>
      </c>
    </row>
    <row r="51" spans="2:3" x14ac:dyDescent="0.25">
      <c r="B51" s="43"/>
      <c r="C51" s="44" t="s">
        <v>128</v>
      </c>
    </row>
    <row r="52" spans="2:3" x14ac:dyDescent="0.25">
      <c r="B52" s="41"/>
      <c r="C52" s="42" t="s">
        <v>120</v>
      </c>
    </row>
    <row r="53" spans="2:3" x14ac:dyDescent="0.25">
      <c r="B53" s="43"/>
      <c r="C53" s="44" t="s">
        <v>129</v>
      </c>
    </row>
    <row r="54" spans="2:3" x14ac:dyDescent="0.25">
      <c r="B54" s="41"/>
      <c r="C54" s="42" t="s">
        <v>106</v>
      </c>
    </row>
    <row r="55" spans="2:3" x14ac:dyDescent="0.25">
      <c r="B55" s="43"/>
      <c r="C55" s="44">
        <v>2012</v>
      </c>
    </row>
    <row r="56" spans="2:3" x14ac:dyDescent="0.25">
      <c r="B56" s="41"/>
      <c r="C56" s="42" t="s">
        <v>109</v>
      </c>
    </row>
    <row r="57" spans="2:3" x14ac:dyDescent="0.25">
      <c r="B57" s="43"/>
      <c r="C57" s="44">
        <v>209</v>
      </c>
    </row>
    <row r="58" spans="2:3" x14ac:dyDescent="0.25">
      <c r="B58" s="41"/>
      <c r="C58" s="42" t="s">
        <v>122</v>
      </c>
    </row>
    <row r="59" spans="2:3" x14ac:dyDescent="0.25">
      <c r="B59" s="43"/>
      <c r="C59" s="44">
        <v>0</v>
      </c>
    </row>
    <row r="60" spans="2:3" x14ac:dyDescent="0.25">
      <c r="B60" s="41"/>
      <c r="C60" s="42" t="s">
        <v>111</v>
      </c>
    </row>
    <row r="61" spans="2:3" x14ac:dyDescent="0.25">
      <c r="B61" s="43"/>
      <c r="C61" s="44" t="s">
        <v>130</v>
      </c>
    </row>
    <row r="62" spans="2:3" x14ac:dyDescent="0.25">
      <c r="B62" s="41"/>
      <c r="C62" s="42" t="s">
        <v>113</v>
      </c>
    </row>
    <row r="63" spans="2:3" x14ac:dyDescent="0.25">
      <c r="B63" s="43"/>
      <c r="C63" s="44" t="s">
        <v>131</v>
      </c>
    </row>
    <row r="64" spans="2:3" x14ac:dyDescent="0.25">
      <c r="B64" s="41"/>
      <c r="C64" s="42" t="s">
        <v>115</v>
      </c>
    </row>
    <row r="65" spans="2:3" x14ac:dyDescent="0.25">
      <c r="B65" s="43"/>
      <c r="C65" s="44" t="s">
        <v>132</v>
      </c>
    </row>
    <row r="66" spans="2:3" x14ac:dyDescent="0.25">
      <c r="B66" s="41"/>
      <c r="C66" s="42" t="s">
        <v>116</v>
      </c>
    </row>
    <row r="67" spans="2:3" x14ac:dyDescent="0.25">
      <c r="B67" s="43"/>
      <c r="C67" s="44" t="s">
        <v>133</v>
      </c>
    </row>
    <row r="68" spans="2:3" x14ac:dyDescent="0.25">
      <c r="B68" s="41"/>
      <c r="C68" s="42"/>
    </row>
    <row r="69" spans="2:3" x14ac:dyDescent="0.25">
      <c r="B69" s="43">
        <v>4</v>
      </c>
      <c r="C69" s="44" t="s">
        <v>134</v>
      </c>
    </row>
    <row r="70" spans="2:3" x14ac:dyDescent="0.25">
      <c r="B70" s="41"/>
      <c r="C70" s="42" t="s">
        <v>135</v>
      </c>
    </row>
    <row r="71" spans="2:3" x14ac:dyDescent="0.25">
      <c r="B71" s="43"/>
      <c r="C71" s="44" t="s">
        <v>100</v>
      </c>
    </row>
    <row r="72" spans="2:3" x14ac:dyDescent="0.25">
      <c r="B72" s="41"/>
      <c r="C72" s="42" t="s">
        <v>136</v>
      </c>
    </row>
    <row r="73" spans="2:3" x14ac:dyDescent="0.25">
      <c r="B73" s="43"/>
      <c r="C73" s="44" t="s">
        <v>120</v>
      </c>
    </row>
    <row r="74" spans="2:3" x14ac:dyDescent="0.25">
      <c r="B74" s="41"/>
      <c r="C74" s="42" t="s">
        <v>121</v>
      </c>
    </row>
    <row r="75" spans="2:3" x14ac:dyDescent="0.25">
      <c r="B75" s="43"/>
      <c r="C75" s="44" t="s">
        <v>106</v>
      </c>
    </row>
    <row r="76" spans="2:3" x14ac:dyDescent="0.25">
      <c r="B76" s="41"/>
      <c r="C76" s="42" t="s">
        <v>137</v>
      </c>
    </row>
    <row r="77" spans="2:3" x14ac:dyDescent="0.25">
      <c r="B77" s="43"/>
      <c r="C77" s="44" t="s">
        <v>109</v>
      </c>
    </row>
    <row r="78" spans="2:3" x14ac:dyDescent="0.25">
      <c r="B78" s="41"/>
      <c r="C78" s="42" t="s">
        <v>138</v>
      </c>
    </row>
    <row r="79" spans="2:3" x14ac:dyDescent="0.25">
      <c r="B79" s="43"/>
      <c r="C79" s="44" t="s">
        <v>122</v>
      </c>
    </row>
    <row r="80" spans="2:3" x14ac:dyDescent="0.25">
      <c r="B80" s="41"/>
      <c r="C80" s="42" t="s">
        <v>139</v>
      </c>
    </row>
    <row r="81" spans="2:3" x14ac:dyDescent="0.25">
      <c r="B81" s="43"/>
      <c r="C81" s="44" t="s">
        <v>111</v>
      </c>
    </row>
    <row r="82" spans="2:3" x14ac:dyDescent="0.25">
      <c r="B82" s="41"/>
      <c r="C82" s="42" t="s">
        <v>140</v>
      </c>
    </row>
    <row r="83" spans="2:3" x14ac:dyDescent="0.25">
      <c r="B83" s="43"/>
      <c r="C83" s="44" t="s">
        <v>113</v>
      </c>
    </row>
    <row r="84" spans="2:3" x14ac:dyDescent="0.25">
      <c r="B84" s="41"/>
      <c r="C84" s="42" t="s">
        <v>141</v>
      </c>
    </row>
    <row r="85" spans="2:3" x14ac:dyDescent="0.25">
      <c r="B85" s="43"/>
      <c r="C85" s="44" t="s">
        <v>115</v>
      </c>
    </row>
    <row r="86" spans="2:3" x14ac:dyDescent="0.25">
      <c r="B86" s="41"/>
      <c r="C86" s="42" t="s">
        <v>142</v>
      </c>
    </row>
    <row r="87" spans="2:3" x14ac:dyDescent="0.25">
      <c r="B87" s="43"/>
      <c r="C87" s="44" t="s">
        <v>116</v>
      </c>
    </row>
    <row r="88" spans="2:3" x14ac:dyDescent="0.25">
      <c r="B88" s="41"/>
      <c r="C88" s="42" t="s">
        <v>143</v>
      </c>
    </row>
    <row r="89" spans="2:3" x14ac:dyDescent="0.25">
      <c r="B89" s="43"/>
      <c r="C89" s="44"/>
    </row>
    <row r="90" spans="2:3" x14ac:dyDescent="0.25">
      <c r="B90" s="41">
        <v>5</v>
      </c>
      <c r="C90" s="42" t="s">
        <v>144</v>
      </c>
    </row>
    <row r="91" spans="2:3" x14ac:dyDescent="0.25">
      <c r="B91" s="43"/>
      <c r="C91" s="44" t="s">
        <v>145</v>
      </c>
    </row>
    <row r="92" spans="2:3" x14ac:dyDescent="0.25">
      <c r="B92" s="41"/>
      <c r="C92" s="42" t="s">
        <v>146</v>
      </c>
    </row>
    <row r="93" spans="2:3" x14ac:dyDescent="0.25">
      <c r="B93" s="43"/>
      <c r="C93" s="44" t="s">
        <v>147</v>
      </c>
    </row>
    <row r="94" spans="2:3" x14ac:dyDescent="0.25">
      <c r="B94" s="41"/>
      <c r="C94" s="42" t="s">
        <v>148</v>
      </c>
    </row>
    <row r="95" spans="2:3" x14ac:dyDescent="0.25">
      <c r="B95" s="43"/>
      <c r="C95" s="44"/>
    </row>
    <row r="96" spans="2:3" x14ac:dyDescent="0.25">
      <c r="B96" s="41">
        <v>6</v>
      </c>
      <c r="C96" s="42" t="s">
        <v>149</v>
      </c>
    </row>
    <row r="97" spans="2:3" x14ac:dyDescent="0.25">
      <c r="B97" s="43"/>
      <c r="C97" s="44" t="s">
        <v>150</v>
      </c>
    </row>
    <row r="98" spans="2:3" x14ac:dyDescent="0.25">
      <c r="B98" s="41"/>
      <c r="C98" s="42" t="s">
        <v>100</v>
      </c>
    </row>
    <row r="99" spans="2:3" x14ac:dyDescent="0.25">
      <c r="B99" s="43"/>
      <c r="C99" s="44" t="s">
        <v>151</v>
      </c>
    </row>
    <row r="100" spans="2:3" x14ac:dyDescent="0.25">
      <c r="B100" s="41"/>
      <c r="C100" s="42" t="s">
        <v>120</v>
      </c>
    </row>
    <row r="101" spans="2:3" x14ac:dyDescent="0.25">
      <c r="B101" s="43"/>
      <c r="C101" s="44" t="s">
        <v>129</v>
      </c>
    </row>
    <row r="102" spans="2:3" x14ac:dyDescent="0.25">
      <c r="B102" s="41"/>
      <c r="C102" s="42" t="s">
        <v>106</v>
      </c>
    </row>
    <row r="103" spans="2:3" x14ac:dyDescent="0.25">
      <c r="B103" s="43"/>
      <c r="C103" s="44" t="s">
        <v>152</v>
      </c>
    </row>
    <row r="104" spans="2:3" x14ac:dyDescent="0.25">
      <c r="B104" s="41"/>
      <c r="C104" s="42" t="s">
        <v>109</v>
      </c>
    </row>
    <row r="105" spans="2:3" x14ac:dyDescent="0.25">
      <c r="B105" s="43"/>
      <c r="C105" s="44" t="s">
        <v>153</v>
      </c>
    </row>
    <row r="106" spans="2:3" x14ac:dyDescent="0.25">
      <c r="B106" s="41"/>
      <c r="C106" s="42" t="s">
        <v>111</v>
      </c>
    </row>
    <row r="107" spans="2:3" x14ac:dyDescent="0.25">
      <c r="B107" s="43"/>
      <c r="C107" s="44" t="s">
        <v>154</v>
      </c>
    </row>
    <row r="108" spans="2:3" x14ac:dyDescent="0.25">
      <c r="B108" s="41"/>
      <c r="C108" s="42" t="s">
        <v>113</v>
      </c>
    </row>
    <row r="109" spans="2:3" x14ac:dyDescent="0.25">
      <c r="B109" s="43"/>
      <c r="C109" s="44" t="s">
        <v>155</v>
      </c>
    </row>
    <row r="110" spans="2:3" x14ac:dyDescent="0.25">
      <c r="B110" s="41"/>
      <c r="C110" s="42" t="s">
        <v>115</v>
      </c>
    </row>
    <row r="111" spans="2:3" x14ac:dyDescent="0.25">
      <c r="B111" s="43"/>
      <c r="C111" s="44" t="s">
        <v>156</v>
      </c>
    </row>
    <row r="112" spans="2:3" x14ac:dyDescent="0.25">
      <c r="B112" s="41"/>
      <c r="C112" s="42" t="s">
        <v>116</v>
      </c>
    </row>
    <row r="113" spans="2:3" x14ac:dyDescent="0.25">
      <c r="B113" s="43"/>
      <c r="C113" s="44" t="s">
        <v>157</v>
      </c>
    </row>
    <row r="114" spans="2:3" x14ac:dyDescent="0.25">
      <c r="B114" s="41"/>
      <c r="C114" s="42"/>
    </row>
    <row r="115" spans="2:3" x14ac:dyDescent="0.25">
      <c r="B115" s="43"/>
      <c r="C115" s="44"/>
    </row>
    <row r="116" spans="2:3" x14ac:dyDescent="0.25">
      <c r="B116" s="41"/>
      <c r="C116" s="42"/>
    </row>
    <row r="117" spans="2:3" x14ac:dyDescent="0.25">
      <c r="B117" s="43"/>
      <c r="C117" s="44"/>
    </row>
    <row r="118" spans="2:3" x14ac:dyDescent="0.25">
      <c r="B118" s="41"/>
      <c r="C118" s="42"/>
    </row>
    <row r="119" spans="2:3" x14ac:dyDescent="0.25">
      <c r="B119" s="43"/>
      <c r="C119" s="44"/>
    </row>
    <row r="120" spans="2:3" x14ac:dyDescent="0.25">
      <c r="B120" s="41"/>
      <c r="C120" s="42"/>
    </row>
    <row r="121" spans="2:3" x14ac:dyDescent="0.25">
      <c r="B121" s="43"/>
      <c r="C121" s="44"/>
    </row>
  </sheetData>
  <mergeCells count="3">
    <mergeCell ref="B1:C1"/>
    <mergeCell ref="E1:H2"/>
    <mergeCell ref="E3:H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OCV</vt:lpstr>
      <vt:lpstr>Instructions</vt:lpstr>
      <vt:lpstr>Reference</vt:lpstr>
    </vt:vector>
  </TitlesOfParts>
  <Company>UCCS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Gregory Plett</cp:lastModifiedBy>
  <cp:lastPrinted>2012-10-04T19:29:16Z</cp:lastPrinted>
  <dcterms:created xsi:type="dcterms:W3CDTF">2012-09-28T19:44:32Z</dcterms:created>
  <dcterms:modified xsi:type="dcterms:W3CDTF">2014-05-31T13:30:31Z</dcterms:modified>
</cp:coreProperties>
</file>