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rnaumas/lab-electro/excels/"/>
    </mc:Choice>
  </mc:AlternateContent>
  <bookViews>
    <workbookView xWindow="960" yWindow="1540" windowWidth="28800" windowHeight="16200" tabRatio="500"/>
  </bookViews>
  <sheets>
    <sheet name="2700 Ω" sheetId="1" r:id="rId1"/>
    <sheet name="270 Ω" sheetId="6" r:id="rId2"/>
    <sheet name="Transitori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E3" i="3"/>
  <c r="D3" i="3"/>
  <c r="D7" i="3"/>
  <c r="G7" i="3"/>
  <c r="N22" i="6"/>
  <c r="D7" i="6"/>
  <c r="D7" i="1"/>
  <c r="L2" i="6"/>
  <c r="L2" i="1"/>
  <c r="E7" i="6"/>
  <c r="G7" i="1"/>
  <c r="J7" i="1"/>
  <c r="E7" i="1"/>
  <c r="H7" i="1"/>
  <c r="G7" i="6"/>
  <c r="K7" i="1"/>
  <c r="E7" i="3"/>
  <c r="J7" i="6"/>
  <c r="K7" i="6"/>
  <c r="H7" i="6"/>
</calcChain>
</file>

<file path=xl/sharedStrings.xml><?xml version="1.0" encoding="utf-8"?>
<sst xmlns="http://schemas.openxmlformats.org/spreadsheetml/2006/main" count="64" uniqueCount="31">
  <si>
    <t>L (H)</t>
  </si>
  <si>
    <t>C (F)</t>
  </si>
  <si>
    <t>R (Ω)</t>
  </si>
  <si>
    <t>f_0 (Hz)</t>
  </si>
  <si>
    <t>Mesura f_0</t>
  </si>
  <si>
    <t>u(f_0) (Hz)</t>
  </si>
  <si>
    <t>Càlcul f_0</t>
  </si>
  <si>
    <t>Mesura f_1</t>
  </si>
  <si>
    <t>f_1 (Hz)</t>
  </si>
  <si>
    <t>u(f_1) (Hz)</t>
  </si>
  <si>
    <t>Càlcul f_1</t>
  </si>
  <si>
    <t>Mesura f_2</t>
  </si>
  <si>
    <t>f_2 (Hz)</t>
  </si>
  <si>
    <t>u(f_2) (Hz)</t>
  </si>
  <si>
    <t>Càlcul f_2</t>
  </si>
  <si>
    <t>Mesura T_R(ω)</t>
  </si>
  <si>
    <t>Mesura període</t>
  </si>
  <si>
    <t>T (s)</t>
  </si>
  <si>
    <t>u(T) (s)</t>
  </si>
  <si>
    <t>Càlcul període</t>
  </si>
  <si>
    <t>ω (rad/s)</t>
  </si>
  <si>
    <t>Càlcul ω_0</t>
  </si>
  <si>
    <t>ω_0 (rad/s)</t>
  </si>
  <si>
    <t>Càlcul ω_1</t>
  </si>
  <si>
    <t>ω_1 (rad/s)</t>
  </si>
  <si>
    <t>Càlcul ω_2</t>
  </si>
  <si>
    <t>ω_2 (rad/s)</t>
  </si>
  <si>
    <t>(Hi ha molt de soroll)</t>
  </si>
  <si>
    <t>Càlcul R_C</t>
  </si>
  <si>
    <t>R_C (Ω)</t>
  </si>
  <si>
    <t>Mesura R_C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</si>
</sst>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Protection="0">
      <alignment horizontal="center" vertical="center"/>
    </xf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1" fillId="2" borderId="1" xfId="1" applyNumberFormat="1">
      <alignment horizontal="center" vertical="center"/>
    </xf>
    <xf numFmtId="0" fontId="1" fillId="2" borderId="1" xfId="1">
      <alignment horizontal="center" vertical="center"/>
    </xf>
    <xf numFmtId="0" fontId="2" fillId="0" borderId="0" xfId="2"/>
    <xf numFmtId="0" fontId="2" fillId="0" borderId="0" xfId="2" applyAlignment="1"/>
    <xf numFmtId="0" fontId="2" fillId="0" borderId="2" xfId="2" applyBorder="1"/>
  </cellXfs>
  <cellStyles count="3">
    <cellStyle name="Explanatory Text" xfId="2" builtinId="53"/>
    <cellStyle name="Normal" xfId="0" builtinId="0" customBuiltin="1"/>
    <cellStyle name="Output" xfId="1" builtinId="21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C20" sqref="C20"/>
    </sheetView>
  </sheetViews>
  <sheetFormatPr baseColWidth="10" defaultRowHeight="16" x14ac:dyDescent="0.2"/>
  <cols>
    <col min="12" max="12" width="13.6640625" customWidth="1"/>
  </cols>
  <sheetData>
    <row r="1" spans="1:12" x14ac:dyDescent="0.2">
      <c r="A1" s="2" t="s">
        <v>0</v>
      </c>
      <c r="B1">
        <v>2.1999999999999999E-2</v>
      </c>
      <c r="D1" s="4" t="s">
        <v>4</v>
      </c>
      <c r="G1" s="4" t="s">
        <v>7</v>
      </c>
      <c r="I1" s="4" t="s">
        <v>11</v>
      </c>
      <c r="L1" s="3" t="s">
        <v>15</v>
      </c>
    </row>
    <row r="2" spans="1:12" x14ac:dyDescent="0.2">
      <c r="A2" s="3" t="s">
        <v>1</v>
      </c>
      <c r="B2" s="1">
        <v>1.4999999999999999E-8</v>
      </c>
      <c r="D2" s="3" t="s">
        <v>3</v>
      </c>
      <c r="E2" s="3" t="s">
        <v>5</v>
      </c>
      <c r="G2" s="3" t="s">
        <v>8</v>
      </c>
      <c r="H2" s="3" t="s">
        <v>9</v>
      </c>
      <c r="I2" s="3" t="s">
        <v>12</v>
      </c>
      <c r="J2" s="3" t="s">
        <v>13</v>
      </c>
      <c r="L2">
        <f>4/4.08</f>
        <v>0.98039215686274506</v>
      </c>
    </row>
    <row r="3" spans="1:12" x14ac:dyDescent="0.2">
      <c r="A3" s="3" t="s">
        <v>2</v>
      </c>
      <c r="B3">
        <v>2700</v>
      </c>
      <c r="D3">
        <v>8800</v>
      </c>
      <c r="E3">
        <v>100</v>
      </c>
      <c r="G3">
        <v>23500</v>
      </c>
      <c r="H3">
        <v>1000</v>
      </c>
      <c r="I3">
        <v>3300</v>
      </c>
      <c r="J3">
        <v>100</v>
      </c>
    </row>
    <row r="5" spans="1:12" x14ac:dyDescent="0.2">
      <c r="D5" s="4" t="s">
        <v>21</v>
      </c>
      <c r="E5" s="4" t="s">
        <v>6</v>
      </c>
      <c r="G5" s="4" t="s">
        <v>23</v>
      </c>
      <c r="H5" s="4" t="s">
        <v>10</v>
      </c>
      <c r="J5" s="4" t="s">
        <v>25</v>
      </c>
      <c r="K5" s="4" t="s">
        <v>14</v>
      </c>
    </row>
    <row r="6" spans="1:12" x14ac:dyDescent="0.2">
      <c r="D6" s="3" t="s">
        <v>22</v>
      </c>
      <c r="E6" s="3" t="s">
        <v>3</v>
      </c>
      <c r="G6" s="3" t="s">
        <v>24</v>
      </c>
      <c r="H6" s="3" t="s">
        <v>8</v>
      </c>
      <c r="J6" s="3" t="s">
        <v>26</v>
      </c>
      <c r="K6" s="3" t="s">
        <v>12</v>
      </c>
    </row>
    <row r="7" spans="1:12" x14ac:dyDescent="0.2">
      <c r="D7">
        <f>SQRT(1/(B1*B2))</f>
        <v>55048.188256318033</v>
      </c>
      <c r="E7">
        <f>D7/(2*PI())</f>
        <v>8761.1912692462374</v>
      </c>
      <c r="G7">
        <f xml:space="preserve"> SQRT((B3/B1)^2 + 4*D7^2)/2 + B3/(2*B1)</f>
        <v>143800.27201837196</v>
      </c>
      <c r="H7">
        <f>G7/(2*PI())</f>
        <v>22886.524109683061</v>
      </c>
      <c r="J7">
        <f xml:space="preserve"> G7 - B3/B1</f>
        <v>21072.99929109923</v>
      </c>
      <c r="K7">
        <f xml:space="preserve"> J7/(2*PI())</f>
        <v>3353.8720029504489</v>
      </c>
    </row>
    <row r="9" spans="1:12" x14ac:dyDescent="0.2">
      <c r="G9" s="4" t="s">
        <v>27</v>
      </c>
    </row>
    <row r="17" spans="7:7" x14ac:dyDescent="0.2">
      <c r="G17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G3" sqref="G3"/>
    </sheetView>
  </sheetViews>
  <sheetFormatPr baseColWidth="10" defaultRowHeight="16" x14ac:dyDescent="0.2"/>
  <cols>
    <col min="12" max="12" width="13.6640625" customWidth="1"/>
  </cols>
  <sheetData>
    <row r="1" spans="1:12" x14ac:dyDescent="0.2">
      <c r="A1" s="2" t="s">
        <v>0</v>
      </c>
      <c r="B1">
        <v>2.1999999999999999E-2</v>
      </c>
      <c r="D1" s="4" t="s">
        <v>4</v>
      </c>
      <c r="G1" s="4" t="s">
        <v>7</v>
      </c>
      <c r="I1" s="4" t="s">
        <v>11</v>
      </c>
      <c r="L1" s="3" t="s">
        <v>15</v>
      </c>
    </row>
    <row r="2" spans="1:12" x14ac:dyDescent="0.2">
      <c r="A2" s="3" t="s">
        <v>1</v>
      </c>
      <c r="B2" s="1">
        <v>1.4999999999999999E-8</v>
      </c>
      <c r="D2" s="3" t="s">
        <v>3</v>
      </c>
      <c r="E2" s="3" t="s">
        <v>5</v>
      </c>
      <c r="G2" s="3" t="s">
        <v>8</v>
      </c>
      <c r="H2" s="3" t="s">
        <v>9</v>
      </c>
      <c r="I2" s="3" t="s">
        <v>12</v>
      </c>
      <c r="J2" s="3" t="s">
        <v>13</v>
      </c>
      <c r="L2">
        <f>2.88/3.6</f>
        <v>0.79999999999999993</v>
      </c>
    </row>
    <row r="3" spans="1:12" x14ac:dyDescent="0.2">
      <c r="A3" s="3" t="s">
        <v>2</v>
      </c>
      <c r="B3">
        <v>270</v>
      </c>
      <c r="D3">
        <v>8500</v>
      </c>
      <c r="E3">
        <v>200</v>
      </c>
      <c r="G3">
        <v>9100</v>
      </c>
      <c r="I3">
        <v>7820</v>
      </c>
    </row>
    <row r="5" spans="1:12" x14ac:dyDescent="0.2">
      <c r="D5" s="4" t="s">
        <v>21</v>
      </c>
      <c r="E5" s="4" t="s">
        <v>6</v>
      </c>
      <c r="G5" s="4" t="s">
        <v>23</v>
      </c>
      <c r="H5" s="4" t="s">
        <v>10</v>
      </c>
      <c r="J5" s="4" t="s">
        <v>25</v>
      </c>
      <c r="K5" s="4" t="s">
        <v>14</v>
      </c>
    </row>
    <row r="6" spans="1:12" x14ac:dyDescent="0.2">
      <c r="D6" s="3" t="s">
        <v>22</v>
      </c>
      <c r="E6" s="3" t="s">
        <v>3</v>
      </c>
      <c r="G6" s="3" t="s">
        <v>24</v>
      </c>
      <c r="H6" s="3" t="s">
        <v>8</v>
      </c>
      <c r="J6" s="3" t="s">
        <v>26</v>
      </c>
      <c r="K6" s="3" t="s">
        <v>12</v>
      </c>
    </row>
    <row r="7" spans="1:12" x14ac:dyDescent="0.2">
      <c r="D7">
        <f>SQRT(1/(B1*B2))</f>
        <v>55048.188256318033</v>
      </c>
      <c r="E7">
        <f>D7/(2*PI())</f>
        <v>8761.1912692462374</v>
      </c>
      <c r="G7">
        <f xml:space="preserve"> SQRT((B3/B1)^2 + 4*D7^2)/2 + B3/(2*B1)</f>
        <v>61525.514099073538</v>
      </c>
      <c r="H7">
        <f>G7/(2*PI())</f>
        <v>9792.0896951376526</v>
      </c>
      <c r="J7">
        <f xml:space="preserve"> G7 - B3/B1</f>
        <v>49252.786826346266</v>
      </c>
      <c r="K7">
        <f xml:space="preserve"> J7/(2*PI())</f>
        <v>7838.8244844643923</v>
      </c>
    </row>
    <row r="17" spans="7:14" x14ac:dyDescent="0.2">
      <c r="G17" s="1"/>
    </row>
    <row r="22" spans="7:14" x14ac:dyDescent="0.2">
      <c r="N22">
        <f>3.6/SQRT(2)</f>
        <v>2.545584412271571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0" sqref="D10"/>
    </sheetView>
  </sheetViews>
  <sheetFormatPr baseColWidth="10" defaultRowHeight="16" x14ac:dyDescent="0.2"/>
  <cols>
    <col min="4" max="4" width="10.83203125" customWidth="1"/>
    <col min="5" max="5" width="12" bestFit="1" customWidth="1"/>
  </cols>
  <sheetData>
    <row r="1" spans="1:7" x14ac:dyDescent="0.2">
      <c r="A1" s="3" t="s">
        <v>0</v>
      </c>
      <c r="B1">
        <v>3.3000000000000002E-2</v>
      </c>
      <c r="D1" s="5" t="s">
        <v>16</v>
      </c>
      <c r="E1" s="5"/>
      <c r="G1" t="s">
        <v>30</v>
      </c>
    </row>
    <row r="2" spans="1:7" x14ac:dyDescent="0.2">
      <c r="A2" s="3" t="s">
        <v>1</v>
      </c>
      <c r="B2" s="1">
        <v>3.3E-10</v>
      </c>
      <c r="D2" s="3" t="s">
        <v>17</v>
      </c>
      <c r="E2" s="3" t="s">
        <v>18</v>
      </c>
      <c r="G2" s="3" t="s">
        <v>29</v>
      </c>
    </row>
    <row r="3" spans="1:7" x14ac:dyDescent="0.2">
      <c r="A3" s="3" t="s">
        <v>2</v>
      </c>
      <c r="B3">
        <v>180</v>
      </c>
      <c r="D3">
        <f>1/(10*4322)</f>
        <v>2.3137436372049977E-5</v>
      </c>
      <c r="E3">
        <f>0.000001</f>
        <v>9.9999999999999995E-7</v>
      </c>
      <c r="G3" s="1">
        <f>12840</f>
        <v>12840</v>
      </c>
    </row>
    <row r="5" spans="1:7" x14ac:dyDescent="0.2">
      <c r="D5" s="6" t="s">
        <v>19</v>
      </c>
      <c r="E5" s="6"/>
      <c r="G5" s="4" t="s">
        <v>28</v>
      </c>
    </row>
    <row r="6" spans="1:7" x14ac:dyDescent="0.2">
      <c r="D6" s="3" t="s">
        <v>20</v>
      </c>
      <c r="E6" s="3" t="s">
        <v>17</v>
      </c>
      <c r="G6" s="3" t="s">
        <v>29</v>
      </c>
    </row>
    <row r="7" spans="1:7" x14ac:dyDescent="0.2">
      <c r="D7">
        <f xml:space="preserve"> SQRT(4/(B1*B2) - (B3/B1)^2)/2</f>
        <v>303018.03005449753</v>
      </c>
      <c r="E7">
        <f>2*PI()/D7</f>
        <v>2.0735351312427056E-5</v>
      </c>
      <c r="G7" s="1">
        <f>SQRT(B1/B2)*2</f>
        <v>20000</v>
      </c>
    </row>
  </sheetData>
  <mergeCells count="2">
    <mergeCell ref="D1:E1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2700 Ω</vt:lpstr>
      <vt:lpstr>270 Ω</vt:lpstr>
      <vt:lpstr>Transitori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2018-04-15T16:08:36Z</dcterms:created>
  <dcterms:modified xsi:type="dcterms:W3CDTF">2018-05-06T22:50:04Z</dcterms:modified>
</cp:coreProperties>
</file>