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05" windowWidth="23265" windowHeight="12045"/>
  </bookViews>
  <sheets>
    <sheet name="Quarterly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"02/16/2016 16:34:12"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 concurrentCalc="0"/>
</workbook>
</file>

<file path=xl/calcChain.xml><?xml version="1.0" encoding="utf-8"?>
<calcChain xmlns="http://schemas.openxmlformats.org/spreadsheetml/2006/main">
  <c r="AE3" i="1" l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C2" i="1"/>
  <c r="AD2" i="1"/>
  <c r="AE2" i="1"/>
  <c r="AF2" i="1"/>
  <c r="AG2" i="1"/>
  <c r="AB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D84" i="1"/>
  <c r="E84" i="1"/>
  <c r="C84" i="1"/>
  <c r="G84" i="1"/>
  <c r="F84" i="1"/>
  <c r="H84" i="1"/>
  <c r="J84" i="1"/>
  <c r="I84" i="1"/>
  <c r="K84" i="1"/>
  <c r="L84" i="1"/>
  <c r="M84" i="1"/>
  <c r="F81" i="1"/>
  <c r="F85" i="1"/>
  <c r="H81" i="1"/>
  <c r="H85" i="1"/>
  <c r="J81" i="1"/>
  <c r="J85" i="1"/>
  <c r="I81" i="1"/>
  <c r="I85" i="1"/>
  <c r="K81" i="1"/>
  <c r="K85" i="1"/>
  <c r="L81" i="1"/>
  <c r="L85" i="1"/>
  <c r="M81" i="1"/>
  <c r="M85" i="1"/>
  <c r="G81" i="1"/>
  <c r="G85" i="1"/>
  <c r="G83" i="1"/>
  <c r="G82" i="1"/>
  <c r="G80" i="1"/>
  <c r="K80" i="1"/>
  <c r="L80" i="1"/>
  <c r="M80" i="1"/>
  <c r="K82" i="1"/>
  <c r="L82" i="1"/>
  <c r="M82" i="1"/>
  <c r="K83" i="1"/>
  <c r="L83" i="1"/>
  <c r="M83" i="1"/>
  <c r="J80" i="1"/>
  <c r="I80" i="1"/>
  <c r="J82" i="1"/>
  <c r="I82" i="1"/>
  <c r="J83" i="1"/>
  <c r="I83" i="1"/>
  <c r="D82" i="1"/>
  <c r="E82" i="1"/>
  <c r="F82" i="1"/>
  <c r="H82" i="1"/>
  <c r="D83" i="1"/>
  <c r="E83" i="1"/>
  <c r="F83" i="1"/>
  <c r="H83" i="1"/>
  <c r="C83" i="1"/>
  <c r="C82" i="1"/>
  <c r="E81" i="1"/>
  <c r="D81" i="1"/>
  <c r="C81" i="1"/>
  <c r="E80" i="1"/>
  <c r="D80" i="1"/>
  <c r="C80" i="1"/>
  <c r="H80" i="1"/>
  <c r="F80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</calcChain>
</file>

<file path=xl/sharedStrings.xml><?xml version="1.0" encoding="utf-8"?>
<sst xmlns="http://schemas.openxmlformats.org/spreadsheetml/2006/main" count="41" uniqueCount="28">
  <si>
    <t>VC</t>
  </si>
  <si>
    <t>BO</t>
  </si>
  <si>
    <t>RE</t>
  </si>
  <si>
    <t>Q1</t>
  </si>
  <si>
    <t>Q2</t>
  </si>
  <si>
    <t>Q3</t>
  </si>
  <si>
    <t>Q4</t>
  </si>
  <si>
    <t>Mean</t>
  </si>
  <si>
    <t>Vol</t>
  </si>
  <si>
    <t>scaled volume</t>
  </si>
  <si>
    <t>Autocorrelation</t>
  </si>
  <si>
    <t>CA U.S. Buyout</t>
  </si>
  <si>
    <t>CA US VC index</t>
  </si>
  <si>
    <t>CA Real Estate</t>
  </si>
  <si>
    <t>Unsmoothed vol</t>
  </si>
  <si>
    <t>Risk premium</t>
  </si>
  <si>
    <t>LPX BO</t>
  </si>
  <si>
    <t>LPX VC</t>
  </si>
  <si>
    <t>IP growth</t>
  </si>
  <si>
    <t>Inflation</t>
  </si>
  <si>
    <t>Default spread</t>
  </si>
  <si>
    <t>Return VIX</t>
  </si>
  <si>
    <t>Vanguard S&amp;P</t>
  </si>
  <si>
    <t>DFA value</t>
  </si>
  <si>
    <t>DFA micro</t>
  </si>
  <si>
    <t>Sentiment</t>
  </si>
  <si>
    <t>Our Ebitda spread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</si>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</sst>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2" fontId="0" fillId="0" borderId="0" xfId="0" applyNumberFormat="1"/>
    <xf numFmtId="164" fontId="4" fillId="0" borderId="0" xfId="2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5" fillId="0" borderId="0" xfId="2" applyNumberFormat="1" applyFont="1" applyAlignment="1">
      <alignment horizontal="center" vertical="center"/>
    </xf>
    <xf numFmtId="164" fontId="4" fillId="0" borderId="0" xfId="2" quotePrefix="1" applyNumberFormat="1" applyFont="1" applyAlignment="1">
      <alignment horizontal="center"/>
    </xf>
    <xf numFmtId="164" fontId="4" fillId="0" borderId="0" xfId="2" applyNumberFormat="1" applyFont="1" applyFill="1"/>
    <xf numFmtId="17" fontId="4" fillId="0" borderId="0" xfId="0" applyNumberFormat="1" applyFont="1" applyAlignment="1">
      <alignment horizontal="center"/>
    </xf>
    <xf numFmtId="164" fontId="5" fillId="0" borderId="0" xfId="3" applyNumberFormat="1" applyFont="1" applyFill="1" applyAlignment="1">
      <alignment horizontal="center"/>
    </xf>
    <xf numFmtId="43" fontId="4" fillId="2" borderId="0" xfId="1" applyFont="1" applyFill="1" applyAlignment="1">
      <alignment horizontal="center"/>
    </xf>
    <xf numFmtId="17" fontId="4" fillId="0" borderId="0" xfId="0" applyNumberFormat="1" applyFont="1" applyAlignment="1"/>
    <xf numFmtId="0" fontId="4" fillId="0" borderId="0" xfId="0" applyFont="1" applyAlignment="1"/>
    <xf numFmtId="10" fontId="4" fillId="0" borderId="0" xfId="2" applyNumberFormat="1" applyFont="1" applyAlignment="1">
      <alignment horizontal="center"/>
    </xf>
    <xf numFmtId="43" fontId="4" fillId="0" borderId="0" xfId="1" applyFont="1" applyAlignment="1">
      <alignment horizontal="center"/>
    </xf>
    <xf numFmtId="164" fontId="7" fillId="0" borderId="0" xfId="4" applyNumberFormat="1" applyFont="1" applyFill="1" applyAlignment="1">
      <alignment horizontal="center"/>
    </xf>
    <xf numFmtId="10" fontId="4" fillId="0" borderId="0" xfId="2" applyNumberFormat="1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center" vertical="center" wrapText="1"/>
    </xf>
    <xf numFmtId="10" fontId="8" fillId="0" borderId="0" xfId="2" applyNumberFormat="1" applyFont="1" applyBorder="1" applyAlignment="1">
      <alignment horizontal="center" vertical="center" wrapText="1"/>
    </xf>
    <xf numFmtId="164" fontId="4" fillId="0" borderId="0" xfId="2" applyNumberFormat="1" applyFont="1" applyFill="1" applyAlignment="1">
      <alignment horizontal="center"/>
    </xf>
    <xf numFmtId="43" fontId="6" fillId="3" borderId="1" xfId="1" applyFont="1" applyFill="1" applyBorder="1" applyAlignment="1">
      <alignment horizontal="center" vertical="center"/>
    </xf>
    <xf numFmtId="43" fontId="6" fillId="3" borderId="2" xfId="1" applyFont="1" applyFill="1" applyBorder="1" applyAlignment="1">
      <alignment horizontal="center" vertical="center"/>
    </xf>
    <xf numFmtId="43" fontId="6" fillId="3" borderId="0" xfId="1" applyFont="1" applyFill="1" applyBorder="1" applyAlignment="1">
      <alignment horizontal="center" vertical="center"/>
    </xf>
    <xf numFmtId="0" fontId="9" fillId="3" borderId="0" xfId="0" applyFont="1" applyFill="1"/>
    <xf numFmtId="43" fontId="4" fillId="0" borderId="0" xfId="1" applyFont="1"/>
  </cellXfs>
  <cellStyles count="7">
    <cellStyle name="Comma" xfId="1" builtinId="3"/>
    <cellStyle name="Comma 2" xfId="6"/>
    <cellStyle name="Normal" xfId="0" builtinId="0"/>
    <cellStyle name="Normal 2" xfId="5"/>
    <cellStyle name="Normal 3" xfId="3"/>
    <cellStyle name="Percent" xfId="2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Quarterly!$AB$1</c:f>
              <c:strCache>
                <c:ptCount val="1"/>
                <c:pt idx="0">
                  <c:v>VC</c:v>
                </c:pt>
              </c:strCache>
            </c:strRef>
          </c:tx>
          <c:marker>
            <c:symbol val="none"/>
          </c:marker>
          <c:cat>
            <c:numRef>
              <c:f>Quarterly!$B$3:$B$78</c:f>
              <c:numCache>
                <c:formatCode>mmm\-yy</c:formatCode>
                <c:ptCount val="7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</c:numCache>
            </c:numRef>
          </c:cat>
          <c:val>
            <c:numRef>
              <c:f>Quarterly!$AB$2:$AB$87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0.10770759235510186</c:v>
                </c:pt>
                <c:pt idx="2">
                  <c:v>0.14882887790973079</c:v>
                </c:pt>
                <c:pt idx="3">
                  <c:v>0.25018214352732288</c:v>
                </c:pt>
                <c:pt idx="4">
                  <c:v>0.2803038799305364</c:v>
                </c:pt>
                <c:pt idx="5">
                  <c:v>0.53030204727489649</c:v>
                </c:pt>
                <c:pt idx="6">
                  <c:v>0.70346496588611174</c:v>
                </c:pt>
                <c:pt idx="7">
                  <c:v>0.74654770070461884</c:v>
                </c:pt>
                <c:pt idx="8">
                  <c:v>0.97702542121142244</c:v>
                </c:pt>
                <c:pt idx="9">
                  <c:v>1.0374511431787474</c:v>
                </c:pt>
                <c:pt idx="10">
                  <c:v>0.88335301713590697</c:v>
                </c:pt>
                <c:pt idx="11">
                  <c:v>1.229467853854576</c:v>
                </c:pt>
                <c:pt idx="12">
                  <c:v>1.3783611391526212</c:v>
                </c:pt>
                <c:pt idx="13">
                  <c:v>1.497107572283608</c:v>
                </c:pt>
                <c:pt idx="14">
                  <c:v>1.4731743209759625</c:v>
                </c:pt>
                <c:pt idx="15">
                  <c:v>1.8258352723988032</c:v>
                </c:pt>
                <c:pt idx="16">
                  <c:v>2.0220126023355882</c:v>
                </c:pt>
                <c:pt idx="17">
                  <c:v>1.9815063577338439</c:v>
                </c:pt>
                <c:pt idx="18">
                  <c:v>1.9867446633145069</c:v>
                </c:pt>
                <c:pt idx="19">
                  <c:v>1.7048180207565791</c:v>
                </c:pt>
                <c:pt idx="20">
                  <c:v>1.4916613924668451</c:v>
                </c:pt>
                <c:pt idx="21">
                  <c:v>1.5864972344897668</c:v>
                </c:pt>
                <c:pt idx="22">
                  <c:v>1.2639162918879632</c:v>
                </c:pt>
                <c:pt idx="23">
                  <c:v>1.4329829019044824</c:v>
                </c:pt>
                <c:pt idx="24">
                  <c:v>1.3846746191371895</c:v>
                </c:pt>
                <c:pt idx="25">
                  <c:v>1.0520163939207516</c:v>
                </c:pt>
                <c:pt idx="26">
                  <c:v>0.69529956329791021</c:v>
                </c:pt>
                <c:pt idx="27">
                  <c:v>0.81063383664188271</c:v>
                </c:pt>
                <c:pt idx="28">
                  <c:v>0.7537293671419768</c:v>
                </c:pt>
                <c:pt idx="29">
                  <c:v>0.9632348552231732</c:v>
                </c:pt>
                <c:pt idx="30">
                  <c:v>0.9770829223892642</c:v>
                </c:pt>
                <c:pt idx="31">
                  <c:v>1.0951747123313962</c:v>
                </c:pt>
                <c:pt idx="32">
                  <c:v>1.0991121836327706</c:v>
                </c:pt>
                <c:pt idx="33">
                  <c:v>1.0586233374807357</c:v>
                </c:pt>
                <c:pt idx="34">
                  <c:v>1.0017659529626752</c:v>
                </c:pt>
                <c:pt idx="35">
                  <c:v>1.1432850122975922</c:v>
                </c:pt>
                <c:pt idx="36">
                  <c:v>1.0426557309010436</c:v>
                </c:pt>
                <c:pt idx="37">
                  <c:v>1.0660880752310204</c:v>
                </c:pt>
                <c:pt idx="38">
                  <c:v>1.1234178592096116</c:v>
                </c:pt>
                <c:pt idx="39">
                  <c:v>1.155802722226438</c:v>
                </c:pt>
                <c:pt idx="40">
                  <c:v>1.2231265159672045</c:v>
                </c:pt>
                <c:pt idx="41">
                  <c:v>1.1767476450145937</c:v>
                </c:pt>
                <c:pt idx="42">
                  <c:v>1.2852970190704887</c:v>
                </c:pt>
                <c:pt idx="43">
                  <c:v>1.3987455594929707</c:v>
                </c:pt>
                <c:pt idx="44">
                  <c:v>1.4174084657236548</c:v>
                </c:pt>
                <c:pt idx="45">
                  <c:v>1.5194326372095601</c:v>
                </c:pt>
                <c:pt idx="46">
                  <c:v>1.59814430639753</c:v>
                </c:pt>
                <c:pt idx="47">
                  <c:v>1.5675784183910499</c:v>
                </c:pt>
                <c:pt idx="48">
                  <c:v>1.3470686476455083</c:v>
                </c:pt>
                <c:pt idx="49">
                  <c:v>1.3338399241470777</c:v>
                </c:pt>
                <c:pt idx="50">
                  <c:v>1.1609907036320051</c:v>
                </c:pt>
                <c:pt idx="51">
                  <c:v>0.69794351056257131</c:v>
                </c:pt>
                <c:pt idx="52">
                  <c:v>0.535229845939585</c:v>
                </c:pt>
                <c:pt idx="53">
                  <c:v>0.83293601945715701</c:v>
                </c:pt>
                <c:pt idx="54">
                  <c:v>1.0324963074631335</c:v>
                </c:pt>
                <c:pt idx="55">
                  <c:v>1.1236717934152303</c:v>
                </c:pt>
                <c:pt idx="56">
                  <c:v>1.1822141247873765</c:v>
                </c:pt>
                <c:pt idx="57">
                  <c:v>0.96145584297538211</c:v>
                </c:pt>
                <c:pt idx="58">
                  <c:v>1.107614772887817</c:v>
                </c:pt>
                <c:pt idx="59">
                  <c:v>1.2335263523075843</c:v>
                </c:pt>
                <c:pt idx="60">
                  <c:v>1.3252751423795708</c:v>
                </c:pt>
                <c:pt idx="61">
                  <c:v>1.3292976010468807</c:v>
                </c:pt>
                <c:pt idx="62">
                  <c:v>1.0659051774906076</c:v>
                </c:pt>
                <c:pt idx="63">
                  <c:v>1.2499444020050243</c:v>
                </c:pt>
                <c:pt idx="64">
                  <c:v>1.4493209086037009</c:v>
                </c:pt>
                <c:pt idx="65">
                  <c:v>1.4132699924788266</c:v>
                </c:pt>
                <c:pt idx="66">
                  <c:v>1.5009121281873481</c:v>
                </c:pt>
                <c:pt idx="67">
                  <c:v>1.4733106194290091</c:v>
                </c:pt>
                <c:pt idx="68">
                  <c:v>1.6040213817200029</c:v>
                </c:pt>
                <c:pt idx="69">
                  <c:v>1.6397256011871759</c:v>
                </c:pt>
                <c:pt idx="70">
                  <c:v>1.7259641349175525</c:v>
                </c:pt>
                <c:pt idx="71">
                  <c:v>1.8609470237094135</c:v>
                </c:pt>
                <c:pt idx="72">
                  <c:v>1.8659699402325935</c:v>
                </c:pt>
                <c:pt idx="73">
                  <c:v>1.9093541811535222</c:v>
                </c:pt>
                <c:pt idx="74">
                  <c:v>1.8436884875559163</c:v>
                </c:pt>
                <c:pt idx="75">
                  <c:v>1.9123424108515898</c:v>
                </c:pt>
                <c:pt idx="76">
                  <c:v>1.899552745754469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Quarterly!$AC$1</c:f>
              <c:strCache>
                <c:ptCount val="1"/>
                <c:pt idx="0">
                  <c:v>BO</c:v>
                </c:pt>
              </c:strCache>
            </c:strRef>
          </c:tx>
          <c:marker>
            <c:symbol val="none"/>
          </c:marker>
          <c:cat>
            <c:numRef>
              <c:f>Quarterly!$B$3:$B$78</c:f>
              <c:numCache>
                <c:formatCode>mmm\-yy</c:formatCode>
                <c:ptCount val="7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</c:numCache>
            </c:numRef>
          </c:cat>
          <c:val>
            <c:numRef>
              <c:f>Quarterly!$AC$2:$AC$87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0.13530715689456255</c:v>
                </c:pt>
                <c:pt idx="2">
                  <c:v>0.20869106131929427</c:v>
                </c:pt>
                <c:pt idx="3">
                  <c:v>0.24697643015774812</c:v>
                </c:pt>
                <c:pt idx="4">
                  <c:v>0.22623672476767245</c:v>
                </c:pt>
                <c:pt idx="5">
                  <c:v>0.45173038103307606</c:v>
                </c:pt>
                <c:pt idx="6">
                  <c:v>0.58601000286368843</c:v>
                </c:pt>
                <c:pt idx="7">
                  <c:v>0.60002657938923964</c:v>
                </c:pt>
                <c:pt idx="8">
                  <c:v>0.76410116964059871</c:v>
                </c:pt>
                <c:pt idx="9">
                  <c:v>0.76605910538769284</c:v>
                </c:pt>
                <c:pt idx="10">
                  <c:v>0.54785787308219192</c:v>
                </c:pt>
                <c:pt idx="11">
                  <c:v>0.77357911147485892</c:v>
                </c:pt>
                <c:pt idx="12">
                  <c:v>0.692018106213518</c:v>
                </c:pt>
                <c:pt idx="13">
                  <c:v>0.79602670491453387</c:v>
                </c:pt>
                <c:pt idx="14">
                  <c:v>0.70958208560403069</c:v>
                </c:pt>
                <c:pt idx="15">
                  <c:v>0.94152151835113995</c:v>
                </c:pt>
                <c:pt idx="16">
                  <c:v>0.96492097651465547</c:v>
                </c:pt>
                <c:pt idx="17">
                  <c:v>0.74067809883243163</c:v>
                </c:pt>
                <c:pt idx="18">
                  <c:v>0.68745957431619009</c:v>
                </c:pt>
                <c:pt idx="19">
                  <c:v>0.56719667172957811</c:v>
                </c:pt>
                <c:pt idx="20">
                  <c:v>0.44337069857916089</c:v>
                </c:pt>
                <c:pt idx="21">
                  <c:v>0.57040379340218328</c:v>
                </c:pt>
                <c:pt idx="22">
                  <c:v>0.43163675663259526</c:v>
                </c:pt>
                <c:pt idx="23">
                  <c:v>0.67684759668494732</c:v>
                </c:pt>
                <c:pt idx="24">
                  <c:v>0.75956288871183408</c:v>
                </c:pt>
                <c:pt idx="25">
                  <c:v>0.65998437446879032</c:v>
                </c:pt>
                <c:pt idx="26">
                  <c:v>0.5203545257756329</c:v>
                </c:pt>
                <c:pt idx="27">
                  <c:v>0.63047062487291161</c:v>
                </c:pt>
                <c:pt idx="28">
                  <c:v>0.57585031783222373</c:v>
                </c:pt>
                <c:pt idx="29">
                  <c:v>0.8176526866517041</c:v>
                </c:pt>
                <c:pt idx="30">
                  <c:v>0.88747333400650319</c:v>
                </c:pt>
                <c:pt idx="31">
                  <c:v>1.0258397305836453</c:v>
                </c:pt>
                <c:pt idx="32">
                  <c:v>0.87660726100644604</c:v>
                </c:pt>
                <c:pt idx="33">
                  <c:v>0.8140083021456721</c:v>
                </c:pt>
                <c:pt idx="34">
                  <c:v>0.78156528805445735</c:v>
                </c:pt>
                <c:pt idx="35">
                  <c:v>0.8965908527936719</c:v>
                </c:pt>
                <c:pt idx="36">
                  <c:v>0.89075256426441141</c:v>
                </c:pt>
                <c:pt idx="37">
                  <c:v>0.94827855676900719</c:v>
                </c:pt>
                <c:pt idx="38">
                  <c:v>1.1203658221603887</c:v>
                </c:pt>
                <c:pt idx="39">
                  <c:v>1.2195737595161624</c:v>
                </c:pt>
                <c:pt idx="40">
                  <c:v>1.3116763338765551</c:v>
                </c:pt>
                <c:pt idx="41">
                  <c:v>1.3209877087687132</c:v>
                </c:pt>
                <c:pt idx="42">
                  <c:v>1.4264085563990356</c:v>
                </c:pt>
                <c:pt idx="43">
                  <c:v>1.5251947927518608</c:v>
                </c:pt>
                <c:pt idx="44">
                  <c:v>1.728153236601748</c:v>
                </c:pt>
                <c:pt idx="45">
                  <c:v>1.7106122892753399</c:v>
                </c:pt>
                <c:pt idx="46">
                  <c:v>1.6640134054359308</c:v>
                </c:pt>
                <c:pt idx="47">
                  <c:v>1.5667789804456032</c:v>
                </c:pt>
                <c:pt idx="48">
                  <c:v>1.5552876466523906</c:v>
                </c:pt>
                <c:pt idx="49">
                  <c:v>1.4868320311222727</c:v>
                </c:pt>
                <c:pt idx="50">
                  <c:v>1.3494862569816588</c:v>
                </c:pt>
                <c:pt idx="51">
                  <c:v>0.94536097975387656</c:v>
                </c:pt>
                <c:pt idx="52">
                  <c:v>0.84197626268971082</c:v>
                </c:pt>
                <c:pt idx="53">
                  <c:v>1.0647826953315989</c:v>
                </c:pt>
                <c:pt idx="54">
                  <c:v>1.2890514542760612</c:v>
                </c:pt>
                <c:pt idx="55">
                  <c:v>1.4067171890779675</c:v>
                </c:pt>
                <c:pt idx="56">
                  <c:v>1.5300794679520158</c:v>
                </c:pt>
                <c:pt idx="57">
                  <c:v>1.5130527177952895</c:v>
                </c:pt>
                <c:pt idx="58">
                  <c:v>1.7002127484156369</c:v>
                </c:pt>
                <c:pt idx="59">
                  <c:v>1.8330929755243892</c:v>
                </c:pt>
                <c:pt idx="60">
                  <c:v>1.9214264031960446</c:v>
                </c:pt>
                <c:pt idx="61">
                  <c:v>1.9930048391232351</c:v>
                </c:pt>
                <c:pt idx="62">
                  <c:v>1.84034933440548</c:v>
                </c:pt>
                <c:pt idx="63">
                  <c:v>1.9332315559421565</c:v>
                </c:pt>
                <c:pt idx="64">
                  <c:v>2.0520149338380431</c:v>
                </c:pt>
                <c:pt idx="65">
                  <c:v>2.0128540822546266</c:v>
                </c:pt>
                <c:pt idx="66">
                  <c:v>1.8623006823628327</c:v>
                </c:pt>
                <c:pt idx="67">
                  <c:v>1.6540686932915483</c:v>
                </c:pt>
                <c:pt idx="68">
                  <c:v>1.8287321375273577</c:v>
                </c:pt>
                <c:pt idx="69">
                  <c:v>1.8647491512909182</c:v>
                </c:pt>
                <c:pt idx="70">
                  <c:v>1.9871994864620688</c:v>
                </c:pt>
                <c:pt idx="71">
                  <c:v>2.1730972739287404</c:v>
                </c:pt>
                <c:pt idx="72">
                  <c:v>2.204383922843677</c:v>
                </c:pt>
                <c:pt idx="73">
                  <c:v>2.2661734921702377</c:v>
                </c:pt>
                <c:pt idx="74">
                  <c:v>2.2267597079128887</c:v>
                </c:pt>
                <c:pt idx="75">
                  <c:v>2.314282566412921</c:v>
                </c:pt>
                <c:pt idx="76">
                  <c:v>2.207508871301096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Quarterly!$AD$1</c:f>
              <c:strCache>
                <c:ptCount val="1"/>
                <c:pt idx="0">
                  <c:v>RE</c:v>
                </c:pt>
              </c:strCache>
            </c:strRef>
          </c:tx>
          <c:marker>
            <c:symbol val="none"/>
          </c:marker>
          <c:cat>
            <c:numRef>
              <c:f>Quarterly!$B$3:$B$78</c:f>
              <c:numCache>
                <c:formatCode>mmm\-yy</c:formatCode>
                <c:ptCount val="7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</c:numCache>
            </c:numRef>
          </c:cat>
          <c:val>
            <c:numRef>
              <c:f>Quarterly!$AD$2:$AD$87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0.22653823275102888</c:v>
                </c:pt>
                <c:pt idx="2">
                  <c:v>0.29643752447346328</c:v>
                </c:pt>
                <c:pt idx="3">
                  <c:v>0.47084521625829462</c:v>
                </c:pt>
                <c:pt idx="4">
                  <c:v>0.329641547540026</c:v>
                </c:pt>
                <c:pt idx="5">
                  <c:v>0.43780178934815234</c:v>
                </c:pt>
                <c:pt idx="6">
                  <c:v>0.51564356515827003</c:v>
                </c:pt>
                <c:pt idx="7">
                  <c:v>0.50672431846645527</c:v>
                </c:pt>
                <c:pt idx="8">
                  <c:v>0.6044899578481483</c:v>
                </c:pt>
                <c:pt idx="9">
                  <c:v>0.64262999666514142</c:v>
                </c:pt>
                <c:pt idx="10">
                  <c:v>0.54190220206938133</c:v>
                </c:pt>
                <c:pt idx="11">
                  <c:v>0.73651749265096267</c:v>
                </c:pt>
                <c:pt idx="12">
                  <c:v>0.77803946439376193</c:v>
                </c:pt>
                <c:pt idx="13">
                  <c:v>0.84636387786384693</c:v>
                </c:pt>
                <c:pt idx="14">
                  <c:v>0.72089989593582526</c:v>
                </c:pt>
                <c:pt idx="15">
                  <c:v>0.83734586863395977</c:v>
                </c:pt>
                <c:pt idx="16">
                  <c:v>0.97953819071223203</c:v>
                </c:pt>
                <c:pt idx="17">
                  <c:v>1.0424735014672439</c:v>
                </c:pt>
                <c:pt idx="18">
                  <c:v>0.99779517594765466</c:v>
                </c:pt>
                <c:pt idx="19">
                  <c:v>0.89269268286757608</c:v>
                </c:pt>
                <c:pt idx="20">
                  <c:v>0.79926869989175553</c:v>
                </c:pt>
                <c:pt idx="21">
                  <c:v>0.87926968603881439</c:v>
                </c:pt>
                <c:pt idx="22">
                  <c:v>0.82541317978448181</c:v>
                </c:pt>
                <c:pt idx="23">
                  <c:v>0.92602626208554373</c:v>
                </c:pt>
                <c:pt idx="24">
                  <c:v>0.97042873567125654</c:v>
                </c:pt>
                <c:pt idx="25">
                  <c:v>0.85852261548274578</c:v>
                </c:pt>
                <c:pt idx="26">
                  <c:v>0.7193036689795459</c:v>
                </c:pt>
                <c:pt idx="27">
                  <c:v>0.81304461382639825</c:v>
                </c:pt>
                <c:pt idx="28">
                  <c:v>0.93838562435628914</c:v>
                </c:pt>
                <c:pt idx="29">
                  <c:v>1.1030655585261244</c:v>
                </c:pt>
                <c:pt idx="30">
                  <c:v>1.1153795734515681</c:v>
                </c:pt>
                <c:pt idx="31">
                  <c:v>1.1502341994342533</c:v>
                </c:pt>
                <c:pt idx="32">
                  <c:v>1.335768581681323</c:v>
                </c:pt>
                <c:pt idx="33">
                  <c:v>1.344403352708865</c:v>
                </c:pt>
                <c:pt idx="34">
                  <c:v>1.3720694236422126</c:v>
                </c:pt>
                <c:pt idx="35">
                  <c:v>1.498218729021572</c:v>
                </c:pt>
                <c:pt idx="36">
                  <c:v>1.4834278361059445</c:v>
                </c:pt>
                <c:pt idx="37">
                  <c:v>1.5075019859581895</c:v>
                </c:pt>
                <c:pt idx="38">
                  <c:v>1.5244077290248403</c:v>
                </c:pt>
                <c:pt idx="39">
                  <c:v>1.5120890378840348</c:v>
                </c:pt>
                <c:pt idx="40">
                  <c:v>1.660134291342974</c:v>
                </c:pt>
                <c:pt idx="41">
                  <c:v>1.7135315296243945</c:v>
                </c:pt>
                <c:pt idx="42">
                  <c:v>1.8084779354532956</c:v>
                </c:pt>
                <c:pt idx="43">
                  <c:v>1.9319522676382077</c:v>
                </c:pt>
                <c:pt idx="44">
                  <c:v>1.9839425756835198</c:v>
                </c:pt>
                <c:pt idx="45">
                  <c:v>2.0872140001618944</c:v>
                </c:pt>
                <c:pt idx="46">
                  <c:v>2.1467456310299311</c:v>
                </c:pt>
                <c:pt idx="47">
                  <c:v>2.1218652892792207</c:v>
                </c:pt>
                <c:pt idx="48">
                  <c:v>1.9838578270839822</c:v>
                </c:pt>
                <c:pt idx="49">
                  <c:v>1.9683339018389285</c:v>
                </c:pt>
                <c:pt idx="50">
                  <c:v>1.8244284954867076</c:v>
                </c:pt>
                <c:pt idx="51">
                  <c:v>1.4962453859105662</c:v>
                </c:pt>
                <c:pt idx="52">
                  <c:v>1.4507770747043816</c:v>
                </c:pt>
                <c:pt idx="53">
                  <c:v>1.5644882533505897</c:v>
                </c:pt>
                <c:pt idx="54">
                  <c:v>1.6325251869106929</c:v>
                </c:pt>
                <c:pt idx="55">
                  <c:v>1.4475938808391398</c:v>
                </c:pt>
                <c:pt idx="56">
                  <c:v>1.4518008060159444</c:v>
                </c:pt>
                <c:pt idx="57">
                  <c:v>1.0804996736128405</c:v>
                </c:pt>
                <c:pt idx="58">
                  <c:v>1.1475068005020521</c:v>
                </c:pt>
                <c:pt idx="59">
                  <c:v>1.1753256627503912</c:v>
                </c:pt>
                <c:pt idx="60">
                  <c:v>1.3054076025444652</c:v>
                </c:pt>
                <c:pt idx="61">
                  <c:v>1.347041801695267</c:v>
                </c:pt>
                <c:pt idx="62">
                  <c:v>1.2733080951754072</c:v>
                </c:pt>
                <c:pt idx="63">
                  <c:v>1.4213657342631589</c:v>
                </c:pt>
                <c:pt idx="64">
                  <c:v>1.558322696422368</c:v>
                </c:pt>
                <c:pt idx="65">
                  <c:v>1.5681097918268463</c:v>
                </c:pt>
                <c:pt idx="66">
                  <c:v>1.6640598829937121</c:v>
                </c:pt>
                <c:pt idx="67">
                  <c:v>1.6877033515585447</c:v>
                </c:pt>
                <c:pt idx="68">
                  <c:v>1.7568099356653293</c:v>
                </c:pt>
                <c:pt idx="69">
                  <c:v>1.7599860961184186</c:v>
                </c:pt>
                <c:pt idx="70">
                  <c:v>1.8072132654924773</c:v>
                </c:pt>
                <c:pt idx="71">
                  <c:v>1.8747146134901007</c:v>
                </c:pt>
                <c:pt idx="72">
                  <c:v>1.8529785630693216</c:v>
                </c:pt>
                <c:pt idx="73">
                  <c:v>1.8211514941719777</c:v>
                </c:pt>
                <c:pt idx="74">
                  <c:v>1.7014344958788028</c:v>
                </c:pt>
                <c:pt idx="75">
                  <c:v>1.8082482742093182</c:v>
                </c:pt>
                <c:pt idx="76">
                  <c:v>1.7819037707585546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74336"/>
        <c:axId val="109775872"/>
      </c:lineChart>
      <c:dateAx>
        <c:axId val="109774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09775872"/>
        <c:crosses val="autoZero"/>
        <c:auto val="1"/>
        <c:lblOffset val="100"/>
        <c:baseTimeUnit val="months"/>
      </c:dateAx>
      <c:valAx>
        <c:axId val="10977587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crossAx val="10977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Quarterly!$AE$1</c:f>
              <c:strCache>
                <c:ptCount val="1"/>
                <c:pt idx="0">
                  <c:v>BO</c:v>
                </c:pt>
              </c:strCache>
            </c:strRef>
          </c:tx>
          <c:marker>
            <c:symbol val="none"/>
          </c:marker>
          <c:cat>
            <c:numRef>
              <c:f>Quarterly!$B$3:$B$78</c:f>
              <c:numCache>
                <c:formatCode>mmm\-yy</c:formatCode>
                <c:ptCount val="7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</c:numCache>
            </c:numRef>
          </c:cat>
          <c:val>
            <c:numRef>
              <c:f>Quarterly!$AE$2:$AE$87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0.13530715689456255</c:v>
                </c:pt>
                <c:pt idx="2">
                  <c:v>0.20869106131929427</c:v>
                </c:pt>
                <c:pt idx="3">
                  <c:v>0.24697643015774812</c:v>
                </c:pt>
                <c:pt idx="4">
                  <c:v>0.22623672476767245</c:v>
                </c:pt>
                <c:pt idx="5">
                  <c:v>0.45173038103307606</c:v>
                </c:pt>
                <c:pt idx="6">
                  <c:v>0.58601000286368843</c:v>
                </c:pt>
                <c:pt idx="7">
                  <c:v>0.60002657938923964</c:v>
                </c:pt>
                <c:pt idx="8">
                  <c:v>0.76410116964059871</c:v>
                </c:pt>
                <c:pt idx="9">
                  <c:v>0.76605910538769284</c:v>
                </c:pt>
                <c:pt idx="10">
                  <c:v>0.54785787308219192</c:v>
                </c:pt>
                <c:pt idx="11">
                  <c:v>0.77357911147485892</c:v>
                </c:pt>
                <c:pt idx="12">
                  <c:v>0.692018106213518</c:v>
                </c:pt>
                <c:pt idx="13">
                  <c:v>0.79602670491453387</c:v>
                </c:pt>
                <c:pt idx="14">
                  <c:v>0.70958208560403069</c:v>
                </c:pt>
                <c:pt idx="15">
                  <c:v>0.94152151835113995</c:v>
                </c:pt>
                <c:pt idx="16">
                  <c:v>0.96492097651465547</c:v>
                </c:pt>
                <c:pt idx="17">
                  <c:v>0.74067809883243163</c:v>
                </c:pt>
                <c:pt idx="18">
                  <c:v>0.68745957431619009</c:v>
                </c:pt>
                <c:pt idx="19">
                  <c:v>0.56719667172957811</c:v>
                </c:pt>
                <c:pt idx="20">
                  <c:v>0.44337069857916089</c:v>
                </c:pt>
                <c:pt idx="21">
                  <c:v>0.57040379340218328</c:v>
                </c:pt>
                <c:pt idx="22">
                  <c:v>0.43163675663259526</c:v>
                </c:pt>
                <c:pt idx="23">
                  <c:v>0.67684759668494732</c:v>
                </c:pt>
                <c:pt idx="24">
                  <c:v>0.75956288871183408</c:v>
                </c:pt>
                <c:pt idx="25">
                  <c:v>0.65998437446879032</c:v>
                </c:pt>
                <c:pt idx="26">
                  <c:v>0.5203545257756329</c:v>
                </c:pt>
                <c:pt idx="27">
                  <c:v>0.63047062487291161</c:v>
                </c:pt>
                <c:pt idx="28">
                  <c:v>0.57585031783222373</c:v>
                </c:pt>
                <c:pt idx="29">
                  <c:v>0.8176526866517041</c:v>
                </c:pt>
                <c:pt idx="30">
                  <c:v>0.88747333400650319</c:v>
                </c:pt>
                <c:pt idx="31">
                  <c:v>1.0258397305836453</c:v>
                </c:pt>
                <c:pt idx="32">
                  <c:v>0.87660726100644604</c:v>
                </c:pt>
                <c:pt idx="33">
                  <c:v>0.8140083021456721</c:v>
                </c:pt>
                <c:pt idx="34">
                  <c:v>0.78156528805445735</c:v>
                </c:pt>
                <c:pt idx="35">
                  <c:v>0.8965908527936719</c:v>
                </c:pt>
                <c:pt idx="36">
                  <c:v>0.89075256426441141</c:v>
                </c:pt>
                <c:pt idx="37">
                  <c:v>0.94827855676900719</c:v>
                </c:pt>
                <c:pt idx="38">
                  <c:v>1.1203658221603887</c:v>
                </c:pt>
                <c:pt idx="39">
                  <c:v>1.2195737595161624</c:v>
                </c:pt>
                <c:pt idx="40">
                  <c:v>1.3116763338765551</c:v>
                </c:pt>
                <c:pt idx="41">
                  <c:v>1.3209877087687132</c:v>
                </c:pt>
                <c:pt idx="42">
                  <c:v>1.4264085563990356</c:v>
                </c:pt>
                <c:pt idx="43">
                  <c:v>1.5251947927518608</c:v>
                </c:pt>
                <c:pt idx="44">
                  <c:v>1.728153236601748</c:v>
                </c:pt>
                <c:pt idx="45">
                  <c:v>1.7106122892753399</c:v>
                </c:pt>
                <c:pt idx="46">
                  <c:v>1.6640134054359308</c:v>
                </c:pt>
                <c:pt idx="47">
                  <c:v>1.5667789804456032</c:v>
                </c:pt>
                <c:pt idx="48">
                  <c:v>1.5552876466523906</c:v>
                </c:pt>
                <c:pt idx="49">
                  <c:v>1.4868320311222727</c:v>
                </c:pt>
                <c:pt idx="50">
                  <c:v>1.3494862569816588</c:v>
                </c:pt>
                <c:pt idx="51">
                  <c:v>0.94536097975387656</c:v>
                </c:pt>
                <c:pt idx="52">
                  <c:v>0.84197626268971082</c:v>
                </c:pt>
                <c:pt idx="53">
                  <c:v>1.0647826953315989</c:v>
                </c:pt>
                <c:pt idx="54">
                  <c:v>1.2890514542760612</c:v>
                </c:pt>
                <c:pt idx="55">
                  <c:v>1.4067171890779675</c:v>
                </c:pt>
                <c:pt idx="56">
                  <c:v>1.5300794679520158</c:v>
                </c:pt>
                <c:pt idx="57">
                  <c:v>1.5130527177952895</c:v>
                </c:pt>
                <c:pt idx="58">
                  <c:v>1.7002127484156369</c:v>
                </c:pt>
                <c:pt idx="59">
                  <c:v>1.8330929755243892</c:v>
                </c:pt>
                <c:pt idx="60">
                  <c:v>1.9214264031960446</c:v>
                </c:pt>
                <c:pt idx="61">
                  <c:v>1.9930048391232351</c:v>
                </c:pt>
                <c:pt idx="62">
                  <c:v>1.84034933440548</c:v>
                </c:pt>
                <c:pt idx="63">
                  <c:v>1.9332315559421565</c:v>
                </c:pt>
                <c:pt idx="64">
                  <c:v>2.0520149338380431</c:v>
                </c:pt>
                <c:pt idx="65">
                  <c:v>2.0128540822546266</c:v>
                </c:pt>
                <c:pt idx="66">
                  <c:v>1.8623006823628327</c:v>
                </c:pt>
                <c:pt idx="67">
                  <c:v>1.6540686932915483</c:v>
                </c:pt>
                <c:pt idx="68">
                  <c:v>1.8287321375273577</c:v>
                </c:pt>
                <c:pt idx="69">
                  <c:v>1.8647491512909182</c:v>
                </c:pt>
                <c:pt idx="70">
                  <c:v>1.9871994864620688</c:v>
                </c:pt>
                <c:pt idx="71">
                  <c:v>2.1730972739287404</c:v>
                </c:pt>
                <c:pt idx="72">
                  <c:v>2.204383922843677</c:v>
                </c:pt>
                <c:pt idx="73">
                  <c:v>2.2661734921702377</c:v>
                </c:pt>
                <c:pt idx="74">
                  <c:v>2.2267597079128887</c:v>
                </c:pt>
                <c:pt idx="75">
                  <c:v>2.314282566412921</c:v>
                </c:pt>
                <c:pt idx="76">
                  <c:v>2.207508871301096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Quarterly!$AF$1</c:f>
              <c:strCache>
                <c:ptCount val="1"/>
                <c:pt idx="0">
                  <c:v>S&amp;P 500</c:v>
                </c:pt>
              </c:strCache>
            </c:strRef>
          </c:tx>
          <c:marker>
            <c:symbol val="none"/>
          </c:marker>
          <c:cat>
            <c:numRef>
              <c:f>Quarterly!$B$3:$B$78</c:f>
              <c:numCache>
                <c:formatCode>mmm\-yy</c:formatCode>
                <c:ptCount val="7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</c:numCache>
            </c:numRef>
          </c:cat>
          <c:val>
            <c:numRef>
              <c:f>Quarterly!$AF$2:$AF$87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5.2374226053807461E-2</c:v>
                </c:pt>
                <c:pt idx="2">
                  <c:v>9.5613755045453025E-2</c:v>
                </c:pt>
                <c:pt idx="3">
                  <c:v>0.12569519298105911</c:v>
                </c:pt>
                <c:pt idx="4">
                  <c:v>0.20572368358868523</c:v>
                </c:pt>
                <c:pt idx="5">
                  <c:v>0.23194978894543608</c:v>
                </c:pt>
                <c:pt idx="6">
                  <c:v>0.39247220406798217</c:v>
                </c:pt>
                <c:pt idx="7">
                  <c:v>0.46463803068994636</c:v>
                </c:pt>
                <c:pt idx="8">
                  <c:v>0.49251199996041556</c:v>
                </c:pt>
                <c:pt idx="9">
                  <c:v>0.6228961056744583</c:v>
                </c:pt>
                <c:pt idx="10">
                  <c:v>0.65524282939002809</c:v>
                </c:pt>
                <c:pt idx="11">
                  <c:v>0.55044050253447041</c:v>
                </c:pt>
                <c:pt idx="12">
                  <c:v>0.74429346828777498</c:v>
                </c:pt>
                <c:pt idx="13">
                  <c:v>0.79291348166973397</c:v>
                </c:pt>
                <c:pt idx="14">
                  <c:v>0.8606005176750684</c:v>
                </c:pt>
                <c:pt idx="15">
                  <c:v>0.79604867459144024</c:v>
                </c:pt>
                <c:pt idx="16">
                  <c:v>0.93547775394351762</c:v>
                </c:pt>
                <c:pt idx="17">
                  <c:v>0.95765255509314362</c:v>
                </c:pt>
                <c:pt idx="18">
                  <c:v>0.93125411884185749</c:v>
                </c:pt>
                <c:pt idx="19">
                  <c:v>0.92187331005361361</c:v>
                </c:pt>
                <c:pt idx="20">
                  <c:v>0.84054935821340693</c:v>
                </c:pt>
                <c:pt idx="21">
                  <c:v>0.71388839538685678</c:v>
                </c:pt>
                <c:pt idx="22">
                  <c:v>0.770443079708509</c:v>
                </c:pt>
                <c:pt idx="23">
                  <c:v>0.61122898125765934</c:v>
                </c:pt>
                <c:pt idx="24">
                  <c:v>0.71245403065608748</c:v>
                </c:pt>
                <c:pt idx="25">
                  <c:v>0.71480896713177733</c:v>
                </c:pt>
                <c:pt idx="26">
                  <c:v>0.57054905521102461</c:v>
                </c:pt>
                <c:pt idx="27">
                  <c:v>0.38159062274732541</c:v>
                </c:pt>
                <c:pt idx="28">
                  <c:v>0.4621308803534781</c:v>
                </c:pt>
                <c:pt idx="29">
                  <c:v>0.4297532714446114</c:v>
                </c:pt>
                <c:pt idx="30">
                  <c:v>0.57287847174528894</c:v>
                </c:pt>
                <c:pt idx="31">
                  <c:v>0.59853694766425791</c:v>
                </c:pt>
                <c:pt idx="32">
                  <c:v>0.71290427800343203</c:v>
                </c:pt>
                <c:pt idx="33">
                  <c:v>0.7293846741647152</c:v>
                </c:pt>
                <c:pt idx="34">
                  <c:v>0.74608987470011956</c:v>
                </c:pt>
                <c:pt idx="35">
                  <c:v>0.7268545274332483</c:v>
                </c:pt>
                <c:pt idx="36">
                  <c:v>0.81492183041031507</c:v>
                </c:pt>
                <c:pt idx="37">
                  <c:v>0.79303674203872776</c:v>
                </c:pt>
                <c:pt idx="38">
                  <c:v>0.80618749714652738</c:v>
                </c:pt>
                <c:pt idx="39">
                  <c:v>0.84131682485650627</c:v>
                </c:pt>
                <c:pt idx="40">
                  <c:v>0.86156403952353244</c:v>
                </c:pt>
                <c:pt idx="41">
                  <c:v>0.90252865884627254</c:v>
                </c:pt>
                <c:pt idx="42">
                  <c:v>0.88765893041121191</c:v>
                </c:pt>
                <c:pt idx="43">
                  <c:v>0.94236493323617454</c:v>
                </c:pt>
                <c:pt idx="44">
                  <c:v>1.0068895430280473</c:v>
                </c:pt>
                <c:pt idx="45">
                  <c:v>1.0128773585627235</c:v>
                </c:pt>
                <c:pt idx="46">
                  <c:v>1.0733833462458668</c:v>
                </c:pt>
                <c:pt idx="47">
                  <c:v>1.0934837683924912</c:v>
                </c:pt>
                <c:pt idx="48">
                  <c:v>1.0593540959749979</c:v>
                </c:pt>
                <c:pt idx="49">
                  <c:v>0.95984369637054778</c:v>
                </c:pt>
                <c:pt idx="50">
                  <c:v>0.93193047730889489</c:v>
                </c:pt>
                <c:pt idx="51">
                  <c:v>0.84465876319220534</c:v>
                </c:pt>
                <c:pt idx="52">
                  <c:v>0.5969897023797911</c:v>
                </c:pt>
                <c:pt idx="53">
                  <c:v>0.48039936675702316</c:v>
                </c:pt>
                <c:pt idx="54">
                  <c:v>0.62854394061963081</c:v>
                </c:pt>
                <c:pt idx="55">
                  <c:v>0.77343943886126365</c:v>
                </c:pt>
                <c:pt idx="56">
                  <c:v>0.83194843194813606</c:v>
                </c:pt>
                <c:pt idx="57">
                  <c:v>0.88409189693244272</c:v>
                </c:pt>
                <c:pt idx="58">
                  <c:v>0.76249411172679837</c:v>
                </c:pt>
                <c:pt idx="59">
                  <c:v>0.86919366446792046</c:v>
                </c:pt>
                <c:pt idx="60">
                  <c:v>0.97095868378979011</c:v>
                </c:pt>
                <c:pt idx="61">
                  <c:v>1.0281045484445219</c:v>
                </c:pt>
                <c:pt idx="62">
                  <c:v>1.0287728870776829</c:v>
                </c:pt>
                <c:pt idx="63">
                  <c:v>0.87905825736750376</c:v>
                </c:pt>
                <c:pt idx="64">
                  <c:v>0.99042623247469452</c:v>
                </c:pt>
                <c:pt idx="65">
                  <c:v>1.1085647604917359</c:v>
                </c:pt>
                <c:pt idx="66">
                  <c:v>1.080371026120954</c:v>
                </c:pt>
                <c:pt idx="67">
                  <c:v>1.1415601944333764</c:v>
                </c:pt>
                <c:pt idx="68">
                  <c:v>1.1373513496593217</c:v>
                </c:pt>
                <c:pt idx="69">
                  <c:v>1.2378299682255407</c:v>
                </c:pt>
                <c:pt idx="70">
                  <c:v>1.2661258373803879</c:v>
                </c:pt>
                <c:pt idx="71">
                  <c:v>1.3168189516959061</c:v>
                </c:pt>
                <c:pt idx="72">
                  <c:v>1.4163022301808563</c:v>
                </c:pt>
                <c:pt idx="73">
                  <c:v>1.4337491437845771</c:v>
                </c:pt>
                <c:pt idx="74">
                  <c:v>1.4843471965476682</c:v>
                </c:pt>
                <c:pt idx="75">
                  <c:v>1.4951882197255431</c:v>
                </c:pt>
                <c:pt idx="76">
                  <c:v>1.5429302157109641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Quarterly!$AG$1</c:f>
              <c:strCache>
                <c:ptCount val="1"/>
                <c:pt idx="0">
                  <c:v>DFA value</c:v>
                </c:pt>
              </c:strCache>
            </c:strRef>
          </c:tx>
          <c:marker>
            <c:symbol val="none"/>
          </c:marker>
          <c:cat>
            <c:numRef>
              <c:f>Quarterly!$B$3:$B$78</c:f>
              <c:numCache>
                <c:formatCode>mmm\-yy</c:formatCode>
                <c:ptCount val="76"/>
                <c:pt idx="0">
                  <c:v>35125</c:v>
                </c:pt>
                <c:pt idx="1">
                  <c:v>35217</c:v>
                </c:pt>
                <c:pt idx="2">
                  <c:v>35309</c:v>
                </c:pt>
                <c:pt idx="3">
                  <c:v>35400</c:v>
                </c:pt>
                <c:pt idx="4">
                  <c:v>35490</c:v>
                </c:pt>
                <c:pt idx="5">
                  <c:v>35582</c:v>
                </c:pt>
                <c:pt idx="6">
                  <c:v>35674</c:v>
                </c:pt>
                <c:pt idx="7">
                  <c:v>35765</c:v>
                </c:pt>
                <c:pt idx="8">
                  <c:v>35855</c:v>
                </c:pt>
                <c:pt idx="9">
                  <c:v>35947</c:v>
                </c:pt>
                <c:pt idx="10">
                  <c:v>36039</c:v>
                </c:pt>
                <c:pt idx="11">
                  <c:v>36130</c:v>
                </c:pt>
                <c:pt idx="12">
                  <c:v>36220</c:v>
                </c:pt>
                <c:pt idx="13">
                  <c:v>36312</c:v>
                </c:pt>
                <c:pt idx="14">
                  <c:v>36404</c:v>
                </c:pt>
                <c:pt idx="15">
                  <c:v>36495</c:v>
                </c:pt>
                <c:pt idx="16">
                  <c:v>36586</c:v>
                </c:pt>
                <c:pt idx="17">
                  <c:v>36678</c:v>
                </c:pt>
                <c:pt idx="18">
                  <c:v>36770</c:v>
                </c:pt>
                <c:pt idx="19">
                  <c:v>36861</c:v>
                </c:pt>
                <c:pt idx="20">
                  <c:v>36951</c:v>
                </c:pt>
                <c:pt idx="21">
                  <c:v>37043</c:v>
                </c:pt>
                <c:pt idx="22">
                  <c:v>37135</c:v>
                </c:pt>
                <c:pt idx="23">
                  <c:v>37226</c:v>
                </c:pt>
                <c:pt idx="24">
                  <c:v>37316</c:v>
                </c:pt>
                <c:pt idx="25">
                  <c:v>37408</c:v>
                </c:pt>
                <c:pt idx="26">
                  <c:v>37500</c:v>
                </c:pt>
                <c:pt idx="27">
                  <c:v>37591</c:v>
                </c:pt>
                <c:pt idx="28">
                  <c:v>37681</c:v>
                </c:pt>
                <c:pt idx="29">
                  <c:v>37773</c:v>
                </c:pt>
                <c:pt idx="30">
                  <c:v>37865</c:v>
                </c:pt>
                <c:pt idx="31">
                  <c:v>37956</c:v>
                </c:pt>
                <c:pt idx="32">
                  <c:v>38047</c:v>
                </c:pt>
                <c:pt idx="33">
                  <c:v>38139</c:v>
                </c:pt>
                <c:pt idx="34">
                  <c:v>38231</c:v>
                </c:pt>
                <c:pt idx="35">
                  <c:v>38322</c:v>
                </c:pt>
                <c:pt idx="36">
                  <c:v>38412</c:v>
                </c:pt>
                <c:pt idx="37">
                  <c:v>38504</c:v>
                </c:pt>
                <c:pt idx="38">
                  <c:v>38596</c:v>
                </c:pt>
                <c:pt idx="39">
                  <c:v>38687</c:v>
                </c:pt>
                <c:pt idx="40">
                  <c:v>38777</c:v>
                </c:pt>
                <c:pt idx="41">
                  <c:v>38869</c:v>
                </c:pt>
                <c:pt idx="42">
                  <c:v>38961</c:v>
                </c:pt>
                <c:pt idx="43">
                  <c:v>39052</c:v>
                </c:pt>
                <c:pt idx="44">
                  <c:v>39142</c:v>
                </c:pt>
                <c:pt idx="45">
                  <c:v>39234</c:v>
                </c:pt>
                <c:pt idx="46">
                  <c:v>39326</c:v>
                </c:pt>
                <c:pt idx="47">
                  <c:v>39417</c:v>
                </c:pt>
                <c:pt idx="48">
                  <c:v>39508</c:v>
                </c:pt>
                <c:pt idx="49">
                  <c:v>39600</c:v>
                </c:pt>
                <c:pt idx="50">
                  <c:v>39692</c:v>
                </c:pt>
                <c:pt idx="51">
                  <c:v>39783</c:v>
                </c:pt>
                <c:pt idx="52">
                  <c:v>39873</c:v>
                </c:pt>
                <c:pt idx="53">
                  <c:v>39965</c:v>
                </c:pt>
                <c:pt idx="54">
                  <c:v>40057</c:v>
                </c:pt>
                <c:pt idx="55">
                  <c:v>40148</c:v>
                </c:pt>
                <c:pt idx="56">
                  <c:v>40238</c:v>
                </c:pt>
                <c:pt idx="57">
                  <c:v>40330</c:v>
                </c:pt>
                <c:pt idx="58">
                  <c:v>40422</c:v>
                </c:pt>
                <c:pt idx="59">
                  <c:v>40513</c:v>
                </c:pt>
                <c:pt idx="60">
                  <c:v>40603</c:v>
                </c:pt>
                <c:pt idx="61">
                  <c:v>40695</c:v>
                </c:pt>
                <c:pt idx="62">
                  <c:v>40787</c:v>
                </c:pt>
                <c:pt idx="63">
                  <c:v>40878</c:v>
                </c:pt>
                <c:pt idx="64">
                  <c:v>40969</c:v>
                </c:pt>
                <c:pt idx="65">
                  <c:v>41061</c:v>
                </c:pt>
                <c:pt idx="66">
                  <c:v>41153</c:v>
                </c:pt>
                <c:pt idx="67">
                  <c:v>41244</c:v>
                </c:pt>
                <c:pt idx="68">
                  <c:v>41334</c:v>
                </c:pt>
                <c:pt idx="69">
                  <c:v>41426</c:v>
                </c:pt>
                <c:pt idx="70">
                  <c:v>41518</c:v>
                </c:pt>
                <c:pt idx="71">
                  <c:v>41609</c:v>
                </c:pt>
                <c:pt idx="72">
                  <c:v>41699</c:v>
                </c:pt>
                <c:pt idx="73">
                  <c:v>41791</c:v>
                </c:pt>
                <c:pt idx="74">
                  <c:v>41883</c:v>
                </c:pt>
                <c:pt idx="75">
                  <c:v>41974</c:v>
                </c:pt>
              </c:numCache>
            </c:numRef>
          </c:cat>
          <c:val>
            <c:numRef>
              <c:f>Quarterly!$AG$2:$AG$87</c:f>
              <c:numCache>
                <c:formatCode>_(* #,##0.00_);_(* \(#,##0.00\);_(* "-"??_);_(@_)</c:formatCode>
                <c:ptCount val="86"/>
                <c:pt idx="0">
                  <c:v>0</c:v>
                </c:pt>
                <c:pt idx="1">
                  <c:v>4.5399413836631722E-2</c:v>
                </c:pt>
                <c:pt idx="2">
                  <c:v>0.11300189398914941</c:v>
                </c:pt>
                <c:pt idx="3">
                  <c:v>0.12611409314960556</c:v>
                </c:pt>
                <c:pt idx="4">
                  <c:v>0.20151158214928308</c:v>
                </c:pt>
                <c:pt idx="5">
                  <c:v>0.19973642698123842</c:v>
                </c:pt>
                <c:pt idx="6">
                  <c:v>0.34658254931875371</c:v>
                </c:pt>
                <c:pt idx="7">
                  <c:v>0.513440564315088</c:v>
                </c:pt>
                <c:pt idx="8">
                  <c:v>0.46959824506681602</c:v>
                </c:pt>
                <c:pt idx="9">
                  <c:v>0.56977116279942819</c:v>
                </c:pt>
                <c:pt idx="10">
                  <c:v>0.52991500813895676</c:v>
                </c:pt>
                <c:pt idx="11">
                  <c:v>0.27764255498486162</c:v>
                </c:pt>
                <c:pt idx="12">
                  <c:v>0.39380177934209987</c:v>
                </c:pt>
                <c:pt idx="13">
                  <c:v>0.30399816874642022</c:v>
                </c:pt>
                <c:pt idx="14">
                  <c:v>0.51053110581748629</c:v>
                </c:pt>
                <c:pt idx="15">
                  <c:v>0.45123857929274885</c:v>
                </c:pt>
                <c:pt idx="16">
                  <c:v>0.51643008966234916</c:v>
                </c:pt>
                <c:pt idx="17">
                  <c:v>0.6005656677701211</c:v>
                </c:pt>
                <c:pt idx="18">
                  <c:v>0.57092209166914487</c:v>
                </c:pt>
                <c:pt idx="19">
                  <c:v>0.62259745126284805</c:v>
                </c:pt>
                <c:pt idx="20">
                  <c:v>0.60269899866329124</c:v>
                </c:pt>
                <c:pt idx="21">
                  <c:v>0.6565949564221476</c:v>
                </c:pt>
                <c:pt idx="22">
                  <c:v>0.81250799044343391</c:v>
                </c:pt>
                <c:pt idx="23">
                  <c:v>0.62524496753089198</c:v>
                </c:pt>
                <c:pt idx="24">
                  <c:v>0.80688398355620505</c:v>
                </c:pt>
                <c:pt idx="25">
                  <c:v>0.91463319163312462</c:v>
                </c:pt>
                <c:pt idx="26">
                  <c:v>0.90600389839303552</c:v>
                </c:pt>
                <c:pt idx="27">
                  <c:v>0.64820360473105043</c:v>
                </c:pt>
                <c:pt idx="28">
                  <c:v>0.70962238639746367</c:v>
                </c:pt>
                <c:pt idx="29">
                  <c:v>0.6304468924826454</c:v>
                </c:pt>
                <c:pt idx="30">
                  <c:v>0.87752676377692018</c:v>
                </c:pt>
                <c:pt idx="31">
                  <c:v>0.98782522207435464</c:v>
                </c:pt>
                <c:pt idx="32">
                  <c:v>1.1758903543703303</c:v>
                </c:pt>
                <c:pt idx="33">
                  <c:v>1.2470635338590244</c:v>
                </c:pt>
                <c:pt idx="34">
                  <c:v>1.2834039155868022</c:v>
                </c:pt>
                <c:pt idx="35">
                  <c:v>1.2616825532878331</c:v>
                </c:pt>
                <c:pt idx="36">
                  <c:v>1.4021526527348902</c:v>
                </c:pt>
                <c:pt idx="37">
                  <c:v>1.3727282059742529</c:v>
                </c:pt>
                <c:pt idx="38">
                  <c:v>1.4024367375985132</c:v>
                </c:pt>
                <c:pt idx="39">
                  <c:v>1.4622541440399557</c:v>
                </c:pt>
                <c:pt idx="40">
                  <c:v>1.4771538290801689</c:v>
                </c:pt>
                <c:pt idx="41">
                  <c:v>1.6173980651078952</c:v>
                </c:pt>
                <c:pt idx="42">
                  <c:v>1.5828152160612179</c:v>
                </c:pt>
                <c:pt idx="43">
                  <c:v>1.5757664496539392</c:v>
                </c:pt>
                <c:pt idx="44">
                  <c:v>1.672308846326015</c:v>
                </c:pt>
                <c:pt idx="45">
                  <c:v>1.7025629159137148</c:v>
                </c:pt>
                <c:pt idx="46">
                  <c:v>1.7407172568416787</c:v>
                </c:pt>
                <c:pt idx="47">
                  <c:v>1.6508596710954739</c:v>
                </c:pt>
                <c:pt idx="48">
                  <c:v>1.558628368612714</c:v>
                </c:pt>
                <c:pt idx="49">
                  <c:v>1.4980188405648558</c:v>
                </c:pt>
                <c:pt idx="50">
                  <c:v>1.4484638205995413</c:v>
                </c:pt>
                <c:pt idx="51">
                  <c:v>1.4382282536751365</c:v>
                </c:pt>
                <c:pt idx="52">
                  <c:v>1.0999922548943339</c:v>
                </c:pt>
                <c:pt idx="53">
                  <c:v>0.90897272132826246</c:v>
                </c:pt>
                <c:pt idx="54">
                  <c:v>1.1236176363986665</c:v>
                </c:pt>
                <c:pt idx="55">
                  <c:v>1.3612631237474486</c:v>
                </c:pt>
                <c:pt idx="56">
                  <c:v>1.3898344735080514</c:v>
                </c:pt>
                <c:pt idx="57">
                  <c:v>1.5023698727855419</c:v>
                </c:pt>
                <c:pt idx="58">
                  <c:v>1.3690985880942512</c:v>
                </c:pt>
                <c:pt idx="59">
                  <c:v>1.4865667422356501</c:v>
                </c:pt>
                <c:pt idx="60">
                  <c:v>1.6591199262126592</c:v>
                </c:pt>
                <c:pt idx="61">
                  <c:v>1.743455704972271</c:v>
                </c:pt>
                <c:pt idx="62">
                  <c:v>1.7059693273932113</c:v>
                </c:pt>
                <c:pt idx="63">
                  <c:v>1.430581751462253</c:v>
                </c:pt>
                <c:pt idx="64">
                  <c:v>1.5806661065384218</c:v>
                </c:pt>
                <c:pt idx="65">
                  <c:v>1.6938162044710774</c:v>
                </c:pt>
                <c:pt idx="66">
                  <c:v>1.6396767583704293</c:v>
                </c:pt>
                <c:pt idx="67">
                  <c:v>1.7108805173767614</c:v>
                </c:pt>
                <c:pt idx="68">
                  <c:v>1.756140648781626</c:v>
                </c:pt>
                <c:pt idx="69">
                  <c:v>1.886554687503559</c:v>
                </c:pt>
                <c:pt idx="70">
                  <c:v>1.9178595373319716</c:v>
                </c:pt>
                <c:pt idx="71">
                  <c:v>2.0023844924016596</c:v>
                </c:pt>
                <c:pt idx="72">
                  <c:v>2.1140153085728448</c:v>
                </c:pt>
                <c:pt idx="73">
                  <c:v>2.1354832151880858</c:v>
                </c:pt>
                <c:pt idx="74">
                  <c:v>2.1682407794262581</c:v>
                </c:pt>
                <c:pt idx="75">
                  <c:v>2.1053009796523838</c:v>
                </c:pt>
                <c:pt idx="76">
                  <c:v>2.1429820466200722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06208"/>
        <c:axId val="112207744"/>
      </c:lineChart>
      <c:dateAx>
        <c:axId val="112206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2207744"/>
        <c:crosses val="autoZero"/>
        <c:auto val="1"/>
        <c:lblOffset val="100"/>
        <c:baseTimeUnit val="months"/>
      </c:dateAx>
      <c:valAx>
        <c:axId val="11220774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crossAx val="11220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595312</xdr:colOff>
      <xdr:row>8</xdr:row>
      <xdr:rowOff>0</xdr:rowOff>
    </xdr:from>
    <xdr:to>
      <xdr:col>42</xdr:col>
      <xdr:colOff>559593</xdr:colOff>
      <xdr:row>24</xdr:row>
      <xdr:rowOff>175021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595312</xdr:colOff>
      <xdr:row>25</xdr:row>
      <xdr:rowOff>170258</xdr:rowOff>
    </xdr:from>
    <xdr:to>
      <xdr:col>43</xdr:col>
      <xdr:colOff>-1</xdr:colOff>
      <xdr:row>44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87"/>
  <sheetViews>
    <sheetView tabSelected="1" topLeftCell="O1" zoomScale="80" zoomScaleNormal="80" workbookViewId="0">
      <pane ySplit="1" topLeftCell="A2" activePane="bottomLeft" state="frozen"/>
      <selection activeCell="F1" sqref="F1"/>
      <selection pane="bottomLeft" activeCell="AS34" sqref="AS34"/>
    </sheetView>
  </sheetViews>
  <sheetFormatPr defaultRowHeight="15" x14ac:dyDescent="0.25"/>
  <cols>
    <col min="1" max="1" width="4.28515625" style="4" customWidth="1"/>
    <col min="2" max="2" width="13.28515625" style="5" customWidth="1"/>
    <col min="3" max="5" width="13.85546875" style="3" customWidth="1"/>
    <col min="6" max="8" width="15.5703125" style="3" customWidth="1"/>
    <col min="9" max="10" width="9.140625" style="8"/>
    <col min="11" max="13" width="9.140625" style="20"/>
    <col min="14" max="21" width="15" style="5" customWidth="1"/>
    <col min="22" max="27" width="9.140625" style="4"/>
    <col min="28" max="33" width="9.140625" style="25"/>
    <col min="34" max="16384" width="9.140625" style="4"/>
  </cols>
  <sheetData>
    <row r="1" spans="1:33" x14ac:dyDescent="0.25">
      <c r="C1" s="3" t="s">
        <v>0</v>
      </c>
      <c r="D1" s="3" t="s">
        <v>1</v>
      </c>
      <c r="E1" s="3" t="s">
        <v>2</v>
      </c>
      <c r="F1" s="7" t="s">
        <v>12</v>
      </c>
      <c r="G1" s="6" t="s">
        <v>11</v>
      </c>
      <c r="H1" s="3" t="s">
        <v>13</v>
      </c>
      <c r="I1" s="8" t="s">
        <v>17</v>
      </c>
      <c r="J1" s="8" t="s">
        <v>16</v>
      </c>
      <c r="K1" s="20" t="s">
        <v>22</v>
      </c>
      <c r="L1" s="20" t="s">
        <v>24</v>
      </c>
      <c r="M1" s="20" t="s">
        <v>23</v>
      </c>
      <c r="N1" s="24" t="s">
        <v>26</v>
      </c>
      <c r="O1" s="23" t="s">
        <v>21</v>
      </c>
      <c r="P1" s="23" t="s">
        <v>20</v>
      </c>
      <c r="Q1" s="23" t="s">
        <v>19</v>
      </c>
      <c r="R1" s="23" t="s">
        <v>25</v>
      </c>
      <c r="S1" s="23" t="s">
        <v>18</v>
      </c>
      <c r="T1" s="21" t="s">
        <v>15</v>
      </c>
      <c r="U1" s="22" t="s">
        <v>9</v>
      </c>
      <c r="V1" s="4" t="s">
        <v>0</v>
      </c>
      <c r="W1" s="4" t="s">
        <v>1</v>
      </c>
      <c r="X1" s="4" t="s">
        <v>2</v>
      </c>
      <c r="Y1" s="4" t="s">
        <v>1</v>
      </c>
      <c r="Z1" s="4" t="s">
        <v>27</v>
      </c>
      <c r="AA1" s="4" t="s">
        <v>23</v>
      </c>
      <c r="AB1" s="25" t="s">
        <v>0</v>
      </c>
      <c r="AC1" s="25" t="s">
        <v>1</v>
      </c>
      <c r="AD1" s="25" t="s">
        <v>2</v>
      </c>
      <c r="AE1" s="25" t="s">
        <v>1</v>
      </c>
      <c r="AF1" s="25" t="s">
        <v>27</v>
      </c>
      <c r="AG1" s="25" t="s">
        <v>23</v>
      </c>
    </row>
    <row r="2" spans="1:33" x14ac:dyDescent="0.25">
      <c r="F2" s="7"/>
      <c r="G2" s="6"/>
      <c r="N2" s="24"/>
      <c r="O2" s="23"/>
      <c r="P2" s="23"/>
      <c r="Q2" s="23"/>
      <c r="R2" s="23"/>
      <c r="S2" s="23"/>
      <c r="T2" s="23"/>
      <c r="U2" s="23"/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25">
        <f>LN(V2)</f>
        <v>0</v>
      </c>
      <c r="AC2" s="25">
        <f t="shared" ref="AC2:AG2" si="0">LN(W2)</f>
        <v>0</v>
      </c>
      <c r="AD2" s="25">
        <f t="shared" si="0"/>
        <v>0</v>
      </c>
      <c r="AE2" s="25">
        <f t="shared" si="0"/>
        <v>0</v>
      </c>
      <c r="AF2" s="25">
        <f t="shared" si="0"/>
        <v>0</v>
      </c>
      <c r="AG2" s="25">
        <f t="shared" si="0"/>
        <v>0</v>
      </c>
    </row>
    <row r="3" spans="1:33" x14ac:dyDescent="0.25">
      <c r="A3" s="4" t="s">
        <v>3</v>
      </c>
      <c r="B3" s="9">
        <v>35125</v>
      </c>
      <c r="C3" s="3">
        <v>0.11372203693107701</v>
      </c>
      <c r="D3" s="3">
        <v>0.14488839071210299</v>
      </c>
      <c r="E3" s="3">
        <v>0.25425056236669802</v>
      </c>
      <c r="F3" s="3">
        <v>8.77E-2</v>
      </c>
      <c r="G3" s="3">
        <v>5.7999999999999996E-2</v>
      </c>
      <c r="H3" s="3">
        <v>2.53E-2</v>
      </c>
      <c r="I3" s="10">
        <v>9.3416927899686544E-2</v>
      </c>
      <c r="J3" s="16">
        <v>9.3214827660958122E-2</v>
      </c>
      <c r="K3" s="3">
        <v>5.3770016929940212E-2</v>
      </c>
      <c r="L3" s="3">
        <v>6.36278615401078E-2</v>
      </c>
      <c r="M3" s="3">
        <v>4.6445741357727721E-2</v>
      </c>
      <c r="N3" s="1">
        <v>1.3259090969286764</v>
      </c>
      <c r="O3" s="17">
        <v>0.50798722044728395</v>
      </c>
      <c r="P3" s="17">
        <v>6.6E-3</v>
      </c>
      <c r="Q3" s="14">
        <v>1.4331999999999999E-2</v>
      </c>
      <c r="R3" s="1">
        <v>0.41898133333333337</v>
      </c>
      <c r="S3" s="17">
        <v>2.34776107233035E-2</v>
      </c>
      <c r="T3" s="11">
        <v>10.232884407043457</v>
      </c>
      <c r="U3" s="11">
        <v>4.3872475624084473</v>
      </c>
      <c r="V3" s="25">
        <f>V2*(1+C3)</f>
        <v>1.113722036931077</v>
      </c>
      <c r="W3" s="25">
        <f>W2*(1+D3)</f>
        <v>1.144888390712103</v>
      </c>
      <c r="X3" s="25">
        <f>X2*(1+E3)</f>
        <v>1.254250562366698</v>
      </c>
      <c r="Y3" s="25">
        <f>Y2*(1+D3)</f>
        <v>1.144888390712103</v>
      </c>
      <c r="Z3" s="25">
        <f>Z2*(1+K3)</f>
        <v>1.0537700169299402</v>
      </c>
      <c r="AA3" s="25">
        <f>AA2*(1+M3)</f>
        <v>1.0464457413577277</v>
      </c>
      <c r="AB3" s="25">
        <f t="shared" ref="AB3:AB66" si="1">LN(V3)</f>
        <v>0.10770759235510186</v>
      </c>
      <c r="AC3" s="25">
        <f t="shared" ref="AC3:AC66" si="2">LN(W3)</f>
        <v>0.13530715689456255</v>
      </c>
      <c r="AD3" s="25">
        <f t="shared" ref="AD3:AD66" si="3">LN(X3)</f>
        <v>0.22653823275102888</v>
      </c>
      <c r="AE3" s="25">
        <f t="shared" ref="AE3:AE66" si="4">LN(Y3)</f>
        <v>0.13530715689456255</v>
      </c>
      <c r="AF3" s="25">
        <f t="shared" ref="AF3:AF66" si="5">LN(Z3)</f>
        <v>5.2374226053807461E-2</v>
      </c>
      <c r="AG3" s="25">
        <f t="shared" ref="AG3:AG66" si="6">LN(AA3)</f>
        <v>4.5399413836631722E-2</v>
      </c>
    </row>
    <row r="4" spans="1:33" x14ac:dyDescent="0.25">
      <c r="A4" s="4" t="s">
        <v>4</v>
      </c>
      <c r="B4" s="9">
        <v>35217</v>
      </c>
      <c r="C4" s="3">
        <v>4.1978474819170802E-2</v>
      </c>
      <c r="D4" s="3">
        <v>7.6143593909774904E-2</v>
      </c>
      <c r="E4" s="3">
        <v>7.24001762411981E-2</v>
      </c>
      <c r="F4" s="3">
        <v>0.1653</v>
      </c>
      <c r="G4" s="3">
        <v>6.1699999999999998E-2</v>
      </c>
      <c r="H4" s="3">
        <v>2.64E-2</v>
      </c>
      <c r="I4" s="10">
        <v>0.18670606916019766</v>
      </c>
      <c r="J4" s="16">
        <v>4.5475576706986542E-2</v>
      </c>
      <c r="K4" s="3">
        <v>4.4187978191816413E-2</v>
      </c>
      <c r="L4" s="3">
        <v>9.8213678135835591E-2</v>
      </c>
      <c r="M4" s="3">
        <v>6.9939901584041397E-2</v>
      </c>
      <c r="N4" s="1">
        <v>2.0556919693321158</v>
      </c>
      <c r="O4" s="17">
        <v>-0.27542372881355898</v>
      </c>
      <c r="P4" s="17">
        <v>6.8666666666666702E-3</v>
      </c>
      <c r="Q4" s="14">
        <v>6.4229999999999999E-3</v>
      </c>
      <c r="R4" s="1">
        <v>0.47404266666666667</v>
      </c>
      <c r="S4" s="17">
        <v>1.5188280394452299E-2</v>
      </c>
      <c r="T4" s="11">
        <v>9.824981689453125</v>
      </c>
      <c r="U4" s="11">
        <v>10.232421875</v>
      </c>
      <c r="V4" s="25">
        <f>V3*(1+C4)</f>
        <v>1.1604743894139438</v>
      </c>
      <c r="W4" s="25">
        <f>W3*(1+D4)</f>
        <v>1.2320643074065012</v>
      </c>
      <c r="X4" s="25">
        <f>X3*(1+E4)</f>
        <v>1.3450585241326687</v>
      </c>
      <c r="Y4" s="25">
        <f t="shared" ref="Y4:Y67" si="7">Y3*(1+D4)</f>
        <v>1.2320643074065012</v>
      </c>
      <c r="Z4" s="25">
        <f t="shared" ref="Z4:Z67" si="8">Z3*(1+K4)</f>
        <v>1.1003339834572303</v>
      </c>
      <c r="AA4" s="25">
        <f t="shared" ref="AA4:AA67" si="9">AA3*(1+M4)</f>
        <v>1.1196340535213265</v>
      </c>
      <c r="AB4" s="25">
        <f t="shared" si="1"/>
        <v>0.14882887790973079</v>
      </c>
      <c r="AC4" s="25">
        <f t="shared" si="2"/>
        <v>0.20869106131929427</v>
      </c>
      <c r="AD4" s="25">
        <f t="shared" si="3"/>
        <v>0.29643752447346328</v>
      </c>
      <c r="AE4" s="25">
        <f t="shared" si="4"/>
        <v>0.20869106131929427</v>
      </c>
      <c r="AF4" s="25">
        <f t="shared" si="5"/>
        <v>9.5613755045453025E-2</v>
      </c>
      <c r="AG4" s="25">
        <f t="shared" si="6"/>
        <v>0.11300189398914941</v>
      </c>
    </row>
    <row r="5" spans="1:33" x14ac:dyDescent="0.25">
      <c r="A5" s="4" t="s">
        <v>5</v>
      </c>
      <c r="B5" s="9">
        <v>35309</v>
      </c>
      <c r="C5" s="3">
        <v>0.106667520302413</v>
      </c>
      <c r="D5" s="3">
        <v>3.9027696702646698E-2</v>
      </c>
      <c r="E5" s="3">
        <v>0.19054084061259199</v>
      </c>
      <c r="F5" s="3">
        <v>4.6899999999999997E-2</v>
      </c>
      <c r="G5" s="3">
        <v>6.4899999999999999E-2</v>
      </c>
      <c r="H5" s="3">
        <v>2.9300000000000003E-2</v>
      </c>
      <c r="I5" s="10">
        <v>-6.8017097193829546E-3</v>
      </c>
      <c r="J5" s="16">
        <v>2.4720237718910187E-2</v>
      </c>
      <c r="K5" s="3">
        <v>3.0538455460648706E-2</v>
      </c>
      <c r="L5" s="3">
        <v>-2.3577135167608843E-2</v>
      </c>
      <c r="M5" s="3">
        <v>1.3198541008322406E-2</v>
      </c>
      <c r="N5" s="1">
        <v>1.4698241683256037</v>
      </c>
      <c r="O5" s="17">
        <v>0.23903508771929799</v>
      </c>
      <c r="P5" s="17">
        <v>7.0333333333333307E-3</v>
      </c>
      <c r="Q5" s="14">
        <v>7.0200000000000002E-3</v>
      </c>
      <c r="R5" s="1">
        <v>0.79897383333333327</v>
      </c>
      <c r="S5" s="17">
        <v>1.1577254631766501E-2</v>
      </c>
      <c r="T5" s="11">
        <v>9.2719202041625977</v>
      </c>
      <c r="U5" s="11">
        <v>5.8445353507995605</v>
      </c>
      <c r="V5" s="25">
        <f>V4*(1+C5)</f>
        <v>1.2842593149071859</v>
      </c>
      <c r="W5" s="25">
        <f>W4*(1+D5)</f>
        <v>1.2801489395141186</v>
      </c>
      <c r="X5" s="25">
        <f>X4*(1+E5)</f>
        <v>1.6013471059940396</v>
      </c>
      <c r="Y5" s="25">
        <f t="shared" si="7"/>
        <v>1.2801489395141186</v>
      </c>
      <c r="Z5" s="25">
        <f t="shared" si="8"/>
        <v>1.1339364838028771</v>
      </c>
      <c r="AA5" s="25">
        <f t="shared" si="9"/>
        <v>1.134411589491042</v>
      </c>
      <c r="AB5" s="25">
        <f t="shared" si="1"/>
        <v>0.25018214352732288</v>
      </c>
      <c r="AC5" s="25">
        <f t="shared" si="2"/>
        <v>0.24697643015774812</v>
      </c>
      <c r="AD5" s="25">
        <f t="shared" si="3"/>
        <v>0.47084521625829462</v>
      </c>
      <c r="AE5" s="25">
        <f t="shared" si="4"/>
        <v>0.24697643015774812</v>
      </c>
      <c r="AF5" s="25">
        <f t="shared" si="5"/>
        <v>0.12569519298105911</v>
      </c>
      <c r="AG5" s="25">
        <f t="shared" si="6"/>
        <v>0.12611409314960556</v>
      </c>
    </row>
    <row r="6" spans="1:33" x14ac:dyDescent="0.25">
      <c r="A6" s="4" t="s">
        <v>6</v>
      </c>
      <c r="B6" s="9">
        <v>35400</v>
      </c>
      <c r="C6" s="3">
        <v>3.0579985418005499E-2</v>
      </c>
      <c r="D6" s="3">
        <v>-2.0526116836598701E-2</v>
      </c>
      <c r="E6" s="3">
        <v>-0.13168755439561899</v>
      </c>
      <c r="F6" s="3">
        <v>6.4899999999999999E-2</v>
      </c>
      <c r="G6" s="3">
        <v>7.0999999999999994E-2</v>
      </c>
      <c r="H6" s="3">
        <v>4.6799999999999994E-2</v>
      </c>
      <c r="I6" s="10">
        <v>1.425791482673432E-2</v>
      </c>
      <c r="J6" s="16">
        <v>0.13666090819348464</v>
      </c>
      <c r="K6" s="3">
        <v>8.3317931621414321E-2</v>
      </c>
      <c r="L6" s="3">
        <v>3.1489486512134013E-2</v>
      </c>
      <c r="M6" s="3">
        <v>7.8312683140321582E-2</v>
      </c>
      <c r="N6" s="1">
        <v>1.6923907903618196</v>
      </c>
      <c r="O6" s="17">
        <v>0.23421828908554601</v>
      </c>
      <c r="P6" s="17">
        <v>6.8666666666666702E-3</v>
      </c>
      <c r="Q6" s="14">
        <v>5.0699999999999999E-3</v>
      </c>
      <c r="R6" s="1">
        <v>0.84971993333333329</v>
      </c>
      <c r="S6" s="17">
        <v>1.5553770234430799E-2</v>
      </c>
      <c r="T6" s="11">
        <v>8.7823324203491211</v>
      </c>
      <c r="U6" s="11">
        <v>16.202680587768555</v>
      </c>
      <c r="V6" s="25">
        <f>V5*(1+C6)</f>
        <v>1.3235319460299855</v>
      </c>
      <c r="W6" s="25">
        <f>W5*(1+D6)</f>
        <v>1.253872452813404</v>
      </c>
      <c r="X6" s="25">
        <f>X5*(1+E6)</f>
        <v>1.3904696218671826</v>
      </c>
      <c r="Y6" s="25">
        <f t="shared" si="7"/>
        <v>1.253872452813404</v>
      </c>
      <c r="Z6" s="25">
        <f t="shared" si="8"/>
        <v>1.2284137262233923</v>
      </c>
      <c r="AA6" s="25">
        <f t="shared" si="9"/>
        <v>1.2232504048495625</v>
      </c>
      <c r="AB6" s="25">
        <f t="shared" si="1"/>
        <v>0.2803038799305364</v>
      </c>
      <c r="AC6" s="25">
        <f t="shared" si="2"/>
        <v>0.22623672476767245</v>
      </c>
      <c r="AD6" s="25">
        <f t="shared" si="3"/>
        <v>0.329641547540026</v>
      </c>
      <c r="AE6" s="25">
        <f t="shared" si="4"/>
        <v>0.22623672476767245</v>
      </c>
      <c r="AF6" s="25">
        <f t="shared" si="5"/>
        <v>0.20572368358868523</v>
      </c>
      <c r="AG6" s="25">
        <f t="shared" si="6"/>
        <v>0.20151158214928308</v>
      </c>
    </row>
    <row r="7" spans="1:33" x14ac:dyDescent="0.25">
      <c r="A7" s="4" t="str">
        <f>A3</f>
        <v>Q1</v>
      </c>
      <c r="B7" s="9">
        <v>35490</v>
      </c>
      <c r="C7" s="3">
        <v>0.284023063513476</v>
      </c>
      <c r="D7" s="3">
        <v>0.25294108576546898</v>
      </c>
      <c r="E7" s="3">
        <v>0.114226276715237</v>
      </c>
      <c r="F7" s="3">
        <v>-1.5E-3</v>
      </c>
      <c r="G7" s="3">
        <v>9.7999999999999997E-3</v>
      </c>
      <c r="H7" s="3">
        <v>2.06E-2</v>
      </c>
      <c r="I7" s="10">
        <v>-0.12736597424639334</v>
      </c>
      <c r="J7" s="16">
        <v>8.4893882646691621E-2</v>
      </c>
      <c r="K7" s="3">
        <v>2.6573035896860775E-2</v>
      </c>
      <c r="L7" s="3">
        <v>-2.9465121864613586E-2</v>
      </c>
      <c r="M7" s="3">
        <v>-1.7735805120000503E-3</v>
      </c>
      <c r="N7" s="1">
        <v>0.77633102101136997</v>
      </c>
      <c r="O7" s="17">
        <v>5.8317399617590797E-2</v>
      </c>
      <c r="P7" s="17">
        <v>6.4333333333333395E-3</v>
      </c>
      <c r="Q7" s="14">
        <v>8.8280000000000008E-3</v>
      </c>
      <c r="R7" s="1">
        <v>0.8366437000000001</v>
      </c>
      <c r="S7" s="17">
        <v>2.0212286625787199E-2</v>
      </c>
      <c r="T7" s="11">
        <v>9.2755298614501953</v>
      </c>
      <c r="U7" s="11">
        <v>4.117485523223877</v>
      </c>
      <c r="V7" s="25">
        <f>V6*(1+C7)</f>
        <v>1.6994455439993745</v>
      </c>
      <c r="W7" s="25">
        <f>W6*(1+D7)</f>
        <v>1.5710283124394382</v>
      </c>
      <c r="X7" s="25">
        <f>X6*(1+E7)</f>
        <v>1.5492977896587141</v>
      </c>
      <c r="Y7" s="25">
        <f t="shared" si="7"/>
        <v>1.5710283124394382</v>
      </c>
      <c r="Z7" s="25">
        <f t="shared" si="8"/>
        <v>1.261056408266523</v>
      </c>
      <c r="AA7" s="25">
        <f t="shared" si="9"/>
        <v>1.2210808717702251</v>
      </c>
      <c r="AB7" s="25">
        <f t="shared" si="1"/>
        <v>0.53030204727489649</v>
      </c>
      <c r="AC7" s="25">
        <f t="shared" si="2"/>
        <v>0.45173038103307606</v>
      </c>
      <c r="AD7" s="25">
        <f t="shared" si="3"/>
        <v>0.43780178934815234</v>
      </c>
      <c r="AE7" s="25">
        <f t="shared" si="4"/>
        <v>0.45173038103307606</v>
      </c>
      <c r="AF7" s="25">
        <f t="shared" si="5"/>
        <v>0.23194978894543608</v>
      </c>
      <c r="AG7" s="25">
        <f t="shared" si="6"/>
        <v>0.19973642698123842</v>
      </c>
    </row>
    <row r="8" spans="1:33" x14ac:dyDescent="0.25">
      <c r="A8" s="4" t="str">
        <f t="shared" ref="A8:A71" si="10">A4</f>
        <v>Q2</v>
      </c>
      <c r="B8" s="9">
        <v>35582</v>
      </c>
      <c r="C8" s="3">
        <v>0.18905980927737401</v>
      </c>
      <c r="D8" s="3">
        <v>0.14371258194216099</v>
      </c>
      <c r="E8" s="3">
        <v>8.0951612445433793E-2</v>
      </c>
      <c r="F8" s="3">
        <v>0.1429</v>
      </c>
      <c r="G8" s="3">
        <v>9.2300000000000007E-2</v>
      </c>
      <c r="H8" s="3">
        <v>4.0300000000000002E-2</v>
      </c>
      <c r="I8" s="10">
        <v>0.21999069806773511</v>
      </c>
      <c r="J8" s="16">
        <v>-4.0326212037824605E-2</v>
      </c>
      <c r="K8" s="3">
        <v>0.17412409098103998</v>
      </c>
      <c r="L8" s="3">
        <v>0.12511446904021617</v>
      </c>
      <c r="M8" s="3">
        <v>0.15817573194293755</v>
      </c>
      <c r="N8" s="1">
        <v>0.95073363506933539</v>
      </c>
      <c r="O8" s="17">
        <v>-2.7551942186088502E-2</v>
      </c>
      <c r="P8" s="17">
        <v>6.1333333333333292E-3</v>
      </c>
      <c r="Q8" s="14">
        <v>1.8749999999999999E-3</v>
      </c>
      <c r="R8" s="1">
        <v>0.87246086666666667</v>
      </c>
      <c r="S8" s="17">
        <v>1.7768600809936499E-2</v>
      </c>
      <c r="T8" s="11">
        <v>9.2046737670898438</v>
      </c>
      <c r="U8" s="11">
        <v>13.76462459564209</v>
      </c>
      <c r="V8" s="25">
        <f>V7*(1+C8)</f>
        <v>2.0207423944251794</v>
      </c>
      <c r="W8" s="25">
        <f>W7*(1+D8)</f>
        <v>1.7968048475243459</v>
      </c>
      <c r="X8" s="25">
        <f>X7*(1+E8)</f>
        <v>1.6747159438897334</v>
      </c>
      <c r="Y8" s="25">
        <f t="shared" si="7"/>
        <v>1.7968048475243459</v>
      </c>
      <c r="Z8" s="25">
        <f t="shared" si="8"/>
        <v>1.4806367090317465</v>
      </c>
      <c r="AA8" s="25">
        <f t="shared" si="9"/>
        <v>1.4142262324240007</v>
      </c>
      <c r="AB8" s="25">
        <f t="shared" si="1"/>
        <v>0.70346496588611174</v>
      </c>
      <c r="AC8" s="25">
        <f t="shared" si="2"/>
        <v>0.58601000286368843</v>
      </c>
      <c r="AD8" s="25">
        <f t="shared" si="3"/>
        <v>0.51564356515827003</v>
      </c>
      <c r="AE8" s="25">
        <f t="shared" si="4"/>
        <v>0.58601000286368843</v>
      </c>
      <c r="AF8" s="25">
        <f t="shared" si="5"/>
        <v>0.39247220406798217</v>
      </c>
      <c r="AG8" s="25">
        <f t="shared" si="6"/>
        <v>0.34658254931875371</v>
      </c>
    </row>
    <row r="9" spans="1:33" x14ac:dyDescent="0.25">
      <c r="A9" s="4" t="str">
        <f t="shared" si="10"/>
        <v>Q3</v>
      </c>
      <c r="B9" s="9">
        <v>35674</v>
      </c>
      <c r="C9" s="3">
        <v>4.40242684358777E-2</v>
      </c>
      <c r="D9" s="3">
        <v>1.41152693068368E-2</v>
      </c>
      <c r="E9" s="3">
        <v>-8.8795882065633002E-3</v>
      </c>
      <c r="F9" s="3">
        <v>0.14280000000000001</v>
      </c>
      <c r="G9" s="3">
        <v>6.3099999999999989E-2</v>
      </c>
      <c r="H9" s="3">
        <v>2.7699999999999999E-2</v>
      </c>
      <c r="I9" s="10">
        <v>-0.10982879323490675</v>
      </c>
      <c r="J9" s="16">
        <v>1.8977112767843085E-2</v>
      </c>
      <c r="K9" s="3">
        <v>7.483356530580032E-2</v>
      </c>
      <c r="L9" s="3">
        <v>0.2085044518009076</v>
      </c>
      <c r="M9" s="3">
        <v>0.18158648583603609</v>
      </c>
      <c r="N9" s="1">
        <v>0.70750597507940882</v>
      </c>
      <c r="O9" s="17">
        <v>6.4096609382257294E-2</v>
      </c>
      <c r="P9" s="17">
        <v>5.8666666666666702E-3</v>
      </c>
      <c r="Q9" s="14">
        <v>5.6150000000000002E-3</v>
      </c>
      <c r="R9" s="1">
        <v>0.64884030000000004</v>
      </c>
      <c r="S9" s="17">
        <v>2.9143452823319E-2</v>
      </c>
      <c r="T9" s="11">
        <v>6.5634069442749023</v>
      </c>
      <c r="U9" s="11">
        <v>32.024505615234375</v>
      </c>
      <c r="V9" s="25">
        <f>V8*(1+C9)</f>
        <v>2.1097041000371122</v>
      </c>
      <c r="W9" s="25">
        <f>W8*(1+D9)</f>
        <v>1.8221672318389817</v>
      </c>
      <c r="X9" s="25">
        <f>X8*(1+E9)</f>
        <v>1.6598451559450267</v>
      </c>
      <c r="Y9" s="25">
        <f t="shared" si="7"/>
        <v>1.8221672318389817</v>
      </c>
      <c r="Z9" s="25">
        <f t="shared" si="8"/>
        <v>1.591438032891239</v>
      </c>
      <c r="AA9" s="25">
        <f t="shared" si="9"/>
        <v>1.6710306041470122</v>
      </c>
      <c r="AB9" s="25">
        <f t="shared" si="1"/>
        <v>0.74654770070461884</v>
      </c>
      <c r="AC9" s="25">
        <f t="shared" si="2"/>
        <v>0.60002657938923964</v>
      </c>
      <c r="AD9" s="25">
        <f t="shared" si="3"/>
        <v>0.50672431846645527</v>
      </c>
      <c r="AE9" s="25">
        <f t="shared" si="4"/>
        <v>0.60002657938923964</v>
      </c>
      <c r="AF9" s="25">
        <f t="shared" si="5"/>
        <v>0.46463803068994636</v>
      </c>
      <c r="AG9" s="25">
        <f t="shared" si="6"/>
        <v>0.513440564315088</v>
      </c>
    </row>
    <row r="10" spans="1:33" x14ac:dyDescent="0.25">
      <c r="A10" s="4" t="str">
        <f t="shared" si="10"/>
        <v>Q4</v>
      </c>
      <c r="B10" s="9">
        <v>35765</v>
      </c>
      <c r="C10" s="3">
        <v>0.259201412603842</v>
      </c>
      <c r="D10" s="3">
        <v>0.17830220167234001</v>
      </c>
      <c r="E10" s="3">
        <v>0.10270432435591401</v>
      </c>
      <c r="F10" s="3">
        <v>2.9100000000000001E-2</v>
      </c>
      <c r="G10" s="3">
        <v>0.10710000000000001</v>
      </c>
      <c r="H10" s="3">
        <v>9.6799999999999997E-2</v>
      </c>
      <c r="I10" s="10">
        <v>-3.5117773019271985E-2</v>
      </c>
      <c r="J10" s="16">
        <v>3.8679969301611772E-2</v>
      </c>
      <c r="K10" s="3">
        <v>2.826608313011536E-2</v>
      </c>
      <c r="L10" s="3">
        <v>-6.9606620865163227E-2</v>
      </c>
      <c r="M10" s="3">
        <v>-4.2895137410466466E-2</v>
      </c>
      <c r="N10" s="1">
        <v>1.4027840151692506</v>
      </c>
      <c r="O10" s="17">
        <v>4.8013967699694703E-2</v>
      </c>
      <c r="P10" s="17">
        <v>5.6000000000000008E-3</v>
      </c>
      <c r="Q10" s="14">
        <v>6.2E-4</v>
      </c>
      <c r="R10" s="1">
        <v>0.55928063333333322</v>
      </c>
      <c r="S10" s="17">
        <v>1.7464402376728801E-2</v>
      </c>
      <c r="T10" s="11">
        <v>5.8198027610778809</v>
      </c>
      <c r="U10" s="11">
        <v>11.350737571716309</v>
      </c>
      <c r="V10" s="25">
        <f>V9*(1+C10)</f>
        <v>2.6565423829428489</v>
      </c>
      <c r="W10" s="25">
        <f>W9*(1+D10)</f>
        <v>2.1470636610910656</v>
      </c>
      <c r="X10" s="25">
        <f>X9*(1+E10)</f>
        <v>1.8303184312217975</v>
      </c>
      <c r="Y10" s="25">
        <f t="shared" si="7"/>
        <v>2.1470636610910656</v>
      </c>
      <c r="Z10" s="25">
        <f t="shared" si="8"/>
        <v>1.6364217526253699</v>
      </c>
      <c r="AA10" s="25">
        <f t="shared" si="9"/>
        <v>1.5993515167650314</v>
      </c>
      <c r="AB10" s="25">
        <f t="shared" si="1"/>
        <v>0.97702542121142244</v>
      </c>
      <c r="AC10" s="25">
        <f t="shared" si="2"/>
        <v>0.76410116964059871</v>
      </c>
      <c r="AD10" s="25">
        <f t="shared" si="3"/>
        <v>0.6044899578481483</v>
      </c>
      <c r="AE10" s="25">
        <f t="shared" si="4"/>
        <v>0.76410116964059871</v>
      </c>
      <c r="AF10" s="25">
        <f t="shared" si="5"/>
        <v>0.49251199996041556</v>
      </c>
      <c r="AG10" s="25">
        <f t="shared" si="6"/>
        <v>0.46959824506681602</v>
      </c>
    </row>
    <row r="11" spans="1:33" x14ac:dyDescent="0.25">
      <c r="A11" s="4" t="str">
        <f t="shared" si="10"/>
        <v>Q1</v>
      </c>
      <c r="B11" s="9">
        <v>35855</v>
      </c>
      <c r="C11" s="3">
        <v>6.2288689925788301E-2</v>
      </c>
      <c r="D11" s="3">
        <v>1.9598537548633898E-3</v>
      </c>
      <c r="E11" s="3">
        <v>3.8876705757211E-2</v>
      </c>
      <c r="F11" s="3">
        <v>0.1009</v>
      </c>
      <c r="G11" s="3">
        <v>9.8800000000000013E-2</v>
      </c>
      <c r="H11" s="3">
        <v>2.8399999999999998E-2</v>
      </c>
      <c r="I11" s="10">
        <v>0.19775652665133342</v>
      </c>
      <c r="J11" s="16">
        <v>0.19698537017880891</v>
      </c>
      <c r="K11" s="3">
        <v>0.13926589783450338</v>
      </c>
      <c r="L11" s="3">
        <v>0.1095076572776843</v>
      </c>
      <c r="M11" s="3">
        <v>0.10536203824850743</v>
      </c>
      <c r="N11" s="2">
        <v>-0.35466674914237523</v>
      </c>
      <c r="O11" s="17">
        <v>8.7463556851310499E-3</v>
      </c>
      <c r="P11" s="17">
        <v>5.8666666666666702E-3</v>
      </c>
      <c r="Q11" s="14">
        <v>5.5789999999999998E-3</v>
      </c>
      <c r="R11" s="1">
        <v>0.40216526666666663</v>
      </c>
      <c r="S11" s="17">
        <v>5.0348317951771603E-3</v>
      </c>
      <c r="T11" s="11">
        <v>4.7455682754516602</v>
      </c>
      <c r="U11" s="11">
        <v>17.876787185668945</v>
      </c>
      <c r="V11" s="25">
        <f>V10*(1+C11)</f>
        <v>2.822014927708691</v>
      </c>
      <c r="W11" s="25">
        <f>W10*(1+D11)</f>
        <v>2.1512715918691856</v>
      </c>
      <c r="X11" s="25">
        <f>X10*(1+E11)</f>
        <v>1.9014751823144074</v>
      </c>
      <c r="Y11" s="25">
        <f t="shared" si="7"/>
        <v>2.1512715918691856</v>
      </c>
      <c r="Z11" s="25">
        <f t="shared" si="8"/>
        <v>1.8643194972406536</v>
      </c>
      <c r="AA11" s="25">
        <f t="shared" si="9"/>
        <v>1.7678624524472371</v>
      </c>
      <c r="AB11" s="25">
        <f t="shared" si="1"/>
        <v>1.0374511431787474</v>
      </c>
      <c r="AC11" s="25">
        <f t="shared" si="2"/>
        <v>0.76605910538769284</v>
      </c>
      <c r="AD11" s="25">
        <f t="shared" si="3"/>
        <v>0.64262999666514142</v>
      </c>
      <c r="AE11" s="25">
        <f t="shared" si="4"/>
        <v>0.76605910538769284</v>
      </c>
      <c r="AF11" s="25">
        <f t="shared" si="5"/>
        <v>0.6228961056744583</v>
      </c>
      <c r="AG11" s="25">
        <f t="shared" si="6"/>
        <v>0.56977116279942819</v>
      </c>
    </row>
    <row r="12" spans="1:33" x14ac:dyDescent="0.25">
      <c r="A12" s="4" t="str">
        <f t="shared" si="10"/>
        <v>Q2</v>
      </c>
      <c r="B12" s="9">
        <v>35947</v>
      </c>
      <c r="C12" s="3">
        <v>-0.142812095572521</v>
      </c>
      <c r="D12" s="3">
        <v>-0.19603635806976599</v>
      </c>
      <c r="E12" s="3">
        <v>-9.5820878165662093E-2</v>
      </c>
      <c r="F12" s="3">
        <v>5.33E-2</v>
      </c>
      <c r="G12" s="3">
        <v>6.13E-2</v>
      </c>
      <c r="H12" s="3">
        <v>4.53E-2</v>
      </c>
      <c r="I12" s="10">
        <v>0.11137313030588872</v>
      </c>
      <c r="J12" s="16">
        <v>6.6872427983539096E-2</v>
      </c>
      <c r="K12" s="3">
        <v>3.2875565681373509E-2</v>
      </c>
      <c r="L12" s="3">
        <v>-5.3557868445104129E-2</v>
      </c>
      <c r="M12" s="3">
        <v>-3.9072345824031296E-2</v>
      </c>
      <c r="N12" s="2">
        <v>-0.38365085131074755</v>
      </c>
      <c r="O12" s="17">
        <v>-0.186209744013212</v>
      </c>
      <c r="P12" s="17">
        <v>6.1666666666666606E-3</v>
      </c>
      <c r="Q12" s="14">
        <v>4.9329999999999999E-3</v>
      </c>
      <c r="R12" s="1">
        <v>3.6485933333333338E-2</v>
      </c>
      <c r="S12" s="17">
        <v>-3.1126403768819699E-3</v>
      </c>
      <c r="T12" s="11">
        <v>1.2753535509109497</v>
      </c>
      <c r="U12" s="11">
        <v>15.326738357543945</v>
      </c>
      <c r="V12" s="25">
        <f>V11*(1+C12)</f>
        <v>2.4189970621456767</v>
      </c>
      <c r="W12" s="25">
        <f>W11*(1+D12)</f>
        <v>1.7295441437802026</v>
      </c>
      <c r="X12" s="25">
        <f>X11*(1+E12)</f>
        <v>1.7192741605348285</v>
      </c>
      <c r="Y12" s="25">
        <f t="shared" si="7"/>
        <v>1.7295441437802026</v>
      </c>
      <c r="Z12" s="25">
        <f t="shared" si="8"/>
        <v>1.925610055323254</v>
      </c>
      <c r="AA12" s="25">
        <f t="shared" si="9"/>
        <v>1.6987879193358986</v>
      </c>
      <c r="AB12" s="25">
        <f t="shared" si="1"/>
        <v>0.88335301713590697</v>
      </c>
      <c r="AC12" s="25">
        <f t="shared" si="2"/>
        <v>0.54785787308219192</v>
      </c>
      <c r="AD12" s="25">
        <f t="shared" si="3"/>
        <v>0.54190220206938133</v>
      </c>
      <c r="AE12" s="25">
        <f t="shared" si="4"/>
        <v>0.54785787308219192</v>
      </c>
      <c r="AF12" s="25">
        <f t="shared" si="5"/>
        <v>0.65524282939002809</v>
      </c>
      <c r="AG12" s="25">
        <f t="shared" si="6"/>
        <v>0.52991500813895676</v>
      </c>
    </row>
    <row r="13" spans="1:33" x14ac:dyDescent="0.25">
      <c r="A13" s="4" t="str">
        <f t="shared" si="10"/>
        <v>Q3</v>
      </c>
      <c r="B13" s="9">
        <v>36039</v>
      </c>
      <c r="C13" s="3">
        <v>0.41356493565619601</v>
      </c>
      <c r="D13" s="3">
        <v>0.25322626521274499</v>
      </c>
      <c r="E13" s="3">
        <v>0.21484353482921401</v>
      </c>
      <c r="F13" s="3">
        <v>-1.9900000000000001E-2</v>
      </c>
      <c r="G13" s="3">
        <v>-7.1099999999999997E-2</v>
      </c>
      <c r="H13" s="3">
        <v>3.56E-2</v>
      </c>
      <c r="I13" s="10">
        <v>-0.21964231585328883</v>
      </c>
      <c r="J13" s="16">
        <v>-0.20871745419479271</v>
      </c>
      <c r="K13" s="3">
        <v>-9.9497489843234366E-2</v>
      </c>
      <c r="L13" s="3">
        <v>-0.2271630405203181</v>
      </c>
      <c r="M13" s="3">
        <v>-0.22296699586634561</v>
      </c>
      <c r="N13" s="2">
        <v>-0.48855459120484557</v>
      </c>
      <c r="O13" s="17">
        <v>1.0776255707762601</v>
      </c>
      <c r="P13" s="17">
        <v>6.3666666666666706E-3</v>
      </c>
      <c r="Q13" s="14">
        <v>3.6809999999999998E-3</v>
      </c>
      <c r="R13" s="1">
        <v>0.26261083333333329</v>
      </c>
      <c r="S13" s="17">
        <v>2.60355071783358E-2</v>
      </c>
      <c r="T13" s="11">
        <v>1.1758006811141968</v>
      </c>
      <c r="U13" s="11">
        <v>17.118402481079102</v>
      </c>
      <c r="V13" s="25">
        <f>V12*(1+C13)</f>
        <v>3.419409426504481</v>
      </c>
      <c r="W13" s="25">
        <f>W12*(1+D13)</f>
        <v>2.1675101478302383</v>
      </c>
      <c r="X13" s="25">
        <f>X12*(1+E13)</f>
        <v>2.0886490985246606</v>
      </c>
      <c r="Y13" s="25">
        <f t="shared" si="7"/>
        <v>2.1675101478302383</v>
      </c>
      <c r="Z13" s="25">
        <f t="shared" si="8"/>
        <v>1.7340166884016985</v>
      </c>
      <c r="AA13" s="25">
        <f t="shared" si="9"/>
        <v>1.3200142803475334</v>
      </c>
      <c r="AB13" s="25">
        <f t="shared" si="1"/>
        <v>1.229467853854576</v>
      </c>
      <c r="AC13" s="25">
        <f t="shared" si="2"/>
        <v>0.77357911147485892</v>
      </c>
      <c r="AD13" s="25">
        <f t="shared" si="3"/>
        <v>0.73651749265096267</v>
      </c>
      <c r="AE13" s="25">
        <f t="shared" si="4"/>
        <v>0.77357911147485892</v>
      </c>
      <c r="AF13" s="25">
        <f t="shared" si="5"/>
        <v>0.55044050253447041</v>
      </c>
      <c r="AG13" s="25">
        <f t="shared" si="6"/>
        <v>0.27764255498486162</v>
      </c>
    </row>
    <row r="14" spans="1:33" x14ac:dyDescent="0.25">
      <c r="A14" s="4" t="str">
        <f t="shared" si="10"/>
        <v>Q4</v>
      </c>
      <c r="B14" s="9">
        <v>36130</v>
      </c>
      <c r="C14" s="3">
        <v>0.160549134945628</v>
      </c>
      <c r="D14" s="3">
        <v>-7.8323518975819198E-2</v>
      </c>
      <c r="E14" s="3">
        <v>4.2396064858094898E-2</v>
      </c>
      <c r="F14" s="3">
        <v>0.15079999999999999</v>
      </c>
      <c r="G14" s="3">
        <v>8.5299999999999987E-2</v>
      </c>
      <c r="H14" s="3">
        <v>3.3099999999999997E-2</v>
      </c>
      <c r="I14" s="10">
        <v>0.21593380981976373</v>
      </c>
      <c r="J14" s="16">
        <v>5.318319196646204E-2</v>
      </c>
      <c r="K14" s="3">
        <v>0.21391778234702574</v>
      </c>
      <c r="L14" s="3">
        <v>0.14204043928840693</v>
      </c>
      <c r="M14" s="3">
        <v>0.12317469466524988</v>
      </c>
      <c r="N14" s="2">
        <v>-1.5030445895339319</v>
      </c>
      <c r="O14" s="17">
        <v>-0.40366300366300401</v>
      </c>
      <c r="P14" s="17">
        <v>9.1666666666666702E-3</v>
      </c>
      <c r="Q14" s="14">
        <v>1.8339999999999999E-3</v>
      </c>
      <c r="R14" s="1">
        <v>-1.3712333333333326E-3</v>
      </c>
      <c r="S14" s="17">
        <v>7.1079726060403496E-3</v>
      </c>
      <c r="T14" s="11">
        <v>4.8269443511962891</v>
      </c>
      <c r="U14" s="11">
        <v>19.055995941162109</v>
      </c>
      <c r="V14" s="25">
        <f>V13*(1+C14)</f>
        <v>3.9683926519547015</v>
      </c>
      <c r="W14" s="25">
        <f>W13*(1+D14)</f>
        <v>1.9977431256363758</v>
      </c>
      <c r="X14" s="25">
        <f>X13*(1+E14)</f>
        <v>2.1771996011715138</v>
      </c>
      <c r="Y14" s="25">
        <f t="shared" si="7"/>
        <v>1.9977431256363758</v>
      </c>
      <c r="Z14" s="25">
        <f t="shared" si="8"/>
        <v>2.1049536929373236</v>
      </c>
      <c r="AA14" s="25">
        <f t="shared" si="9"/>
        <v>1.4826066362831105</v>
      </c>
      <c r="AB14" s="25">
        <f t="shared" si="1"/>
        <v>1.3783611391526212</v>
      </c>
      <c r="AC14" s="25">
        <f t="shared" si="2"/>
        <v>0.692018106213518</v>
      </c>
      <c r="AD14" s="25">
        <f t="shared" si="3"/>
        <v>0.77803946439376193</v>
      </c>
      <c r="AE14" s="25">
        <f t="shared" si="4"/>
        <v>0.692018106213518</v>
      </c>
      <c r="AF14" s="25">
        <f t="shared" si="5"/>
        <v>0.74429346828777498</v>
      </c>
      <c r="AG14" s="25">
        <f t="shared" si="6"/>
        <v>0.39380177934209987</v>
      </c>
    </row>
    <row r="15" spans="1:33" x14ac:dyDescent="0.25">
      <c r="A15" s="4" t="str">
        <f t="shared" si="10"/>
        <v>Q1</v>
      </c>
      <c r="B15" s="9">
        <v>36220</v>
      </c>
      <c r="C15" s="3">
        <v>0.12608434440239</v>
      </c>
      <c r="D15" s="3">
        <v>0.109609996079162</v>
      </c>
      <c r="E15" s="3">
        <v>7.0712605733664502E-2</v>
      </c>
      <c r="F15" s="3">
        <v>0.19370000000000001</v>
      </c>
      <c r="G15" s="3">
        <v>5.2000000000000005E-2</v>
      </c>
      <c r="H15" s="3">
        <v>1.1699999999999999E-2</v>
      </c>
      <c r="I15" s="10">
        <v>0.24885793693895167</v>
      </c>
      <c r="J15" s="16">
        <v>7.5028928488775737E-2</v>
      </c>
      <c r="K15" s="3">
        <v>4.9821356871718736E-2</v>
      </c>
      <c r="L15" s="3">
        <v>-7.8996151824180183E-2</v>
      </c>
      <c r="M15" s="3">
        <v>-8.588931070193917E-2</v>
      </c>
      <c r="N15" s="2">
        <v>-1.7124628963627404</v>
      </c>
      <c r="O15" s="17">
        <v>-4.7502047502047701E-2</v>
      </c>
      <c r="P15" s="17">
        <v>9.8333333333333293E-3</v>
      </c>
      <c r="Q15" s="14">
        <v>6.7120000000000001E-3</v>
      </c>
      <c r="R15" s="1">
        <v>-3.7274833333333333E-2</v>
      </c>
      <c r="S15" s="17">
        <v>8.7290888344957497E-3</v>
      </c>
      <c r="T15" s="11">
        <v>1.2365163564682007</v>
      </c>
      <c r="U15" s="11">
        <v>18.854242324829102</v>
      </c>
      <c r="V15" s="25">
        <f>V14*(1+C15)</f>
        <v>4.4687448378076722</v>
      </c>
      <c r="W15" s="25">
        <f>W14*(1+D15)</f>
        <v>2.2167157418045522</v>
      </c>
      <c r="X15" s="25">
        <f>X14*(1+E15)</f>
        <v>2.3311550581726466</v>
      </c>
      <c r="Y15" s="25">
        <f t="shared" si="7"/>
        <v>2.2167157418045522</v>
      </c>
      <c r="Z15" s="25">
        <f t="shared" si="8"/>
        <v>2.2098253420715963</v>
      </c>
      <c r="AA15" s="25">
        <f t="shared" si="9"/>
        <v>1.3552665742506336</v>
      </c>
      <c r="AB15" s="25">
        <f t="shared" si="1"/>
        <v>1.497107572283608</v>
      </c>
      <c r="AC15" s="25">
        <f t="shared" si="2"/>
        <v>0.79602670491453387</v>
      </c>
      <c r="AD15" s="25">
        <f t="shared" si="3"/>
        <v>0.84636387786384693</v>
      </c>
      <c r="AE15" s="25">
        <f t="shared" si="4"/>
        <v>0.79602670491453387</v>
      </c>
      <c r="AF15" s="25">
        <f t="shared" si="5"/>
        <v>0.79291348166973397</v>
      </c>
      <c r="AG15" s="25">
        <f t="shared" si="6"/>
        <v>0.30399816874642022</v>
      </c>
    </row>
    <row r="16" spans="1:33" x14ac:dyDescent="0.25">
      <c r="A16" s="4" t="str">
        <f t="shared" si="10"/>
        <v>Q2</v>
      </c>
      <c r="B16" s="9">
        <v>36312</v>
      </c>
      <c r="C16" s="3">
        <v>-2.3649122272685799E-2</v>
      </c>
      <c r="D16" s="3">
        <v>-8.2813658209777694E-2</v>
      </c>
      <c r="E16" s="3">
        <v>-0.11791246505280201</v>
      </c>
      <c r="F16" s="3">
        <v>0.38619999999999999</v>
      </c>
      <c r="G16" s="3">
        <v>9.5600000000000004E-2</v>
      </c>
      <c r="H16" s="3">
        <v>2.81E-2</v>
      </c>
      <c r="I16" s="10">
        <v>0.14772465658813599</v>
      </c>
      <c r="J16" s="16">
        <v>8.4302075260483944E-2</v>
      </c>
      <c r="K16" s="3">
        <v>7.0030375089860764E-2</v>
      </c>
      <c r="L16" s="3">
        <v>0.20181714485613211</v>
      </c>
      <c r="M16" s="3">
        <v>0.2294082266563382</v>
      </c>
      <c r="N16" s="2">
        <v>-2.1079407140579725</v>
      </c>
      <c r="O16" s="17">
        <v>-9.3293207222699903E-2</v>
      </c>
      <c r="P16" s="17">
        <v>8.0666666666666699E-3</v>
      </c>
      <c r="Q16" s="14">
        <v>7.273E-3</v>
      </c>
      <c r="R16" s="1">
        <v>-5.0513033333333339E-2</v>
      </c>
      <c r="S16" s="17">
        <v>1.24540896553063E-2</v>
      </c>
      <c r="T16" s="11">
        <v>0.34871575236320496</v>
      </c>
      <c r="U16" s="11">
        <v>28.114826202392578</v>
      </c>
      <c r="V16" s="25">
        <f>V15*(1+C16)</f>
        <v>4.363062944732925</v>
      </c>
      <c r="W16" s="25">
        <f>W15*(1+D16)</f>
        <v>2.033141402014516</v>
      </c>
      <c r="X16" s="25">
        <f>X15*(1+E16)</f>
        <v>2.0562828188432016</v>
      </c>
      <c r="Y16" s="25">
        <f t="shared" si="7"/>
        <v>2.033141402014516</v>
      </c>
      <c r="Z16" s="25">
        <f t="shared" si="8"/>
        <v>2.3645802396599502</v>
      </c>
      <c r="AA16" s="25">
        <f t="shared" si="9"/>
        <v>1.6661758756960818</v>
      </c>
      <c r="AB16" s="25">
        <f t="shared" si="1"/>
        <v>1.4731743209759625</v>
      </c>
      <c r="AC16" s="25">
        <f t="shared" si="2"/>
        <v>0.70958208560403069</v>
      </c>
      <c r="AD16" s="25">
        <f t="shared" si="3"/>
        <v>0.72089989593582526</v>
      </c>
      <c r="AE16" s="25">
        <f t="shared" si="4"/>
        <v>0.70958208560403069</v>
      </c>
      <c r="AF16" s="25">
        <f t="shared" si="5"/>
        <v>0.8606005176750684</v>
      </c>
      <c r="AG16" s="25">
        <f t="shared" si="6"/>
        <v>0.51053110581748629</v>
      </c>
    </row>
    <row r="17" spans="1:33" x14ac:dyDescent="0.25">
      <c r="A17" s="4" t="str">
        <f t="shared" si="10"/>
        <v>Q3</v>
      </c>
      <c r="B17" s="9">
        <v>36404</v>
      </c>
      <c r="C17" s="3">
        <v>0.422848646834109</v>
      </c>
      <c r="D17" s="3">
        <v>0.26104334858388201</v>
      </c>
      <c r="E17" s="3">
        <v>0.123496809326197</v>
      </c>
      <c r="F17" s="3">
        <v>0.28989999999999999</v>
      </c>
      <c r="G17" s="3">
        <v>2.5399999999999999E-2</v>
      </c>
      <c r="H17" s="3">
        <v>1.34E-2</v>
      </c>
      <c r="I17" s="10">
        <v>2.8684140144423654E-2</v>
      </c>
      <c r="J17" s="16">
        <v>4.9475857687420577E-2</v>
      </c>
      <c r="K17" s="3">
        <v>-6.2512489241237756E-2</v>
      </c>
      <c r="L17" s="3">
        <v>-3.1906530767344399E-2</v>
      </c>
      <c r="M17" s="3">
        <v>-5.7568957247318586E-2</v>
      </c>
      <c r="N17" s="2">
        <v>-1.9795310415328435</v>
      </c>
      <c r="O17" s="17">
        <v>0.20483641536273101</v>
      </c>
      <c r="P17" s="17">
        <v>7.7333333333333299E-3</v>
      </c>
      <c r="Q17" s="14">
        <v>1.0229E-2</v>
      </c>
      <c r="R17" s="1">
        <v>-8.2984966666666674E-2</v>
      </c>
      <c r="S17" s="17">
        <v>1.42504305087379E-2</v>
      </c>
      <c r="T17" s="11">
        <v>0.76713603734970093</v>
      </c>
      <c r="U17" s="11">
        <v>16.712245941162109</v>
      </c>
      <c r="V17" s="25">
        <f>V16*(1+C17)</f>
        <v>6.2079782069652856</v>
      </c>
      <c r="W17" s="25">
        <f>W16*(1+D17)</f>
        <v>2.5638794417409141</v>
      </c>
      <c r="X17" s="25">
        <f>X16*(1+E17)</f>
        <v>2.3102271860426153</v>
      </c>
      <c r="Y17" s="25">
        <f t="shared" si="7"/>
        <v>2.5638794417409141</v>
      </c>
      <c r="Z17" s="25">
        <f t="shared" si="8"/>
        <v>2.2167644428681643</v>
      </c>
      <c r="AA17" s="25">
        <f t="shared" si="9"/>
        <v>1.5702558679416205</v>
      </c>
      <c r="AB17" s="25">
        <f t="shared" si="1"/>
        <v>1.8258352723988032</v>
      </c>
      <c r="AC17" s="25">
        <f t="shared" si="2"/>
        <v>0.94152151835113995</v>
      </c>
      <c r="AD17" s="25">
        <f t="shared" si="3"/>
        <v>0.83734586863395977</v>
      </c>
      <c r="AE17" s="25">
        <f t="shared" si="4"/>
        <v>0.94152151835113995</v>
      </c>
      <c r="AF17" s="25">
        <f t="shared" si="5"/>
        <v>0.79604867459144024</v>
      </c>
      <c r="AG17" s="25">
        <f t="shared" si="6"/>
        <v>0.45123857929274885</v>
      </c>
    </row>
    <row r="18" spans="1:33" x14ac:dyDescent="0.25">
      <c r="A18" s="4" t="str">
        <f t="shared" si="10"/>
        <v>Q4</v>
      </c>
      <c r="B18" s="9">
        <v>36495</v>
      </c>
      <c r="C18" s="3">
        <v>0.21674265110206301</v>
      </c>
      <c r="D18" s="3">
        <v>2.36753733704596E-2</v>
      </c>
      <c r="E18" s="3">
        <v>0.15279833579041299</v>
      </c>
      <c r="F18" s="3">
        <v>0.84060000000000001</v>
      </c>
      <c r="G18" s="3">
        <v>0.11539999999999999</v>
      </c>
      <c r="H18" s="3">
        <v>2.4E-2</v>
      </c>
      <c r="I18" s="10">
        <v>0.84331058390206903</v>
      </c>
      <c r="J18" s="16">
        <v>4.4570563753310477E-2</v>
      </c>
      <c r="K18" s="3">
        <v>0.1496172712251187</v>
      </c>
      <c r="L18" s="3">
        <v>0.21120539717825904</v>
      </c>
      <c r="M18" s="3">
        <v>6.7363415974304619E-2</v>
      </c>
      <c r="N18" s="2">
        <v>-3.0905536976391881</v>
      </c>
      <c r="O18" s="17">
        <v>-3.03030303030302E-2</v>
      </c>
      <c r="P18" s="17">
        <v>7.5333333333333398E-3</v>
      </c>
      <c r="Q18" s="14">
        <v>2.3830000000000001E-3</v>
      </c>
      <c r="R18" s="1">
        <v>3.8277666666666675E-2</v>
      </c>
      <c r="S18" s="17">
        <v>1.38214614082854E-2</v>
      </c>
      <c r="T18" s="11">
        <v>2.4532842636108398</v>
      </c>
      <c r="U18" s="11">
        <v>28.182245254516602</v>
      </c>
      <c r="V18" s="25">
        <f>V17*(1+C18)</f>
        <v>7.5535118615267729</v>
      </c>
      <c r="W18" s="25">
        <f>W17*(1+D18)</f>
        <v>2.6245802448009758</v>
      </c>
      <c r="X18" s="25">
        <f>X17*(1+E18)</f>
        <v>2.6632260553676961</v>
      </c>
      <c r="Y18" s="25">
        <f t="shared" si="7"/>
        <v>2.6245802448009758</v>
      </c>
      <c r="Z18" s="25">
        <f t="shared" si="8"/>
        <v>2.5484306897589697</v>
      </c>
      <c r="AA18" s="25">
        <f t="shared" si="9"/>
        <v>1.6760336671598646</v>
      </c>
      <c r="AB18" s="25">
        <f t="shared" si="1"/>
        <v>2.0220126023355882</v>
      </c>
      <c r="AC18" s="25">
        <f t="shared" si="2"/>
        <v>0.96492097651465547</v>
      </c>
      <c r="AD18" s="25">
        <f t="shared" si="3"/>
        <v>0.97953819071223203</v>
      </c>
      <c r="AE18" s="25">
        <f t="shared" si="4"/>
        <v>0.96492097651465547</v>
      </c>
      <c r="AF18" s="25">
        <f t="shared" si="5"/>
        <v>0.93547775394351762</v>
      </c>
      <c r="AG18" s="25">
        <f t="shared" si="6"/>
        <v>0.51643008966234916</v>
      </c>
    </row>
    <row r="19" spans="1:33" x14ac:dyDescent="0.25">
      <c r="A19" s="4" t="str">
        <f t="shared" si="10"/>
        <v>Q1</v>
      </c>
      <c r="B19" s="9">
        <v>36586</v>
      </c>
      <c r="C19" s="3">
        <v>-3.96968322181473E-2</v>
      </c>
      <c r="D19" s="3">
        <v>-0.20087897786411801</v>
      </c>
      <c r="E19" s="3">
        <v>6.4957945677543497E-2</v>
      </c>
      <c r="F19" s="3">
        <v>0.2944</v>
      </c>
      <c r="G19" s="3">
        <v>0.13449999999999998</v>
      </c>
      <c r="H19" s="3">
        <v>1.52E-2</v>
      </c>
      <c r="I19" s="10">
        <v>5.8275935024330663E-2</v>
      </c>
      <c r="J19" s="16">
        <v>6.6357577513764143E-2</v>
      </c>
      <c r="K19" s="3">
        <v>2.2422489477627039E-2</v>
      </c>
      <c r="L19" s="3">
        <v>0.21094370699103071</v>
      </c>
      <c r="M19" s="3">
        <v>8.777636247274212E-2</v>
      </c>
      <c r="N19" s="2">
        <v>-3.7429250443004145</v>
      </c>
      <c r="O19" s="17">
        <v>-2.1509740259740302E-2</v>
      </c>
      <c r="P19" s="17">
        <v>6.1666666666666606E-3</v>
      </c>
      <c r="Q19" s="14">
        <v>1.7231E-2</v>
      </c>
      <c r="R19" s="1">
        <v>0.61183946666666666</v>
      </c>
      <c r="S19" s="17">
        <v>1.39331415121309E-2</v>
      </c>
      <c r="T19" s="11">
        <v>-0.73097074031829834</v>
      </c>
      <c r="U19" s="11">
        <v>24.220405578613281</v>
      </c>
      <c r="V19" s="25">
        <f>V18*(1+C19)</f>
        <v>7.2536613685019589</v>
      </c>
      <c r="W19" s="25">
        <f>W18*(1+D19)</f>
        <v>2.0973572479029992</v>
      </c>
      <c r="X19" s="25">
        <f>X18*(1+E19)</f>
        <v>2.8362237487992896</v>
      </c>
      <c r="Y19" s="25">
        <f t="shared" si="7"/>
        <v>2.0973572479029992</v>
      </c>
      <c r="Z19" s="25">
        <f t="shared" si="8"/>
        <v>2.6055728500845521</v>
      </c>
      <c r="AA19" s="25">
        <f t="shared" si="9"/>
        <v>1.823149805845008</v>
      </c>
      <c r="AB19" s="25">
        <f t="shared" si="1"/>
        <v>1.9815063577338439</v>
      </c>
      <c r="AC19" s="25">
        <f t="shared" si="2"/>
        <v>0.74067809883243163</v>
      </c>
      <c r="AD19" s="25">
        <f t="shared" si="3"/>
        <v>1.0424735014672439</v>
      </c>
      <c r="AE19" s="25">
        <f t="shared" si="4"/>
        <v>0.74067809883243163</v>
      </c>
      <c r="AF19" s="25">
        <f t="shared" si="5"/>
        <v>0.95765255509314362</v>
      </c>
      <c r="AG19" s="25">
        <f t="shared" si="6"/>
        <v>0.6005656677701211</v>
      </c>
    </row>
    <row r="20" spans="1:33" x14ac:dyDescent="0.25">
      <c r="A20" s="4" t="str">
        <f t="shared" si="10"/>
        <v>Q2</v>
      </c>
      <c r="B20" s="9">
        <v>36678</v>
      </c>
      <c r="C20" s="3">
        <v>5.2520494911295398E-3</v>
      </c>
      <c r="D20" s="3">
        <v>-5.18272091588136E-2</v>
      </c>
      <c r="E20" s="3">
        <v>-4.3694948707686802E-2</v>
      </c>
      <c r="F20" s="3">
        <v>3.6799999999999999E-2</v>
      </c>
      <c r="G20" s="3">
        <v>-2.69E-2</v>
      </c>
      <c r="H20" s="3">
        <v>2.4199999999999999E-2</v>
      </c>
      <c r="I20" s="10">
        <v>-0.28738504598160736</v>
      </c>
      <c r="J20" s="16">
        <v>5.0747282608695654E-2</v>
      </c>
      <c r="K20" s="3">
        <v>-2.6053043483569072E-2</v>
      </c>
      <c r="L20" s="3">
        <v>-8.5788807144621448E-2</v>
      </c>
      <c r="M20" s="3">
        <v>-2.9208514821582154E-2</v>
      </c>
      <c r="N20" s="2">
        <v>-3.455936375136019</v>
      </c>
      <c r="O20" s="17">
        <v>-0.18954790543343</v>
      </c>
      <c r="P20" s="17">
        <v>8.2666666666666704E-3</v>
      </c>
      <c r="Q20" s="14">
        <v>7.0099999999999997E-3</v>
      </c>
      <c r="R20" s="1">
        <v>0.65259326666666662</v>
      </c>
      <c r="S20" s="17">
        <v>-1.4907250973295001E-4</v>
      </c>
      <c r="T20" s="11">
        <v>-4.110898494720459</v>
      </c>
      <c r="U20" s="11">
        <v>21.377309799194336</v>
      </c>
      <c r="V20" s="25">
        <f>V19*(1+C20)</f>
        <v>7.2917579570012245</v>
      </c>
      <c r="W20" s="25">
        <f>W19*(1+D20)</f>
        <v>1.9886570751351769</v>
      </c>
      <c r="X20" s="25">
        <f>X19*(1+E20)</f>
        <v>2.7122950975719817</v>
      </c>
      <c r="Y20" s="25">
        <f t="shared" si="7"/>
        <v>1.9886570751351769</v>
      </c>
      <c r="Z20" s="25">
        <f t="shared" si="8"/>
        <v>2.5376897473216924</v>
      </c>
      <c r="AA20" s="25">
        <f t="shared" si="9"/>
        <v>1.7698983077190193</v>
      </c>
      <c r="AB20" s="25">
        <f t="shared" si="1"/>
        <v>1.9867446633145069</v>
      </c>
      <c r="AC20" s="25">
        <f t="shared" si="2"/>
        <v>0.68745957431619009</v>
      </c>
      <c r="AD20" s="25">
        <f t="shared" si="3"/>
        <v>0.99779517594765466</v>
      </c>
      <c r="AE20" s="25">
        <f t="shared" si="4"/>
        <v>0.68745957431619009</v>
      </c>
      <c r="AF20" s="25">
        <f t="shared" si="5"/>
        <v>0.93125411884185749</v>
      </c>
      <c r="AG20" s="25">
        <f t="shared" si="6"/>
        <v>0.57092209166914487</v>
      </c>
    </row>
    <row r="21" spans="1:33" x14ac:dyDescent="0.25">
      <c r="A21" s="4" t="str">
        <f t="shared" si="10"/>
        <v>Q3</v>
      </c>
      <c r="B21" s="9">
        <v>36770</v>
      </c>
      <c r="C21" s="3">
        <v>-0.24567098184924999</v>
      </c>
      <c r="D21" s="3">
        <v>-0.11331270631147899</v>
      </c>
      <c r="E21" s="3">
        <v>-9.9767749718407295E-2</v>
      </c>
      <c r="F21" s="3">
        <v>0.1069</v>
      </c>
      <c r="G21" s="3">
        <v>-2.3599999999999999E-2</v>
      </c>
      <c r="H21" s="3">
        <v>1.46E-2</v>
      </c>
      <c r="I21" s="10">
        <v>-0.11895076448309728</v>
      </c>
      <c r="J21" s="16">
        <v>6.274649253248854E-2</v>
      </c>
      <c r="K21" s="3">
        <v>-9.3369462639527612E-3</v>
      </c>
      <c r="L21" s="3">
        <v>3.4384084181515284E-2</v>
      </c>
      <c r="M21" s="3">
        <v>5.3033829686694345E-2</v>
      </c>
      <c r="N21" s="2">
        <v>-4.1907419454621202</v>
      </c>
      <c r="O21" s="17">
        <v>5.2712384851586497E-2</v>
      </c>
      <c r="P21" s="17">
        <v>7.1333333333333301E-3</v>
      </c>
      <c r="Q21" s="14">
        <v>7.5399999999999998E-3</v>
      </c>
      <c r="R21" s="1">
        <v>1.2142773333333332</v>
      </c>
      <c r="S21" s="17">
        <v>-2.32825474888332E-3</v>
      </c>
      <c r="T21" s="11">
        <v>-1.5453777313232422</v>
      </c>
      <c r="U21" s="11">
        <v>23.349937438964844</v>
      </c>
      <c r="V21" s="25">
        <f>V20*(1+C21)</f>
        <v>5.5003846202976527</v>
      </c>
      <c r="W21" s="25">
        <f>W20*(1+D21)</f>
        <v>1.7633169600261398</v>
      </c>
      <c r="X21" s="25">
        <f>X20*(1+E21)</f>
        <v>2.441695519114957</v>
      </c>
      <c r="Y21" s="25">
        <f t="shared" si="7"/>
        <v>1.7633169600261398</v>
      </c>
      <c r="Z21" s="25">
        <f t="shared" si="8"/>
        <v>2.5139954745163657</v>
      </c>
      <c r="AA21" s="25">
        <f t="shared" si="9"/>
        <v>1.8637627931333585</v>
      </c>
      <c r="AB21" s="25">
        <f t="shared" si="1"/>
        <v>1.7048180207565791</v>
      </c>
      <c r="AC21" s="25">
        <f t="shared" si="2"/>
        <v>0.56719667172957811</v>
      </c>
      <c r="AD21" s="25">
        <f t="shared" si="3"/>
        <v>0.89269268286757608</v>
      </c>
      <c r="AE21" s="25">
        <f t="shared" si="4"/>
        <v>0.56719667172957811</v>
      </c>
      <c r="AF21" s="25">
        <f t="shared" si="5"/>
        <v>0.92187331005361361</v>
      </c>
      <c r="AG21" s="25">
        <f t="shared" si="6"/>
        <v>0.62259745126284805</v>
      </c>
    </row>
    <row r="22" spans="1:33" x14ac:dyDescent="0.25">
      <c r="A22" s="4" t="str">
        <f t="shared" si="10"/>
        <v>Q4</v>
      </c>
      <c r="B22" s="9">
        <v>36861</v>
      </c>
      <c r="C22" s="3">
        <v>-0.19197043298462599</v>
      </c>
      <c r="D22" s="3">
        <v>-0.116466413929048</v>
      </c>
      <c r="E22" s="3">
        <v>-8.9192748348452394E-2</v>
      </c>
      <c r="F22" s="3">
        <v>-0.19989999999999999</v>
      </c>
      <c r="G22" s="3">
        <v>-6.9000000000000006E-2</v>
      </c>
      <c r="H22" s="3">
        <v>7.2599999999999998E-2</v>
      </c>
      <c r="I22" s="10">
        <v>-0.30281802260786495</v>
      </c>
      <c r="J22" s="16">
        <v>1.7368821292775616E-2</v>
      </c>
      <c r="K22" s="3">
        <v>-7.8105006514273434E-2</v>
      </c>
      <c r="L22" s="3">
        <v>-0.158176162168576</v>
      </c>
      <c r="M22" s="3">
        <v>-1.9701785012038675E-2</v>
      </c>
      <c r="N22" s="2">
        <v>-3.7327872206255885</v>
      </c>
      <c r="O22" s="17">
        <v>0.30529897909577097</v>
      </c>
      <c r="P22" s="17">
        <v>8.1000000000000013E-3</v>
      </c>
      <c r="Q22" s="14">
        <v>1.7279999999999999E-3</v>
      </c>
      <c r="R22" s="1">
        <v>1.808495</v>
      </c>
      <c r="S22" s="17">
        <v>-1.0309378827438201E-2</v>
      </c>
      <c r="T22" s="11">
        <v>-2.5831990242004395</v>
      </c>
      <c r="U22" s="11">
        <v>25.538707733154297</v>
      </c>
      <c r="V22" s="25">
        <f>V21*(1+C22)</f>
        <v>4.4444734031571347</v>
      </c>
      <c r="W22" s="25">
        <f>W21*(1+D22)</f>
        <v>1.5579497570716248</v>
      </c>
      <c r="X22" s="25">
        <f>X21*(1+E22)</f>
        <v>2.2239139851349927</v>
      </c>
      <c r="Y22" s="25">
        <f t="shared" si="7"/>
        <v>1.5579497570716248</v>
      </c>
      <c r="Z22" s="25">
        <f t="shared" si="8"/>
        <v>2.3176398416024111</v>
      </c>
      <c r="AA22" s="25">
        <f t="shared" si="9"/>
        <v>1.8270433392696084</v>
      </c>
      <c r="AB22" s="25">
        <f t="shared" si="1"/>
        <v>1.4916613924668451</v>
      </c>
      <c r="AC22" s="25">
        <f t="shared" si="2"/>
        <v>0.44337069857916089</v>
      </c>
      <c r="AD22" s="25">
        <f t="shared" si="3"/>
        <v>0.79926869989175553</v>
      </c>
      <c r="AE22" s="25">
        <f t="shared" si="4"/>
        <v>0.44337069857916089</v>
      </c>
      <c r="AF22" s="25">
        <f t="shared" si="5"/>
        <v>0.84054935821340693</v>
      </c>
      <c r="AG22" s="25">
        <f t="shared" si="6"/>
        <v>0.60269899866329124</v>
      </c>
    </row>
    <row r="23" spans="1:33" x14ac:dyDescent="0.25">
      <c r="A23" s="4" t="str">
        <f t="shared" si="10"/>
        <v>Q1</v>
      </c>
      <c r="B23" s="9">
        <v>36951</v>
      </c>
      <c r="C23" s="3">
        <v>9.9478352168874601E-2</v>
      </c>
      <c r="D23" s="3">
        <v>0.13545459482854599</v>
      </c>
      <c r="E23" s="3">
        <v>8.32881359558411E-2</v>
      </c>
      <c r="F23" s="3">
        <v>-0.14979999999999999</v>
      </c>
      <c r="G23" s="3">
        <v>-5.2900000000000003E-2</v>
      </c>
      <c r="H23" s="3">
        <v>2.23E-2</v>
      </c>
      <c r="I23" s="10">
        <v>-0.15977772703052454</v>
      </c>
      <c r="J23" s="16">
        <v>-0.10216468337020856</v>
      </c>
      <c r="K23" s="3">
        <v>-0.118967675323706</v>
      </c>
      <c r="L23" s="3">
        <v>7.2622787180822712E-3</v>
      </c>
      <c r="M23" s="3">
        <v>5.5374792884079538E-2</v>
      </c>
      <c r="N23" s="2">
        <v>-3.8647235398121484</v>
      </c>
      <c r="O23" s="17">
        <v>6.6666666666666693E-2</v>
      </c>
      <c r="P23" s="17">
        <v>8.0333333333333298E-3</v>
      </c>
      <c r="Q23" s="14">
        <v>1.2644000000000001E-2</v>
      </c>
      <c r="R23" s="1">
        <v>2.7604359999999999</v>
      </c>
      <c r="S23" s="17">
        <v>-1.1722147999094001E-2</v>
      </c>
      <c r="T23" s="11">
        <v>1.4149932861328125</v>
      </c>
      <c r="U23" s="11">
        <v>18.8857421875</v>
      </c>
      <c r="V23" s="25">
        <f>V22*(1+C23)</f>
        <v>4.8866022935615971</v>
      </c>
      <c r="W23" s="25">
        <f>W22*(1+D23)</f>
        <v>1.7689812101789932</v>
      </c>
      <c r="X23" s="25">
        <f>X22*(1+E23)</f>
        <v>2.4091396354830121</v>
      </c>
      <c r="Y23" s="25">
        <f t="shared" si="7"/>
        <v>1.7689812101789932</v>
      </c>
      <c r="Z23" s="25">
        <f t="shared" si="8"/>
        <v>2.0419156174093702</v>
      </c>
      <c r="AA23" s="25">
        <f t="shared" si="9"/>
        <v>1.9282154857719001</v>
      </c>
      <c r="AB23" s="25">
        <f t="shared" si="1"/>
        <v>1.5864972344897668</v>
      </c>
      <c r="AC23" s="25">
        <f t="shared" si="2"/>
        <v>0.57040379340218328</v>
      </c>
      <c r="AD23" s="25">
        <f t="shared" si="3"/>
        <v>0.87926968603881439</v>
      </c>
      <c r="AE23" s="25">
        <f t="shared" si="4"/>
        <v>0.57040379340218328</v>
      </c>
      <c r="AF23" s="25">
        <f t="shared" si="5"/>
        <v>0.71388839538685678</v>
      </c>
      <c r="AG23" s="25">
        <f t="shared" si="6"/>
        <v>0.6565949564221476</v>
      </c>
    </row>
    <row r="24" spans="1:33" x14ac:dyDescent="0.25">
      <c r="A24" s="4" t="str">
        <f t="shared" si="10"/>
        <v>Q2</v>
      </c>
      <c r="B24" s="9">
        <v>37043</v>
      </c>
      <c r="C24" s="3">
        <v>-0.27572269545523098</v>
      </c>
      <c r="D24" s="3">
        <v>-0.12956921679276001</v>
      </c>
      <c r="E24" s="3">
        <v>-5.2431933161978597E-2</v>
      </c>
      <c r="F24" s="3">
        <v>-7.2099999999999997E-2</v>
      </c>
      <c r="G24" s="3">
        <v>2.9900000000000003E-2</v>
      </c>
      <c r="H24" s="3">
        <v>1.7299999999999999E-2</v>
      </c>
      <c r="I24" s="10">
        <v>-9.7934408407320192E-2</v>
      </c>
      <c r="J24" s="16">
        <v>3.2934829664657439E-2</v>
      </c>
      <c r="K24" s="3">
        <v>5.8184479318505122E-2</v>
      </c>
      <c r="L24" s="3">
        <v>0.21833081998525872</v>
      </c>
      <c r="M24" s="3">
        <v>0.16872455939500686</v>
      </c>
      <c r="N24" s="2">
        <v>-4.4535850645957584</v>
      </c>
      <c r="O24" s="17">
        <v>-0.33449720670391098</v>
      </c>
      <c r="P24" s="17">
        <v>8.1333333333333396E-3</v>
      </c>
      <c r="Q24" s="14">
        <v>1.0215E-2</v>
      </c>
      <c r="R24" s="1">
        <v>2.2850546666666669</v>
      </c>
      <c r="S24" s="17">
        <v>-1.8221918117621999E-2</v>
      </c>
      <c r="T24" s="11">
        <v>3.4563107490539551</v>
      </c>
      <c r="U24" s="11">
        <v>22.421524047851563</v>
      </c>
      <c r="V24" s="25">
        <f>V23*(1+C24)</f>
        <v>3.5392551375630799</v>
      </c>
      <c r="W24" s="25">
        <f>W23*(1+D24)</f>
        <v>1.5397757002549923</v>
      </c>
      <c r="X24" s="25">
        <f>X23*(1+E24)</f>
        <v>2.2828237871374935</v>
      </c>
      <c r="Y24" s="25">
        <f t="shared" si="7"/>
        <v>1.5397757002549923</v>
      </c>
      <c r="Z24" s="25">
        <f t="shared" si="8"/>
        <v>2.1607234144206582</v>
      </c>
      <c r="AA24" s="25">
        <f t="shared" si="9"/>
        <v>2.2535527940273932</v>
      </c>
      <c r="AB24" s="25">
        <f t="shared" si="1"/>
        <v>1.2639162918879632</v>
      </c>
      <c r="AC24" s="25">
        <f t="shared" si="2"/>
        <v>0.43163675663259526</v>
      </c>
      <c r="AD24" s="25">
        <f t="shared" si="3"/>
        <v>0.82541317978448181</v>
      </c>
      <c r="AE24" s="25">
        <f t="shared" si="4"/>
        <v>0.43163675663259526</v>
      </c>
      <c r="AF24" s="25">
        <f t="shared" si="5"/>
        <v>0.770443079708509</v>
      </c>
      <c r="AG24" s="25">
        <f t="shared" si="6"/>
        <v>0.81250799044343391</v>
      </c>
    </row>
    <row r="25" spans="1:33" x14ac:dyDescent="0.25">
      <c r="A25" s="4" t="str">
        <f t="shared" si="10"/>
        <v>Q3</v>
      </c>
      <c r="B25" s="9">
        <v>37135</v>
      </c>
      <c r="C25" s="3">
        <v>0.18419901581295001</v>
      </c>
      <c r="D25" s="3">
        <v>0.27789071534883197</v>
      </c>
      <c r="E25" s="3">
        <v>0.105848686547866</v>
      </c>
      <c r="F25" s="3">
        <v>-0.17169999999999999</v>
      </c>
      <c r="G25" s="3">
        <v>-8.2599999999999993E-2</v>
      </c>
      <c r="H25" s="3">
        <v>6.4000000000000003E-3</v>
      </c>
      <c r="I25" s="10">
        <v>-0.29393056810953766</v>
      </c>
      <c r="J25" s="16">
        <v>-0.13031143207170037</v>
      </c>
      <c r="K25" s="3">
        <v>-0.14718624668141322</v>
      </c>
      <c r="L25" s="3">
        <v>-0.17497871297783429</v>
      </c>
      <c r="M25" s="3">
        <v>-0.17077439763354973</v>
      </c>
      <c r="N25" s="2">
        <v>-3.8089567215174118</v>
      </c>
      <c r="O25" s="17">
        <v>0.67523609653725103</v>
      </c>
      <c r="P25" s="17">
        <v>8.4333333333333309E-3</v>
      </c>
      <c r="Q25" s="14">
        <v>1.6850000000000001E-3</v>
      </c>
      <c r="R25" s="1">
        <v>2.2564473333333335</v>
      </c>
      <c r="S25" s="17">
        <v>-1.0949094435798499E-2</v>
      </c>
      <c r="T25" s="11">
        <v>4.2581243515014648</v>
      </c>
      <c r="U25" s="11">
        <v>13.262599945068359</v>
      </c>
      <c r="V25" s="25">
        <f>V24*(1+C25)</f>
        <v>4.1911824506131268</v>
      </c>
      <c r="W25" s="25">
        <f>W24*(1+D25)</f>
        <v>1.9676650710756007</v>
      </c>
      <c r="X25" s="25">
        <f>X24*(1+E25)</f>
        <v>2.5244576866262225</v>
      </c>
      <c r="Y25" s="25">
        <f t="shared" si="7"/>
        <v>1.9676650710756007</v>
      </c>
      <c r="Z25" s="25">
        <f t="shared" si="8"/>
        <v>1.8426946449354338</v>
      </c>
      <c r="AA25" s="25">
        <f t="shared" si="9"/>
        <v>1.8687036730919622</v>
      </c>
      <c r="AB25" s="25">
        <f t="shared" si="1"/>
        <v>1.4329829019044824</v>
      </c>
      <c r="AC25" s="25">
        <f t="shared" si="2"/>
        <v>0.67684759668494732</v>
      </c>
      <c r="AD25" s="25">
        <f t="shared" si="3"/>
        <v>0.92602626208554373</v>
      </c>
      <c r="AE25" s="25">
        <f t="shared" si="4"/>
        <v>0.67684759668494732</v>
      </c>
      <c r="AF25" s="25">
        <f t="shared" si="5"/>
        <v>0.61122898125765934</v>
      </c>
      <c r="AG25" s="25">
        <f t="shared" si="6"/>
        <v>0.62524496753089198</v>
      </c>
    </row>
    <row r="26" spans="1:33" x14ac:dyDescent="0.25">
      <c r="A26" s="4" t="str">
        <f t="shared" si="10"/>
        <v>Q4</v>
      </c>
      <c r="B26" s="9">
        <v>37226</v>
      </c>
      <c r="C26" s="3">
        <v>-4.7160002356539298E-2</v>
      </c>
      <c r="D26" s="3">
        <v>8.6232505464839695E-2</v>
      </c>
      <c r="E26" s="3">
        <v>4.5403017330904898E-2</v>
      </c>
      <c r="F26" s="3">
        <v>-7.8200000000000006E-2</v>
      </c>
      <c r="G26" s="3">
        <v>-6.5000000000000006E-3</v>
      </c>
      <c r="H26" s="3">
        <v>1.44E-2</v>
      </c>
      <c r="I26" s="10">
        <v>0.22706367644967054</v>
      </c>
      <c r="J26" s="16">
        <v>0.10880041518386729</v>
      </c>
      <c r="K26" s="3">
        <v>0.10652563667317394</v>
      </c>
      <c r="L26" s="3">
        <v>0.21260099126203125</v>
      </c>
      <c r="M26" s="3">
        <v>0.19918123053118753</v>
      </c>
      <c r="N26" s="2">
        <v>-3.9131612254140884</v>
      </c>
      <c r="O26" s="17">
        <v>-0.25461948011274699</v>
      </c>
      <c r="P26" s="17">
        <v>0.01</v>
      </c>
      <c r="Q26" s="14">
        <v>-8.9730000000000001E-3</v>
      </c>
      <c r="R26" s="1">
        <v>1.3073565666666667</v>
      </c>
      <c r="S26" s="17">
        <v>7.2289348951160004E-4</v>
      </c>
      <c r="T26" s="11">
        <v>4.8409910202026367</v>
      </c>
      <c r="U26" s="11">
        <v>6.8657741546630859</v>
      </c>
      <c r="V26" s="25">
        <f>V25*(1+C26)</f>
        <v>3.9935262763655257</v>
      </c>
      <c r="W26" s="25">
        <f>W25*(1+D26)</f>
        <v>2.1373417600701017</v>
      </c>
      <c r="X26" s="25">
        <f>X25*(1+E26)</f>
        <v>2.6390756827232487</v>
      </c>
      <c r="Y26" s="25">
        <f t="shared" si="7"/>
        <v>2.1373417600701017</v>
      </c>
      <c r="Z26" s="25">
        <f t="shared" si="8"/>
        <v>2.038988865181429</v>
      </c>
      <c r="AA26" s="25">
        <f t="shared" si="9"/>
        <v>2.240914370196569</v>
      </c>
      <c r="AB26" s="25">
        <f t="shared" si="1"/>
        <v>1.3846746191371895</v>
      </c>
      <c r="AC26" s="25">
        <f t="shared" si="2"/>
        <v>0.75956288871183408</v>
      </c>
      <c r="AD26" s="25">
        <f t="shared" si="3"/>
        <v>0.97042873567125654</v>
      </c>
      <c r="AE26" s="25">
        <f t="shared" si="4"/>
        <v>0.75956288871183408</v>
      </c>
      <c r="AF26" s="25">
        <f t="shared" si="5"/>
        <v>0.71245403065608748</v>
      </c>
      <c r="AG26" s="25">
        <f t="shared" si="6"/>
        <v>0.80688398355620505</v>
      </c>
    </row>
    <row r="27" spans="1:33" x14ac:dyDescent="0.25">
      <c r="A27" s="4" t="str">
        <f t="shared" si="10"/>
        <v>Q1</v>
      </c>
      <c r="B27" s="9">
        <v>37316</v>
      </c>
      <c r="C27" s="3">
        <v>-0.282984789998596</v>
      </c>
      <c r="D27" s="3">
        <v>-9.4781125496390395E-2</v>
      </c>
      <c r="E27" s="3">
        <v>-0.105871805853369</v>
      </c>
      <c r="F27" s="3">
        <v>-8.2799999999999999E-2</v>
      </c>
      <c r="G27" s="3">
        <v>-5.9999999999999995E-4</v>
      </c>
      <c r="H27" s="3">
        <v>1.7500000000000002E-2</v>
      </c>
      <c r="I27" s="10">
        <v>3.6553323029366223E-2</v>
      </c>
      <c r="J27" s="16">
        <v>2.6879743238273468E-2</v>
      </c>
      <c r="K27" s="3">
        <v>2.3577115165129836E-3</v>
      </c>
      <c r="L27" s="3">
        <v>6.9930400543508187E-2</v>
      </c>
      <c r="M27" s="3">
        <v>0.11376838624197161</v>
      </c>
      <c r="N27" s="2">
        <v>-4.1206001801215724</v>
      </c>
      <c r="O27" s="17">
        <v>-0.26890756302521002</v>
      </c>
      <c r="P27" s="17">
        <v>1.3333333333333299E-2</v>
      </c>
      <c r="Q27" s="14">
        <v>1.1885E-2</v>
      </c>
      <c r="R27" s="1">
        <v>0.93364066666666667</v>
      </c>
      <c r="S27" s="17">
        <v>1.1367663060507301E-2</v>
      </c>
      <c r="T27" s="11">
        <v>5.8785581588745117</v>
      </c>
      <c r="U27" s="11">
        <v>7.0064811706542969</v>
      </c>
      <c r="V27" s="25">
        <f>V26*(1+C27)</f>
        <v>2.8634190816943526</v>
      </c>
      <c r="W27" s="25">
        <f>W26*(1+D27)</f>
        <v>1.9347621024802215</v>
      </c>
      <c r="X27" s="25">
        <f>X26*(1+E27)</f>
        <v>2.3596719744096255</v>
      </c>
      <c r="Y27" s="25">
        <f t="shared" si="7"/>
        <v>1.9347621024802215</v>
      </c>
      <c r="Z27" s="25">
        <f t="shared" si="8"/>
        <v>2.0437962127109088</v>
      </c>
      <c r="AA27" s="25">
        <f t="shared" si="9"/>
        <v>2.4958595818002767</v>
      </c>
      <c r="AB27" s="25">
        <f t="shared" si="1"/>
        <v>1.0520163939207516</v>
      </c>
      <c r="AC27" s="25">
        <f t="shared" si="2"/>
        <v>0.65998437446879032</v>
      </c>
      <c r="AD27" s="25">
        <f t="shared" si="3"/>
        <v>0.85852261548274578</v>
      </c>
      <c r="AE27" s="25">
        <f t="shared" si="4"/>
        <v>0.65998437446879032</v>
      </c>
      <c r="AF27" s="25">
        <f t="shared" si="5"/>
        <v>0.71480896713177733</v>
      </c>
      <c r="AG27" s="25">
        <f t="shared" si="6"/>
        <v>0.91463319163312462</v>
      </c>
    </row>
    <row r="28" spans="1:33" x14ac:dyDescent="0.25">
      <c r="A28" s="4" t="str">
        <f t="shared" si="10"/>
        <v>Q2</v>
      </c>
      <c r="B28" s="9">
        <v>37408</v>
      </c>
      <c r="C28" s="3">
        <v>-0.30002932006481198</v>
      </c>
      <c r="D28" s="3">
        <v>-0.13031991095064699</v>
      </c>
      <c r="E28" s="3">
        <v>-0.129962484068779</v>
      </c>
      <c r="F28" s="3">
        <v>-0.10920000000000001</v>
      </c>
      <c r="G28" s="3">
        <v>-2.53E-2</v>
      </c>
      <c r="H28" s="3">
        <v>6.1999999999999998E-3</v>
      </c>
      <c r="I28" s="10">
        <v>-9.0919257436814976E-2</v>
      </c>
      <c r="J28" s="16">
        <v>1.2795051277877389E-2</v>
      </c>
      <c r="K28" s="3">
        <v>-0.13433727724390321</v>
      </c>
      <c r="L28" s="3">
        <v>-3.9215861906256033E-2</v>
      </c>
      <c r="M28" s="3">
        <v>-8.5921677548256303E-3</v>
      </c>
      <c r="N28" s="2">
        <v>-4.49387133429701</v>
      </c>
      <c r="O28" s="17">
        <v>0.45977011494252901</v>
      </c>
      <c r="P28" s="17">
        <v>1.3100000000000001E-2</v>
      </c>
      <c r="Q28" s="14">
        <v>6.1520000000000004E-3</v>
      </c>
      <c r="R28" s="1">
        <v>0.42968139999999999</v>
      </c>
      <c r="S28" s="17">
        <v>1.16646125352338E-2</v>
      </c>
      <c r="T28" s="11">
        <v>1.7101762294769287</v>
      </c>
      <c r="U28" s="11">
        <v>12.411347389221191</v>
      </c>
      <c r="V28" s="25">
        <f>V27*(1+C28)</f>
        <v>2.0043094015529879</v>
      </c>
      <c r="W28" s="25">
        <f>W27*(1+D28)</f>
        <v>1.6826240775743124</v>
      </c>
      <c r="X28" s="25">
        <f>X27*(1+E28)</f>
        <v>2.0530031430278703</v>
      </c>
      <c r="Y28" s="25">
        <f t="shared" si="7"/>
        <v>1.6826240775743124</v>
      </c>
      <c r="Z28" s="25">
        <f t="shared" si="8"/>
        <v>1.7692381942539241</v>
      </c>
      <c r="AA28" s="25">
        <f t="shared" si="9"/>
        <v>2.4744147375809598</v>
      </c>
      <c r="AB28" s="25">
        <f t="shared" si="1"/>
        <v>0.69529956329791021</v>
      </c>
      <c r="AC28" s="25">
        <f t="shared" si="2"/>
        <v>0.5203545257756329</v>
      </c>
      <c r="AD28" s="25">
        <f t="shared" si="3"/>
        <v>0.7193036689795459</v>
      </c>
      <c r="AE28" s="25">
        <f t="shared" si="4"/>
        <v>0.5203545257756329</v>
      </c>
      <c r="AF28" s="25">
        <f t="shared" si="5"/>
        <v>0.57054905521102461</v>
      </c>
      <c r="AG28" s="25">
        <f t="shared" si="6"/>
        <v>0.90600389839303552</v>
      </c>
    </row>
    <row r="29" spans="1:33" x14ac:dyDescent="0.25">
      <c r="A29" s="4" t="str">
        <f t="shared" si="10"/>
        <v>Q3</v>
      </c>
      <c r="B29" s="9">
        <v>37500</v>
      </c>
      <c r="C29" s="3">
        <v>0.12224851264273601</v>
      </c>
      <c r="D29" s="3">
        <v>0.116407676858611</v>
      </c>
      <c r="E29" s="3">
        <v>9.8275195212707903E-2</v>
      </c>
      <c r="F29" s="3">
        <v>-9.9699999999999997E-2</v>
      </c>
      <c r="G29" s="3">
        <v>-4.5599999999999995E-2</v>
      </c>
      <c r="H29" s="3">
        <v>1.7399999999999999E-2</v>
      </c>
      <c r="I29" s="10">
        <v>-0.29601837044326895</v>
      </c>
      <c r="J29" s="16">
        <v>-0.15896232480390893</v>
      </c>
      <c r="K29" s="3">
        <v>-0.17217908354444045</v>
      </c>
      <c r="L29" s="3">
        <v>-0.20699780034662585</v>
      </c>
      <c r="M29" s="3">
        <v>-0.22725046032091289</v>
      </c>
      <c r="N29" s="2">
        <v>-2.7352246488315552</v>
      </c>
      <c r="O29" s="17">
        <v>0.56259842519684999</v>
      </c>
      <c r="P29" s="17">
        <v>1.2766666666666699E-2</v>
      </c>
      <c r="Q29" s="14">
        <v>6.1139999999999996E-3</v>
      </c>
      <c r="R29" s="1">
        <v>-0.31961933333333331</v>
      </c>
      <c r="S29" s="17">
        <v>-1.37973888525111E-3</v>
      </c>
      <c r="T29" s="11">
        <v>3.41983962059021</v>
      </c>
      <c r="U29" s="11">
        <v>25.366914749145508</v>
      </c>
      <c r="V29" s="25">
        <f>V28*(1+C29)</f>
        <v>2.2493332447686929</v>
      </c>
      <c r="W29" s="25">
        <f>W28*(1+D29)</f>
        <v>1.8784944374711015</v>
      </c>
      <c r="X29" s="25">
        <f>X28*(1+E29)</f>
        <v>2.254762427681237</v>
      </c>
      <c r="Y29" s="25">
        <f t="shared" si="7"/>
        <v>1.8784944374711015</v>
      </c>
      <c r="Z29" s="25">
        <f t="shared" si="8"/>
        <v>1.4646123833954627</v>
      </c>
      <c r="AA29" s="25">
        <f t="shared" si="9"/>
        <v>1.9121028494408359</v>
      </c>
      <c r="AB29" s="25">
        <f t="shared" si="1"/>
        <v>0.81063383664188271</v>
      </c>
      <c r="AC29" s="25">
        <f t="shared" si="2"/>
        <v>0.63047062487291161</v>
      </c>
      <c r="AD29" s="25">
        <f t="shared" si="3"/>
        <v>0.81304461382639825</v>
      </c>
      <c r="AE29" s="25">
        <f t="shared" si="4"/>
        <v>0.63047062487291161</v>
      </c>
      <c r="AF29" s="25">
        <f t="shared" si="5"/>
        <v>0.38159062274732541</v>
      </c>
      <c r="AG29" s="25">
        <f t="shared" si="6"/>
        <v>0.64820360473105043</v>
      </c>
    </row>
    <row r="30" spans="1:33" x14ac:dyDescent="0.25">
      <c r="A30" s="4" t="str">
        <f t="shared" si="10"/>
        <v>Q4</v>
      </c>
      <c r="B30" s="9">
        <v>37591</v>
      </c>
      <c r="C30" s="3">
        <v>-5.53156887792879E-2</v>
      </c>
      <c r="D30" s="3">
        <v>-5.3155410065268298E-2</v>
      </c>
      <c r="E30" s="3">
        <v>0.133534934514628</v>
      </c>
      <c r="F30" s="3">
        <v>-9.7799999999999998E-2</v>
      </c>
      <c r="G30" s="3">
        <v>1.4000000000000002E-3</v>
      </c>
      <c r="H30" s="3">
        <v>3.0000000000000001E-3</v>
      </c>
      <c r="I30" s="10">
        <v>3.4075023299161199E-2</v>
      </c>
      <c r="J30" s="16">
        <v>0.1317509459924322</v>
      </c>
      <c r="K30" s="3">
        <v>8.3872479875374717E-2</v>
      </c>
      <c r="L30" s="3">
        <v>6.3889557301798572E-2</v>
      </c>
      <c r="M30" s="3">
        <v>6.3344129983307074E-2</v>
      </c>
      <c r="N30" s="2">
        <v>-1.0819159212859073</v>
      </c>
      <c r="O30" s="17">
        <v>-0.27891156462584998</v>
      </c>
      <c r="P30" s="17">
        <v>1.32E-2</v>
      </c>
      <c r="Q30" s="14">
        <v>-5.53E-4</v>
      </c>
      <c r="R30" s="1">
        <v>-0.4224593333333333</v>
      </c>
      <c r="S30" s="17">
        <v>7.63752053231803E-3</v>
      </c>
      <c r="T30" s="11">
        <v>6.6949148178100586</v>
      </c>
      <c r="U30" s="11">
        <v>16.719301223754883</v>
      </c>
      <c r="V30" s="25">
        <f>V29*(1+C30)</f>
        <v>2.1249098270401618</v>
      </c>
      <c r="W30" s="25">
        <f>W29*(1+D30)</f>
        <v>1.7786422953419996</v>
      </c>
      <c r="X30" s="25">
        <f>X29*(1+E30)</f>
        <v>2.5558519808076947</v>
      </c>
      <c r="Y30" s="25">
        <f t="shared" si="7"/>
        <v>1.7786422953419996</v>
      </c>
      <c r="Z30" s="25">
        <f t="shared" si="8"/>
        <v>1.5874530560470232</v>
      </c>
      <c r="AA30" s="25">
        <f t="shared" si="9"/>
        <v>2.0332233408772682</v>
      </c>
      <c r="AB30" s="25">
        <f t="shared" si="1"/>
        <v>0.7537293671419768</v>
      </c>
      <c r="AC30" s="25">
        <f t="shared" si="2"/>
        <v>0.57585031783222373</v>
      </c>
      <c r="AD30" s="25">
        <f t="shared" si="3"/>
        <v>0.93838562435628914</v>
      </c>
      <c r="AE30" s="25">
        <f t="shared" si="4"/>
        <v>0.57585031783222373</v>
      </c>
      <c r="AF30" s="25">
        <f t="shared" si="5"/>
        <v>0.4621308803534781</v>
      </c>
      <c r="AG30" s="25">
        <f t="shared" si="6"/>
        <v>0.70962238639746367</v>
      </c>
    </row>
    <row r="31" spans="1:33" x14ac:dyDescent="0.25">
      <c r="A31" s="4" t="str">
        <f t="shared" si="10"/>
        <v>Q1</v>
      </c>
      <c r="B31" s="9">
        <v>37681</v>
      </c>
      <c r="C31" s="3">
        <v>0.23306814227034001</v>
      </c>
      <c r="D31" s="3">
        <v>0.27354247624047101</v>
      </c>
      <c r="E31" s="3">
        <v>0.17901569567709</v>
      </c>
      <c r="F31" s="3">
        <v>-4.1799999999999997E-2</v>
      </c>
      <c r="G31" s="3">
        <v>1.1000000000000001E-3</v>
      </c>
      <c r="H31" s="3">
        <v>2.3099999999999999E-2</v>
      </c>
      <c r="I31" s="10">
        <v>-0.12014870726074474</v>
      </c>
      <c r="J31" s="16">
        <v>-2.4484971293481927E-2</v>
      </c>
      <c r="K31" s="3">
        <v>-3.1859065594237235E-2</v>
      </c>
      <c r="L31" s="3">
        <v>-3.985912684646431E-2</v>
      </c>
      <c r="M31" s="3">
        <v>-7.6122224710191255E-2</v>
      </c>
      <c r="N31" s="2">
        <v>0.21433720503543779</v>
      </c>
      <c r="O31" s="17">
        <v>1.85185185185184E-2</v>
      </c>
      <c r="P31" s="17">
        <v>1.11666666666667E-2</v>
      </c>
      <c r="Q31" s="14">
        <v>1.8242000000000001E-2</v>
      </c>
      <c r="R31" s="1">
        <v>-0.31691143333333333</v>
      </c>
      <c r="S31" s="17">
        <v>-6.3567528325399998E-3</v>
      </c>
      <c r="T31" s="11">
        <v>6.5546107292175293</v>
      </c>
      <c r="U31" s="11">
        <v>11.305822372436523</v>
      </c>
      <c r="V31" s="25">
        <f>V30*(1+C31)</f>
        <v>2.620158612920402</v>
      </c>
      <c r="W31" s="25">
        <f>W30*(1+D31)</f>
        <v>2.2651765131558852</v>
      </c>
      <c r="X31" s="25">
        <f>X30*(1+E31)</f>
        <v>3.0133896011996528</v>
      </c>
      <c r="Y31" s="25">
        <f t="shared" si="7"/>
        <v>2.2651765131558852</v>
      </c>
      <c r="Z31" s="25">
        <f t="shared" si="8"/>
        <v>1.5368782850066487</v>
      </c>
      <c r="AA31" s="25">
        <f t="shared" si="9"/>
        <v>1.8784498568370029</v>
      </c>
      <c r="AB31" s="25">
        <f t="shared" si="1"/>
        <v>0.9632348552231732</v>
      </c>
      <c r="AC31" s="25">
        <f t="shared" si="2"/>
        <v>0.8176526866517041</v>
      </c>
      <c r="AD31" s="25">
        <f t="shared" si="3"/>
        <v>1.1030655585261244</v>
      </c>
      <c r="AE31" s="25">
        <f t="shared" si="4"/>
        <v>0.8176526866517041</v>
      </c>
      <c r="AF31" s="25">
        <f t="shared" si="5"/>
        <v>0.4297532714446114</v>
      </c>
      <c r="AG31" s="25">
        <f t="shared" si="6"/>
        <v>0.6304468924826454</v>
      </c>
    </row>
    <row r="32" spans="1:33" x14ac:dyDescent="0.25">
      <c r="A32" s="4" t="str">
        <f t="shared" si="10"/>
        <v>Q2</v>
      </c>
      <c r="B32" s="9">
        <v>37773</v>
      </c>
      <c r="C32" s="3">
        <v>1.39443957896847E-2</v>
      </c>
      <c r="D32" s="3">
        <v>7.2315841323762203E-2</v>
      </c>
      <c r="E32" s="3">
        <v>1.23901445735159E-2</v>
      </c>
      <c r="F32" s="3">
        <v>4.7000000000000002E-3</v>
      </c>
      <c r="G32" s="3">
        <v>7.0300000000000001E-2</v>
      </c>
      <c r="H32" s="3">
        <v>2.5000000000000001E-2</v>
      </c>
      <c r="I32" s="10">
        <v>0.36568501920614604</v>
      </c>
      <c r="J32" s="16">
        <v>0.14391552709018529</v>
      </c>
      <c r="K32" s="3">
        <v>0.15387425802688082</v>
      </c>
      <c r="L32" s="3">
        <v>0.27350397778729585</v>
      </c>
      <c r="M32" s="3">
        <v>0.28028136642442236</v>
      </c>
      <c r="N32" s="2">
        <v>0.13828378485990223</v>
      </c>
      <c r="O32" s="17">
        <v>-0.33036020583190401</v>
      </c>
      <c r="P32" s="17">
        <v>1.1633333333333299E-2</v>
      </c>
      <c r="Q32" s="14">
        <v>-2.715E-3</v>
      </c>
      <c r="R32" s="1">
        <v>-0.5659078666666667</v>
      </c>
      <c r="S32" s="17">
        <v>3.5194718119266901E-3</v>
      </c>
      <c r="T32" s="11">
        <v>7.3323707580566406</v>
      </c>
      <c r="U32" s="11">
        <v>38.336208343505859</v>
      </c>
      <c r="V32" s="25">
        <f>V31*(1+C32)</f>
        <v>2.6566951416507156</v>
      </c>
      <c r="W32" s="25">
        <f>W31*(1+D32)</f>
        <v>2.4289846584515788</v>
      </c>
      <c r="X32" s="25">
        <f>X31*(1+E32)</f>
        <v>3.0507259340148463</v>
      </c>
      <c r="Y32" s="25">
        <f t="shared" si="7"/>
        <v>2.4289846584515788</v>
      </c>
      <c r="Z32" s="25">
        <f t="shared" si="8"/>
        <v>1.7733642907896718</v>
      </c>
      <c r="AA32" s="25">
        <f t="shared" si="9"/>
        <v>2.4049443494710387</v>
      </c>
      <c r="AB32" s="25">
        <f t="shared" si="1"/>
        <v>0.9770829223892642</v>
      </c>
      <c r="AC32" s="25">
        <f t="shared" si="2"/>
        <v>0.88747333400650319</v>
      </c>
      <c r="AD32" s="25">
        <f t="shared" si="3"/>
        <v>1.1153795734515681</v>
      </c>
      <c r="AE32" s="25">
        <f t="shared" si="4"/>
        <v>0.88747333400650319</v>
      </c>
      <c r="AF32" s="25">
        <f t="shared" si="5"/>
        <v>0.57287847174528894</v>
      </c>
      <c r="AG32" s="25">
        <f t="shared" si="6"/>
        <v>0.87752676377692018</v>
      </c>
    </row>
    <row r="33" spans="1:33" x14ac:dyDescent="0.25">
      <c r="A33" s="4" t="str">
        <f t="shared" si="10"/>
        <v>Q3</v>
      </c>
      <c r="B33" s="9">
        <v>37865</v>
      </c>
      <c r="C33" s="3">
        <v>0.125347402199666</v>
      </c>
      <c r="D33" s="3">
        <v>0.148396241651676</v>
      </c>
      <c r="E33" s="3">
        <v>3.5469167544803303E-2</v>
      </c>
      <c r="F33" s="3">
        <v>-1.4500000000000001E-2</v>
      </c>
      <c r="G33" s="3">
        <v>5.74E-2</v>
      </c>
      <c r="H33" s="3">
        <v>3.1200000000000002E-2</v>
      </c>
      <c r="I33" s="10">
        <v>0.16252578286142891</v>
      </c>
      <c r="J33" s="16">
        <v>7.5661279583560281E-2</v>
      </c>
      <c r="K33" s="3">
        <v>2.5990488172912718E-2</v>
      </c>
      <c r="L33" s="3">
        <v>0.12559983850968437</v>
      </c>
      <c r="M33" s="3">
        <v>0.11661128263373954</v>
      </c>
      <c r="N33" s="2">
        <v>1.4430220738889248</v>
      </c>
      <c r="O33" s="17">
        <v>0.16393442622950799</v>
      </c>
      <c r="P33" s="17">
        <v>1.11E-2</v>
      </c>
      <c r="Q33" s="14">
        <v>8.1650000000000004E-3</v>
      </c>
      <c r="R33" s="1">
        <v>-0.68666199999999999</v>
      </c>
      <c r="S33" s="17">
        <v>4.3139901134490203E-3</v>
      </c>
      <c r="T33" s="11">
        <v>3.818317174911499</v>
      </c>
      <c r="U33" s="11">
        <v>13.695949554443359</v>
      </c>
      <c r="V33" s="25">
        <f>V32*(1+C33)</f>
        <v>2.9897049760931069</v>
      </c>
      <c r="W33" s="25">
        <f>W32*(1+D33)</f>
        <v>2.7894368527953728</v>
      </c>
      <c r="X33" s="25">
        <f>X32*(1+E33)</f>
        <v>3.1589326433016955</v>
      </c>
      <c r="Y33" s="25">
        <f t="shared" si="7"/>
        <v>2.7894368527953728</v>
      </c>
      <c r="Z33" s="25">
        <f t="shared" si="8"/>
        <v>1.8194548944157065</v>
      </c>
      <c r="AA33" s="25">
        <f t="shared" si="9"/>
        <v>2.685387994725621</v>
      </c>
      <c r="AB33" s="25">
        <f t="shared" si="1"/>
        <v>1.0951747123313962</v>
      </c>
      <c r="AC33" s="25">
        <f t="shared" si="2"/>
        <v>1.0258397305836453</v>
      </c>
      <c r="AD33" s="25">
        <f t="shared" si="3"/>
        <v>1.1502341994342533</v>
      </c>
      <c r="AE33" s="25">
        <f t="shared" si="4"/>
        <v>1.0258397305836453</v>
      </c>
      <c r="AF33" s="25">
        <f t="shared" si="5"/>
        <v>0.59853694766425791</v>
      </c>
      <c r="AG33" s="25">
        <f t="shared" si="6"/>
        <v>0.98782522207435464</v>
      </c>
    </row>
    <row r="34" spans="1:33" x14ac:dyDescent="0.25">
      <c r="A34" s="4" t="str">
        <f t="shared" si="10"/>
        <v>Q4</v>
      </c>
      <c r="B34" s="9">
        <v>37956</v>
      </c>
      <c r="C34" s="3">
        <v>3.9452333257381598E-3</v>
      </c>
      <c r="D34" s="3">
        <v>-0.13863115043020999</v>
      </c>
      <c r="E34" s="3">
        <v>0.20386159053021999</v>
      </c>
      <c r="F34" s="3">
        <v>0.01</v>
      </c>
      <c r="G34" s="3">
        <v>9.5899999999999999E-2</v>
      </c>
      <c r="H34" s="3">
        <v>5.6900000000000006E-2</v>
      </c>
      <c r="I34" s="10">
        <v>0.18307189806040555</v>
      </c>
      <c r="J34" s="16">
        <v>0.18029373698722639</v>
      </c>
      <c r="K34" s="3">
        <v>0.12116388676400236</v>
      </c>
      <c r="L34" s="3">
        <v>0.16773272828234309</v>
      </c>
      <c r="M34" s="3">
        <v>0.20691212174720008</v>
      </c>
      <c r="N34" s="2">
        <v>1.6008663613582996</v>
      </c>
      <c r="O34" s="17">
        <v>-0.19410211267605601</v>
      </c>
      <c r="P34" s="17">
        <v>1.0066666666666699E-2</v>
      </c>
      <c r="Q34" s="14">
        <v>-4.8599999999999997E-3</v>
      </c>
      <c r="R34" s="1">
        <v>-0.4958292666666666</v>
      </c>
      <c r="S34" s="17">
        <v>1.0188869820059201E-2</v>
      </c>
      <c r="T34" s="11">
        <v>2.3089108467102051</v>
      </c>
      <c r="U34" s="11">
        <v>26.010404586791992</v>
      </c>
      <c r="V34" s="25">
        <f>V33*(1+C34)</f>
        <v>3.0015000597989148</v>
      </c>
      <c r="W34" s="25">
        <f>W33*(1+D34)</f>
        <v>2.4027340128399257</v>
      </c>
      <c r="X34" s="25">
        <f>X33*(1+E34)</f>
        <v>3.8029176763430108</v>
      </c>
      <c r="Y34" s="25">
        <f t="shared" si="7"/>
        <v>2.4027340128399257</v>
      </c>
      <c r="Z34" s="25">
        <f t="shared" si="8"/>
        <v>2.0399071212149011</v>
      </c>
      <c r="AA34" s="25">
        <f t="shared" si="9"/>
        <v>3.2410273224287582</v>
      </c>
      <c r="AB34" s="25">
        <f t="shared" si="1"/>
        <v>1.0991121836327706</v>
      </c>
      <c r="AC34" s="25">
        <f t="shared" si="2"/>
        <v>0.87660726100644604</v>
      </c>
      <c r="AD34" s="25">
        <f t="shared" si="3"/>
        <v>1.335768581681323</v>
      </c>
      <c r="AE34" s="25">
        <f t="shared" si="4"/>
        <v>0.87660726100644604</v>
      </c>
      <c r="AF34" s="25">
        <f t="shared" si="5"/>
        <v>0.71290427800343203</v>
      </c>
      <c r="AG34" s="25">
        <f t="shared" si="6"/>
        <v>1.1758903543703303</v>
      </c>
    </row>
    <row r="35" spans="1:33" x14ac:dyDescent="0.25">
      <c r="A35" s="4" t="str">
        <f t="shared" si="10"/>
        <v>Q1</v>
      </c>
      <c r="B35" s="9">
        <v>38047</v>
      </c>
      <c r="C35" s="3">
        <v>-3.9680124286431202E-2</v>
      </c>
      <c r="D35" s="3">
        <v>-6.06798958333995E-2</v>
      </c>
      <c r="E35" s="3">
        <v>8.6721581952921602E-3</v>
      </c>
      <c r="F35" s="3">
        <v>1.55E-2</v>
      </c>
      <c r="G35" s="3">
        <v>3.0600000000000002E-2</v>
      </c>
      <c r="H35" s="3">
        <v>2.1000000000000001E-2</v>
      </c>
      <c r="I35" s="10">
        <v>0.10845632093800059</v>
      </c>
      <c r="J35" s="16">
        <v>6.748510131108465E-2</v>
      </c>
      <c r="K35" s="3">
        <v>1.6616946996040216E-2</v>
      </c>
      <c r="L35" s="3">
        <v>6.4564235368483436E-2</v>
      </c>
      <c r="M35" s="3">
        <v>7.3767164216014258E-2</v>
      </c>
      <c r="N35" s="2">
        <v>0.3295060624209617</v>
      </c>
      <c r="O35" s="17">
        <v>-8.5745494265428698E-2</v>
      </c>
      <c r="P35" s="17">
        <v>8.1666666666666693E-3</v>
      </c>
      <c r="Q35" s="14">
        <v>1.6820999999999999E-2</v>
      </c>
      <c r="R35" s="1">
        <v>-0.37325919999999996</v>
      </c>
      <c r="S35" s="17">
        <v>4.2926107803167302E-3</v>
      </c>
      <c r="T35" s="11">
        <v>0.81523042917251587</v>
      </c>
      <c r="U35" s="11">
        <v>13.997200965881348</v>
      </c>
      <c r="V35" s="25">
        <f>V34*(1+C35)</f>
        <v>2.8824001643803632</v>
      </c>
      <c r="W35" s="25">
        <f>W34*(1+D35)</f>
        <v>2.2569363632254329</v>
      </c>
      <c r="X35" s="25">
        <f>X34*(1+E35)</f>
        <v>3.8358971800359303</v>
      </c>
      <c r="Y35" s="25">
        <f t="shared" si="7"/>
        <v>2.2569363632254329</v>
      </c>
      <c r="Z35" s="25">
        <f t="shared" si="8"/>
        <v>2.0738041497249742</v>
      </c>
      <c r="AA35" s="25">
        <f t="shared" si="9"/>
        <v>3.4801087171509493</v>
      </c>
      <c r="AB35" s="25">
        <f t="shared" si="1"/>
        <v>1.0586233374807357</v>
      </c>
      <c r="AC35" s="25">
        <f t="shared" si="2"/>
        <v>0.8140083021456721</v>
      </c>
      <c r="AD35" s="25">
        <f t="shared" si="3"/>
        <v>1.344403352708865</v>
      </c>
      <c r="AE35" s="25">
        <f t="shared" si="4"/>
        <v>0.8140083021456721</v>
      </c>
      <c r="AF35" s="25">
        <f t="shared" si="5"/>
        <v>0.7293846741647152</v>
      </c>
      <c r="AG35" s="25">
        <f t="shared" si="6"/>
        <v>1.2470635338590244</v>
      </c>
    </row>
    <row r="36" spans="1:33" x14ac:dyDescent="0.25">
      <c r="A36" s="4" t="str">
        <f t="shared" si="10"/>
        <v>Q2</v>
      </c>
      <c r="B36" s="9">
        <v>38139</v>
      </c>
      <c r="C36" s="3">
        <v>-5.5271207288447602E-2</v>
      </c>
      <c r="D36" s="3">
        <v>-3.19223849578609E-2</v>
      </c>
      <c r="E36" s="3">
        <v>2.8052330541487799E-2</v>
      </c>
      <c r="F36" s="3">
        <v>0</v>
      </c>
      <c r="G36" s="3">
        <v>3.73E-2</v>
      </c>
      <c r="H36" s="3">
        <v>4.9400000000000006E-2</v>
      </c>
      <c r="I36" s="10">
        <v>-9.3447310968297378E-2</v>
      </c>
      <c r="J36" s="16">
        <v>-4.7341506442464376E-2</v>
      </c>
      <c r="K36" s="3">
        <v>1.6845512622844616E-2</v>
      </c>
      <c r="L36" s="3">
        <v>1.4286642890000145E-3</v>
      </c>
      <c r="M36" s="3">
        <v>3.7008765259205934E-2</v>
      </c>
      <c r="N36" s="2">
        <v>1.3848812023807999</v>
      </c>
      <c r="O36" s="17">
        <v>-0.14336917562724</v>
      </c>
      <c r="P36" s="17">
        <v>7.3666666666666707E-3</v>
      </c>
      <c r="Q36" s="14">
        <v>1.2274E-2</v>
      </c>
      <c r="R36" s="1">
        <v>-0.23202166666666668</v>
      </c>
      <c r="S36" s="17">
        <v>5.7480341548907798E-3</v>
      </c>
      <c r="T36" s="11">
        <v>0.24486552178859711</v>
      </c>
      <c r="U36" s="11">
        <v>18.090452194213867</v>
      </c>
      <c r="V36" s="25">
        <f>V35*(1+C36)</f>
        <v>2.7230864274066406</v>
      </c>
      <c r="W36" s="25">
        <f>W35*(1+D36)</f>
        <v>2.184889571813156</v>
      </c>
      <c r="X36" s="25">
        <f>X35*(1+E36)</f>
        <v>3.9435030356534586</v>
      </c>
      <c r="Y36" s="25">
        <f t="shared" si="7"/>
        <v>2.184889571813156</v>
      </c>
      <c r="Z36" s="25">
        <f t="shared" si="8"/>
        <v>2.1087384437064736</v>
      </c>
      <c r="AA36" s="25">
        <f t="shared" si="9"/>
        <v>3.6089032437405049</v>
      </c>
      <c r="AB36" s="25">
        <f t="shared" si="1"/>
        <v>1.0017659529626752</v>
      </c>
      <c r="AC36" s="25">
        <f t="shared" si="2"/>
        <v>0.78156528805445735</v>
      </c>
      <c r="AD36" s="25">
        <f t="shared" si="3"/>
        <v>1.3720694236422126</v>
      </c>
      <c r="AE36" s="25">
        <f t="shared" si="4"/>
        <v>0.78156528805445735</v>
      </c>
      <c r="AF36" s="25">
        <f t="shared" si="5"/>
        <v>0.74608987470011956</v>
      </c>
      <c r="AG36" s="25">
        <f t="shared" si="6"/>
        <v>1.2834039155868022</v>
      </c>
    </row>
    <row r="37" spans="1:33" x14ac:dyDescent="0.25">
      <c r="A37" s="4" t="str">
        <f t="shared" si="10"/>
        <v>Q3</v>
      </c>
      <c r="B37" s="9">
        <v>38231</v>
      </c>
      <c r="C37" s="3">
        <v>0.152022460833482</v>
      </c>
      <c r="D37" s="3">
        <v>0.121902118340408</v>
      </c>
      <c r="E37" s="3">
        <v>0.134451535355854</v>
      </c>
      <c r="F37" s="3">
        <v>6.7299999999999999E-2</v>
      </c>
      <c r="G37" s="3">
        <v>2.4500000000000001E-2</v>
      </c>
      <c r="H37" s="3">
        <v>3.1699999999999999E-2</v>
      </c>
      <c r="I37" s="10">
        <v>-4.1822128756529353E-2</v>
      </c>
      <c r="J37" s="16">
        <v>6.1039356789573507E-2</v>
      </c>
      <c r="K37" s="3">
        <v>-1.9051528467593837E-2</v>
      </c>
      <c r="L37" s="3">
        <v>-4.318193934766712E-2</v>
      </c>
      <c r="M37" s="3">
        <v>-2.1487152360330608E-2</v>
      </c>
      <c r="N37" s="2">
        <v>2.716229926963651</v>
      </c>
      <c r="O37" s="17">
        <v>-6.9735006973500893E-2</v>
      </c>
      <c r="P37" s="17">
        <v>8.0666666666666595E-3</v>
      </c>
      <c r="Q37" s="14">
        <v>1.0549999999999999E-3</v>
      </c>
      <c r="R37" s="1">
        <v>0.14752816666666665</v>
      </c>
      <c r="S37" s="17">
        <v>1.22285640020361E-2</v>
      </c>
      <c r="T37" s="11">
        <v>-1.3042758703231812</v>
      </c>
      <c r="U37" s="11">
        <v>14.33544921875</v>
      </c>
      <c r="V37" s="25">
        <f>V36*(1+C37)</f>
        <v>3.137056727163253</v>
      </c>
      <c r="W37" s="25">
        <f>W36*(1+D37)</f>
        <v>2.4512322389570471</v>
      </c>
      <c r="X37" s="25">
        <f>X36*(1+E37)</f>
        <v>4.473713073477537</v>
      </c>
      <c r="Y37" s="25">
        <f t="shared" si="7"/>
        <v>2.4512322389570471</v>
      </c>
      <c r="Z37" s="25">
        <f t="shared" si="8"/>
        <v>2.0685637532154901</v>
      </c>
      <c r="AA37" s="25">
        <f t="shared" si="9"/>
        <v>3.5313581898885613</v>
      </c>
      <c r="AB37" s="25">
        <f t="shared" si="1"/>
        <v>1.1432850122975922</v>
      </c>
      <c r="AC37" s="25">
        <f t="shared" si="2"/>
        <v>0.8965908527936719</v>
      </c>
      <c r="AD37" s="25">
        <f t="shared" si="3"/>
        <v>1.498218729021572</v>
      </c>
      <c r="AE37" s="25">
        <f t="shared" si="4"/>
        <v>0.8965908527936719</v>
      </c>
      <c r="AF37" s="25">
        <f t="shared" si="5"/>
        <v>0.7268545274332483</v>
      </c>
      <c r="AG37" s="25">
        <f t="shared" si="6"/>
        <v>1.2616825532878331</v>
      </c>
    </row>
    <row r="38" spans="1:33" x14ac:dyDescent="0.25">
      <c r="A38" s="4" t="str">
        <f t="shared" si="10"/>
        <v>Q4</v>
      </c>
      <c r="B38" s="9">
        <v>38322</v>
      </c>
      <c r="C38" s="3">
        <v>-9.57318002001043E-2</v>
      </c>
      <c r="D38" s="3">
        <v>-5.8212788413723503E-3</v>
      </c>
      <c r="E38" s="3">
        <v>-1.46820449725747E-2</v>
      </c>
      <c r="F38" s="3">
        <v>6.1600000000000002E-2</v>
      </c>
      <c r="G38" s="3">
        <v>0.159</v>
      </c>
      <c r="H38" s="3">
        <v>0.1246</v>
      </c>
      <c r="I38" s="10">
        <v>0.24776098268965274</v>
      </c>
      <c r="J38" s="16">
        <v>0.12574837070584333</v>
      </c>
      <c r="K38" s="3">
        <v>9.2061618552971236E-2</v>
      </c>
      <c r="L38" s="3">
        <v>0.16061102302625252</v>
      </c>
      <c r="M38" s="3">
        <v>0.15081466905546415</v>
      </c>
      <c r="N38" s="2">
        <v>2.2206887600365501</v>
      </c>
      <c r="O38" s="17">
        <v>-3.7481259370316699E-3</v>
      </c>
      <c r="P38" s="17">
        <v>7.0000000000000097E-3</v>
      </c>
      <c r="Q38" s="14">
        <v>2.1069999999999999E-3</v>
      </c>
      <c r="R38" s="1">
        <v>0.20046106666666666</v>
      </c>
      <c r="S38" s="17">
        <v>1.41030428376849E-2</v>
      </c>
      <c r="T38" s="11">
        <v>-1.6015137434005737</v>
      </c>
      <c r="U38" s="11">
        <v>8.3229293823242187</v>
      </c>
      <c r="V38" s="25">
        <f>V37*(1+C38)</f>
        <v>2.8367406393420675</v>
      </c>
      <c r="W38" s="25">
        <f>W37*(1+D38)</f>
        <v>2.4369629325891164</v>
      </c>
      <c r="X38" s="25">
        <f>X37*(1+E38)</f>
        <v>4.4080298169383445</v>
      </c>
      <c r="Y38" s="25">
        <f t="shared" si="7"/>
        <v>2.4369629325891164</v>
      </c>
      <c r="Z38" s="25">
        <f t="shared" si="8"/>
        <v>2.2589990804165172</v>
      </c>
      <c r="AA38" s="25">
        <f t="shared" si="9"/>
        <v>4.0639388066129074</v>
      </c>
      <c r="AB38" s="25">
        <f t="shared" si="1"/>
        <v>1.0426557309010436</v>
      </c>
      <c r="AC38" s="25">
        <f t="shared" si="2"/>
        <v>0.89075256426441141</v>
      </c>
      <c r="AD38" s="25">
        <f t="shared" si="3"/>
        <v>1.4834278361059445</v>
      </c>
      <c r="AE38" s="25">
        <f t="shared" si="4"/>
        <v>0.89075256426441141</v>
      </c>
      <c r="AF38" s="25">
        <f t="shared" si="5"/>
        <v>0.81492183041031507</v>
      </c>
      <c r="AG38" s="25">
        <f t="shared" si="6"/>
        <v>1.4021526527348902</v>
      </c>
    </row>
    <row r="39" spans="1:33" x14ac:dyDescent="0.25">
      <c r="A39" s="4" t="str">
        <f t="shared" si="10"/>
        <v>Q1</v>
      </c>
      <c r="B39" s="9">
        <v>38412</v>
      </c>
      <c r="C39" s="3">
        <v>2.3709038682749199E-2</v>
      </c>
      <c r="D39" s="3">
        <v>5.9212801890548901E-2</v>
      </c>
      <c r="E39" s="3">
        <v>2.43662716822955E-2</v>
      </c>
      <c r="F39" s="3">
        <v>-2.07E-2</v>
      </c>
      <c r="G39" s="3">
        <v>1.4499999999999999E-2</v>
      </c>
      <c r="H39" s="3">
        <v>3.9699999999999999E-2</v>
      </c>
      <c r="I39" s="10">
        <v>4.5108942351338374E-3</v>
      </c>
      <c r="J39" s="16">
        <v>4.2369056263123817E-2</v>
      </c>
      <c r="K39" s="3">
        <v>-2.1647347311478327E-2</v>
      </c>
      <c r="L39" s="3">
        <v>-6.4283811598701446E-2</v>
      </c>
      <c r="M39" s="3">
        <v>-2.8995762614554499E-2</v>
      </c>
      <c r="N39" s="2">
        <v>0.90411008896522094</v>
      </c>
      <c r="O39" s="17">
        <v>5.4928517682467898E-2</v>
      </c>
      <c r="P39" s="17">
        <v>6.4666666666666596E-3</v>
      </c>
      <c r="Q39" s="14">
        <v>1.5765000000000001E-2</v>
      </c>
      <c r="R39" s="1">
        <v>0.16717289999999999</v>
      </c>
      <c r="S39" s="17">
        <v>5.9938679175608502E-3</v>
      </c>
      <c r="T39" s="11">
        <v>-1.8144994974136353</v>
      </c>
      <c r="U39" s="11">
        <v>18.112297058105469</v>
      </c>
      <c r="V39" s="25">
        <f>V38*(1+C39)</f>
        <v>2.9039970328931553</v>
      </c>
      <c r="W39" s="25">
        <f>W38*(1+D39)</f>
        <v>2.5812623359311266</v>
      </c>
      <c r="X39" s="25">
        <f>X38*(1+E39)</f>
        <v>4.5154370690415231</v>
      </c>
      <c r="Y39" s="25">
        <f t="shared" si="7"/>
        <v>2.5812623359311266</v>
      </c>
      <c r="Z39" s="25">
        <f t="shared" si="8"/>
        <v>2.2100977427464308</v>
      </c>
      <c r="AA39" s="25">
        <f t="shared" si="9"/>
        <v>3.9461018016962837</v>
      </c>
      <c r="AB39" s="25">
        <f t="shared" si="1"/>
        <v>1.0660880752310204</v>
      </c>
      <c r="AC39" s="25">
        <f t="shared" si="2"/>
        <v>0.94827855676900719</v>
      </c>
      <c r="AD39" s="25">
        <f t="shared" si="3"/>
        <v>1.5075019859581895</v>
      </c>
      <c r="AE39" s="25">
        <f t="shared" si="4"/>
        <v>0.94827855676900719</v>
      </c>
      <c r="AF39" s="25">
        <f t="shared" si="5"/>
        <v>0.79303674203872776</v>
      </c>
      <c r="AG39" s="25">
        <f t="shared" si="6"/>
        <v>1.3727282059742529</v>
      </c>
    </row>
    <row r="40" spans="1:33" x14ac:dyDescent="0.25">
      <c r="A40" s="4" t="str">
        <f t="shared" si="10"/>
        <v>Q2</v>
      </c>
      <c r="B40" s="9">
        <v>38504</v>
      </c>
      <c r="C40" s="3">
        <v>5.9004995695304902E-2</v>
      </c>
      <c r="D40" s="3">
        <v>0.18778148090721899</v>
      </c>
      <c r="E40" s="3">
        <v>1.7049453844593301E-2</v>
      </c>
      <c r="F40" s="3">
        <v>2.3E-2</v>
      </c>
      <c r="G40" s="3">
        <v>7.8899999999999998E-2</v>
      </c>
      <c r="H40" s="3">
        <v>7.0300000000000001E-2</v>
      </c>
      <c r="I40" s="10">
        <v>-6.439404637501063E-2</v>
      </c>
      <c r="J40" s="16">
        <v>4.3565027487009633E-2</v>
      </c>
      <c r="K40" s="3">
        <v>1.3237606591018469E-2</v>
      </c>
      <c r="L40" s="3">
        <v>3.9290484505647871E-2</v>
      </c>
      <c r="M40" s="3">
        <v>3.0154232810501114E-2</v>
      </c>
      <c r="N40" s="2">
        <v>1.8464433496074961</v>
      </c>
      <c r="O40" s="17">
        <v>-0.14122681883024299</v>
      </c>
      <c r="P40" s="17">
        <v>8.2666666666666704E-3</v>
      </c>
      <c r="Q40" s="14">
        <v>6.2069999999999998E-3</v>
      </c>
      <c r="R40" s="1">
        <v>0.19860626666666667</v>
      </c>
      <c r="S40" s="17">
        <v>4.1951455872837303E-3</v>
      </c>
      <c r="T40" s="11">
        <v>-1.1801637411117554</v>
      </c>
      <c r="U40" s="11">
        <v>20.312816619873047</v>
      </c>
      <c r="V40" s="25">
        <f>V39*(1+C40)</f>
        <v>3.0753473653181942</v>
      </c>
      <c r="W40" s="25">
        <f>W39*(1+D40)</f>
        <v>3.0659755999823006</v>
      </c>
      <c r="X40" s="25">
        <f>X39*(1+E40)</f>
        <v>4.5924228049383125</v>
      </c>
      <c r="Y40" s="25">
        <f t="shared" si="7"/>
        <v>3.0659755999823006</v>
      </c>
      <c r="Z40" s="25">
        <f t="shared" si="8"/>
        <v>2.2393541471926062</v>
      </c>
      <c r="AA40" s="25">
        <f t="shared" si="9"/>
        <v>4.0650934741185711</v>
      </c>
      <c r="AB40" s="25">
        <f t="shared" si="1"/>
        <v>1.1234178592096116</v>
      </c>
      <c r="AC40" s="25">
        <f t="shared" si="2"/>
        <v>1.1203658221603887</v>
      </c>
      <c r="AD40" s="25">
        <f t="shared" si="3"/>
        <v>1.5244077290248403</v>
      </c>
      <c r="AE40" s="25">
        <f t="shared" si="4"/>
        <v>1.1203658221603887</v>
      </c>
      <c r="AF40" s="25">
        <f t="shared" si="5"/>
        <v>0.80618749714652738</v>
      </c>
      <c r="AG40" s="25">
        <f t="shared" si="6"/>
        <v>1.4024367375985132</v>
      </c>
    </row>
    <row r="41" spans="1:33" x14ac:dyDescent="0.25">
      <c r="A41" s="4" t="str">
        <f t="shared" si="10"/>
        <v>Q3</v>
      </c>
      <c r="B41" s="9">
        <v>38596</v>
      </c>
      <c r="C41" s="3">
        <v>3.2914959584957E-2</v>
      </c>
      <c r="D41" s="3">
        <v>0.10429590005624401</v>
      </c>
      <c r="E41" s="3">
        <v>-1.22431266684898E-2</v>
      </c>
      <c r="F41" s="3">
        <v>4.2799999999999998E-2</v>
      </c>
      <c r="G41" s="3">
        <v>7.51E-2</v>
      </c>
      <c r="H41" s="3">
        <v>7.3499999999999996E-2</v>
      </c>
      <c r="I41" s="10">
        <v>0.133093850937302</v>
      </c>
      <c r="J41" s="16">
        <v>7.863972578026357E-2</v>
      </c>
      <c r="K41" s="3">
        <v>3.5753651786054386E-2</v>
      </c>
      <c r="L41" s="3">
        <v>6.7774230052521922E-2</v>
      </c>
      <c r="M41" s="3">
        <v>6.1642679731673811E-2</v>
      </c>
      <c r="N41" s="2">
        <v>1.2786295228002176</v>
      </c>
      <c r="O41" s="17">
        <v>-9.9667774086378298E-3</v>
      </c>
      <c r="P41" s="17">
        <v>8.8666666666666703E-3</v>
      </c>
      <c r="Q41" s="14">
        <v>2.2107999999999999E-2</v>
      </c>
      <c r="R41" s="1">
        <v>0.17175743333333335</v>
      </c>
      <c r="S41" s="17">
        <v>-6.1129022656277697E-3</v>
      </c>
      <c r="T41" s="11">
        <v>-2.2750351428985596</v>
      </c>
      <c r="U41" s="11">
        <v>24.676126480102539</v>
      </c>
      <c r="V41" s="25">
        <f>V40*(1+C41)</f>
        <v>3.1765722995573462</v>
      </c>
      <c r="W41" s="25">
        <f>W40*(1+D41)</f>
        <v>3.3857442847329375</v>
      </c>
      <c r="X41" s="25">
        <f>X40*(1+E41)</f>
        <v>4.5361971908221914</v>
      </c>
      <c r="Y41" s="25">
        <f t="shared" si="7"/>
        <v>3.3857442847329375</v>
      </c>
      <c r="Z41" s="25">
        <f t="shared" si="8"/>
        <v>2.3194192355969876</v>
      </c>
      <c r="AA41" s="25">
        <f t="shared" si="9"/>
        <v>4.3156767292229796</v>
      </c>
      <c r="AB41" s="25">
        <f t="shared" si="1"/>
        <v>1.155802722226438</v>
      </c>
      <c r="AC41" s="25">
        <f t="shared" si="2"/>
        <v>1.2195737595161624</v>
      </c>
      <c r="AD41" s="25">
        <f t="shared" si="3"/>
        <v>1.5120890378840348</v>
      </c>
      <c r="AE41" s="25">
        <f t="shared" si="4"/>
        <v>1.2195737595161624</v>
      </c>
      <c r="AF41" s="25">
        <f t="shared" si="5"/>
        <v>0.84131682485650627</v>
      </c>
      <c r="AG41" s="25">
        <f t="shared" si="6"/>
        <v>1.4622541440399557</v>
      </c>
    </row>
    <row r="42" spans="1:33" x14ac:dyDescent="0.25">
      <c r="A42" s="4" t="str">
        <f t="shared" si="10"/>
        <v>Q4</v>
      </c>
      <c r="B42" s="9">
        <v>38687</v>
      </c>
      <c r="C42" s="3">
        <v>6.9641765417258306E-2</v>
      </c>
      <c r="D42" s="3">
        <v>9.6477286769097101E-2</v>
      </c>
      <c r="E42" s="3">
        <v>0.15956536951950601</v>
      </c>
      <c r="F42" s="3">
        <v>2.3199999999999998E-2</v>
      </c>
      <c r="G42" s="3">
        <v>8.4199999999999997E-2</v>
      </c>
      <c r="H42" s="3">
        <v>0.11849999999999999</v>
      </c>
      <c r="I42" s="10">
        <v>0.11389066496163683</v>
      </c>
      <c r="J42" s="16">
        <v>2.1626051614845654E-2</v>
      </c>
      <c r="K42" s="3">
        <v>2.0453579938748412E-2</v>
      </c>
      <c r="L42" s="3">
        <v>1.7786862320173791E-2</v>
      </c>
      <c r="M42" s="3">
        <v>1.5011238696879703E-2</v>
      </c>
      <c r="N42" s="2">
        <v>1.6544297203752416</v>
      </c>
      <c r="O42" s="17">
        <v>1.2583892617449501E-2</v>
      </c>
      <c r="P42" s="17">
        <v>9.5666666666666695E-3</v>
      </c>
      <c r="Q42" s="14">
        <v>-1.0061E-2</v>
      </c>
      <c r="R42" s="1">
        <v>0.31143783333333336</v>
      </c>
      <c r="S42" s="17">
        <v>1.71222008553744E-2</v>
      </c>
      <c r="T42" s="11">
        <v>-2.503490686416626</v>
      </c>
      <c r="U42" s="11">
        <v>33.451808929443359</v>
      </c>
      <c r="V42" s="25">
        <f>V41*(1+C42)</f>
        <v>3.3977944024740796</v>
      </c>
      <c r="W42" s="25">
        <f>W41*(1+D42)</f>
        <v>3.7123917070179484</v>
      </c>
      <c r="X42" s="25">
        <f>X41*(1+E42)</f>
        <v>5.2600171717890793</v>
      </c>
      <c r="Y42" s="25">
        <f t="shared" si="7"/>
        <v>3.7123917070179484</v>
      </c>
      <c r="Z42" s="25">
        <f t="shared" si="8"/>
        <v>2.3668596623437415</v>
      </c>
      <c r="AA42" s="25">
        <f t="shared" si="9"/>
        <v>4.380460382743915</v>
      </c>
      <c r="AB42" s="25">
        <f t="shared" si="1"/>
        <v>1.2231265159672045</v>
      </c>
      <c r="AC42" s="25">
        <f t="shared" si="2"/>
        <v>1.3116763338765551</v>
      </c>
      <c r="AD42" s="25">
        <f t="shared" si="3"/>
        <v>1.660134291342974</v>
      </c>
      <c r="AE42" s="25">
        <f t="shared" si="4"/>
        <v>1.3116763338765551</v>
      </c>
      <c r="AF42" s="25">
        <f t="shared" si="5"/>
        <v>0.86156403952353244</v>
      </c>
      <c r="AG42" s="25">
        <f t="shared" si="6"/>
        <v>1.4771538290801689</v>
      </c>
    </row>
    <row r="43" spans="1:33" x14ac:dyDescent="0.25">
      <c r="A43" s="4" t="str">
        <f t="shared" si="10"/>
        <v>Q1</v>
      </c>
      <c r="B43" s="9">
        <v>38777</v>
      </c>
      <c r="C43" s="3">
        <v>-4.5319806931050297E-2</v>
      </c>
      <c r="D43" s="3">
        <v>9.3548606091587994E-3</v>
      </c>
      <c r="E43" s="3">
        <v>5.4848588144056298E-2</v>
      </c>
      <c r="F43" s="3">
        <v>4.4299999999999999E-2</v>
      </c>
      <c r="G43" s="3">
        <v>5.7800000000000004E-2</v>
      </c>
      <c r="H43" s="3">
        <v>3.44E-2</v>
      </c>
      <c r="I43" s="10">
        <v>9.9973691133912149E-2</v>
      </c>
      <c r="J43" s="16">
        <v>0.12532333584361988</v>
      </c>
      <c r="K43" s="3">
        <v>4.1815244764464188E-2</v>
      </c>
      <c r="L43" s="3">
        <v>0.14389180883735153</v>
      </c>
      <c r="M43" s="3">
        <v>0.15055477147107865</v>
      </c>
      <c r="N43" s="2">
        <v>0.45717091673398852</v>
      </c>
      <c r="O43" s="17">
        <v>-5.63380281690141E-2</v>
      </c>
      <c r="P43" s="17">
        <v>9.1666666666666702E-3</v>
      </c>
      <c r="Q43" s="14">
        <v>1.5244000000000001E-2</v>
      </c>
      <c r="R43" s="1">
        <v>0.26135703333333332</v>
      </c>
      <c r="S43" s="17">
        <v>7.5160859736922402E-3</v>
      </c>
      <c r="T43" s="11">
        <v>-2.8785490989685059</v>
      </c>
      <c r="U43" s="11">
        <v>28.624002456665039</v>
      </c>
      <c r="V43" s="25">
        <f>V42*(1+C43)</f>
        <v>3.2438070161625507</v>
      </c>
      <c r="W43" s="25">
        <f>W42*(1+D43)</f>
        <v>3.7471206139636979</v>
      </c>
      <c r="X43" s="25">
        <f>X42*(1+E43)</f>
        <v>5.548521687275203</v>
      </c>
      <c r="Y43" s="25">
        <f t="shared" si="7"/>
        <v>3.7471206139636979</v>
      </c>
      <c r="Z43" s="25">
        <f t="shared" si="8"/>
        <v>2.4658304784477822</v>
      </c>
      <c r="AA43" s="25">
        <f t="shared" si="9"/>
        <v>5.0399595946060387</v>
      </c>
      <c r="AB43" s="25">
        <f t="shared" si="1"/>
        <v>1.1767476450145937</v>
      </c>
      <c r="AC43" s="25">
        <f t="shared" si="2"/>
        <v>1.3209877087687132</v>
      </c>
      <c r="AD43" s="25">
        <f t="shared" si="3"/>
        <v>1.7135315296243945</v>
      </c>
      <c r="AE43" s="25">
        <f t="shared" si="4"/>
        <v>1.3209877087687132</v>
      </c>
      <c r="AF43" s="25">
        <f t="shared" si="5"/>
        <v>0.90252865884627254</v>
      </c>
      <c r="AG43" s="25">
        <f t="shared" si="6"/>
        <v>1.6173980651078952</v>
      </c>
    </row>
    <row r="44" spans="1:33" x14ac:dyDescent="0.25">
      <c r="A44" s="4" t="str">
        <f t="shared" si="10"/>
        <v>Q2</v>
      </c>
      <c r="B44" s="9">
        <v>38869</v>
      </c>
      <c r="C44" s="3">
        <v>0.114659942462009</v>
      </c>
      <c r="D44" s="3">
        <v>0.11117814865834</v>
      </c>
      <c r="E44" s="3">
        <v>9.9599921400537306E-2</v>
      </c>
      <c r="F44" s="3">
        <v>3.3E-3</v>
      </c>
      <c r="G44" s="3">
        <v>4.0099999999999997E-2</v>
      </c>
      <c r="H44" s="3">
        <v>6.3899999999999998E-2</v>
      </c>
      <c r="I44" s="10">
        <v>-0.13794003174534147</v>
      </c>
      <c r="J44" s="16">
        <v>-1.5275615752796901E-2</v>
      </c>
      <c r="K44" s="3">
        <v>-1.4759719963551743E-2</v>
      </c>
      <c r="L44" s="3">
        <v>-7.1096783454447587E-2</v>
      </c>
      <c r="M44" s="3">
        <v>-3.3991696495950796E-2</v>
      </c>
      <c r="N44" s="2">
        <v>1.47564976778089</v>
      </c>
      <c r="O44" s="17">
        <v>0.14837576821773499</v>
      </c>
      <c r="P44" s="17">
        <v>8.4333333333333309E-3</v>
      </c>
      <c r="Q44" s="14">
        <v>1.5516E-2</v>
      </c>
      <c r="R44" s="1">
        <v>0.29922646666666669</v>
      </c>
      <c r="S44" s="17">
        <v>3.0516848356076901E-3</v>
      </c>
      <c r="T44" s="11">
        <v>-6.7695016860961914</v>
      </c>
      <c r="U44" s="11">
        <v>37.105751037597656</v>
      </c>
      <c r="V44" s="25">
        <f>V43*(1+C44)</f>
        <v>3.6157417419936095</v>
      </c>
      <c r="W44" s="25">
        <f>W43*(1+D44)</f>
        <v>4.1637185466236843</v>
      </c>
      <c r="X44" s="25">
        <f>X43*(1+E44)</f>
        <v>6.1011540112169893</v>
      </c>
      <c r="Y44" s="25">
        <f t="shared" si="7"/>
        <v>4.1637185466236843</v>
      </c>
      <c r="Z44" s="25">
        <f t="shared" si="8"/>
        <v>2.4294355111083021</v>
      </c>
      <c r="AA44" s="25">
        <f t="shared" si="9"/>
        <v>4.8686428177143348</v>
      </c>
      <c r="AB44" s="25">
        <f t="shared" si="1"/>
        <v>1.2852970190704887</v>
      </c>
      <c r="AC44" s="25">
        <f t="shared" si="2"/>
        <v>1.4264085563990356</v>
      </c>
      <c r="AD44" s="25">
        <f t="shared" si="3"/>
        <v>1.8084779354532956</v>
      </c>
      <c r="AE44" s="25">
        <f t="shared" si="4"/>
        <v>1.4264085563990356</v>
      </c>
      <c r="AF44" s="25">
        <f t="shared" si="5"/>
        <v>0.88765893041121191</v>
      </c>
      <c r="AG44" s="25">
        <f t="shared" si="6"/>
        <v>1.5828152160612179</v>
      </c>
    </row>
    <row r="45" spans="1:33" x14ac:dyDescent="0.25">
      <c r="A45" s="4" t="str">
        <f t="shared" si="10"/>
        <v>Q3</v>
      </c>
      <c r="B45" s="9">
        <v>38961</v>
      </c>
      <c r="C45" s="3">
        <v>0.120134245774197</v>
      </c>
      <c r="D45" s="3">
        <v>0.10383031554326599</v>
      </c>
      <c r="E45" s="3">
        <v>0.13142096306529799</v>
      </c>
      <c r="F45" s="3">
        <v>2.23E-2</v>
      </c>
      <c r="G45" s="3">
        <v>3.6299999999999999E-2</v>
      </c>
      <c r="H45" s="3">
        <v>5.0499999999999996E-2</v>
      </c>
      <c r="I45" s="10">
        <v>-3.165434963553361E-2</v>
      </c>
      <c r="J45" s="16">
        <v>0.12689290410270804</v>
      </c>
      <c r="K45" s="3">
        <v>5.6230040375687906E-2</v>
      </c>
      <c r="L45" s="3">
        <v>-2.1342383413385235E-3</v>
      </c>
      <c r="M45" s="3">
        <v>-7.0239821204193253E-3</v>
      </c>
      <c r="N45" s="2">
        <v>1.8471797021785377</v>
      </c>
      <c r="O45" s="17">
        <v>-8.4097859327217098E-2</v>
      </c>
      <c r="P45" s="17">
        <v>9.1333333333333301E-3</v>
      </c>
      <c r="Q45" s="14">
        <v>9.9999999999999995E-7</v>
      </c>
      <c r="R45" s="1">
        <v>0.43154016666666667</v>
      </c>
      <c r="S45" s="17">
        <v>-5.3569146625087605E-4</v>
      </c>
      <c r="T45" s="11">
        <v>-5.1003990173339844</v>
      </c>
      <c r="U45" s="11">
        <v>41.849758148193359</v>
      </c>
      <c r="V45" s="25">
        <f>V44*(1+C45)</f>
        <v>4.0501161490822932</v>
      </c>
      <c r="W45" s="25">
        <f>W44*(1+D45)</f>
        <v>4.5960387571529706</v>
      </c>
      <c r="X45" s="25">
        <f>X44*(1+E45)</f>
        <v>6.9029735471808324</v>
      </c>
      <c r="Y45" s="25">
        <f t="shared" si="7"/>
        <v>4.5960387571529706</v>
      </c>
      <c r="Z45" s="25">
        <f t="shared" si="8"/>
        <v>2.5660427679880518</v>
      </c>
      <c r="AA45" s="25">
        <f t="shared" si="9"/>
        <v>4.8344455576120016</v>
      </c>
      <c r="AB45" s="25">
        <f t="shared" si="1"/>
        <v>1.3987455594929707</v>
      </c>
      <c r="AC45" s="25">
        <f t="shared" si="2"/>
        <v>1.5251947927518608</v>
      </c>
      <c r="AD45" s="25">
        <f t="shared" si="3"/>
        <v>1.9319522676382077</v>
      </c>
      <c r="AE45" s="25">
        <f t="shared" si="4"/>
        <v>1.5251947927518608</v>
      </c>
      <c r="AF45" s="25">
        <f t="shared" si="5"/>
        <v>0.94236493323617454</v>
      </c>
      <c r="AG45" s="25">
        <f t="shared" si="6"/>
        <v>1.5757664496539392</v>
      </c>
    </row>
    <row r="46" spans="1:33" x14ac:dyDescent="0.25">
      <c r="A46" s="4" t="str">
        <f t="shared" si="10"/>
        <v>Q4</v>
      </c>
      <c r="B46" s="9">
        <v>39052</v>
      </c>
      <c r="C46" s="3">
        <v>1.8838146733283299E-2</v>
      </c>
      <c r="D46" s="3">
        <v>0.22502156000989201</v>
      </c>
      <c r="E46" s="3">
        <v>5.3365533292872899E-2</v>
      </c>
      <c r="F46" s="3">
        <v>9.4600000000000004E-2</v>
      </c>
      <c r="G46" s="3">
        <v>0.13220000000000001</v>
      </c>
      <c r="H46" s="3">
        <v>0.16670000000000001</v>
      </c>
      <c r="I46" s="10">
        <v>6.0637632840174961E-2</v>
      </c>
      <c r="J46" s="16">
        <v>0.17982065131889446</v>
      </c>
      <c r="K46" s="3">
        <v>6.6651828001135005E-2</v>
      </c>
      <c r="L46" s="3">
        <v>9.5549979705680022E-2</v>
      </c>
      <c r="M46" s="3">
        <v>0.10135627399476377</v>
      </c>
      <c r="N46" s="2">
        <v>2.0328251418471002</v>
      </c>
      <c r="O46" s="17">
        <v>-3.5058430717863E-2</v>
      </c>
      <c r="P46" s="17">
        <v>8.9333333333333296E-3</v>
      </c>
      <c r="Q46" s="14">
        <v>-5.4209999999999996E-3</v>
      </c>
      <c r="R46" s="1">
        <v>0.42536623333333329</v>
      </c>
      <c r="S46" s="17">
        <v>4.7665271144814499E-3</v>
      </c>
      <c r="T46" s="11">
        <v>-4.6291513442993164</v>
      </c>
      <c r="U46" s="11">
        <v>50.815158843994141</v>
      </c>
      <c r="V46" s="25">
        <f>V45*(1+C46)</f>
        <v>4.1264128313855455</v>
      </c>
      <c r="W46" s="25">
        <f>W45*(1+D46)</f>
        <v>5.6302465681534573</v>
      </c>
      <c r="X46" s="25">
        <f>X45*(1+E46)</f>
        <v>7.271354411832732</v>
      </c>
      <c r="Y46" s="25">
        <f t="shared" si="7"/>
        <v>5.6302465681534573</v>
      </c>
      <c r="Z46" s="25">
        <f t="shared" si="8"/>
        <v>2.7370742092035476</v>
      </c>
      <c r="AA46" s="25">
        <f t="shared" si="9"/>
        <v>5.3244469461620918</v>
      </c>
      <c r="AB46" s="25">
        <f t="shared" si="1"/>
        <v>1.4174084657236548</v>
      </c>
      <c r="AC46" s="25">
        <f t="shared" si="2"/>
        <v>1.728153236601748</v>
      </c>
      <c r="AD46" s="25">
        <f t="shared" si="3"/>
        <v>1.9839425756835198</v>
      </c>
      <c r="AE46" s="25">
        <f t="shared" si="4"/>
        <v>1.728153236601748</v>
      </c>
      <c r="AF46" s="25">
        <f t="shared" si="5"/>
        <v>1.0068895430280473</v>
      </c>
      <c r="AG46" s="25">
        <f t="shared" si="6"/>
        <v>1.672308846326015</v>
      </c>
    </row>
    <row r="47" spans="1:33" x14ac:dyDescent="0.25">
      <c r="A47" s="4" t="str">
        <f t="shared" si="10"/>
        <v>Q1</v>
      </c>
      <c r="B47" s="9">
        <v>39142</v>
      </c>
      <c r="C47" s="3">
        <v>0.107410239155415</v>
      </c>
      <c r="D47" s="3">
        <v>-1.7388000492978901E-2</v>
      </c>
      <c r="E47" s="17">
        <v>0.10879232161416499</v>
      </c>
      <c r="F47" s="3">
        <v>2.4299999999999999E-2</v>
      </c>
      <c r="G47" s="3">
        <v>5.5999999999999994E-2</v>
      </c>
      <c r="H47" s="3">
        <v>5.8600000000000006E-2</v>
      </c>
      <c r="I47" s="10">
        <v>3.4553045186640458E-2</v>
      </c>
      <c r="J47" s="16">
        <v>6.5550271135212057E-2</v>
      </c>
      <c r="K47" s="3">
        <v>6.0057783368663298E-3</v>
      </c>
      <c r="L47" s="3">
        <v>1.6643262894320054E-2</v>
      </c>
      <c r="M47" s="3">
        <v>3.0716374373537247E-2</v>
      </c>
      <c r="N47" s="2">
        <v>1.3380178348628771</v>
      </c>
      <c r="O47" s="17">
        <v>0.26643598615917002</v>
      </c>
      <c r="P47" s="17">
        <v>9.3333333333333306E-3</v>
      </c>
      <c r="Q47" s="14">
        <v>1.7602E-2</v>
      </c>
      <c r="R47" s="1">
        <v>0.655586</v>
      </c>
      <c r="S47" s="17">
        <v>1.9686229717472501E-2</v>
      </c>
      <c r="T47" s="11">
        <v>-7.0621538162231445</v>
      </c>
      <c r="U47" s="11">
        <v>39.419086456298828</v>
      </c>
      <c r="V47" s="25">
        <f>V46*(1+C47)</f>
        <v>4.5696318204586399</v>
      </c>
      <c r="W47" s="25">
        <f>W46*(1+D47)</f>
        <v>5.5323478380508115</v>
      </c>
      <c r="X47" s="25">
        <f>X46*(1+E47)</f>
        <v>8.0624219395754171</v>
      </c>
      <c r="Y47" s="25">
        <f t="shared" si="7"/>
        <v>5.5323478380508115</v>
      </c>
      <c r="Z47" s="25">
        <f t="shared" si="8"/>
        <v>2.7535124701955778</v>
      </c>
      <c r="AA47" s="25">
        <f t="shared" si="9"/>
        <v>5.4879946518924436</v>
      </c>
      <c r="AB47" s="25">
        <f t="shared" si="1"/>
        <v>1.5194326372095601</v>
      </c>
      <c r="AC47" s="25">
        <f t="shared" si="2"/>
        <v>1.7106122892753399</v>
      </c>
      <c r="AD47" s="25">
        <f t="shared" si="3"/>
        <v>2.0872140001618944</v>
      </c>
      <c r="AE47" s="25">
        <f t="shared" si="4"/>
        <v>1.7106122892753399</v>
      </c>
      <c r="AF47" s="25">
        <f t="shared" si="5"/>
        <v>1.0128773585627235</v>
      </c>
      <c r="AG47" s="25">
        <f t="shared" si="6"/>
        <v>1.7025629159137148</v>
      </c>
    </row>
    <row r="48" spans="1:33" x14ac:dyDescent="0.25">
      <c r="A48" s="4" t="str">
        <f t="shared" si="10"/>
        <v>Q2</v>
      </c>
      <c r="B48" s="9">
        <v>39234</v>
      </c>
      <c r="C48" s="3">
        <v>8.1892334199369199E-2</v>
      </c>
      <c r="D48" s="3">
        <v>-4.5529825772023698E-2</v>
      </c>
      <c r="E48" s="17">
        <v>6.1339331532939002E-2</v>
      </c>
      <c r="F48" s="3">
        <v>6.2700000000000006E-2</v>
      </c>
      <c r="G48" s="3">
        <v>7.6600000000000001E-2</v>
      </c>
      <c r="H48" s="3">
        <v>7.4499999999999997E-2</v>
      </c>
      <c r="I48" s="10">
        <v>-5.673321147957335E-3</v>
      </c>
      <c r="J48" s="16">
        <v>3.5790637286085225E-2</v>
      </c>
      <c r="K48" s="3">
        <v>6.2373958709925237E-2</v>
      </c>
      <c r="L48" s="3">
        <v>4.3529130169855046E-2</v>
      </c>
      <c r="M48" s="3">
        <v>3.889156399339333E-2</v>
      </c>
      <c r="N48" s="2">
        <v>0.50065148051960107</v>
      </c>
      <c r="O48" s="17">
        <v>0.108606557377049</v>
      </c>
      <c r="P48" s="17">
        <v>9.1666666666666702E-3</v>
      </c>
      <c r="Q48" s="14">
        <v>1.4609E-2</v>
      </c>
      <c r="R48" s="1">
        <v>0.70349110000000004</v>
      </c>
      <c r="S48" s="17">
        <v>1.31782690343529E-4</v>
      </c>
      <c r="T48" s="11">
        <v>-8.2045183181762695</v>
      </c>
      <c r="U48" s="11">
        <v>48.117153167724609</v>
      </c>
      <c r="V48" s="25">
        <f>V47*(1+C48)</f>
        <v>4.9438496366677107</v>
      </c>
      <c r="W48" s="25">
        <f>W47*(1+D48)</f>
        <v>5.2804610048741258</v>
      </c>
      <c r="X48" s="25">
        <f>X47*(1+E48)</f>
        <v>8.5569655118854744</v>
      </c>
      <c r="Y48" s="25">
        <f t="shared" si="7"/>
        <v>5.2804610048741258</v>
      </c>
      <c r="Z48" s="25">
        <f t="shared" si="8"/>
        <v>2.9252599433188209</v>
      </c>
      <c r="AA48" s="25">
        <f t="shared" si="9"/>
        <v>5.7014313470919191</v>
      </c>
      <c r="AB48" s="25">
        <f t="shared" si="1"/>
        <v>1.59814430639753</v>
      </c>
      <c r="AC48" s="25">
        <f t="shared" si="2"/>
        <v>1.6640134054359308</v>
      </c>
      <c r="AD48" s="25">
        <f t="shared" si="3"/>
        <v>2.1467456310299311</v>
      </c>
      <c r="AE48" s="25">
        <f t="shared" si="4"/>
        <v>1.6640134054359308</v>
      </c>
      <c r="AF48" s="25">
        <f t="shared" si="5"/>
        <v>1.0733833462458668</v>
      </c>
      <c r="AG48" s="25">
        <f t="shared" si="6"/>
        <v>1.7407172568416787</v>
      </c>
    </row>
    <row r="49" spans="1:33" x14ac:dyDescent="0.25">
      <c r="A49" s="4" t="str">
        <f t="shared" si="10"/>
        <v>Q3</v>
      </c>
      <c r="B49" s="9">
        <v>39326</v>
      </c>
      <c r="C49" s="3">
        <v>-3.01034745866589E-2</v>
      </c>
      <c r="D49" s="3">
        <v>-9.2656722739230896E-2</v>
      </c>
      <c r="E49" s="17">
        <v>-2.45733771125103E-2</v>
      </c>
      <c r="F49" s="3">
        <v>2.6100000000000002E-2</v>
      </c>
      <c r="G49" s="3">
        <v>6.8999999999999999E-3</v>
      </c>
      <c r="H49" s="3">
        <v>3.7900000000000003E-2</v>
      </c>
      <c r="I49" s="10">
        <v>-5.3046218487394887E-2</v>
      </c>
      <c r="J49" s="16">
        <v>-1.0682319301672294E-2</v>
      </c>
      <c r="K49" s="3">
        <v>2.0303795979647488E-2</v>
      </c>
      <c r="L49" s="3">
        <v>-4.0265314443295952E-2</v>
      </c>
      <c r="M49" s="3">
        <v>-8.5938648632467252E-2</v>
      </c>
      <c r="N49" s="2">
        <v>0.32423506292758308</v>
      </c>
      <c r="O49" s="17">
        <v>0.1090573012939</v>
      </c>
      <c r="P49" s="17">
        <v>8.7666666666666709E-3</v>
      </c>
      <c r="Q49" s="14">
        <v>6.6299999999999996E-4</v>
      </c>
      <c r="R49" s="1">
        <v>0.42098679999999994</v>
      </c>
      <c r="S49" s="17">
        <v>-3.43388425214752E-4</v>
      </c>
      <c r="T49" s="11">
        <v>-6.6470475196838379</v>
      </c>
      <c r="U49" s="11">
        <v>25.537347793579102</v>
      </c>
      <c r="V49" s="25">
        <f>V48*(1+C49)</f>
        <v>4.7950225847700221</v>
      </c>
      <c r="W49" s="25">
        <f>W48*(1+D49)</f>
        <v>4.7911907936101832</v>
      </c>
      <c r="X49" s="25">
        <f>X48*(1+E49)</f>
        <v>8.3466919714231675</v>
      </c>
      <c r="Y49" s="25">
        <f t="shared" si="7"/>
        <v>4.7911907936101832</v>
      </c>
      <c r="Z49" s="25">
        <f t="shared" si="8"/>
        <v>2.9846538243954015</v>
      </c>
      <c r="AA49" s="25">
        <f t="shared" si="9"/>
        <v>5.211458041852052</v>
      </c>
      <c r="AB49" s="25">
        <f t="shared" si="1"/>
        <v>1.5675784183910499</v>
      </c>
      <c r="AC49" s="25">
        <f t="shared" si="2"/>
        <v>1.5667789804456032</v>
      </c>
      <c r="AD49" s="25">
        <f t="shared" si="3"/>
        <v>2.1218652892792207</v>
      </c>
      <c r="AE49" s="25">
        <f t="shared" si="4"/>
        <v>1.5667789804456032</v>
      </c>
      <c r="AF49" s="25">
        <f t="shared" si="5"/>
        <v>1.0934837683924912</v>
      </c>
      <c r="AG49" s="25">
        <f t="shared" si="6"/>
        <v>1.6508596710954739</v>
      </c>
    </row>
    <row r="50" spans="1:33" x14ac:dyDescent="0.25">
      <c r="A50" s="4" t="str">
        <f t="shared" si="10"/>
        <v>Q4</v>
      </c>
      <c r="B50" s="9">
        <v>39417</v>
      </c>
      <c r="C50" s="3">
        <v>-0.197890198387426</v>
      </c>
      <c r="D50" s="3">
        <v>-1.1425560598692701E-2</v>
      </c>
      <c r="E50" s="17">
        <v>-0.12890780853845801</v>
      </c>
      <c r="F50" s="3">
        <v>3.4700000000000002E-2</v>
      </c>
      <c r="G50" s="3">
        <v>2.5399999999999999E-2</v>
      </c>
      <c r="H50" s="3">
        <v>1.5600000000000001E-2</v>
      </c>
      <c r="I50" s="10">
        <v>-9.234608985024971E-2</v>
      </c>
      <c r="J50" s="16">
        <v>-0.12303840752274531</v>
      </c>
      <c r="K50" s="3">
        <v>-3.3553824900112161E-2</v>
      </c>
      <c r="L50" s="3">
        <v>-6.9120393180829631E-2</v>
      </c>
      <c r="M50" s="3">
        <v>-8.810579824322351E-2</v>
      </c>
      <c r="N50" s="2">
        <v>-0.89263585571860005</v>
      </c>
      <c r="O50" s="17">
        <v>0.25</v>
      </c>
      <c r="P50" s="17">
        <v>9.7999999999999997E-3</v>
      </c>
      <c r="Q50" s="14">
        <v>7.4149999999999997E-3</v>
      </c>
      <c r="R50" s="1">
        <v>0.35730620000000002</v>
      </c>
      <c r="S50" s="17">
        <v>2.9287913268634101E-3</v>
      </c>
      <c r="T50" s="11">
        <v>-4.8671913146972656</v>
      </c>
      <c r="U50" s="11">
        <v>21.668472290039063</v>
      </c>
      <c r="V50" s="25">
        <f>V49*(1+C50)</f>
        <v>3.8461346141976946</v>
      </c>
      <c r="W50" s="25">
        <f>W49*(1+D50)</f>
        <v>4.7364487528578918</v>
      </c>
      <c r="X50" s="25">
        <f>X49*(1+E50)</f>
        <v>7.2707382008414649</v>
      </c>
      <c r="Y50" s="25">
        <f t="shared" si="7"/>
        <v>4.7364487528578918</v>
      </c>
      <c r="Z50" s="25">
        <f t="shared" si="8"/>
        <v>2.8845072725841883</v>
      </c>
      <c r="AA50" s="25">
        <f t="shared" si="9"/>
        <v>4.7522983710636106</v>
      </c>
      <c r="AB50" s="25">
        <f t="shared" si="1"/>
        <v>1.3470686476455083</v>
      </c>
      <c r="AC50" s="25">
        <f t="shared" si="2"/>
        <v>1.5552876466523906</v>
      </c>
      <c r="AD50" s="25">
        <f t="shared" si="3"/>
        <v>1.9838578270839822</v>
      </c>
      <c r="AE50" s="25">
        <f t="shared" si="4"/>
        <v>1.5552876466523906</v>
      </c>
      <c r="AF50" s="25">
        <f t="shared" si="5"/>
        <v>1.0593540959749979</v>
      </c>
      <c r="AG50" s="25">
        <f t="shared" si="6"/>
        <v>1.558628368612714</v>
      </c>
    </row>
    <row r="51" spans="1:33" x14ac:dyDescent="0.25">
      <c r="A51" s="4" t="str">
        <f t="shared" si="10"/>
        <v>Q1</v>
      </c>
      <c r="B51" s="9">
        <v>39508</v>
      </c>
      <c r="C51" s="3">
        <v>-1.31416084989118E-2</v>
      </c>
      <c r="D51" s="3">
        <v>-6.6165093048979898E-2</v>
      </c>
      <c r="E51" s="17">
        <v>-1.5404050229446299E-2</v>
      </c>
      <c r="F51" s="3">
        <v>-1.8100000000000002E-2</v>
      </c>
      <c r="G51" s="3">
        <v>-2.4900000000000002E-2</v>
      </c>
      <c r="H51" s="3">
        <v>-3.4999999999999996E-3</v>
      </c>
      <c r="I51" s="10">
        <v>-0.10768547065522313</v>
      </c>
      <c r="J51" s="16">
        <v>-5.2836188088938418E-2</v>
      </c>
      <c r="K51" s="3">
        <v>-9.4719464739929093E-2</v>
      </c>
      <c r="L51" s="3">
        <v>-0.10266526993839031</v>
      </c>
      <c r="M51" s="3">
        <v>-5.8809323404717118E-2</v>
      </c>
      <c r="N51" s="2">
        <v>-0.55523688579902775</v>
      </c>
      <c r="O51" s="17">
        <v>0.138222222222222</v>
      </c>
      <c r="P51" s="17">
        <v>1.2933333333333298E-2</v>
      </c>
      <c r="Q51" s="14">
        <v>1.6625999999999998E-2</v>
      </c>
      <c r="R51" s="1">
        <v>0.13410776666666666</v>
      </c>
      <c r="S51" s="17">
        <v>-1.28548244172965E-2</v>
      </c>
      <c r="T51" s="11">
        <v>-3.3337430953979492</v>
      </c>
      <c r="U51" s="11">
        <v>16.938386917114258</v>
      </c>
      <c r="V51" s="25">
        <f>V50*(1+C51)</f>
        <v>3.7955902188637953</v>
      </c>
      <c r="W51" s="25">
        <f>W50*(1+D51)</f>
        <v>4.4230611804033249</v>
      </c>
      <c r="X51" s="25">
        <f>X50*(1+E51)</f>
        <v>7.1587393843905485</v>
      </c>
      <c r="Y51" s="25">
        <f t="shared" si="7"/>
        <v>4.4230611804033249</v>
      </c>
      <c r="Z51" s="25">
        <f t="shared" si="8"/>
        <v>2.6112882876865813</v>
      </c>
      <c r="AA51" s="25">
        <f t="shared" si="9"/>
        <v>4.4728189192440206</v>
      </c>
      <c r="AB51" s="25">
        <f t="shared" si="1"/>
        <v>1.3338399241470777</v>
      </c>
      <c r="AC51" s="25">
        <f t="shared" si="2"/>
        <v>1.4868320311222727</v>
      </c>
      <c r="AD51" s="25">
        <f t="shared" si="3"/>
        <v>1.9683339018389285</v>
      </c>
      <c r="AE51" s="25">
        <f t="shared" si="4"/>
        <v>1.4868320311222727</v>
      </c>
      <c r="AF51" s="25">
        <f t="shared" si="5"/>
        <v>0.95984369637054778</v>
      </c>
      <c r="AG51" s="25">
        <f t="shared" si="6"/>
        <v>1.4980188405648558</v>
      </c>
    </row>
    <row r="52" spans="1:33" x14ac:dyDescent="0.25">
      <c r="A52" s="4" t="str">
        <f t="shared" si="10"/>
        <v>Q2</v>
      </c>
      <c r="B52" s="9">
        <v>39600</v>
      </c>
      <c r="C52" s="3">
        <v>-0.15873554929717501</v>
      </c>
      <c r="D52" s="3">
        <v>-0.128331226503206</v>
      </c>
      <c r="E52" s="17">
        <v>-0.13403034058605301</v>
      </c>
      <c r="F52" s="3">
        <v>2.5000000000000001E-3</v>
      </c>
      <c r="G52" s="3">
        <v>-2.2000000000000001E-3</v>
      </c>
      <c r="H52" s="3">
        <v>-2.9900000000000003E-2</v>
      </c>
      <c r="I52" s="10">
        <v>-1.0552200709705492E-2</v>
      </c>
      <c r="J52" s="16">
        <v>-0.14989156936497627</v>
      </c>
      <c r="K52" s="3">
        <v>-2.7527244762243552E-2</v>
      </c>
      <c r="L52" s="3">
        <v>-3.4741904322938999E-2</v>
      </c>
      <c r="M52" s="3">
        <v>-4.8347203207855349E-2</v>
      </c>
      <c r="N52" s="2">
        <v>-1.464631265130814</v>
      </c>
      <c r="O52" s="17">
        <v>-6.4818430300663796E-2</v>
      </c>
      <c r="P52" s="17">
        <v>1.3899999999999999E-2</v>
      </c>
      <c r="Q52" s="14">
        <v>2.4760999999999998E-2</v>
      </c>
      <c r="R52" s="1">
        <v>2.0635666666666667E-2</v>
      </c>
      <c r="S52" s="17">
        <v>-1.25965874534397E-2</v>
      </c>
      <c r="T52" s="11">
        <v>-0.15490292012691498</v>
      </c>
      <c r="U52" s="11">
        <v>19.153011322021484</v>
      </c>
      <c r="V52" s="25">
        <f>V51*(1+C52)</f>
        <v>3.1930951205654661</v>
      </c>
      <c r="W52" s="25">
        <f>W51*(1+D52)</f>
        <v>3.8554443142234485</v>
      </c>
      <c r="X52" s="25">
        <f>X51*(1+E52)</f>
        <v>6.1992511065338922</v>
      </c>
      <c r="Y52" s="25">
        <f t="shared" si="7"/>
        <v>3.8554443142234485</v>
      </c>
      <c r="Z52" s="25">
        <f t="shared" si="8"/>
        <v>2.5394067158466531</v>
      </c>
      <c r="AA52" s="25">
        <f t="shared" si="9"/>
        <v>4.2565706340433902</v>
      </c>
      <c r="AB52" s="25">
        <f t="shared" si="1"/>
        <v>1.1609907036320051</v>
      </c>
      <c r="AC52" s="25">
        <f t="shared" si="2"/>
        <v>1.3494862569816588</v>
      </c>
      <c r="AD52" s="25">
        <f t="shared" si="3"/>
        <v>1.8244284954867076</v>
      </c>
      <c r="AE52" s="25">
        <f t="shared" si="4"/>
        <v>1.3494862569816588</v>
      </c>
      <c r="AF52" s="25">
        <f t="shared" si="5"/>
        <v>0.93193047730889489</v>
      </c>
      <c r="AG52" s="25">
        <f t="shared" si="6"/>
        <v>1.4484638205995413</v>
      </c>
    </row>
    <row r="53" spans="1:33" x14ac:dyDescent="0.25">
      <c r="A53" s="4" t="str">
        <f t="shared" si="10"/>
        <v>Q3</v>
      </c>
      <c r="B53" s="9">
        <v>39692</v>
      </c>
      <c r="C53" s="3">
        <v>-0.370637069761168</v>
      </c>
      <c r="D53" s="3">
        <v>-0.33243951409681599</v>
      </c>
      <c r="E53" s="17">
        <v>-0.279768873586074</v>
      </c>
      <c r="F53" s="3">
        <v>-2.76E-2</v>
      </c>
      <c r="G53" s="3">
        <v>-8.0299999999999996E-2</v>
      </c>
      <c r="H53" s="3">
        <v>-9.8699999999999996E-2</v>
      </c>
      <c r="I53" s="10">
        <v>-0.16424953597382572</v>
      </c>
      <c r="J53" s="16">
        <v>-0.15775744036895589</v>
      </c>
      <c r="K53" s="3">
        <v>-8.357194463876616E-2</v>
      </c>
      <c r="L53" s="3">
        <v>4.7793210235336225E-4</v>
      </c>
      <c r="M53" s="3">
        <v>-1.0183361777520661E-2</v>
      </c>
      <c r="N53" s="2">
        <v>-8.3619711229692477</v>
      </c>
      <c r="O53" s="17">
        <v>0.64467640918580404</v>
      </c>
      <c r="P53" s="17">
        <v>1.5533333333333298E-2</v>
      </c>
      <c r="Q53" s="14">
        <v>-1.47E-4</v>
      </c>
      <c r="R53" s="1">
        <v>2.8385133333333337E-2</v>
      </c>
      <c r="S53" s="17">
        <v>-4.9837073659049901E-2</v>
      </c>
      <c r="T53" s="11">
        <v>-2.326096773147583</v>
      </c>
      <c r="U53" s="11">
        <v>6.4935064315795898</v>
      </c>
      <c r="V53" s="25">
        <f>V52*(1+C53)</f>
        <v>2.0096157016103979</v>
      </c>
      <c r="W53" s="25">
        <f>W52*(1+D53)</f>
        <v>2.5737422797756735</v>
      </c>
      <c r="X53" s="25">
        <f>X52*(1+E53)</f>
        <v>4.4648936073816827</v>
      </c>
      <c r="Y53" s="25">
        <f t="shared" si="7"/>
        <v>2.5737422797756735</v>
      </c>
      <c r="Z53" s="25">
        <f t="shared" si="8"/>
        <v>2.3271835583746054</v>
      </c>
      <c r="AA53" s="25">
        <f t="shared" si="9"/>
        <v>4.2132244353453556</v>
      </c>
      <c r="AB53" s="25">
        <f t="shared" si="1"/>
        <v>0.69794351056257131</v>
      </c>
      <c r="AC53" s="25">
        <f t="shared" si="2"/>
        <v>0.94536097975387656</v>
      </c>
      <c r="AD53" s="25">
        <f t="shared" si="3"/>
        <v>1.4962453859105662</v>
      </c>
      <c r="AE53" s="25">
        <f t="shared" si="4"/>
        <v>0.94536097975387656</v>
      </c>
      <c r="AF53" s="25">
        <f t="shared" si="5"/>
        <v>0.84465876319220534</v>
      </c>
      <c r="AG53" s="25">
        <f t="shared" si="6"/>
        <v>1.4382282536751365</v>
      </c>
    </row>
    <row r="54" spans="1:33" x14ac:dyDescent="0.25">
      <c r="A54" s="4" t="str">
        <f t="shared" si="10"/>
        <v>Q4</v>
      </c>
      <c r="B54" s="9">
        <v>39783</v>
      </c>
      <c r="C54" s="3">
        <v>-0.15016550874072401</v>
      </c>
      <c r="D54" s="3">
        <v>-9.8220023407134094E-2</v>
      </c>
      <c r="E54" s="17">
        <v>-4.4450117684611497E-2</v>
      </c>
      <c r="F54" s="3">
        <v>-0.123</v>
      </c>
      <c r="G54" s="3">
        <v>-0.16519999999999999</v>
      </c>
      <c r="H54" s="3">
        <v>-0.23129999999999998</v>
      </c>
      <c r="I54" s="10">
        <v>-0.34374764736881736</v>
      </c>
      <c r="J54" s="16">
        <v>-0.53799688564143811</v>
      </c>
      <c r="K54" s="3">
        <v>-0.21938176229879691</v>
      </c>
      <c r="L54" s="3">
        <v>-0.26978475435745997</v>
      </c>
      <c r="M54" s="3">
        <v>-0.28697300546084104</v>
      </c>
      <c r="N54" s="2">
        <v>-6.0770449173940309</v>
      </c>
      <c r="O54" s="17">
        <v>1.54861640010155E-2</v>
      </c>
      <c r="P54" s="17">
        <v>3.02333333333333E-2</v>
      </c>
      <c r="Q54" s="14">
        <v>-3.9101999999999998E-2</v>
      </c>
      <c r="R54" s="1">
        <v>-0.53874869999999997</v>
      </c>
      <c r="S54" s="17">
        <v>-6.0636585782767101E-2</v>
      </c>
      <c r="T54" s="11">
        <v>4.3554954528808594</v>
      </c>
      <c r="U54" s="11">
        <v>4.424778938293457</v>
      </c>
      <c r="V54" s="25">
        <f>V53*(1+C54)</f>
        <v>1.7078407374047255</v>
      </c>
      <c r="W54" s="25">
        <f>W53*(1+D54)</f>
        <v>2.3209492528121762</v>
      </c>
      <c r="X54" s="25">
        <f>X53*(1+E54)</f>
        <v>4.2664285610842976</v>
      </c>
      <c r="Y54" s="25">
        <f t="shared" si="7"/>
        <v>2.3209492528121762</v>
      </c>
      <c r="Z54" s="25">
        <f t="shared" si="8"/>
        <v>1.8166419281455994</v>
      </c>
      <c r="AA54" s="25">
        <f t="shared" si="9"/>
        <v>3.0041427564532439</v>
      </c>
      <c r="AB54" s="25">
        <f t="shared" si="1"/>
        <v>0.535229845939585</v>
      </c>
      <c r="AC54" s="25">
        <f t="shared" si="2"/>
        <v>0.84197626268971082</v>
      </c>
      <c r="AD54" s="25">
        <f t="shared" si="3"/>
        <v>1.4507770747043816</v>
      </c>
      <c r="AE54" s="25">
        <f t="shared" si="4"/>
        <v>0.84197626268971082</v>
      </c>
      <c r="AF54" s="25">
        <f t="shared" si="5"/>
        <v>0.5969897023797911</v>
      </c>
      <c r="AG54" s="25">
        <f t="shared" si="6"/>
        <v>1.0999922548943339</v>
      </c>
    </row>
    <row r="55" spans="1:33" x14ac:dyDescent="0.25">
      <c r="A55" s="4" t="str">
        <f t="shared" si="10"/>
        <v>Q1</v>
      </c>
      <c r="B55" s="9">
        <v>39873</v>
      </c>
      <c r="C55" s="3">
        <v>0.346766014217399</v>
      </c>
      <c r="D55" s="3">
        <v>0.24957867268224099</v>
      </c>
      <c r="E55" s="3">
        <v>0.120428474479003</v>
      </c>
      <c r="F55" s="3">
        <v>-2.6100000000000002E-2</v>
      </c>
      <c r="G55" s="3">
        <v>-3.5799999999999998E-2</v>
      </c>
      <c r="H55" s="3">
        <v>-0.1079</v>
      </c>
      <c r="I55" s="10">
        <v>-0.29597338533899281</v>
      </c>
      <c r="J55" s="16">
        <v>-0.30601133375310197</v>
      </c>
      <c r="K55" s="3">
        <v>-0.11005030081496814</v>
      </c>
      <c r="L55" s="3">
        <v>-0.16132808331687865</v>
      </c>
      <c r="M55" s="3">
        <v>-0.1738835490066919</v>
      </c>
      <c r="N55" s="2">
        <v>-3.2918338227761885</v>
      </c>
      <c r="O55" s="17">
        <v>0.10349999999999999</v>
      </c>
      <c r="P55" s="17">
        <v>2.9399999999999999E-2</v>
      </c>
      <c r="Q55" s="14">
        <v>1.1801000000000001E-2</v>
      </c>
      <c r="R55" s="1">
        <v>-0.64698996666666664</v>
      </c>
      <c r="S55" s="17">
        <v>-3.0569549702556001E-2</v>
      </c>
      <c r="T55" s="11">
        <v>6.4946093559265137</v>
      </c>
      <c r="U55" s="11">
        <v>15.670472145080566</v>
      </c>
      <c r="V55" s="25">
        <f>V54*(1+C55)</f>
        <v>2.3000618628326657</v>
      </c>
      <c r="W55" s="25">
        <f>W54*(1+D55)</f>
        <v>2.9002086866918786</v>
      </c>
      <c r="X55" s="25">
        <f>X54*(1+E55)</f>
        <v>4.780228044169327</v>
      </c>
      <c r="Y55" s="25">
        <f t="shared" si="7"/>
        <v>2.9002086866918786</v>
      </c>
      <c r="Z55" s="25">
        <f t="shared" si="8"/>
        <v>1.6167199374800925</v>
      </c>
      <c r="AA55" s="25">
        <f t="shared" si="9"/>
        <v>2.4817717522384077</v>
      </c>
      <c r="AB55" s="25">
        <f t="shared" si="1"/>
        <v>0.83293601945715701</v>
      </c>
      <c r="AC55" s="25">
        <f t="shared" si="2"/>
        <v>1.0647826953315989</v>
      </c>
      <c r="AD55" s="25">
        <f t="shared" si="3"/>
        <v>1.5644882533505897</v>
      </c>
      <c r="AE55" s="25">
        <f t="shared" si="4"/>
        <v>1.0647826953315989</v>
      </c>
      <c r="AF55" s="25">
        <f t="shared" si="5"/>
        <v>0.48039936675702316</v>
      </c>
      <c r="AG55" s="25">
        <f t="shared" si="6"/>
        <v>0.90897272132826246</v>
      </c>
    </row>
    <row r="56" spans="1:33" x14ac:dyDescent="0.25">
      <c r="A56" s="4" t="str">
        <f t="shared" si="10"/>
        <v>Q2</v>
      </c>
      <c r="B56" s="9">
        <v>39965</v>
      </c>
      <c r="C56" s="3">
        <v>0.22086581077762699</v>
      </c>
      <c r="D56" s="3">
        <v>0.25140730114232601</v>
      </c>
      <c r="E56" s="3">
        <v>7.0404841610272398E-2</v>
      </c>
      <c r="F56" s="3">
        <v>2E-3</v>
      </c>
      <c r="G56" s="3">
        <v>4.6100000000000002E-2</v>
      </c>
      <c r="H56" s="3">
        <v>-9.3299999999999994E-2</v>
      </c>
      <c r="I56" s="10">
        <v>0.56607462929770247</v>
      </c>
      <c r="J56" s="16">
        <v>0.65821636334525269</v>
      </c>
      <c r="K56" s="3">
        <v>0.15968054373956697</v>
      </c>
      <c r="L56" s="3">
        <v>0.24760928848417096</v>
      </c>
      <c r="M56" s="3">
        <v>0.23942171884660235</v>
      </c>
      <c r="N56" s="2">
        <v>-0.18375407991320231</v>
      </c>
      <c r="O56" s="17">
        <v>-0.40303579519709998</v>
      </c>
      <c r="P56" s="17">
        <v>2.4700000000000003E-2</v>
      </c>
      <c r="Q56" s="14">
        <v>1.4029E-2</v>
      </c>
      <c r="R56" s="1">
        <v>-0.82006376666666669</v>
      </c>
      <c r="S56" s="17">
        <v>-5.2345328055513098E-3</v>
      </c>
      <c r="T56" s="11">
        <v>5.927128791809082</v>
      </c>
      <c r="U56" s="11">
        <v>20.435966491699219</v>
      </c>
      <c r="V56" s="25">
        <f>V55*(1+C56)</f>
        <v>2.8080668910059012</v>
      </c>
      <c r="W56" s="25">
        <f>W55*(1+D56)</f>
        <v>3.629342325362614</v>
      </c>
      <c r="X56" s="25">
        <f>X55*(1+E56)</f>
        <v>5.1167792424800513</v>
      </c>
      <c r="Y56" s="25">
        <f t="shared" si="7"/>
        <v>3.629342325362614</v>
      </c>
      <c r="Z56" s="25">
        <f t="shared" si="8"/>
        <v>1.8748786561715123</v>
      </c>
      <c r="AA56" s="25">
        <f t="shared" si="9"/>
        <v>3.0759618109442712</v>
      </c>
      <c r="AB56" s="25">
        <f t="shared" si="1"/>
        <v>1.0324963074631335</v>
      </c>
      <c r="AC56" s="25">
        <f t="shared" si="2"/>
        <v>1.2890514542760612</v>
      </c>
      <c r="AD56" s="25">
        <f t="shared" si="3"/>
        <v>1.6325251869106929</v>
      </c>
      <c r="AE56" s="25">
        <f t="shared" si="4"/>
        <v>1.2890514542760612</v>
      </c>
      <c r="AF56" s="25">
        <f t="shared" si="5"/>
        <v>0.62854394061963081</v>
      </c>
      <c r="AG56" s="25">
        <f t="shared" si="6"/>
        <v>1.1236176363986665</v>
      </c>
    </row>
    <row r="57" spans="1:33" x14ac:dyDescent="0.25">
      <c r="A57" s="4" t="str">
        <f t="shared" si="10"/>
        <v>Q3</v>
      </c>
      <c r="B57" s="9">
        <v>40057</v>
      </c>
      <c r="C57" s="3">
        <v>9.5461226448221206E-2</v>
      </c>
      <c r="D57" s="3">
        <v>0.12486804427812399</v>
      </c>
      <c r="E57" s="3">
        <v>-0.16883862236869199</v>
      </c>
      <c r="F57" s="3">
        <v>0.02</v>
      </c>
      <c r="G57" s="3">
        <v>6.7000000000000004E-2</v>
      </c>
      <c r="H57" s="3">
        <v>-1.6299999999999999E-2</v>
      </c>
      <c r="I57" s="10">
        <v>0.17849339298720218</v>
      </c>
      <c r="J57" s="16">
        <v>0.37235275185065975</v>
      </c>
      <c r="K57" s="3">
        <v>0.15591876841229979</v>
      </c>
      <c r="L57" s="3">
        <v>0.19311551241109193</v>
      </c>
      <c r="M57" s="3">
        <v>0.26825949908110824</v>
      </c>
      <c r="N57" s="2">
        <v>1.2595150920966345</v>
      </c>
      <c r="O57" s="17">
        <v>-2.8083491461100601E-2</v>
      </c>
      <c r="P57" s="17">
        <v>1.3933333333333299E-2</v>
      </c>
      <c r="Q57" s="14">
        <v>1.279E-3</v>
      </c>
      <c r="R57" s="1">
        <v>-0.45946613333333336</v>
      </c>
      <c r="S57" s="17">
        <v>1.8884852598936901E-2</v>
      </c>
      <c r="T57" s="11">
        <v>1.2355084419250488</v>
      </c>
      <c r="U57" s="11">
        <v>23.169601440429688</v>
      </c>
      <c r="V57" s="25">
        <f>V56*(1+C57)</f>
        <v>3.0761284003699685</v>
      </c>
      <c r="W57" s="25">
        <f>W56*(1+D57)</f>
        <v>4.0825312035464627</v>
      </c>
      <c r="X57" s="25">
        <f>X56*(1+E57)</f>
        <v>4.2528692842150004</v>
      </c>
      <c r="Y57" s="25">
        <f t="shared" si="7"/>
        <v>4.0825312035464627</v>
      </c>
      <c r="Z57" s="25">
        <f t="shared" si="8"/>
        <v>2.1672074271642821</v>
      </c>
      <c r="AA57" s="25">
        <f t="shared" si="9"/>
        <v>3.9011177855408001</v>
      </c>
      <c r="AB57" s="25">
        <f t="shared" si="1"/>
        <v>1.1236717934152303</v>
      </c>
      <c r="AC57" s="25">
        <f t="shared" si="2"/>
        <v>1.4067171890779675</v>
      </c>
      <c r="AD57" s="25">
        <f t="shared" si="3"/>
        <v>1.4475938808391398</v>
      </c>
      <c r="AE57" s="25">
        <f t="shared" si="4"/>
        <v>1.4067171890779675</v>
      </c>
      <c r="AF57" s="25">
        <f t="shared" si="5"/>
        <v>0.77343943886126365</v>
      </c>
      <c r="AG57" s="25">
        <f t="shared" si="6"/>
        <v>1.3612631237474486</v>
      </c>
    </row>
    <row r="58" spans="1:33" x14ac:dyDescent="0.25">
      <c r="A58" s="4" t="str">
        <f t="shared" si="10"/>
        <v>Q4</v>
      </c>
      <c r="B58" s="9">
        <v>40148</v>
      </c>
      <c r="C58" s="3">
        <v>6.02898682696167E-2</v>
      </c>
      <c r="D58" s="3">
        <v>0.13129419070317</v>
      </c>
      <c r="E58" s="3">
        <v>4.2157867087690001E-3</v>
      </c>
      <c r="F58" s="3">
        <v>3.1899999999999998E-2</v>
      </c>
      <c r="G58" s="3">
        <v>6.6500000000000004E-2</v>
      </c>
      <c r="H58" s="3">
        <v>-4.3799999999999999E-2</v>
      </c>
      <c r="I58" s="10">
        <v>-4.3614532291528695E-2</v>
      </c>
      <c r="J58" s="16">
        <v>1.2828631065456619E-2</v>
      </c>
      <c r="K58" s="3">
        <v>6.0254520612733842E-2</v>
      </c>
      <c r="L58" s="3">
        <v>2.5794390242242171E-2</v>
      </c>
      <c r="M58" s="3">
        <v>2.89834259365227E-2</v>
      </c>
      <c r="N58" s="2">
        <v>1.816053195790615</v>
      </c>
      <c r="O58" s="17">
        <v>-0.153455681374463</v>
      </c>
      <c r="P58" s="17">
        <v>1.1266666666666701E-2</v>
      </c>
      <c r="Q58" s="14">
        <v>-9.2E-5</v>
      </c>
      <c r="R58" s="1">
        <v>-0.57402723333333328</v>
      </c>
      <c r="S58" s="17">
        <v>1.8165596252268199E-2</v>
      </c>
      <c r="T58" s="11">
        <v>1.0366450548171997</v>
      </c>
      <c r="U58" s="11">
        <v>16.474464416503906</v>
      </c>
      <c r="V58" s="25">
        <f>V57*(1+C58)</f>
        <v>3.2615877764087005</v>
      </c>
      <c r="W58" s="25">
        <f>W57*(1+D58)</f>
        <v>4.6185438339365339</v>
      </c>
      <c r="X58" s="25">
        <f>X57*(1+E58)</f>
        <v>4.2707984740175267</v>
      </c>
      <c r="Y58" s="25">
        <f t="shared" si="7"/>
        <v>4.6185438339365339</v>
      </c>
      <c r="Z58" s="25">
        <f t="shared" si="8"/>
        <v>2.2977914717564221</v>
      </c>
      <c r="AA58" s="25">
        <f t="shared" si="9"/>
        <v>4.014185543947673</v>
      </c>
      <c r="AB58" s="25">
        <f t="shared" si="1"/>
        <v>1.1822141247873765</v>
      </c>
      <c r="AC58" s="25">
        <f t="shared" si="2"/>
        <v>1.5300794679520158</v>
      </c>
      <c r="AD58" s="25">
        <f t="shared" si="3"/>
        <v>1.4518008060159444</v>
      </c>
      <c r="AE58" s="25">
        <f t="shared" si="4"/>
        <v>1.5300794679520158</v>
      </c>
      <c r="AF58" s="25">
        <f t="shared" si="5"/>
        <v>0.83194843194813606</v>
      </c>
      <c r="AG58" s="25">
        <f t="shared" si="6"/>
        <v>1.3898344735080514</v>
      </c>
    </row>
    <row r="59" spans="1:33" x14ac:dyDescent="0.25">
      <c r="A59" s="4" t="str">
        <f t="shared" si="10"/>
        <v>Q1</v>
      </c>
      <c r="B59" s="9">
        <v>40238</v>
      </c>
      <c r="C59" s="3">
        <v>-0.19808950678344001</v>
      </c>
      <c r="D59" s="3">
        <v>-1.6882614260987201E-2</v>
      </c>
      <c r="E59" s="3">
        <v>-0.31016382174787799</v>
      </c>
      <c r="F59" s="3">
        <v>6.1000000000000004E-3</v>
      </c>
      <c r="G59" s="3">
        <v>5.0700000000000002E-2</v>
      </c>
      <c r="H59" s="3">
        <v>2.3E-3</v>
      </c>
      <c r="I59" s="10">
        <v>2.5017309023771001E-2</v>
      </c>
      <c r="J59" s="16">
        <v>0.14796461816329365</v>
      </c>
      <c r="K59" s="3">
        <v>5.3526875888647796E-2</v>
      </c>
      <c r="L59" s="3">
        <v>9.5175005521143108E-2</v>
      </c>
      <c r="M59" s="3">
        <v>0.11911187196330286</v>
      </c>
      <c r="N59" s="2">
        <v>1.4368622539636542</v>
      </c>
      <c r="O59" s="17">
        <v>-0.18865313653136501</v>
      </c>
      <c r="P59" s="17">
        <v>9.9333333333333391E-3</v>
      </c>
      <c r="Q59" s="14">
        <v>7.7879999999999998E-3</v>
      </c>
      <c r="R59" s="1">
        <v>-0.7609697333333334</v>
      </c>
      <c r="S59" s="17">
        <v>1.46944089175445E-2</v>
      </c>
      <c r="T59" s="11">
        <v>1.0967175960540771</v>
      </c>
      <c r="U59" s="11">
        <v>23.635074615478516</v>
      </c>
      <c r="V59" s="25">
        <f>V58*(1+C59)</f>
        <v>2.6155014624490041</v>
      </c>
      <c r="W59" s="25">
        <f>W58*(1+D59)</f>
        <v>4.5405707399407218</v>
      </c>
      <c r="X59" s="25">
        <f>X58*(1+E59)</f>
        <v>2.9461512974012454</v>
      </c>
      <c r="Y59" s="25">
        <f t="shared" si="7"/>
        <v>4.5405707399407218</v>
      </c>
      <c r="Z59" s="25">
        <f t="shared" si="8"/>
        <v>2.4207850706831215</v>
      </c>
      <c r="AA59" s="25">
        <f t="shared" si="9"/>
        <v>4.4923226984953093</v>
      </c>
      <c r="AB59" s="25">
        <f t="shared" si="1"/>
        <v>0.96145584297538211</v>
      </c>
      <c r="AC59" s="25">
        <f t="shared" si="2"/>
        <v>1.5130527177952895</v>
      </c>
      <c r="AD59" s="25">
        <f t="shared" si="3"/>
        <v>1.0804996736128405</v>
      </c>
      <c r="AE59" s="25">
        <f t="shared" si="4"/>
        <v>1.5130527177952895</v>
      </c>
      <c r="AF59" s="25">
        <f t="shared" si="5"/>
        <v>0.88409189693244272</v>
      </c>
      <c r="AG59" s="25">
        <f t="shared" si="6"/>
        <v>1.5023698727855419</v>
      </c>
    </row>
    <row r="60" spans="1:33" x14ac:dyDescent="0.25">
      <c r="A60" s="4" t="str">
        <f t="shared" si="10"/>
        <v>Q2</v>
      </c>
      <c r="B60" s="9">
        <v>40330</v>
      </c>
      <c r="C60" s="3">
        <v>0.15738011575505301</v>
      </c>
      <c r="D60" s="3">
        <v>0.20582023777101899</v>
      </c>
      <c r="E60" s="3">
        <v>6.9303098952163605E-2</v>
      </c>
      <c r="F60" s="3">
        <v>6.0000000000000001E-3</v>
      </c>
      <c r="G60" s="3">
        <v>2.1700000000000001E-2</v>
      </c>
      <c r="H60" s="3">
        <v>1.4999999999999999E-2</v>
      </c>
      <c r="I60" s="10">
        <v>-0.12910343585355963</v>
      </c>
      <c r="J60" s="16">
        <v>-0.14672422139745045</v>
      </c>
      <c r="K60" s="3">
        <v>-0.11449554012055196</v>
      </c>
      <c r="L60" s="3">
        <v>-7.880921169368249E-2</v>
      </c>
      <c r="M60" s="3">
        <v>-0.12477237595629564</v>
      </c>
      <c r="N60" s="2">
        <v>3.6470319373559725</v>
      </c>
      <c r="O60" s="17">
        <v>0.96361569073337106</v>
      </c>
      <c r="P60" s="17">
        <v>1.1333333333333299E-2</v>
      </c>
      <c r="Q60" s="14">
        <v>1.5349999999999999E-3</v>
      </c>
      <c r="R60" s="1">
        <v>-0.64189613333333329</v>
      </c>
      <c r="S60" s="17">
        <v>2.4473864893172201E-2</v>
      </c>
      <c r="T60" s="11">
        <v>-0.93715596199035645</v>
      </c>
      <c r="U60" s="11">
        <v>38.268356323242188</v>
      </c>
      <c r="V60" s="25">
        <f>V59*(1+C60)</f>
        <v>3.0271293853667385</v>
      </c>
      <c r="W60" s="25">
        <f>W59*(1+D60)</f>
        <v>5.4751120892514527</v>
      </c>
      <c r="X60" s="25">
        <f>X59*(1+E60)</f>
        <v>3.1503287122930894</v>
      </c>
      <c r="Y60" s="25">
        <f t="shared" si="7"/>
        <v>5.4751120892514527</v>
      </c>
      <c r="Z60" s="25">
        <f t="shared" si="8"/>
        <v>2.1436159764994889</v>
      </c>
      <c r="AA60" s="25">
        <f t="shared" si="9"/>
        <v>3.931804921841652</v>
      </c>
      <c r="AB60" s="25">
        <f t="shared" si="1"/>
        <v>1.107614772887817</v>
      </c>
      <c r="AC60" s="25">
        <f t="shared" si="2"/>
        <v>1.7002127484156369</v>
      </c>
      <c r="AD60" s="25">
        <f t="shared" si="3"/>
        <v>1.1475068005020521</v>
      </c>
      <c r="AE60" s="25">
        <f t="shared" si="4"/>
        <v>1.7002127484156369</v>
      </c>
      <c r="AF60" s="25">
        <f t="shared" si="5"/>
        <v>0.76249411172679837</v>
      </c>
      <c r="AG60" s="25">
        <f t="shared" si="6"/>
        <v>1.3690985880942512</v>
      </c>
    </row>
    <row r="61" spans="1:33" x14ac:dyDescent="0.25">
      <c r="A61" s="4" t="str">
        <f t="shared" si="10"/>
        <v>Q3</v>
      </c>
      <c r="B61" s="9">
        <v>40422</v>
      </c>
      <c r="C61" s="3">
        <v>0.13418187882944899</v>
      </c>
      <c r="D61" s="3">
        <v>0.142113195938839</v>
      </c>
      <c r="E61" s="3">
        <v>2.8209420009599102E-2</v>
      </c>
      <c r="F61" s="3">
        <v>3.8300000000000001E-2</v>
      </c>
      <c r="G61" s="3">
        <v>4.9800000000000004E-2</v>
      </c>
      <c r="H61" s="3">
        <v>4.7199999999999999E-2</v>
      </c>
      <c r="I61" s="10">
        <v>0.10868665977249214</v>
      </c>
      <c r="J61" s="16">
        <v>0.19876128788236969</v>
      </c>
      <c r="K61" s="3">
        <v>0.1125999266597093</v>
      </c>
      <c r="L61" s="3">
        <v>0.10579774419392063</v>
      </c>
      <c r="M61" s="3">
        <v>0.12464581406187136</v>
      </c>
      <c r="N61" s="2">
        <v>4.0878593319018064</v>
      </c>
      <c r="O61" s="17">
        <v>-0.31383902721482299</v>
      </c>
      <c r="P61" s="17">
        <v>1.1966666666666702E-2</v>
      </c>
      <c r="Q61" s="14">
        <v>2.1749999999999999E-3</v>
      </c>
      <c r="R61" s="1">
        <v>-0.42879320000000004</v>
      </c>
      <c r="S61" s="17">
        <v>2.51239414765125E-3</v>
      </c>
      <c r="T61" s="11">
        <v>-0.68898743391036987</v>
      </c>
      <c r="U61" s="11">
        <v>26.550807952880859</v>
      </c>
      <c r="V61" s="25">
        <f>V60*(1+C61)</f>
        <v>3.4333152937550828</v>
      </c>
      <c r="W61" s="25">
        <f>W60*(1+D61)</f>
        <v>6.2531977663783511</v>
      </c>
      <c r="X61" s="25">
        <f>X60*(1+E61)</f>
        <v>3.2391976581064643</v>
      </c>
      <c r="Y61" s="25">
        <f t="shared" si="7"/>
        <v>6.2531977663783511</v>
      </c>
      <c r="Z61" s="25">
        <f t="shared" si="8"/>
        <v>2.3849869782399127</v>
      </c>
      <c r="AA61" s="25">
        <f t="shared" si="9"/>
        <v>4.4218879470570771</v>
      </c>
      <c r="AB61" s="25">
        <f t="shared" si="1"/>
        <v>1.2335263523075843</v>
      </c>
      <c r="AC61" s="25">
        <f t="shared" si="2"/>
        <v>1.8330929755243892</v>
      </c>
      <c r="AD61" s="25">
        <f t="shared" si="3"/>
        <v>1.1753256627503912</v>
      </c>
      <c r="AE61" s="25">
        <f t="shared" si="4"/>
        <v>1.8330929755243892</v>
      </c>
      <c r="AF61" s="25">
        <f t="shared" si="5"/>
        <v>0.86919366446792046</v>
      </c>
      <c r="AG61" s="25">
        <f t="shared" si="6"/>
        <v>1.4865667422356501</v>
      </c>
    </row>
    <row r="62" spans="1:33" x14ac:dyDescent="0.25">
      <c r="A62" s="4" t="str">
        <f t="shared" si="10"/>
        <v>Q4</v>
      </c>
      <c r="B62" s="9">
        <v>40513</v>
      </c>
      <c r="C62" s="3">
        <v>9.6089438943722502E-2</v>
      </c>
      <c r="D62" s="3">
        <v>9.2352281792298194E-2</v>
      </c>
      <c r="E62" s="3">
        <v>0.13892170251106201</v>
      </c>
      <c r="F62" s="3">
        <v>8.1799999999999998E-2</v>
      </c>
      <c r="G62" s="3">
        <v>7.8700000000000006E-2</v>
      </c>
      <c r="H62" s="3">
        <v>7.1500000000000008E-2</v>
      </c>
      <c r="I62" s="10">
        <v>0.10264900662251665</v>
      </c>
      <c r="J62" s="16">
        <v>0.14608558469729815</v>
      </c>
      <c r="K62" s="3">
        <v>0.10712328857899989</v>
      </c>
      <c r="L62" s="3">
        <v>0.17683467209741544</v>
      </c>
      <c r="M62" s="3">
        <v>0.18833501931674079</v>
      </c>
      <c r="N62" s="2">
        <v>3.1838880800418274</v>
      </c>
      <c r="O62" s="17">
        <v>-0.25105485232067498</v>
      </c>
      <c r="P62" s="17">
        <v>1.05666666666667E-2</v>
      </c>
      <c r="Q62" s="14">
        <v>3.3869999999999998E-3</v>
      </c>
      <c r="R62" s="1">
        <v>-0.31679553333333332</v>
      </c>
      <c r="S62" s="17">
        <v>1.5085984513347099E-2</v>
      </c>
      <c r="T62" s="11">
        <v>-1.1647824048995972</v>
      </c>
      <c r="U62" s="11">
        <v>36.873157501220703</v>
      </c>
      <c r="V62" s="25">
        <f>V61*(1+C62)</f>
        <v>3.7632206340489107</v>
      </c>
      <c r="W62" s="25">
        <f>W61*(1+D62)</f>
        <v>6.8306948486018939</v>
      </c>
      <c r="X62" s="25">
        <f>X61*(1+E62)</f>
        <v>3.6891925115404596</v>
      </c>
      <c r="Y62" s="25">
        <f t="shared" si="7"/>
        <v>6.8306948486018939</v>
      </c>
      <c r="Z62" s="25">
        <f t="shared" si="8"/>
        <v>2.6404746265670638</v>
      </c>
      <c r="AA62" s="25">
        <f t="shared" si="9"/>
        <v>5.2546842989825349</v>
      </c>
      <c r="AB62" s="25">
        <f t="shared" si="1"/>
        <v>1.3252751423795708</v>
      </c>
      <c r="AC62" s="25">
        <f t="shared" si="2"/>
        <v>1.9214264031960446</v>
      </c>
      <c r="AD62" s="25">
        <f t="shared" si="3"/>
        <v>1.3054076025444652</v>
      </c>
      <c r="AE62" s="25">
        <f t="shared" si="4"/>
        <v>1.9214264031960446</v>
      </c>
      <c r="AF62" s="25">
        <f t="shared" si="5"/>
        <v>0.97095868378979011</v>
      </c>
      <c r="AG62" s="25">
        <f t="shared" si="6"/>
        <v>1.6591199262126592</v>
      </c>
    </row>
    <row r="63" spans="1:33" x14ac:dyDescent="0.25">
      <c r="A63" s="4" t="str">
        <f t="shared" si="10"/>
        <v>Q1</v>
      </c>
      <c r="B63" s="9">
        <v>40603</v>
      </c>
      <c r="C63" s="3">
        <v>4.0305596124389003E-3</v>
      </c>
      <c r="D63" s="3">
        <v>7.42024034585545E-2</v>
      </c>
      <c r="E63" s="3">
        <v>4.25130568312964E-2</v>
      </c>
      <c r="F63" s="3">
        <v>4.99E-2</v>
      </c>
      <c r="G63" s="3">
        <v>5.5899999999999998E-2</v>
      </c>
      <c r="H63" s="3">
        <v>3.4599999999999999E-2</v>
      </c>
      <c r="I63" s="10">
        <v>0.11411411411411419</v>
      </c>
      <c r="J63" s="16">
        <v>8.7425582435734395E-2</v>
      </c>
      <c r="K63" s="3">
        <v>5.8810242122554701E-2</v>
      </c>
      <c r="L63" s="3">
        <v>8.1207944718259428E-2</v>
      </c>
      <c r="M63" s="3">
        <v>8.7994157810221907E-2</v>
      </c>
      <c r="N63" s="2">
        <v>2.8578065289870351</v>
      </c>
      <c r="O63" s="17">
        <v>-5.63380281690118E-4</v>
      </c>
      <c r="P63" s="17">
        <v>9.5999999999999992E-3</v>
      </c>
      <c r="Q63" s="14">
        <v>1.9563000000000001E-2</v>
      </c>
      <c r="R63" s="1">
        <v>2.6371666666666674E-3</v>
      </c>
      <c r="S63" s="17">
        <v>1.7421470908523E-3</v>
      </c>
      <c r="T63" s="11">
        <v>-2.2046394348144531</v>
      </c>
      <c r="U63" s="11">
        <v>24.449878692626953</v>
      </c>
      <c r="V63" s="25">
        <f>V62*(1+C63)</f>
        <v>3.7783885191492046</v>
      </c>
      <c r="W63" s="25">
        <f>W62*(1+D63)</f>
        <v>7.3375488236601214</v>
      </c>
      <c r="X63" s="25">
        <f>X62*(1+E63)</f>
        <v>3.8460313624451721</v>
      </c>
      <c r="Y63" s="25">
        <f t="shared" si="7"/>
        <v>7.3375488236601214</v>
      </c>
      <c r="Z63" s="25">
        <f t="shared" si="8"/>
        <v>2.7957615786739352</v>
      </c>
      <c r="AA63" s="25">
        <f t="shared" si="9"/>
        <v>5.7170658184300995</v>
      </c>
      <c r="AB63" s="25">
        <f t="shared" si="1"/>
        <v>1.3292976010468807</v>
      </c>
      <c r="AC63" s="25">
        <f t="shared" si="2"/>
        <v>1.9930048391232351</v>
      </c>
      <c r="AD63" s="25">
        <f t="shared" si="3"/>
        <v>1.347041801695267</v>
      </c>
      <c r="AE63" s="25">
        <f t="shared" si="4"/>
        <v>1.9930048391232351</v>
      </c>
      <c r="AF63" s="25">
        <f t="shared" si="5"/>
        <v>1.0281045484445219</v>
      </c>
      <c r="AG63" s="25">
        <f t="shared" si="6"/>
        <v>1.743455704972271</v>
      </c>
    </row>
    <row r="64" spans="1:33" x14ac:dyDescent="0.25">
      <c r="A64" s="4" t="str">
        <f t="shared" si="10"/>
        <v>Q2</v>
      </c>
      <c r="B64" s="9">
        <v>40695</v>
      </c>
      <c r="C64" s="3">
        <v>-0.23155971593409699</v>
      </c>
      <c r="D64" s="3">
        <v>-0.14157460562190999</v>
      </c>
      <c r="E64" s="3">
        <v>-7.1080974011444503E-2</v>
      </c>
      <c r="F64" s="3">
        <v>7.0800000000000002E-2</v>
      </c>
      <c r="G64" s="3">
        <v>4.6699999999999998E-2</v>
      </c>
      <c r="H64" s="3">
        <v>3.8800000000000001E-2</v>
      </c>
      <c r="I64" s="10">
        <v>1.8222542803992305E-3</v>
      </c>
      <c r="J64" s="16">
        <v>-3.6867671956835046E-3</v>
      </c>
      <c r="K64" s="3">
        <v>6.6856202118881214E-4</v>
      </c>
      <c r="L64" s="3">
        <v>-2.4193062888949179E-2</v>
      </c>
      <c r="M64" s="3">
        <v>-3.6792461150002231E-2</v>
      </c>
      <c r="N64" s="2">
        <v>2.7198789417797089</v>
      </c>
      <c r="O64" s="17">
        <v>-6.8771138669672993E-2</v>
      </c>
      <c r="P64" s="17">
        <v>8.133333333333331E-3</v>
      </c>
      <c r="Q64" s="14">
        <v>1.009E-2</v>
      </c>
      <c r="R64" s="1">
        <v>0.27331453333333333</v>
      </c>
      <c r="S64" s="17">
        <v>1.4004698099601399E-2</v>
      </c>
      <c r="T64" s="11">
        <v>-2.7478690147399902</v>
      </c>
      <c r="U64" s="11">
        <v>29.520296096801758</v>
      </c>
      <c r="V64" s="25">
        <f>V63*(1+C64)</f>
        <v>2.9034659469663615</v>
      </c>
      <c r="W64" s="25">
        <f>W63*(1+D64)</f>
        <v>6.2987382427189296</v>
      </c>
      <c r="X64" s="25">
        <f>X63*(1+E64)</f>
        <v>3.572651707124006</v>
      </c>
      <c r="Y64" s="25">
        <f t="shared" si="7"/>
        <v>6.2987382427189296</v>
      </c>
      <c r="Z64" s="25">
        <f t="shared" si="8"/>
        <v>2.7976307186857352</v>
      </c>
      <c r="AA64" s="25">
        <f t="shared" si="9"/>
        <v>5.5067208964135048</v>
      </c>
      <c r="AB64" s="25">
        <f t="shared" si="1"/>
        <v>1.0659051774906076</v>
      </c>
      <c r="AC64" s="25">
        <f t="shared" si="2"/>
        <v>1.84034933440548</v>
      </c>
      <c r="AD64" s="25">
        <f t="shared" si="3"/>
        <v>1.2733080951754072</v>
      </c>
      <c r="AE64" s="25">
        <f t="shared" si="4"/>
        <v>1.84034933440548</v>
      </c>
      <c r="AF64" s="25">
        <f t="shared" si="5"/>
        <v>1.0287728870776829</v>
      </c>
      <c r="AG64" s="25">
        <f t="shared" si="6"/>
        <v>1.7059693273932113</v>
      </c>
    </row>
    <row r="65" spans="1:33" x14ac:dyDescent="0.25">
      <c r="A65" s="4" t="str">
        <f t="shared" si="10"/>
        <v>Q3</v>
      </c>
      <c r="B65" s="9">
        <v>40787</v>
      </c>
      <c r="C65" s="3">
        <v>0.202062972507984</v>
      </c>
      <c r="D65" s="3">
        <v>9.7332485522913501E-2</v>
      </c>
      <c r="E65" s="3">
        <v>0.15957973155469801</v>
      </c>
      <c r="F65" s="3">
        <v>-8.8999999999999999E-3</v>
      </c>
      <c r="G65" s="3">
        <v>-4.58E-2</v>
      </c>
      <c r="H65" s="3">
        <v>-2.0999999999999999E-3</v>
      </c>
      <c r="I65" s="10">
        <v>-0.20273598848004851</v>
      </c>
      <c r="J65" s="16">
        <v>-0.31347076199853885</v>
      </c>
      <c r="K65" s="3">
        <v>-0.13904636804053017</v>
      </c>
      <c r="L65" s="3">
        <v>-0.2075449741762917</v>
      </c>
      <c r="M65" s="3">
        <v>-0.24072221160558782</v>
      </c>
      <c r="N65" s="2">
        <v>3.6469819447227048</v>
      </c>
      <c r="O65" s="17">
        <v>1.60048426150121</v>
      </c>
      <c r="P65" s="17">
        <v>0.01</v>
      </c>
      <c r="Q65" s="14">
        <v>5.1700000000000001E-3</v>
      </c>
      <c r="R65" s="1">
        <v>0.27867103333333337</v>
      </c>
      <c r="S65" s="17">
        <v>1.0735597063786601E-2</v>
      </c>
      <c r="T65" s="11">
        <v>-1.0158039331436157</v>
      </c>
      <c r="U65" s="11">
        <v>22.584692001342773</v>
      </c>
      <c r="V65" s="25">
        <f>V64*(1+C65)</f>
        <v>3.4901489067860934</v>
      </c>
      <c r="W65" s="25">
        <f>W64*(1+D65)</f>
        <v>6.9118100915409908</v>
      </c>
      <c r="X65" s="25">
        <f>X64*(1+E65)</f>
        <v>4.1427745074852886</v>
      </c>
      <c r="Y65" s="25">
        <f t="shared" si="7"/>
        <v>6.9118100915409908</v>
      </c>
      <c r="Z65" s="25">
        <f t="shared" si="8"/>
        <v>2.4086303281338655</v>
      </c>
      <c r="AA65" s="25">
        <f t="shared" si="9"/>
        <v>4.1811308635341407</v>
      </c>
      <c r="AB65" s="25">
        <f t="shared" si="1"/>
        <v>1.2499444020050243</v>
      </c>
      <c r="AC65" s="25">
        <f t="shared" si="2"/>
        <v>1.9332315559421565</v>
      </c>
      <c r="AD65" s="25">
        <f t="shared" si="3"/>
        <v>1.4213657342631589</v>
      </c>
      <c r="AE65" s="25">
        <f t="shared" si="4"/>
        <v>1.9332315559421565</v>
      </c>
      <c r="AF65" s="25">
        <f t="shared" si="5"/>
        <v>0.87905825736750376</v>
      </c>
      <c r="AG65" s="25">
        <f t="shared" si="6"/>
        <v>1.430581751462253</v>
      </c>
    </row>
    <row r="66" spans="1:33" x14ac:dyDescent="0.25">
      <c r="A66" s="4" t="str">
        <f t="shared" si="10"/>
        <v>Q4</v>
      </c>
      <c r="B66" s="9">
        <v>40878</v>
      </c>
      <c r="C66" s="3">
        <v>0.22064145895727599</v>
      </c>
      <c r="D66" s="3">
        <v>0.12612594809226599</v>
      </c>
      <c r="E66" s="3">
        <v>0.146778792575222</v>
      </c>
      <c r="F66" s="3">
        <v>1.5100000000000001E-2</v>
      </c>
      <c r="G66" s="3">
        <v>4.9100000000000005E-2</v>
      </c>
      <c r="H66" s="3">
        <v>2.41E-2</v>
      </c>
      <c r="I66" s="10">
        <v>7.02980179666335E-2</v>
      </c>
      <c r="J66" s="16">
        <v>2.556213565281773E-2</v>
      </c>
      <c r="K66" s="3">
        <v>0.11780615602517086</v>
      </c>
      <c r="L66" s="3">
        <v>0.15716171967692905</v>
      </c>
      <c r="M66" s="3">
        <v>0.16193225347811802</v>
      </c>
      <c r="N66" s="2">
        <v>3.4030848376233882</v>
      </c>
      <c r="O66" s="17">
        <v>-0.45530726256983201</v>
      </c>
      <c r="P66" s="17">
        <v>1.3266666666666699E-2</v>
      </c>
      <c r="Q66" s="14">
        <v>-5.365E-3</v>
      </c>
      <c r="R66" s="1">
        <v>0.10184323333333334</v>
      </c>
      <c r="S66" s="17">
        <v>1.68687440027218E-2</v>
      </c>
      <c r="T66" s="11">
        <v>3.0679557323455811</v>
      </c>
      <c r="U66" s="11">
        <v>20.289119720458984</v>
      </c>
      <c r="V66" s="25">
        <f>V65*(1+C66)</f>
        <v>4.260220453557519</v>
      </c>
      <c r="W66" s="25">
        <f>W65*(1+D66)</f>
        <v>7.7835686923702907</v>
      </c>
      <c r="X66" s="25">
        <f>X65*(1+E66)</f>
        <v>4.7508459476053888</v>
      </c>
      <c r="Y66" s="25">
        <f t="shared" si="7"/>
        <v>7.7835686923702907</v>
      </c>
      <c r="Z66" s="25">
        <f t="shared" si="8"/>
        <v>2.6923818083769619</v>
      </c>
      <c r="AA66" s="25">
        <f t="shared" si="9"/>
        <v>4.8581908063531332</v>
      </c>
      <c r="AB66" s="25">
        <f t="shared" si="1"/>
        <v>1.4493209086037009</v>
      </c>
      <c r="AC66" s="25">
        <f t="shared" si="2"/>
        <v>2.0520149338380431</v>
      </c>
      <c r="AD66" s="25">
        <f t="shared" si="3"/>
        <v>1.558322696422368</v>
      </c>
      <c r="AE66" s="25">
        <f t="shared" si="4"/>
        <v>2.0520149338380431</v>
      </c>
      <c r="AF66" s="25">
        <f t="shared" si="5"/>
        <v>0.99042623247469452</v>
      </c>
      <c r="AG66" s="25">
        <f t="shared" si="6"/>
        <v>1.5806661065384218</v>
      </c>
    </row>
    <row r="67" spans="1:33" x14ac:dyDescent="0.25">
      <c r="A67" s="4" t="str">
        <f t="shared" si="10"/>
        <v>Q1</v>
      </c>
      <c r="B67" s="9">
        <v>40969</v>
      </c>
      <c r="C67" s="3">
        <v>-3.5408821012148303E-2</v>
      </c>
      <c r="D67" s="3">
        <v>-3.8403977536919001E-2</v>
      </c>
      <c r="E67" s="3">
        <v>9.8351456522261706E-3</v>
      </c>
      <c r="F67" s="3">
        <v>4.4499999999999998E-2</v>
      </c>
      <c r="G67" s="3">
        <v>5.45E-2</v>
      </c>
      <c r="H67" s="3">
        <v>2.0799999999999999E-2</v>
      </c>
      <c r="I67" s="10">
        <v>0.25974775734967587</v>
      </c>
      <c r="J67" s="16">
        <v>0.2018812171520088</v>
      </c>
      <c r="K67" s="3">
        <v>0.12540000000000001</v>
      </c>
      <c r="L67" s="3">
        <v>0.1225</v>
      </c>
      <c r="M67" s="18">
        <v>0.1198</v>
      </c>
      <c r="N67" s="2">
        <v>2.2793701647994951</v>
      </c>
      <c r="O67" s="19">
        <v>-0.38016542577795354</v>
      </c>
      <c r="P67" s="19">
        <v>1.2300000000000004E-2</v>
      </c>
      <c r="Q67" s="19">
        <v>1.6483999999999999E-2</v>
      </c>
      <c r="R67" s="1">
        <v>-3.1481766666666668E-2</v>
      </c>
      <c r="S67" s="19">
        <v>4.2046194538014597E-3</v>
      </c>
      <c r="V67" s="25">
        <f>V66*(1+C67)</f>
        <v>4.1093710700452073</v>
      </c>
      <c r="W67" s="25">
        <f>W66*(1+D67)</f>
        <v>7.4846486951514359</v>
      </c>
      <c r="X67" s="25">
        <f>X66*(1+E67)</f>
        <v>4.7975712094713758</v>
      </c>
      <c r="Y67" s="25">
        <f t="shared" si="7"/>
        <v>7.4846486951514359</v>
      </c>
      <c r="Z67" s="25">
        <f t="shared" si="8"/>
        <v>3.0300064871474328</v>
      </c>
      <c r="AA67" s="25">
        <f t="shared" si="9"/>
        <v>5.4402020649542377</v>
      </c>
      <c r="AB67" s="25">
        <f t="shared" ref="AB67:AB78" si="11">LN(V67)</f>
        <v>1.4132699924788266</v>
      </c>
      <c r="AC67" s="25">
        <f t="shared" ref="AC67:AC78" si="12">LN(W67)</f>
        <v>2.0128540822546266</v>
      </c>
      <c r="AD67" s="25">
        <f t="shared" ref="AD67:AD78" si="13">LN(X67)</f>
        <v>1.5681097918268463</v>
      </c>
      <c r="AE67" s="25">
        <f t="shared" ref="AE67:AE78" si="14">LN(Y67)</f>
        <v>2.0128540822546266</v>
      </c>
      <c r="AF67" s="25">
        <f t="shared" ref="AF67:AF78" si="15">LN(Z67)</f>
        <v>1.1085647604917359</v>
      </c>
      <c r="AG67" s="25">
        <f t="shared" ref="AG67:AG78" si="16">LN(AA67)</f>
        <v>1.6938162044710774</v>
      </c>
    </row>
    <row r="68" spans="1:33" x14ac:dyDescent="0.25">
      <c r="A68" s="4" t="str">
        <f t="shared" si="10"/>
        <v>Q2</v>
      </c>
      <c r="B68" s="9">
        <v>41061</v>
      </c>
      <c r="C68" s="3">
        <v>9.1597408388004606E-2</v>
      </c>
      <c r="D68" s="3">
        <v>-0.139768207503742</v>
      </c>
      <c r="E68" s="3">
        <v>0.100704127764446</v>
      </c>
      <c r="F68" s="3">
        <v>6.6E-3</v>
      </c>
      <c r="G68" s="3">
        <v>4.0999999999999995E-3</v>
      </c>
      <c r="H68" s="3">
        <v>7.7000000000000002E-3</v>
      </c>
      <c r="I68" s="10">
        <v>-3.5287481933232244E-2</v>
      </c>
      <c r="J68" s="16">
        <v>-4.005029746823574E-2</v>
      </c>
      <c r="K68" s="3">
        <v>-2.7799999999999998E-2</v>
      </c>
      <c r="L68" s="3">
        <v>-3.5900000000000001E-2</v>
      </c>
      <c r="M68" s="18">
        <v>-5.2699999999999997E-2</v>
      </c>
      <c r="N68" s="2">
        <v>3.9597769116670221</v>
      </c>
      <c r="O68" s="19">
        <v>0.21925900162287471</v>
      </c>
      <c r="P68" s="19">
        <v>1.4700000000000001E-2</v>
      </c>
      <c r="Q68" s="19">
        <v>3.7599999999999998E-4</v>
      </c>
      <c r="R68" s="1">
        <v>-8.1988199999999997E-2</v>
      </c>
      <c r="S68" s="19">
        <v>3.4584901128813499E-3</v>
      </c>
      <c r="V68" s="25">
        <f>V67*(1+C68)</f>
        <v>4.4857788101659901</v>
      </c>
      <c r="W68" s="25">
        <f>W67*(1+D68)</f>
        <v>6.4385327632348988</v>
      </c>
      <c r="X68" s="25">
        <f>X67*(1+E68)</f>
        <v>5.2807064335090095</v>
      </c>
      <c r="Y68" s="25">
        <f t="shared" ref="Y68:Y78" si="17">Y67*(1+D68)</f>
        <v>6.4385327632348988</v>
      </c>
      <c r="Z68" s="25">
        <f t="shared" ref="Z68:Z78" si="18">Z67*(1+K68)</f>
        <v>2.9457723068047339</v>
      </c>
      <c r="AA68" s="25">
        <f t="shared" ref="AA68:AA78" si="19">AA67*(1+M68)</f>
        <v>5.1535034161311497</v>
      </c>
      <c r="AB68" s="25">
        <f t="shared" si="11"/>
        <v>1.5009121281873481</v>
      </c>
      <c r="AC68" s="25">
        <f t="shared" si="12"/>
        <v>1.8623006823628327</v>
      </c>
      <c r="AD68" s="25">
        <f t="shared" si="13"/>
        <v>1.6640598829937121</v>
      </c>
      <c r="AE68" s="25">
        <f t="shared" si="14"/>
        <v>1.8623006823628327</v>
      </c>
      <c r="AF68" s="25">
        <f t="shared" si="15"/>
        <v>1.080371026120954</v>
      </c>
      <c r="AG68" s="25">
        <f t="shared" si="16"/>
        <v>1.6396767583704293</v>
      </c>
    </row>
    <row r="69" spans="1:33" x14ac:dyDescent="0.25">
      <c r="A69" s="4" t="str">
        <f t="shared" si="10"/>
        <v>Q3</v>
      </c>
      <c r="B69" s="9">
        <v>41153</v>
      </c>
      <c r="C69" s="3">
        <v>-2.7224067735497001E-2</v>
      </c>
      <c r="D69" s="3">
        <v>-0.187981364589832</v>
      </c>
      <c r="E69" s="3">
        <v>2.3925191286979501E-2</v>
      </c>
      <c r="F69" s="3">
        <v>7.4999999999999997E-3</v>
      </c>
      <c r="G69" s="3">
        <v>5.3400000000000003E-2</v>
      </c>
      <c r="H69" s="3">
        <v>2.1700000000000001E-2</v>
      </c>
      <c r="I69" s="10">
        <v>-6.9063801797852918E-3</v>
      </c>
      <c r="J69" s="16">
        <v>9.1810201567968264E-2</v>
      </c>
      <c r="K69" s="3">
        <v>6.3100000000000003E-2</v>
      </c>
      <c r="L69" s="3">
        <v>6.4600000000000005E-2</v>
      </c>
      <c r="M69" s="18">
        <v>7.3800000000000004E-2</v>
      </c>
      <c r="N69" s="2">
        <v>4.0798323447615372</v>
      </c>
      <c r="O69" s="19">
        <v>-6.8411750400267146E-2</v>
      </c>
      <c r="P69" s="19">
        <v>1.1099999999999999E-2</v>
      </c>
      <c r="Q69" s="19">
        <v>8.4049999999999993E-3</v>
      </c>
      <c r="R69" s="1">
        <v>4.6625E-3</v>
      </c>
      <c r="S69" s="19">
        <v>-8.5565891720262898E-4</v>
      </c>
      <c r="V69" s="25">
        <f>V68*(1+C69)</f>
        <v>4.3636576639915736</v>
      </c>
      <c r="W69" s="25">
        <f>W68*(1+D69)</f>
        <v>5.2282085884456606</v>
      </c>
      <c r="X69" s="25">
        <f>X68*(1+E69)</f>
        <v>5.4070483450610958</v>
      </c>
      <c r="Y69" s="25">
        <f t="shared" si="17"/>
        <v>5.2282085884456606</v>
      </c>
      <c r="Z69" s="25">
        <f t="shared" si="18"/>
        <v>3.1316505393641125</v>
      </c>
      <c r="AA69" s="25">
        <f t="shared" si="19"/>
        <v>5.5338319682416293</v>
      </c>
      <c r="AB69" s="25">
        <f t="shared" si="11"/>
        <v>1.4733106194290091</v>
      </c>
      <c r="AC69" s="25">
        <f t="shared" si="12"/>
        <v>1.6540686932915483</v>
      </c>
      <c r="AD69" s="25">
        <f t="shared" si="13"/>
        <v>1.6877033515585447</v>
      </c>
      <c r="AE69" s="25">
        <f t="shared" si="14"/>
        <v>1.6540686932915483</v>
      </c>
      <c r="AF69" s="25">
        <f t="shared" si="15"/>
        <v>1.1415601944333764</v>
      </c>
      <c r="AG69" s="25">
        <f t="shared" si="16"/>
        <v>1.7108805173767614</v>
      </c>
    </row>
    <row r="70" spans="1:33" x14ac:dyDescent="0.25">
      <c r="A70" s="4" t="str">
        <f t="shared" si="10"/>
        <v>Q4</v>
      </c>
      <c r="B70" s="9">
        <v>41244</v>
      </c>
      <c r="C70" s="3">
        <v>0.139638107321956</v>
      </c>
      <c r="D70" s="3">
        <v>0.190845363290119</v>
      </c>
      <c r="E70" s="3">
        <v>7.1550413305740898E-2</v>
      </c>
      <c r="F70" s="3">
        <v>1.15E-2</v>
      </c>
      <c r="G70" s="3">
        <v>3.78E-2</v>
      </c>
      <c r="H70" s="3">
        <v>3.6699999999999997E-2</v>
      </c>
      <c r="I70" s="10">
        <v>7.9187710023865945E-2</v>
      </c>
      <c r="J70" s="16">
        <v>6.5809429591030311E-2</v>
      </c>
      <c r="K70" s="3">
        <v>-4.1999999999999997E-3</v>
      </c>
      <c r="L70" s="3">
        <v>2.63E-2</v>
      </c>
      <c r="M70" s="18">
        <v>4.6300000000000001E-2</v>
      </c>
      <c r="N70" s="2">
        <v>4.0047604801073398</v>
      </c>
      <c r="O70" s="19">
        <v>0.17115545656892428</v>
      </c>
      <c r="P70" s="19">
        <v>9.3000000000000062E-3</v>
      </c>
      <c r="Q70" s="19">
        <v>-7.8040000000000002E-3</v>
      </c>
      <c r="R70" s="1">
        <v>-4.7051066666666669E-2</v>
      </c>
      <c r="S70" s="19">
        <v>7.4380313770738803E-3</v>
      </c>
      <c r="V70" s="25">
        <f>V69*(1+C70)</f>
        <v>4.9729905611923044</v>
      </c>
      <c r="W70" s="25">
        <f>W69*(1+D70)</f>
        <v>6.2259879558640927</v>
      </c>
      <c r="X70" s="25">
        <f>X69*(1+E70)</f>
        <v>5.79392488891434</v>
      </c>
      <c r="Y70" s="25">
        <f t="shared" si="17"/>
        <v>6.2259879558640927</v>
      </c>
      <c r="Z70" s="25">
        <f t="shared" si="18"/>
        <v>3.1184976070987833</v>
      </c>
      <c r="AA70" s="25">
        <f t="shared" si="19"/>
        <v>5.7900483883712166</v>
      </c>
      <c r="AB70" s="25">
        <f t="shared" si="11"/>
        <v>1.6040213817200029</v>
      </c>
      <c r="AC70" s="25">
        <f t="shared" si="12"/>
        <v>1.8287321375273577</v>
      </c>
      <c r="AD70" s="25">
        <f t="shared" si="13"/>
        <v>1.7568099356653293</v>
      </c>
      <c r="AE70" s="25">
        <f t="shared" si="14"/>
        <v>1.8287321375273577</v>
      </c>
      <c r="AF70" s="25">
        <f t="shared" si="15"/>
        <v>1.1373513496593217</v>
      </c>
      <c r="AG70" s="25">
        <f t="shared" si="16"/>
        <v>1.756140648781626</v>
      </c>
    </row>
    <row r="71" spans="1:33" x14ac:dyDescent="0.25">
      <c r="A71" s="4" t="str">
        <f t="shared" si="10"/>
        <v>Q1</v>
      </c>
      <c r="B71" s="9">
        <v>41334</v>
      </c>
      <c r="C71" s="3">
        <v>3.6349269214320599E-2</v>
      </c>
      <c r="D71" s="3">
        <v>3.6673484058429802E-2</v>
      </c>
      <c r="E71" s="3">
        <v>3.1812097951260001E-3</v>
      </c>
      <c r="F71" s="3">
        <v>2.5100000000000001E-2</v>
      </c>
      <c r="G71" s="3">
        <v>5.2300000000000006E-2</v>
      </c>
      <c r="H71" s="3">
        <v>2.46E-2</v>
      </c>
      <c r="I71" s="10">
        <v>9.3121610354891887E-2</v>
      </c>
      <c r="J71" s="16">
        <v>0.11399558616705519</v>
      </c>
      <c r="K71" s="3">
        <v>0.1057</v>
      </c>
      <c r="L71" s="3">
        <v>0.1205</v>
      </c>
      <c r="M71" s="18">
        <v>0.13930000000000001</v>
      </c>
      <c r="N71" s="2">
        <v>3.088323541075134</v>
      </c>
      <c r="O71" s="19">
        <v>-0.30258615252239351</v>
      </c>
      <c r="P71" s="19">
        <v>8.5999999999999983E-3</v>
      </c>
      <c r="Q71" s="19">
        <v>1.3814999999999999E-2</v>
      </c>
      <c r="R71" s="1">
        <v>4.8595633333333332E-2</v>
      </c>
      <c r="S71" s="19">
        <v>5.9990290588804998E-3</v>
      </c>
      <c r="V71" s="25">
        <f>V70*(1+C71)</f>
        <v>5.1537551339013588</v>
      </c>
      <c r="W71" s="25">
        <f>W70*(1+D71)</f>
        <v>6.4543166259114502</v>
      </c>
      <c r="X71" s="25">
        <f>X70*(1+E71)</f>
        <v>5.8123565795231791</v>
      </c>
      <c r="Y71" s="25">
        <f t="shared" si="17"/>
        <v>6.4543166259114502</v>
      </c>
      <c r="Z71" s="25">
        <f t="shared" si="18"/>
        <v>3.4481228041691243</v>
      </c>
      <c r="AA71" s="25">
        <f t="shared" si="19"/>
        <v>6.5966021288713268</v>
      </c>
      <c r="AB71" s="25">
        <f t="shared" si="11"/>
        <v>1.6397256011871759</v>
      </c>
      <c r="AC71" s="25">
        <f t="shared" si="12"/>
        <v>1.8647491512909182</v>
      </c>
      <c r="AD71" s="25">
        <f t="shared" si="13"/>
        <v>1.7599860961184186</v>
      </c>
      <c r="AE71" s="25">
        <f t="shared" si="14"/>
        <v>1.8647491512909182</v>
      </c>
      <c r="AF71" s="25">
        <f t="shared" si="15"/>
        <v>1.2378299682255407</v>
      </c>
      <c r="AG71" s="25">
        <f t="shared" si="16"/>
        <v>1.886554687503559</v>
      </c>
    </row>
    <row r="72" spans="1:33" x14ac:dyDescent="0.25">
      <c r="A72" s="4" t="str">
        <f t="shared" ref="A72:A78" si="20">A68</f>
        <v>Q2</v>
      </c>
      <c r="B72" s="9">
        <v>41426</v>
      </c>
      <c r="C72" s="3">
        <v>9.0066314880558496E-2</v>
      </c>
      <c r="D72" s="3">
        <v>0.130262984362364</v>
      </c>
      <c r="E72" s="3">
        <v>4.8360137347096002E-2</v>
      </c>
      <c r="F72" s="3">
        <v>4.36E-2</v>
      </c>
      <c r="G72" s="3">
        <v>3.4099999999999998E-2</v>
      </c>
      <c r="H72" s="3">
        <v>2.8500000000000001E-2</v>
      </c>
      <c r="I72" s="10">
        <v>2.2971451851792522E-2</v>
      </c>
      <c r="J72" s="16">
        <v>-2.428453291127497E-2</v>
      </c>
      <c r="K72" s="3">
        <v>2.87E-2</v>
      </c>
      <c r="L72" s="3">
        <v>4.82E-2</v>
      </c>
      <c r="M72" s="18">
        <v>3.1800000000000002E-2</v>
      </c>
      <c r="N72" s="2">
        <v>2.9573348316410799</v>
      </c>
      <c r="O72" s="19">
        <v>0.30454405912986515</v>
      </c>
      <c r="P72" s="19">
        <v>9.8000000000000049E-3</v>
      </c>
      <c r="Q72" s="19">
        <v>3.14E-3</v>
      </c>
      <c r="R72" s="1">
        <v>4.3991766666666661E-2</v>
      </c>
      <c r="S72" s="19">
        <v>-2.6590899018598098E-3</v>
      </c>
      <c r="V72" s="25">
        <f>V71*(1+C72)</f>
        <v>5.6179348666086133</v>
      </c>
      <c r="W72" s="25">
        <f>W71*(1+D72)</f>
        <v>7.2950751716222992</v>
      </c>
      <c r="X72" s="25">
        <f>X71*(1+E72)</f>
        <v>6.0934429420192178</v>
      </c>
      <c r="Y72" s="25">
        <f t="shared" si="17"/>
        <v>7.2950751716222992</v>
      </c>
      <c r="Z72" s="25">
        <f t="shared" si="18"/>
        <v>3.5470839286487781</v>
      </c>
      <c r="AA72" s="25">
        <f t="shared" si="19"/>
        <v>6.8063740765694352</v>
      </c>
      <c r="AB72" s="25">
        <f t="shared" si="11"/>
        <v>1.7259641349175525</v>
      </c>
      <c r="AC72" s="25">
        <f t="shared" si="12"/>
        <v>1.9871994864620688</v>
      </c>
      <c r="AD72" s="25">
        <f t="shared" si="13"/>
        <v>1.8072132654924773</v>
      </c>
      <c r="AE72" s="25">
        <f t="shared" si="14"/>
        <v>1.9871994864620688</v>
      </c>
      <c r="AF72" s="25">
        <f t="shared" si="15"/>
        <v>1.2661258373803879</v>
      </c>
      <c r="AG72" s="25">
        <f t="shared" si="16"/>
        <v>1.9178595373319716</v>
      </c>
    </row>
    <row r="73" spans="1:33" x14ac:dyDescent="0.25">
      <c r="A73" s="4" t="str">
        <f t="shared" si="20"/>
        <v>Q3</v>
      </c>
      <c r="B73" s="9">
        <v>41518</v>
      </c>
      <c r="C73" s="3">
        <v>0.14451720011173</v>
      </c>
      <c r="D73" s="3">
        <v>0.20429915961852699</v>
      </c>
      <c r="E73" s="3">
        <v>6.9831701727521303E-2</v>
      </c>
      <c r="F73" s="3">
        <v>6.5299999999999997E-2</v>
      </c>
      <c r="G73" s="3">
        <v>5.2400000000000002E-2</v>
      </c>
      <c r="H73" s="3">
        <v>2.86E-2</v>
      </c>
      <c r="I73" s="10">
        <v>0.15458781920282955</v>
      </c>
      <c r="J73" s="16">
        <v>0.1229501954510781</v>
      </c>
      <c r="K73" s="3">
        <v>5.1999999999999998E-2</v>
      </c>
      <c r="L73" s="3">
        <v>0.1099</v>
      </c>
      <c r="M73" s="18">
        <v>8.8200000000000001E-2</v>
      </c>
      <c r="N73" s="2">
        <v>3.1991620066320321</v>
      </c>
      <c r="O73" s="19">
        <v>3.8326691043209182E-2</v>
      </c>
      <c r="P73" s="19">
        <v>7.7999999999999936E-3</v>
      </c>
      <c r="Q73" s="19">
        <v>2.7620000000000001E-3</v>
      </c>
      <c r="R73" s="1">
        <v>6.6661466666666669E-2</v>
      </c>
      <c r="S73" s="19">
        <v>1.36755259532826E-2</v>
      </c>
      <c r="V73" s="25">
        <f>V72*(1+C73)</f>
        <v>6.4298230839409563</v>
      </c>
      <c r="W73" s="25">
        <f>W72*(1+D73)</f>
        <v>8.7854528985387166</v>
      </c>
      <c r="X73" s="25">
        <f>X72*(1+E73)</f>
        <v>6.518958432039974</v>
      </c>
      <c r="Y73" s="25">
        <f t="shared" si="17"/>
        <v>8.7854528985387166</v>
      </c>
      <c r="Z73" s="25">
        <f t="shared" si="18"/>
        <v>3.7315322929385148</v>
      </c>
      <c r="AA73" s="25">
        <f t="shared" si="19"/>
        <v>7.4066962701228594</v>
      </c>
      <c r="AB73" s="25">
        <f t="shared" si="11"/>
        <v>1.8609470237094135</v>
      </c>
      <c r="AC73" s="25">
        <f t="shared" si="12"/>
        <v>2.1730972739287404</v>
      </c>
      <c r="AD73" s="25">
        <f t="shared" si="13"/>
        <v>1.8747146134901007</v>
      </c>
      <c r="AE73" s="25">
        <f t="shared" si="14"/>
        <v>2.1730972739287404</v>
      </c>
      <c r="AF73" s="25">
        <f t="shared" si="15"/>
        <v>1.3168189516959061</v>
      </c>
      <c r="AG73" s="25">
        <f t="shared" si="16"/>
        <v>2.0023844924016596</v>
      </c>
    </row>
    <row r="74" spans="1:33" x14ac:dyDescent="0.25">
      <c r="A74" s="4" t="str">
        <f t="shared" si="20"/>
        <v>Q4</v>
      </c>
      <c r="B74" s="9">
        <v>41609</v>
      </c>
      <c r="C74" s="3">
        <v>5.0355525160335202E-3</v>
      </c>
      <c r="D74" s="3">
        <v>3.1781220468378599E-2</v>
      </c>
      <c r="E74" s="3">
        <v>-2.1501524770677301E-2</v>
      </c>
      <c r="F74" s="3">
        <v>0.1207</v>
      </c>
      <c r="G74" s="3">
        <v>7.4200000000000002E-2</v>
      </c>
      <c r="H74" s="3">
        <v>6.5599999999999992E-2</v>
      </c>
      <c r="I74" s="10">
        <v>0.11138584686055089</v>
      </c>
      <c r="J74" s="16">
        <v>6.971904704473042E-2</v>
      </c>
      <c r="K74" s="3">
        <v>0.1046</v>
      </c>
      <c r="L74" s="3">
        <v>0.1128</v>
      </c>
      <c r="M74" s="18">
        <v>0.1181</v>
      </c>
      <c r="N74" s="2">
        <v>2.8942831407349225</v>
      </c>
      <c r="O74" s="19">
        <v>-0.1738632566097168</v>
      </c>
      <c r="P74" s="19">
        <v>7.0000000000000019E-3</v>
      </c>
      <c r="Q74" s="19">
        <v>-4.6969999999999998E-3</v>
      </c>
      <c r="R74" s="1">
        <v>-1.1102100000000002E-2</v>
      </c>
      <c r="S74" s="19">
        <v>3.4221954655178099E-3</v>
      </c>
      <c r="V74" s="25">
        <f>V73*(1+C74)</f>
        <v>6.4622007957489451</v>
      </c>
      <c r="W74" s="25">
        <f>W73*(1+D74)</f>
        <v>9.064665314021731</v>
      </c>
      <c r="X74" s="25">
        <f>X73*(1+E74)</f>
        <v>6.3787908858344506</v>
      </c>
      <c r="Y74" s="25">
        <f t="shared" si="17"/>
        <v>9.064665314021731</v>
      </c>
      <c r="Z74" s="25">
        <f t="shared" si="18"/>
        <v>4.121850570779884</v>
      </c>
      <c r="AA74" s="25">
        <f t="shared" si="19"/>
        <v>8.28142709962437</v>
      </c>
      <c r="AB74" s="25">
        <f t="shared" si="11"/>
        <v>1.8659699402325935</v>
      </c>
      <c r="AC74" s="25">
        <f t="shared" si="12"/>
        <v>2.204383922843677</v>
      </c>
      <c r="AD74" s="25">
        <f t="shared" si="13"/>
        <v>1.8529785630693216</v>
      </c>
      <c r="AE74" s="25">
        <f t="shared" si="14"/>
        <v>2.204383922843677</v>
      </c>
      <c r="AF74" s="25">
        <f t="shared" si="15"/>
        <v>1.4163022301808563</v>
      </c>
      <c r="AG74" s="25">
        <f t="shared" si="16"/>
        <v>2.1140153085728448</v>
      </c>
    </row>
    <row r="75" spans="1:33" x14ac:dyDescent="0.25">
      <c r="A75" s="4" t="str">
        <f t="shared" si="20"/>
        <v>Q1</v>
      </c>
      <c r="B75" s="9">
        <v>41699</v>
      </c>
      <c r="C75" s="3">
        <v>4.4339095582655398E-2</v>
      </c>
      <c r="D75" s="3">
        <v>6.3738477970360599E-2</v>
      </c>
      <c r="E75" s="3">
        <v>-3.1325918527123797E-2</v>
      </c>
      <c r="F75" s="3">
        <v>4.9299999999999997E-2</v>
      </c>
      <c r="G75" s="3">
        <v>3.32E-2</v>
      </c>
      <c r="H75" s="3">
        <v>2.6099999999999998E-2</v>
      </c>
      <c r="I75" s="10">
        <v>3.7226118695913843E-2</v>
      </c>
      <c r="J75" s="16">
        <v>3.1799976963097221E-2</v>
      </c>
      <c r="K75" s="3">
        <v>1.7600000000000001E-2</v>
      </c>
      <c r="L75" s="3">
        <v>5.7000000000000002E-3</v>
      </c>
      <c r="M75" s="18">
        <v>2.1700000000000001E-2</v>
      </c>
      <c r="N75" s="2">
        <v>2.7313591469576561</v>
      </c>
      <c r="O75" s="19">
        <v>9.3721579886707485E-2</v>
      </c>
      <c r="P75" s="19">
        <v>6.6000000000000017E-3</v>
      </c>
      <c r="Q75" s="19">
        <v>1.392E-2</v>
      </c>
      <c r="R75" s="1">
        <v>-0.13072240000000002</v>
      </c>
      <c r="S75" s="19">
        <v>1.80069453141458E-2</v>
      </c>
      <c r="V75" s="25">
        <f>V74*(1+C75)</f>
        <v>6.7487289345059702</v>
      </c>
      <c r="W75" s="25">
        <f>W74*(1+D75)</f>
        <v>9.642433284448197</v>
      </c>
      <c r="X75" s="25">
        <f>X74*(1+E75)</f>
        <v>6.1789694022432409</v>
      </c>
      <c r="Y75" s="25">
        <f t="shared" si="17"/>
        <v>9.642433284448197</v>
      </c>
      <c r="Z75" s="25">
        <f t="shared" si="18"/>
        <v>4.1943951408256099</v>
      </c>
      <c r="AA75" s="25">
        <f t="shared" si="19"/>
        <v>8.4611340676862188</v>
      </c>
      <c r="AB75" s="25">
        <f t="shared" si="11"/>
        <v>1.9093541811535222</v>
      </c>
      <c r="AC75" s="25">
        <f t="shared" si="12"/>
        <v>2.2661734921702377</v>
      </c>
      <c r="AD75" s="25">
        <f t="shared" si="13"/>
        <v>1.8211514941719777</v>
      </c>
      <c r="AE75" s="25">
        <f t="shared" si="14"/>
        <v>2.2661734921702377</v>
      </c>
      <c r="AF75" s="25">
        <f t="shared" si="15"/>
        <v>1.4337491437845771</v>
      </c>
      <c r="AG75" s="25">
        <f t="shared" si="16"/>
        <v>2.1354832151880858</v>
      </c>
    </row>
    <row r="76" spans="1:33" x14ac:dyDescent="0.25">
      <c r="A76" s="4" t="str">
        <f t="shared" si="20"/>
        <v>Q2</v>
      </c>
      <c r="B76" s="9">
        <v>41791</v>
      </c>
      <c r="C76" s="3">
        <v>-6.3556128849786495E-2</v>
      </c>
      <c r="D76" s="3">
        <v>-3.8647165833693702E-2</v>
      </c>
      <c r="E76" s="3">
        <v>-0.112828527765369</v>
      </c>
      <c r="F76" s="3">
        <v>3.0499999999999999E-2</v>
      </c>
      <c r="G76" s="3">
        <v>4.7599999999999996E-2</v>
      </c>
      <c r="H76" s="3">
        <v>3.8900000000000004E-2</v>
      </c>
      <c r="I76" s="10">
        <v>3.9392952772383943E-2</v>
      </c>
      <c r="J76" s="16">
        <v>2.7627423345600199E-2</v>
      </c>
      <c r="K76" s="3">
        <v>5.1900000000000002E-2</v>
      </c>
      <c r="L76" s="3">
        <v>8.8000000000000005E-3</v>
      </c>
      <c r="M76" s="18">
        <v>3.3300000000000003E-2</v>
      </c>
      <c r="N76" s="2">
        <v>2.8744562856356315</v>
      </c>
      <c r="O76" s="19">
        <v>-0.16883753394472012</v>
      </c>
      <c r="P76" s="19">
        <v>5.7000000000000028E-3</v>
      </c>
      <c r="Q76" s="19">
        <v>8.6759999999999997E-3</v>
      </c>
      <c r="R76" s="1">
        <v>-8.3545666666666671E-2</v>
      </c>
      <c r="S76" s="19">
        <v>1.1642245099394899E-2</v>
      </c>
      <c r="V76" s="25">
        <f>V75*(1+C76)</f>
        <v>6.3198058487722264</v>
      </c>
      <c r="W76" s="25">
        <f>W75*(1+D76)</f>
        <v>9.2697805662637993</v>
      </c>
      <c r="X76" s="25">
        <f>X75*(1+E76)</f>
        <v>5.481805381480874</v>
      </c>
      <c r="Y76" s="25">
        <f t="shared" si="17"/>
        <v>9.2697805662637993</v>
      </c>
      <c r="Z76" s="25">
        <f t="shared" si="18"/>
        <v>4.4120842486344589</v>
      </c>
      <c r="AA76" s="25">
        <f t="shared" si="19"/>
        <v>8.74288983214017</v>
      </c>
      <c r="AB76" s="25">
        <f t="shared" si="11"/>
        <v>1.8436884875559163</v>
      </c>
      <c r="AC76" s="25">
        <f t="shared" si="12"/>
        <v>2.2267597079128887</v>
      </c>
      <c r="AD76" s="25">
        <f t="shared" si="13"/>
        <v>1.7014344958788028</v>
      </c>
      <c r="AE76" s="25">
        <f t="shared" si="14"/>
        <v>2.2267597079128887</v>
      </c>
      <c r="AF76" s="25">
        <f t="shared" si="15"/>
        <v>1.4843471965476682</v>
      </c>
      <c r="AG76" s="25">
        <f t="shared" si="16"/>
        <v>2.1682407794262581</v>
      </c>
    </row>
    <row r="77" spans="1:33" x14ac:dyDescent="0.25">
      <c r="A77" s="4" t="str">
        <f t="shared" si="20"/>
        <v>Q3</v>
      </c>
      <c r="B77" s="9">
        <v>41883</v>
      </c>
      <c r="C77" s="3">
        <v>7.1065474191254197E-2</v>
      </c>
      <c r="D77" s="3">
        <v>9.1467213461136093E-2</v>
      </c>
      <c r="E77" s="3">
        <v>0.112727021300683</v>
      </c>
      <c r="F77" s="3">
        <v>2.4299999999999999E-2</v>
      </c>
      <c r="G77" s="3">
        <v>1.4999999999999999E-2</v>
      </c>
      <c r="H77" s="3">
        <v>2.0799999999999999E-2</v>
      </c>
      <c r="I77" s="10">
        <v>-7.5277332188425347E-2</v>
      </c>
      <c r="J77" s="16">
        <v>-9.2950637768319799E-2</v>
      </c>
      <c r="K77" s="3">
        <v>1.09E-2</v>
      </c>
      <c r="L77" s="3">
        <v>-7.1800000000000003E-2</v>
      </c>
      <c r="M77" s="18">
        <v>-6.0999999999999999E-2</v>
      </c>
      <c r="N77" s="2">
        <v>2.8117317125392507</v>
      </c>
      <c r="O77" s="19">
        <v>0.53321606545613665</v>
      </c>
      <c r="P77" s="19">
        <v>7.7000000000000046E-3</v>
      </c>
      <c r="Q77" s="19">
        <v>-1.3090000000000001E-3</v>
      </c>
      <c r="R77" s="1">
        <v>3.2612466666666666E-2</v>
      </c>
      <c r="S77" s="19">
        <v>7.22094488797653E-3</v>
      </c>
      <c r="V77" s="25">
        <f>V76*(1+C77)</f>
        <v>6.7689258482118868</v>
      </c>
      <c r="W77" s="25">
        <f>W76*(1+D77)</f>
        <v>10.11766156405614</v>
      </c>
      <c r="X77" s="25">
        <f>X76*(1+E77)</f>
        <v>6.0997529734852671</v>
      </c>
      <c r="Y77" s="25">
        <f t="shared" si="17"/>
        <v>10.11766156405614</v>
      </c>
      <c r="Z77" s="25">
        <f t="shared" si="18"/>
        <v>4.4601759669445737</v>
      </c>
      <c r="AA77" s="25">
        <f t="shared" si="19"/>
        <v>8.2095735523796201</v>
      </c>
      <c r="AB77" s="25">
        <f t="shared" si="11"/>
        <v>1.9123424108515898</v>
      </c>
      <c r="AC77" s="25">
        <f t="shared" si="12"/>
        <v>2.314282566412921</v>
      </c>
      <c r="AD77" s="25">
        <f t="shared" si="13"/>
        <v>1.8082482742093182</v>
      </c>
      <c r="AE77" s="25">
        <f t="shared" si="14"/>
        <v>2.314282566412921</v>
      </c>
      <c r="AF77" s="25">
        <f t="shared" si="15"/>
        <v>1.4951882197255431</v>
      </c>
      <c r="AG77" s="25">
        <f t="shared" si="16"/>
        <v>2.1053009796523838</v>
      </c>
    </row>
    <row r="78" spans="1:33" x14ac:dyDescent="0.25">
      <c r="A78" s="4" t="str">
        <f t="shared" si="20"/>
        <v>Q4</v>
      </c>
      <c r="B78" s="9">
        <v>41974</v>
      </c>
      <c r="C78" s="3">
        <v>-1.27082248978265E-2</v>
      </c>
      <c r="D78" s="3">
        <v>-0.10127096324750701</v>
      </c>
      <c r="E78" s="3">
        <v>-2.6000514380135498E-2</v>
      </c>
      <c r="F78" s="3">
        <v>9.8799999999999999E-2</v>
      </c>
      <c r="G78" s="3">
        <v>3.5299999999999998E-2</v>
      </c>
      <c r="H78" s="3">
        <v>4.9200000000000001E-2</v>
      </c>
      <c r="I78" s="10">
        <v>1.909352020066566E-2</v>
      </c>
      <c r="J78" s="16">
        <v>4.7111810342965743E-3</v>
      </c>
      <c r="K78" s="3">
        <v>4.8899999999999999E-2</v>
      </c>
      <c r="L78" s="3">
        <v>9.2899999999999996E-2</v>
      </c>
      <c r="M78" s="18">
        <v>3.8399999999999997E-2</v>
      </c>
      <c r="N78" s="2">
        <v>1.9018756964986825</v>
      </c>
      <c r="O78" s="19">
        <v>0.25067546484557246</v>
      </c>
      <c r="P78" s="19">
        <v>9.9000000000000025E-3</v>
      </c>
      <c r="Q78" s="19">
        <v>-1.3523E-2</v>
      </c>
      <c r="R78" s="1">
        <v>-2.5223966666666667E-2</v>
      </c>
      <c r="S78" s="19">
        <v>7.0568657969438701E-3</v>
      </c>
      <c r="V78" s="25">
        <f>V77*(1+C78)</f>
        <v>6.6829048162160989</v>
      </c>
      <c r="W78" s="25">
        <f>W77*(1+D78)</f>
        <v>9.0930362316518956</v>
      </c>
      <c r="X78" s="25">
        <f>X77*(1+E78)</f>
        <v>5.9411562585828888</v>
      </c>
      <c r="Y78" s="25">
        <f t="shared" si="17"/>
        <v>9.0930362316518956</v>
      </c>
      <c r="Z78" s="25">
        <f t="shared" si="18"/>
        <v>4.6782785717281632</v>
      </c>
      <c r="AA78" s="25">
        <f t="shared" si="19"/>
        <v>8.5248211767909972</v>
      </c>
      <c r="AB78" s="25">
        <f t="shared" si="11"/>
        <v>1.899552745754469</v>
      </c>
      <c r="AC78" s="25">
        <f t="shared" si="12"/>
        <v>2.207508871301096</v>
      </c>
      <c r="AD78" s="25">
        <f t="shared" si="13"/>
        <v>1.7819037707585546</v>
      </c>
      <c r="AE78" s="25">
        <f t="shared" si="14"/>
        <v>2.207508871301096</v>
      </c>
      <c r="AF78" s="25">
        <f t="shared" si="15"/>
        <v>1.5429302157109641</v>
      </c>
      <c r="AG78" s="25">
        <f t="shared" si="16"/>
        <v>2.1429820466200722</v>
      </c>
    </row>
    <row r="79" spans="1:33" x14ac:dyDescent="0.25">
      <c r="N79" s="2"/>
      <c r="R79" s="1"/>
    </row>
    <row r="80" spans="1:33" x14ac:dyDescent="0.25">
      <c r="B80" s="12" t="s">
        <v>7</v>
      </c>
      <c r="C80" s="3">
        <f>(1+AVERAGE(C3:C78))^4-1</f>
        <v>0.15977871890804463</v>
      </c>
      <c r="D80" s="3">
        <f>(1+AVERAGE(D3:D78))^4-1</f>
        <v>0.16220186446673379</v>
      </c>
      <c r="E80" s="3">
        <f>(1+AVERAGE(E3:E78))^4-1</f>
        <v>0.12385419528436925</v>
      </c>
      <c r="F80" s="3">
        <f>(1+AVERAGE(F3:F78))^4-1</f>
        <v>0.17830597764801936</v>
      </c>
      <c r="G80" s="3">
        <f>(1+AVERAGE(G3:G78))^4-1</f>
        <v>0.1472545977373656</v>
      </c>
      <c r="H80" s="3">
        <f>(1+AVERAGE(H3:H78))^4-1</f>
        <v>0.1041983545797025</v>
      </c>
      <c r="I80" s="3">
        <f>(1+AVERAGE(I3:I78))^4-1</f>
        <v>0.10721264210623405</v>
      </c>
      <c r="J80" s="3">
        <f>(1+AVERAGE(J3:J78))^4-1</f>
        <v>0.14342500529407665</v>
      </c>
      <c r="K80" s="3">
        <f>(1+AVERAGE(K3:K78))^4-1</f>
        <v>0.10037256440097431</v>
      </c>
      <c r="L80" s="3">
        <f>(1+AVERAGE(L3:L78))^4-1</f>
        <v>0.13972382266554861</v>
      </c>
      <c r="M80" s="3">
        <f>(1+AVERAGE(M3:M78))^4-1</f>
        <v>0.14960966397419084</v>
      </c>
      <c r="N80" s="1"/>
    </row>
    <row r="81" spans="2:14" x14ac:dyDescent="0.25">
      <c r="B81" s="13" t="s">
        <v>8</v>
      </c>
      <c r="C81" s="3">
        <f>STDEV(C3:C78)*2</f>
        <v>0.31452492198517545</v>
      </c>
      <c r="D81" s="3">
        <f>STDEV(D3:D78)*2</f>
        <v>0.2679506579486437</v>
      </c>
      <c r="E81" s="3">
        <f>STDEV(E3:E78)*2</f>
        <v>0.21471891021853498</v>
      </c>
      <c r="F81" s="3">
        <f>STDEV(F3:F78)*2</f>
        <v>0.26409142578268191</v>
      </c>
      <c r="G81" s="3">
        <f>STDEV(G3:G78)*2</f>
        <v>0.11015046232711501</v>
      </c>
      <c r="H81" s="3">
        <f>STDEV(H3:H78)*2</f>
        <v>0.1012149215821323</v>
      </c>
      <c r="I81" s="3">
        <f>STDEV(I3:I78)*2</f>
        <v>0.37780727377138745</v>
      </c>
      <c r="J81" s="3">
        <f>STDEV(J3:J78)*2</f>
        <v>0.29674494569623272</v>
      </c>
      <c r="K81" s="3">
        <f>STDEV(K3:K78)*2</f>
        <v>0.17185524739222038</v>
      </c>
      <c r="L81" s="3">
        <f>STDEV(L3:L78)*2</f>
        <v>0.23728650274850466</v>
      </c>
      <c r="M81" s="3">
        <f>STDEV(M3:M78)*2</f>
        <v>0.23418885403134027</v>
      </c>
      <c r="N81" s="1"/>
    </row>
    <row r="82" spans="2:14" x14ac:dyDescent="0.25">
      <c r="B82" s="13" t="s">
        <v>3</v>
      </c>
      <c r="C82" s="3">
        <f>QUARTILE(C3:C78,1)*4</f>
        <v>-0.15873720507744091</v>
      </c>
      <c r="D82" s="3">
        <f>QUARTILE(D3:D78,1)*4</f>
        <v>-0.24820478054917838</v>
      </c>
      <c r="E82" s="3">
        <f>QUARTILE(E3:E78,1)*4</f>
        <v>-9.9720645717666395E-2</v>
      </c>
      <c r="F82" s="3">
        <f>QUARTILE(F3:F78,1)*4</f>
        <v>-1.4999999999999996E-3</v>
      </c>
      <c r="G82" s="3">
        <f>QUARTILE(G3:G78,1)*4</f>
        <v>2.4799999999999999E-2</v>
      </c>
      <c r="H82" s="3">
        <f>QUARTILE(H3:H78,1)*4</f>
        <v>6.0600000000000001E-2</v>
      </c>
      <c r="I82" s="3">
        <f>QUARTILE(I3:I78,1)*4</f>
        <v>-0.37048558051904651</v>
      </c>
      <c r="J82" s="3">
        <f>QUARTILE(J3:J78,1)*4</f>
        <v>-4.7322573657813782E-2</v>
      </c>
      <c r="K82" s="3">
        <f>QUARTILE(K3:K78,1)*4</f>
        <v>-7.8801932714259837E-2</v>
      </c>
      <c r="L82" s="3">
        <f>QUARTILE(L3:L78,1)*4</f>
        <v>-0.15984269498268888</v>
      </c>
      <c r="M82" s="3">
        <f>QUARTILE(M3:M78,1)*4</f>
        <v>-0.13876755063785462</v>
      </c>
      <c r="N82" s="1"/>
    </row>
    <row r="83" spans="2:14" x14ac:dyDescent="0.25">
      <c r="B83" s="13" t="s">
        <v>5</v>
      </c>
      <c r="C83" s="3">
        <f>QUARTILE(C3:C78,3)*4</f>
        <v>0.50212655100138803</v>
      </c>
      <c r="D83" s="3">
        <f>QUARTILE(D3:D78,3)*4</f>
        <v>0.52208314379026199</v>
      </c>
      <c r="E83" s="3">
        <f>QUARTILE(E3:E78,3)*4</f>
        <v>0.41396165961560805</v>
      </c>
      <c r="F83" s="3">
        <f>QUARTILE(F3:F78,3)*4</f>
        <v>0.26</v>
      </c>
      <c r="G83" s="3">
        <f>QUARTILE(G3:G78,3)*4</f>
        <v>0.26650000000000001</v>
      </c>
      <c r="H83" s="3">
        <f>QUARTILE(H3:H78,3)*4</f>
        <v>0.16620000000000001</v>
      </c>
      <c r="I83" s="3">
        <f>QUARTILE(I3:I78,3)*4</f>
        <v>0.4480482055432895</v>
      </c>
      <c r="J83" s="3">
        <f>QUARTILE(J3:J78,3)*4</f>
        <v>0.36864543236486291</v>
      </c>
      <c r="K83" s="3">
        <f>QUARTILE(K3:K78,3)*4</f>
        <v>0.28492469057538261</v>
      </c>
      <c r="L83" s="3">
        <f>QUARTILE(L3:L78,3)*4</f>
        <v>0.45889999999999997</v>
      </c>
      <c r="M83" s="3">
        <f>QUARTILE(M3:M78,3)*4</f>
        <v>0.46793384790121861</v>
      </c>
      <c r="N83" s="1"/>
    </row>
    <row r="84" spans="2:14" x14ac:dyDescent="0.25">
      <c r="B84" s="13" t="s">
        <v>10</v>
      </c>
      <c r="C84" s="15">
        <f>COVAR(C4:C78,C3:C77)/VAR(C4:C78)</f>
        <v>0.12836525072869814</v>
      </c>
      <c r="D84" s="15">
        <f t="shared" ref="D84:E84" si="21">COVAR(D4:D78,D3:D77)/VAR(D4:D78)</f>
        <v>7.5905275567402591E-2</v>
      </c>
      <c r="E84" s="15">
        <f t="shared" si="21"/>
        <v>8.2236534443869511E-2</v>
      </c>
      <c r="F84" s="15">
        <f>COVAR(F4:F78,F3:F77)/VAR(F4:F78)</f>
        <v>0.59587931698734631</v>
      </c>
      <c r="G84" s="15">
        <f>COVAR(G4:G78,G3:G77)/VAR(G4:G78)</f>
        <v>0.38556660437380691</v>
      </c>
      <c r="H84" s="15">
        <f>COVAR(H4:H78,H3:H77)/VAR(H4:H78)</f>
        <v>0.63808808179272514</v>
      </c>
      <c r="I84" s="15">
        <f>COVAR(I4:I78,I3:I77)/VAR(I4:I78)</f>
        <v>0.11682003761302037</v>
      </c>
      <c r="J84" s="15">
        <f>COVAR(J4:J78,J3:J77)/VAR(J4:J78)</f>
        <v>0.19322779163210557</v>
      </c>
      <c r="K84" s="15">
        <f>COVAR(K4:K78,K3:K77)/VAR(K4:K78)</f>
        <v>7.1017498591910547E-2</v>
      </c>
      <c r="L84" s="15">
        <f>COVAR(L4:L78,L3:L77)/VAR(L4:L78)</f>
        <v>-6.519336987674465E-2</v>
      </c>
      <c r="M84" s="15">
        <f>COVAR(M4:M78,M3:M77)/VAR(M4:M78)</f>
        <v>-3.1733600787401742E-2</v>
      </c>
      <c r="N84" s="1"/>
    </row>
    <row r="85" spans="2:14" x14ac:dyDescent="0.25">
      <c r="B85" s="13" t="s">
        <v>14</v>
      </c>
      <c r="F85" s="3">
        <f>F81/(1-F84)</f>
        <v>0.65349643530720447</v>
      </c>
      <c r="G85" s="3">
        <f>G81/(1-G84)</f>
        <v>0.17927160716070187</v>
      </c>
      <c r="H85" s="3">
        <f t="shared" ref="H85:M85" si="22">H81/(1-H84)</f>
        <v>0.2796672794957924</v>
      </c>
      <c r="I85" s="3">
        <f>I81/(1-I84)</f>
        <v>0.42778062213989076</v>
      </c>
      <c r="J85" s="3">
        <f t="shared" si="22"/>
        <v>0.36781751108723704</v>
      </c>
      <c r="K85" s="3">
        <f t="shared" si="22"/>
        <v>0.18499298655435781</v>
      </c>
      <c r="L85" s="3">
        <f t="shared" si="22"/>
        <v>0.22276378116769679</v>
      </c>
      <c r="M85" s="3">
        <f t="shared" si="22"/>
        <v>0.22698577796885866</v>
      </c>
      <c r="N85" s="1"/>
    </row>
    <row r="86" spans="2:14" x14ac:dyDescent="0.25">
      <c r="N86" s="1"/>
    </row>
    <row r="87" spans="2:14" x14ac:dyDescent="0.25">
      <c r="N8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Phalippou</dc:creator>
  <cp:lastModifiedBy>Ludovic Phalippou</cp:lastModifiedBy>
  <dcterms:created xsi:type="dcterms:W3CDTF">2016-03-17T10:30:23Z</dcterms:created>
  <dcterms:modified xsi:type="dcterms:W3CDTF">2017-07-07T14:58:44Z</dcterms:modified>
</cp:coreProperties>
</file>