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mc:AlternateContent xmlns:mc="http://schemas.openxmlformats.org/markup-compatibility/2006">
    <mc:Choice Requires="x15">
      <x15ac:absPath xmlns:x15ac="http://schemas.microsoft.com/office/spreadsheetml/2010/11/ac" url="C:\Users\doeri\Documents\github_repos_NOAA\nmfs-stock-synthesis-repos\ss-documentation\Helper_Spreadsheets\"/>
    </mc:Choice>
  </mc:AlternateContent>
  <xr:revisionPtr revIDLastSave="0" documentId="13_ncr:1_{3953B35A-33A4-4DBE-95F5-356F19BDB883}" xr6:coauthVersionLast="46" xr6:coauthVersionMax="46" xr10:uidLastSave="{00000000-0000-0000-0000-000000000000}"/>
  <bookViews>
    <workbookView xWindow="28680" yWindow="-4140" windowWidth="29040" windowHeight="15840" xr2:uid="{00000000-000D-0000-FFFF-FFFF00000000}"/>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Ctl_Basic!$A$198</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M!$A$23</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Ctl_Basic!$A$208</definedName>
    <definedName name="VarAdjDet">'VarAdj&amp;Lambdas'!$A$1</definedName>
    <definedName name="VarianceAdj">Ctl_Basic!#REF!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6" i="29" l="1"/>
  <c r="A27" i="29" s="1"/>
  <c r="A28" i="29" s="1"/>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S13" i="25"/>
  <c r="AW10" i="25"/>
  <c r="AV10" i="25"/>
  <c r="AV16" i="25" s="1"/>
  <c r="AU10" i="25"/>
  <c r="AT10" i="25"/>
  <c r="AS10" i="25"/>
  <c r="AR10" i="25"/>
  <c r="AR16" i="25" s="1"/>
  <c r="AQ10" i="25"/>
  <c r="AP10" i="25"/>
  <c r="AO10" i="25"/>
  <c r="AN10" i="25"/>
  <c r="AN16" i="25" s="1"/>
  <c r="AM10" i="25"/>
  <c r="AL10" i="25"/>
  <c r="AK10" i="25"/>
  <c r="AJ10" i="25"/>
  <c r="AJ16" i="25" s="1"/>
  <c r="AI10" i="25"/>
  <c r="AH10" i="25"/>
  <c r="AH16" i="25" s="1"/>
  <c r="AG10" i="25"/>
  <c r="AF10" i="25"/>
  <c r="AF16" i="25" s="1"/>
  <c r="AE10" i="25"/>
  <c r="AD10" i="25"/>
  <c r="AC10" i="25"/>
  <c r="AB10" i="25"/>
  <c r="AB16" i="25" s="1"/>
  <c r="AA10" i="25"/>
  <c r="Z10" i="25"/>
  <c r="Z16" i="25" s="1"/>
  <c r="Y10" i="25"/>
  <c r="X10" i="25"/>
  <c r="X16" i="25" s="1"/>
  <c r="W10" i="25"/>
  <c r="V10" i="25"/>
  <c r="U10" i="25"/>
  <c r="T10" i="25"/>
  <c r="S10" i="25"/>
  <c r="R10" i="25"/>
  <c r="Q10" i="25"/>
  <c r="P10" i="25"/>
  <c r="O10" i="25"/>
  <c r="N10" i="25"/>
  <c r="M10" i="25"/>
  <c r="L10" i="25"/>
  <c r="K10" i="25"/>
  <c r="J10" i="25"/>
  <c r="I10" i="25"/>
  <c r="H10" i="25"/>
  <c r="G10" i="25"/>
  <c r="AW9" i="25"/>
  <c r="AV9" i="25"/>
  <c r="AU9" i="25"/>
  <c r="AT9" i="25"/>
  <c r="AS9" i="25"/>
  <c r="AR9" i="25"/>
  <c r="AQ9" i="25"/>
  <c r="AQ15" i="25" s="1"/>
  <c r="AP9" i="25"/>
  <c r="AO9" i="25"/>
  <c r="AN9" i="25"/>
  <c r="AM9" i="25"/>
  <c r="AL9" i="25"/>
  <c r="AK9" i="25"/>
  <c r="AJ9" i="25"/>
  <c r="AI9" i="25"/>
  <c r="AI15" i="25" s="1"/>
  <c r="AH9" i="25"/>
  <c r="AG9" i="25"/>
  <c r="AF9" i="25"/>
  <c r="AE9" i="25"/>
  <c r="AD9" i="25"/>
  <c r="AC9" i="25"/>
  <c r="AB9" i="25"/>
  <c r="AA9" i="25"/>
  <c r="AA15" i="25" s="1"/>
  <c r="Z9" i="25"/>
  <c r="Y9" i="25"/>
  <c r="X9" i="25"/>
  <c r="L9" i="25"/>
  <c r="K9" i="25"/>
  <c r="K15" i="25" s="1"/>
  <c r="J9" i="25"/>
  <c r="I9" i="25"/>
  <c r="G9" i="25"/>
  <c r="H9" i="25" s="1"/>
  <c r="AW8" i="25"/>
  <c r="AV8" i="25"/>
  <c r="AU8" i="25"/>
  <c r="AT8" i="25"/>
  <c r="AT14" i="25" s="1"/>
  <c r="AS8" i="25"/>
  <c r="AR8" i="25"/>
  <c r="AQ8" i="25"/>
  <c r="AP8" i="25"/>
  <c r="AP14" i="25" s="1"/>
  <c r="AO8" i="25"/>
  <c r="AN8" i="25"/>
  <c r="AM8" i="25"/>
  <c r="AL8" i="25"/>
  <c r="AL14" i="25" s="1"/>
  <c r="AK8" i="25"/>
  <c r="AJ8" i="25"/>
  <c r="AI8" i="25"/>
  <c r="AH8" i="25"/>
  <c r="AH14" i="25" s="1"/>
  <c r="AG8" i="25"/>
  <c r="AF8" i="25"/>
  <c r="AE8" i="25"/>
  <c r="AD8" i="25"/>
  <c r="AD14" i="25" s="1"/>
  <c r="AC8" i="25"/>
  <c r="AB8" i="25"/>
  <c r="AA8" i="25"/>
  <c r="Z8" i="25"/>
  <c r="Z14" i="25" s="1"/>
  <c r="Y8" i="25"/>
  <c r="X8" i="25"/>
  <c r="L8" i="25"/>
  <c r="K8" i="25"/>
  <c r="J8" i="25"/>
  <c r="I8" i="25"/>
  <c r="H8" i="25"/>
  <c r="P8" i="25" s="1"/>
  <c r="G8" i="25"/>
  <c r="AW7" i="25"/>
  <c r="AW13" i="25" s="1"/>
  <c r="AV7" i="25"/>
  <c r="AU7" i="25"/>
  <c r="AU13" i="25" s="1"/>
  <c r="AT7" i="25"/>
  <c r="AS7" i="25"/>
  <c r="AS15" i="25" s="1"/>
  <c r="AR7" i="25"/>
  <c r="AQ7" i="25"/>
  <c r="AQ13" i="25" s="1"/>
  <c r="AP7" i="25"/>
  <c r="AO7" i="25"/>
  <c r="AO13" i="25" s="1"/>
  <c r="AN7" i="25"/>
  <c r="AM7" i="25"/>
  <c r="AM13" i="25" s="1"/>
  <c r="AL7" i="25"/>
  <c r="AK7" i="25"/>
  <c r="AK13" i="25" s="1"/>
  <c r="AJ7" i="25"/>
  <c r="AI7" i="25"/>
  <c r="AI13" i="25" s="1"/>
  <c r="AH7" i="25"/>
  <c r="AG7" i="25"/>
  <c r="AG13" i="25" s="1"/>
  <c r="AF7" i="25"/>
  <c r="AE7" i="25"/>
  <c r="AE13" i="25" s="1"/>
  <c r="AD7" i="25"/>
  <c r="AC7" i="25"/>
  <c r="AC13" i="25" s="1"/>
  <c r="AB7" i="25"/>
  <c r="AA7" i="25"/>
  <c r="AA13" i="25" s="1"/>
  <c r="Z7" i="25"/>
  <c r="Y7" i="25"/>
  <c r="Y13" i="25" s="1"/>
  <c r="X7" i="25"/>
  <c r="L7" i="25"/>
  <c r="L13" i="25" s="1"/>
  <c r="K7" i="25"/>
  <c r="K13"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L14" i="25" l="1"/>
  <c r="AE15" i="25"/>
  <c r="L16" i="25"/>
  <c r="AP16" i="25"/>
  <c r="X13" i="25"/>
  <c r="AB13" i="25"/>
  <c r="AF13" i="25"/>
  <c r="AJ13" i="25"/>
  <c r="AN13" i="25"/>
  <c r="AR13" i="25"/>
  <c r="AV13" i="25"/>
  <c r="I14" i="25"/>
  <c r="N8" i="25"/>
  <c r="V8" i="25"/>
  <c r="AA14" i="25"/>
  <c r="AA17" i="25" s="1"/>
  <c r="AE14" i="25"/>
  <c r="AI14" i="25"/>
  <c r="AM14" i="25"/>
  <c r="AQ14" i="25"/>
  <c r="AU14" i="25"/>
  <c r="I15" i="25"/>
  <c r="X15" i="25"/>
  <c r="AB15" i="25"/>
  <c r="AB17" i="25" s="1"/>
  <c r="AF15" i="25"/>
  <c r="AJ15" i="25"/>
  <c r="AN15" i="25"/>
  <c r="AR15" i="25"/>
  <c r="AR17" i="25" s="1"/>
  <c r="AV15" i="25"/>
  <c r="I16" i="25"/>
  <c r="Y16" i="25"/>
  <c r="AC16" i="25"/>
  <c r="AG16" i="25"/>
  <c r="AK16" i="25"/>
  <c r="AO16" i="25"/>
  <c r="AS16" i="25"/>
  <c r="AW16" i="25"/>
  <c r="J16" i="25"/>
  <c r="L15" i="25"/>
  <c r="Y17" i="25"/>
  <c r="J14" i="25"/>
  <c r="J17" i="25" s="1"/>
  <c r="Q8" i="25"/>
  <c r="X14" i="25"/>
  <c r="AB14" i="25"/>
  <c r="AF14" i="25"/>
  <c r="AJ14" i="25"/>
  <c r="AN14" i="25"/>
  <c r="AR14" i="25"/>
  <c r="AV14" i="25"/>
  <c r="J15" i="25"/>
  <c r="Y15" i="25"/>
  <c r="AC15" i="25"/>
  <c r="AG15" i="25"/>
  <c r="AK15" i="25"/>
  <c r="AO15" i="25"/>
  <c r="AW15" i="25"/>
  <c r="AW17" i="25" s="1"/>
  <c r="AD16" i="25"/>
  <c r="AL16" i="25"/>
  <c r="AT16" i="25"/>
  <c r="T8" i="25"/>
  <c r="AM15" i="25"/>
  <c r="AM17" i="25" s="1"/>
  <c r="AU15" i="25"/>
  <c r="Z13" i="25"/>
  <c r="Z17" i="25" s="1"/>
  <c r="AD13" i="25"/>
  <c r="AD17" i="25" s="1"/>
  <c r="AH13" i="25"/>
  <c r="AL13" i="25"/>
  <c r="AP13" i="25"/>
  <c r="AP17" i="25" s="1"/>
  <c r="AT13" i="25"/>
  <c r="AT17" i="25" s="1"/>
  <c r="K14" i="25"/>
  <c r="R8" i="25"/>
  <c r="Y14" i="25"/>
  <c r="AC14" i="25"/>
  <c r="AG14" i="25"/>
  <c r="AG17" i="25" s="1"/>
  <c r="AK14" i="25"/>
  <c r="AK17" i="25" s="1"/>
  <c r="AO14" i="25"/>
  <c r="AO17" i="25" s="1"/>
  <c r="AS14" i="25"/>
  <c r="AS17" i="25" s="1"/>
  <c r="AW14" i="25"/>
  <c r="Z15" i="25"/>
  <c r="AD15" i="25"/>
  <c r="AH15" i="25"/>
  <c r="AL15" i="25"/>
  <c r="AP15" i="25"/>
  <c r="AT15" i="25"/>
  <c r="K16" i="25"/>
  <c r="K17" i="25" s="1"/>
  <c r="AA16" i="25"/>
  <c r="AE16" i="25"/>
  <c r="AI16" i="25"/>
  <c r="AI17" i="25" s="1"/>
  <c r="AM16" i="25"/>
  <c r="AQ16" i="25"/>
  <c r="AU16" i="25"/>
  <c r="D11" i="28"/>
  <c r="AC17" i="25"/>
  <c r="AJ17" i="25"/>
  <c r="V16" i="25"/>
  <c r="U7" i="25"/>
  <c r="M7" i="25"/>
  <c r="T7" i="25"/>
  <c r="W7" i="25"/>
  <c r="S7" i="25"/>
  <c r="R7" i="25"/>
  <c r="Q7" i="25"/>
  <c r="P7" i="25"/>
  <c r="P13" i="25" s="1"/>
  <c r="O7" i="25"/>
  <c r="V7" i="25"/>
  <c r="N7" i="25"/>
  <c r="N13" i="25" s="1"/>
  <c r="AQ17" i="25"/>
  <c r="AL17" i="25"/>
  <c r="I17" i="25"/>
  <c r="L17" i="25"/>
  <c r="AE17" i="25"/>
  <c r="AU17" i="25"/>
  <c r="W9" i="25"/>
  <c r="O9" i="25"/>
  <c r="O16" i="25" s="1"/>
  <c r="V9" i="25"/>
  <c r="N9" i="25"/>
  <c r="U9" i="25"/>
  <c r="M9" i="25"/>
  <c r="T9" i="25"/>
  <c r="T15" i="25" s="1"/>
  <c r="S9" i="25"/>
  <c r="Q9" i="25"/>
  <c r="R9" i="25"/>
  <c r="R15" i="25" s="1"/>
  <c r="P9" i="25"/>
  <c r="S8" i="25"/>
  <c r="M8" i="25"/>
  <c r="U8" i="25"/>
  <c r="U14" i="25" s="1"/>
  <c r="O8" i="25"/>
  <c r="W8" i="25"/>
  <c r="C10" i="24"/>
  <c r="C9" i="24"/>
  <c r="B30" i="24"/>
  <c r="B31" i="24" s="1"/>
  <c r="B32" i="24" s="1"/>
  <c r="B33" i="24" s="1"/>
  <c r="B34" i="24" s="1"/>
  <c r="B35" i="24" s="1"/>
  <c r="B36" i="24" s="1"/>
  <c r="B37" i="24" s="1"/>
  <c r="AV17" i="25" l="1"/>
  <c r="M14" i="25"/>
  <c r="Q13" i="25"/>
  <c r="N16" i="25"/>
  <c r="AF17" i="25"/>
  <c r="W14" i="25"/>
  <c r="S15" i="25"/>
  <c r="AN17" i="25"/>
  <c r="X17" i="25"/>
  <c r="O14" i="25"/>
  <c r="V15" i="25"/>
  <c r="AH17" i="25"/>
  <c r="D12" i="28"/>
  <c r="S14" i="25"/>
  <c r="M15" i="25"/>
  <c r="R13" i="25"/>
  <c r="R16" i="25"/>
  <c r="Q16" i="25"/>
  <c r="U15" i="25"/>
  <c r="S13" i="25"/>
  <c r="P14" i="25"/>
  <c r="T16" i="25"/>
  <c r="P16" i="25"/>
  <c r="N15" i="25"/>
  <c r="N17" i="25" s="1"/>
  <c r="W13" i="25"/>
  <c r="N14" i="25"/>
  <c r="P15" i="25"/>
  <c r="T14" i="25"/>
  <c r="T13" i="25"/>
  <c r="U16" i="25"/>
  <c r="O15" i="25"/>
  <c r="V13" i="25"/>
  <c r="M13" i="25"/>
  <c r="M16" i="25"/>
  <c r="S16" i="25"/>
  <c r="Q15" i="25"/>
  <c r="W15" i="25"/>
  <c r="W16" i="25"/>
  <c r="O13" i="25"/>
  <c r="O17" i="25" s="1"/>
  <c r="U13" i="25"/>
  <c r="V14" i="25"/>
  <c r="R14" i="25"/>
  <c r="Q14" i="25"/>
  <c r="Q17" i="25" s="1"/>
  <c r="B38" i="24"/>
  <c r="M17" i="25" l="1"/>
  <c r="U17" i="25"/>
  <c r="P17" i="25"/>
  <c r="D32" i="24"/>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E13" i="24" s="1"/>
  <c r="G95" i="24" s="1"/>
  <c r="K118" i="35"/>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Kathryn.Doering</author>
  </authors>
  <commentList>
    <comment ref="A5" authorId="0" shapeId="0" xr:uid="{00000000-0006-0000-0100-000001000000}">
      <text>
        <r>
          <rPr>
            <sz val="9"/>
            <color indexed="81"/>
            <rFont val="Tahoma"/>
            <family val="2"/>
          </rPr>
          <t xml:space="preserve">See the user manual and example model "Empirical Wtatage &amp; Age_Selex" for more informatino on using wtatage.ss </t>
        </r>
      </text>
    </comment>
    <comment ref="N6" authorId="0" shapeId="0" xr:uid="{00000000-0006-0000-0100-000002000000}">
      <text>
        <r>
          <rPr>
            <sz val="9"/>
            <color indexed="81"/>
            <rFont val="Tahoma"/>
            <family val="2"/>
          </rPr>
          <t xml:space="preserve">
Comment about a specific line</t>
        </r>
      </text>
    </comment>
    <comment ref="O68" authorId="0" shapeId="0" xr:uid="{00000000-0006-0000-0100-00000300000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 Methot</author>
    <author>Kathryn.Doering</author>
  </authors>
  <commentList>
    <comment ref="G33" authorId="0" shapeId="0" xr:uid="{00000000-0006-0000-0200-000001000000}">
      <text>
        <r>
          <rPr>
            <b/>
            <sz val="8"/>
            <color indexed="81"/>
            <rFont val="Tahoma"/>
            <family val="2"/>
          </rPr>
          <t>Phase for estimating the base parameter</t>
        </r>
        <r>
          <rPr>
            <sz val="8"/>
            <color indexed="81"/>
            <rFont val="Tahoma"/>
            <family val="2"/>
          </rPr>
          <t xml:space="preserve">
</t>
        </r>
      </text>
    </comment>
    <comment ref="M33" authorId="0" shapeId="0" xr:uid="{00000000-0006-0000-0200-00000200000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79" authorId="1" shapeId="0" xr:uid="{00000000-0006-0000-0200-00000300000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Methot, Richard</author>
  </authors>
  <commentList>
    <comment ref="O25" authorId="0" shapeId="0" xr:uid="{00000000-0006-0000-0500-000001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xr:uid="{00000000-0006-0000-0500-000002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xr:uid="{00000000-0006-0000-0500-000003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xr:uid="{00000000-0006-0000-0500-000004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xr:uid="{00000000-0006-0000-0500-000005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xr:uid="{00000000-0006-0000-0500-000006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JTT</author>
  </authors>
  <commentList>
    <comment ref="I10" authorId="0" shapeId="0" xr:uid="{00000000-0006-0000-0600-000001000000}">
      <text>
        <r>
          <rPr>
            <sz val="9"/>
            <color indexed="81"/>
            <rFont val="Tahoma"/>
            <family val="2"/>
          </rPr>
          <t xml:space="preserve">
Do not change these values in red. These are derived (intermediate) values that are used internally)</t>
        </r>
      </text>
    </comment>
    <comment ref="G13" authorId="0" shapeId="0" xr:uid="{00000000-0006-0000-0600-000002000000}">
      <text>
        <r>
          <rPr>
            <sz val="9"/>
            <color indexed="81"/>
            <rFont val="Tahoma"/>
            <family val="2"/>
          </rPr>
          <t xml:space="preserve">
Change these parameter values in yellow to change the curve.</t>
        </r>
      </text>
    </comment>
    <comment ref="H17" authorId="0" shapeId="0" xr:uid="{00000000-0006-0000-0600-000003000000}">
      <text>
        <r>
          <rPr>
            <sz val="9"/>
            <color indexed="81"/>
            <rFont val="Tahoma"/>
            <family val="2"/>
          </rPr>
          <t xml:space="preserve">
The Richards coefficient controls curvature away from the standard VB.  If Richards_coef = 1, it is identical to the standard VB</t>
        </r>
      </text>
    </comment>
    <comment ref="F18" authorId="0" shapeId="0" xr:uid="{00000000-0006-0000-0600-00000400000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Methot, Richard</author>
  </authors>
  <commentList>
    <comment ref="B14" authorId="0" shapeId="0" xr:uid="{00000000-0006-0000-0700-00000100000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Ian Taylor</author>
  </authors>
  <commentList>
    <comment ref="C5" authorId="0" shapeId="0" xr:uid="{00000000-0006-0000-0900-000001000000}">
      <text>
        <r>
          <rPr>
            <sz val="8"/>
            <color indexed="81"/>
            <rFont val="Tahoma"/>
            <family val="2"/>
          </rPr>
          <t xml:space="preserve">
input age range and value inputs (orange and yellow cells) to calculate normalized rates that sum to 1</t>
        </r>
      </text>
    </comment>
    <comment ref="B22" authorId="0" shapeId="0" xr:uid="{00000000-0006-0000-0900-00000200000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Kathryn.Doering</author>
  </authors>
  <commentList>
    <comment ref="A12" authorId="0" shapeId="0" xr:uid="{00000000-0006-0000-0C00-000001000000}">
      <text>
        <r>
          <rPr>
            <b/>
            <sz val="9"/>
            <color indexed="81"/>
            <rFont val="Tahoma"/>
            <family val="2"/>
          </rPr>
          <t>These inputs are selected with advanced options.</t>
        </r>
      </text>
    </comment>
    <comment ref="A24" authorId="0" shapeId="0" xr:uid="{00000000-0006-0000-0C00-000002000000}">
      <text>
        <r>
          <rPr>
            <b/>
            <sz val="9"/>
            <color indexed="81"/>
            <rFont val="Tahoma"/>
            <family val="2"/>
          </rPr>
          <t>These inputs are selected with advanced options.</t>
        </r>
      </text>
    </comment>
    <comment ref="A46" authorId="0" shapeId="0" xr:uid="{00000000-0006-0000-0C00-00000300000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xml:space="preserve"> </author>
    <author>Richard Methot</author>
    <author xml:space="preserve"> Richard Methot</author>
  </authors>
  <commentList>
    <comment ref="A3" authorId="0" shapeId="0" xr:uid="{00000000-0006-0000-1100-000001000000}">
      <text>
        <r>
          <rPr>
            <b/>
            <sz val="8"/>
            <color indexed="81"/>
            <rFont val="Tahoma"/>
            <family val="2"/>
          </rPr>
          <t xml:space="preserve"> Enter:
20 for age selex
24 for size selex</t>
        </r>
      </text>
    </comment>
    <comment ref="I5" authorId="1" shapeId="0" xr:uid="{00000000-0006-0000-1100-000002000000}">
      <text>
        <r>
          <rPr>
            <b/>
            <sz val="8"/>
            <color indexed="81"/>
            <rFont val="Tahoma"/>
            <family val="2"/>
          </rPr>
          <t>Switch:
1= use Input below
0= Use Slider</t>
        </r>
      </text>
    </comment>
    <comment ref="G7" authorId="0" shapeId="0" xr:uid="{00000000-0006-0000-1100-000003000000}">
      <text>
        <r>
          <rPr>
            <b/>
            <sz val="8"/>
            <color indexed="81"/>
            <rFont val="Tahoma"/>
            <family val="2"/>
          </rPr>
          <t xml:space="preserve"> Bounds on PEAK in SS2 are user-specified, not linked to the min-max bin values as here</t>
        </r>
      </text>
    </comment>
    <comment ref="C12" authorId="0" shapeId="0" xr:uid="{00000000-0006-0000-1100-000004000000}">
      <text>
        <r>
          <rPr>
            <b/>
            <sz val="8"/>
            <color indexed="81"/>
            <rFont val="Tahoma"/>
            <family val="2"/>
          </rPr>
          <t xml:space="preserve"> Value of -999 for INIT or FINAL causes the init and/or final scaling to be skipped</t>
        </r>
      </text>
    </comment>
    <comment ref="H15" authorId="2" shapeId="0" xr:uid="{00000000-0006-0000-1100-000005000000}">
      <text>
        <r>
          <rPr>
            <b/>
            <sz val="8"/>
            <color indexed="81"/>
            <rFont val="Tahoma"/>
            <family val="2"/>
          </rPr>
          <t xml:space="preserve"> If value of INIT is &lt;=-1000, then use it to set selectivity to zero thru this size/age</t>
        </r>
      </text>
    </comment>
    <comment ref="H24" authorId="1" shapeId="0" xr:uid="{00000000-0006-0000-1100-00000600000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<sst xmlns="http://schemas.openxmlformats.org/spreadsheetml/2006/main" count="3720" uniqueCount="1348">
  <si>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</si>
  <si>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</si>
  <si>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</si>
  <si>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</si>
  <si>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</si>
  <si>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</si>
  <si>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</si>
  <si>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</si>
  <si>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</si>
  <si>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</si>
  <si>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</si>
  <si>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</si>
  <si>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</si>
  <si>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</si>
  <si>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</si>
  <si>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</si>
  <si>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</si>
  <si>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</si>
  <si>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</si>
  <si>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</si>
  <si>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</si>
  <si>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</si>
  <si>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</si>
  <si>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</si>
  <si>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</si>
  <si>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</si>
  <si>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</si>
  <si>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</si>
  <si>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</si>
  <si>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</si>
  <si>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</si>
  <si>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</si>
  <si>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</si>
  <si>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</si>
  <si>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</si>
  <si>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</si>
  <si>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</si>
  <si>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</si>
  <si>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</si>
  <si>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</si>
  <si>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</si>
  <si>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</si>
  <si>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</si>
  <si>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</si>
  <si>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</si>
  <si>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</si>
  <si>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</si>
  <si>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</si>
  <si>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</si>
  <si>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</si>
  <si>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</si>
  <si>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</si>
  <si>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</si>
  <si>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</si>
  <si>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</si>
  <si>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</si>
  <si>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</si>
  <si>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</si>
  <si>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</si>
  <si>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</si>
  <si>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</si>
  <si>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</si>
  <si>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</si>
  <si>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</si>
  <si>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</si>
  <si>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</si>
  <si>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</si>
  <si>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</si>
  <si>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</si>
  <si>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</si>
  <si>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</si>
  <si>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</si>
  <si>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</si>
  <si>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</si>
  <si>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</si>
  <si>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</si>
  <si>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</si>
  <si>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</si>
  <si>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</si>
  <si>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</si>
  <si>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</si>
  <si>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</si>
  <si>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</si>
  <si>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</si>
  <si>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</si>
  <si>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</si>
  <si>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</si>
  <si>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</si>
  <si>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</si>
  <si>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</si>
  <si>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</si>
  <si>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</si>
  <si>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</si>
  <si>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</si>
  <si>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</si>
  <si>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</si>
  <si>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</si>
  <si>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</si>
  <si>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</si>
  <si>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</si>
  <si>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</si>
  <si>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</si>
  <si>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</si>
  <si>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</si>
  <si>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</si>
  <si>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</si>
  <si>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</si>
  <si>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</si>
  <si>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</si>
  <si>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</si>
  <si>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</si>
  <si>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</si>
  <si>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</si>
  <si>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</si>
  <si>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</si>
  <si>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</si>
  <si>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</si>
  <si>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</si>
  <si>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</si>
  <si>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</si>
  <si>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</si>
  <si>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</si>
  <si>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</si>
  <si>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</si>
  <si>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</si>
  <si>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</si>
  <si>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</si>
  <si>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</si>
  <si>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</si>
  <si>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</si>
  <si>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</si>
  <si>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</si>
  <si>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</si>
  <si>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</si>
  <si>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</si>
  <si>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</si>
  <si>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</si>
  <si>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</si>
  <si>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</si>
  <si>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</si>
  <si>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</si>
  <si>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</si>
  <si>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</si>
  <si>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</si>
  <si>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</si>
  <si>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</si>
  <si>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</si>
  <si>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</si>
  <si>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</si>
  <si>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</si>
  <si>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</si>
  <si>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</si>
  <si>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</si>
  <si>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</si>
  <si>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</si>
  <si>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</si>
  <si>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</si>
  <si>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</si>
  <si>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</si>
  <si>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</si>
  <si>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</si>
  <si>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</si>
  <si>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</si>
  <si>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</si>
  <si>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</si>
  <si>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</si>
  <si>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</si>
  <si>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</si>
  <si>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</si>
  <si>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</si>
  <si>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</si>
  <si>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</si>
  <si>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</si>
  <si>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</si>
  <si>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</si>
  <si>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</si>
  <si>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</si>
  <si>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</si>
  <si>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</si>
  <si>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</si>
  <si>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</si>
  <si>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</si>
  <si>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</si>
  <si>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</si>
  <si>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</si>
  <si>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</si>
  <si>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</si>
  <si>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</si>
  <si>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</si>
  <si>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</si>
  <si>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</si>
  <si>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</si>
  <si>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</si>
  <si>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</si>
  <si>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</si>
  <si>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</si>
  <si>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</si>
  <si>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</si>
  <si>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</si>
  <si>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</si>
  <si>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</si>
  <si>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</si>
  <si>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</si>
  <si>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</si>
  <si>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</si>
  <si>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</si>
  <si>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</si>
  <si>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</si>
  <si>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</si>
  <si>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</si>
  <si>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</si>
  <si>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</si>
  <si>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</si>
  <si>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</si>
  <si>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</si>
  <si>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</si>
  <si>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</si>
  <si>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</si>
  <si>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</si>
  <si>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</si>
  <si>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</si>
  <si>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</si>
  <si>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</si>
  <si>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</si>
  <si>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</si>
  <si>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</si>
  <si>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</si>
  <si>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</si>
  <si>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</si>
  <si>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</si>
  <si>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</si>
  <si>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</si>
  <si>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</si>
  <si>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</si>
  <si>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</si>
  <si>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</si>
  <si>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</si>
  <si>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</si>
  <si>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</si>
  <si>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</si>
  <si>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</si>
  <si>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</si>
  <si>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</si>
  <si>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</si>
  <si>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</si>
  <si>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</si>
  <si>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</si>
  <si>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</si>
  <si>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</si>
  <si>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</si>
  <si>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</si>
  <si>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</si>
  <si>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</si>
  <si>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</si>
  <si>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</si>
  <si>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</si>
  <si>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</si>
  <si>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</si>
  <si>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</si>
  <si>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</si>
  <si>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</si>
  <si>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</si>
  <si>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</si>
  <si>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</si>
  <si>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</si>
  <si>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</si>
  <si>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</si>
  <si>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</si>
  <si>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</si>
  <si>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</si>
  <si>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</si>
  <si>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</si>
  <si>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</si>
  <si>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</si>
  <si>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</si>
  <si>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</si>
  <si>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</si>
  <si>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</si>
  <si>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</si>
  <si>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</si>
  <si>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</si>
  <si>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</si>
  <si>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</si>
  <si>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</si>
  <si>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</si>
  <si>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</si>
  <si>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</si>
  <si>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</si>
  <si>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</si>
  <si>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</si>
  <si>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</si>
  <si>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</si>
  <si>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</si>
  <si>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</si>
  <si>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</si>
  <si>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</si>
  <si>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</si>
  <si>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</si>
  <si>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</si>
  <si>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</si>
  <si>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</si>
  <si>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</si>
  <si>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</si>
  <si>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</si>
  <si>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</si>
  <si>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</si>
  <si>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</si>
  <si>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</si>
  <si>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</si>
  <si>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</si>
  <si>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</si>
  <si>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</si>
  <si>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</si>
  <si>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</si>
  <si>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</si>
  <si>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</si>
  <si>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</si>
  <si>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</si>
  <si>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</si>
  <si>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</si>
  <si>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</si>
  <si>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</si>
  <si>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</si>
  <si>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</si>
  <si>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</si>
  <si>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</si>
  <si>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</si>
  <si>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</si>
  <si>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</si>
  <si>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</si>
  <si>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</si>
  <si>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</si>
  <si>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</si>
  <si>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</si>
  <si>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</si>
  <si>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</si>
  <si>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</si>
  <si>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</si>
  <si>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</si>
  <si>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</si>
  <si>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</si>
  <si>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</si>
  <si>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</si>
  <si>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</si>
  <si>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</si>
  <si>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</si>
  <si>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</si>
  <si>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</si>
  <si>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</si>
  <si>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</si>
  <si>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</si>
  <si>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</si>
  <si>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</si>
  <si>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</si>
  <si>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</si>
  <si>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</si>
  <si>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</si>
  <si>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</si>
  <si>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</si>
  <si>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</si>
  <si>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</si>
  <si>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</si>
  <si>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</si>
  <si>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</si>
  <si>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</si>
  <si>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</si>
  <si>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</si>
  <si>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</si>
  <si>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</si>
  <si>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</si>
  <si>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</si>
  <si>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</si>
  <si>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</si>
  <si>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</si>
  <si>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</si>
  <si>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</si>
  <si>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</si>
  <si>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</si>
  <si>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</si>
  <si>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</si>
  <si>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</si>
  <si>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</si>
  <si>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</si>
  <si>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</si>
  <si>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</si>
  <si>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</si>
  <si>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</si>
  <si>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</si>
  <si>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</si>
  <si>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</si>
  <si>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</si>
  <si>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</si>
  <si>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</si>
  <si>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</si>
  <si>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</si>
  <si>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</si>
  <si>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</si>
  <si>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</si>
  <si>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</si>
  <si>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</si>
  <si>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</si>
  <si>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</si>
  <si>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</si>
  <si>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</si>
  <si>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</si>
  <si>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</si>
  <si>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</si>
  <si>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</si>
  <si>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</si>
  <si>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</si>
  <si>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</si>
  <si>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</si>
  <si>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</si>
  <si>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</si>
  <si>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</si>
  <si>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</si>
  <si>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</si>
  <si>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</si>
  <si>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</si>
  <si>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</si>
  <si>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</si>
  <si>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</si>
  <si>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</si>
  <si>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</si>
  <si>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</si>
  <si>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</si>
  <si>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</si>
  <si>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</si>
  <si>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</si>
  <si>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</si>
  <si>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</si>
  <si>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</si>
  <si>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</si>
  <si>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</si>
  <si>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</si>
  <si>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</si>
  <si>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</si>
  <si>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</si>
  <si>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</si>
  <si>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</si>
  <si>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</si>
  <si>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</si>
  <si>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</si>
  <si>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</si>
  <si>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</si>
  <si>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</si>
  <si>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</si>
  <si>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</si>
  <si>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</si>
  <si>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</si>
  <si>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</si>
  <si>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</si>
  <si>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</si>
  <si>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</si>
  <si>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</si>
  <si>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</si>
  <si>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</si>
  <si>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</si>
  <si>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</si>
  <si>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</si>
  <si>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</si>
  <si>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</si>
  <si>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</si>
  <si>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</si>
  <si>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</si>
  <si>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</si>
  <si>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</si>
  <si>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</si>
  <si>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</si>
  <si>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</si>
  <si>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</si>
  <si>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</si>
  <si>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</si>
  <si>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</si>
  <si>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</si>
  <si>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</si>
  <si>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</si>
  <si>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</si>
  <si>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</si>
  <si>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</si>
  <si>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</si>
  <si>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</si>
  <si>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</si>
  <si>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</si>
  <si>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</si>
  <si>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</si>
  <si>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</si>
  <si>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</si>
  <si>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</si>
  <si>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</si>
  <si>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</si>
  <si>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</si>
  <si>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</si>
  <si>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</si>
  <si>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</si>
  <si>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</si>
  <si>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</si>
  <si>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</si>
  <si>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</si>
  <si>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</si>
  <si>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</si>
  <si>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</si>
  <si>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</si>
  <si>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</si>
  <si>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</si>
  <si>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</si>
  <si>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</si>
  <si>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</si>
  <si>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</si>
  <si>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</si>
  <si>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</si>
  <si>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</si>
  <si>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</si>
  <si>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</si>
  <si>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</si>
  <si>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</si>
  <si>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</si>
  <si>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</si>
  <si>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</si>
  <si>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</si>
  <si>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</si>
  <si>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</si>
  <si>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</si>
  <si>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</si>
  <si>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</si>
  <si>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</si>
  <si>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</si>
  <si>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</si>
  <si>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</si>
  <si>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</si>
  <si>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</si>
  <si>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</si>
  <si>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</si>
  <si>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</si>
  <si>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</si>
  <si>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</si>
  <si>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</si>
  <si>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</si>
  <si>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</si>
  <si>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</si>
  <si>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</si>
  <si>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</si>
  <si>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</si>
  <si>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</si>
  <si>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</si>
  <si>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</si>
  <si>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</si>
  <si>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</si>
  <si>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</si>
  <si>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</si>
  <si>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</si>
  <si>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</si>
  <si>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</si>
  <si>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</si>
  <si>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</si>
  <si>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</si>
  <si>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</si>
  <si>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</si>
  <si>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</si>
  <si>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</si>
  <si>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</si>
  <si>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</si>
  <si>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</si>
  <si>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</si>
  <si>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</si>
  <si>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</si>
  <si>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</si>
  <si>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</si>
  <si>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</si>
  <si>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</si>
  <si>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</si>
  <si>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</si>
  <si>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</si>
  <si>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</si>
  <si>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</si>
  <si>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</si>
  <si>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</si>
  <si>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</si>
  <si>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</si>
  <si>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</si>
  <si>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</si>
  <si>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</si>
  <si>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</si>
  <si>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</si>
  <si>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</si>
  <si>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</si>
  <si>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</si>
  <si>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</si>
  <si>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</si>
  <si>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</si>
  <si>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</si>
  <si>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</si>
  <si>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</si>
  <si>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</si>
  <si>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</si>
  <si>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</si>
  <si>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</si>
  <si>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</si>
  <si>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</si>
  <si>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</si>
  <si>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</si>
  <si>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</si>
  <si>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</si>
  <si>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</si>
  <si>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</si>
  <si>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</si>
  <si>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</si>
  <si>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</si>
  <si>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</si>
  <si>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</si>
  <si>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</si>
  <si>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</si>
  <si>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</si>
  <si>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</si>
  <si>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</si>
  <si>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</si>
  <si>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</si>
  <si>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</si>
  <si>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</si>
  <si>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</si>
  <si>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</si>
  <si>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</si>
  <si>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</si>
  <si>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</si>
  <si>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</si>
  <si>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</si>
  <si>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</si>
  <si>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</si>
  <si>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</si>
  <si>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</si>
  <si>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</si>
  <si>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</si>
  <si>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</si>
  <si>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</si>
  <si>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</si>
  <si>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</si>
  <si>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</si>
  <si>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</si>
  <si>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</si>
  <si>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</si>
  <si>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</si>
  <si>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</si>
  <si>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</si>
  <si>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</si>
  <si>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</si>
  <si>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</si>
  <si>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</si>
  <si>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</si>
  <si>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</si>
  <si>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</si>
  <si>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</si>
  <si>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</si>
  <si>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</si>
  <si>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</si>
  <si>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</si>
  <si>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</si>
  <si>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</si>
  <si>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</si>
  <si>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</si>
  <si>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</si>
  <si>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</si>
  <si>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</si>
  <si>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</si>
  <si>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</si>
  <si>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</si>
  <si>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</si>
  <si>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</si>
  <si>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</si>
  <si>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</si>
  <si>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</si>
  <si>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</si>
  <si>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</si>
  <si>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</si>
  <si>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</si>
  <si>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</si>
  <si>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</si>
  <si>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</si>
  <si>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</si>
  <si>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</si>
  <si>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</si>
  <si>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</si>
  <si>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</si>
  <si>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</si>
  <si>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</si>
  <si>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</si>
  <si>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</si>
  <si>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</si>
  <si>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</si>
  <si>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</si>
  <si>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</si>
  <si>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</si>
  <si>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</si>
  <si>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</si>
  <si>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</si>
  <si>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</si>
  <si>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</si>
  <si>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</si>
  <si>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</si>
  <si>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</si>
  <si>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</si>
  <si>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</si>
  <si>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</si>
  <si>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</si>
  <si>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</si>
  <si>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</si>
  <si>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</si>
  <si>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</si>
  <si>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</si>
  <si>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</si>
  <si>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</si>
  <si>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</si>
  <si>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</si>
  <si>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</si>
  <si>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</si>
  <si>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</si>
  <si>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</si>
  <si>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</si>
  <si>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</si>
  <si>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</si>
  <si>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</si>
  <si>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</si>
  <si>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</si>
  <si>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</si>
  <si>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</si>
  <si>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</si>
  <si>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</si>
  <si>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</si>
  <si>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</si>
  <si>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</si>
  <si>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</si>
  <si>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</si>
  <si>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</si>
  <si>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</si>
  <si>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</si>
  <si>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</si>
  <si>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</si>
  <si>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</si>
  <si>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</si>
  <si>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</si>
  <si>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</si>
  <si>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</si>
  <si>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</si>
  <si>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</si>
  <si>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</si>
  <si>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</si>
  <si>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</si>
  <si>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</si>
  <si>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</si>
  <si>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</si>
  <si>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</si>
  <si>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</si>
  <si>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</si>
  <si>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</si>
  <si>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</si>
  <si>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</si>
  <si>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</si>
  <si>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</si>
  <si>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</si>
  <si>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</si>
  <si>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</si>
  <si>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</si>
  <si>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</si>
  <si>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</si>
  <si>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</si>
  <si>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</si>
  <si>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</si>
  <si>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</si>
  <si>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</si>
  <si>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</si>
  <si>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</si>
  <si>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</si>
  <si>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</si>
  <si>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</si>
  <si>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</si>
  <si>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</si>
  <si>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</si>
  <si>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</si>
  <si>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</si>
  <si>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</si>
  <si>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</si>
  <si>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</si>
  <si>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</si>
  <si>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</si>
  <si>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</si>
  <si>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</si>
  <si>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</si>
  <si>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</si>
  <si>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</si>
  <si>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</si>
  <si>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</si>
  <si>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</si>
  <si>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</si>
  <si>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</si>
  <si>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</si>
  <si>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</si>
  <si>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</si>
  <si>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</si>
  <si>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</si>
  <si>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</si>
  <si>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</si>
  <si>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</si>
  <si>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</si>
  <si>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</si>
  <si>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</si>
  <si>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</si>
  <si>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</si>
  <si>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</si>
  <si>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</si>
  <si>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</si>
  <si>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</si>
  <si>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</si>
  <si>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</si>
  <si>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</si>
  <si>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</si>
  <si>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</si>
  <si>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</si>
  <si>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</si>
  <si>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</si>
  <si>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</si>
  <si>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</si>
  <si>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</si>
  <si>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</si>
  <si>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</si>
  <si>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</si>
  <si>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</si>
  <si>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</si>
  <si>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</si>
  <si>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</si>
  <si>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</si>
  <si>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</si>
  <si>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</si>
  <si>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</si>
  <si>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</si>
  <si>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</si>
  <si>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</si>
  <si>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</si>
  <si>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</si>
  <si>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</si>
  <si>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</si>
  <si>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</si>
  <si>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</si>
  <si>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</si>
  <si>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</si>
  <si>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</si>
  <si>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</si>
  <si>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Note that time blocks do NOT need to be used, even if they are set up! To use blocks, they must be referenced in the parameter lines</t>
  </si>
  <si>
    <t>Use for biology, spawner-recruitment, catchability, and selectivity</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</si>
  <si>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</si>
  <si>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</si>
  <si>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</si>
  <si>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</si>
  <si>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</si>
  <si>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</si>
  <si>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</si>
  <si>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</si>
  <si>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</si>
  <si>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</si>
  <si>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</si>
  <si>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</si>
  <si>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</si>
  <si>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</si>
  <si>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</si>
  <si>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</si>
  <si>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</si>
  <si>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</si>
  <si>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</si>
  <si>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</si>
  <si>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</si>
  <si>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</si>
  <si>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</si>
  <si>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</si>
  <si>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</si>
  <si>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</si>
  <si>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</si>
  <si>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</si>
  <si>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</si>
  <si>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</si>
  <si>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</si>
  <si>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</si>
  <si>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</si>
  <si>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</si>
  <si>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</si>
  <si>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</si>
  <si>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</si>
  <si>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</si>
  <si>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</si>
  <si>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</si>
  <si>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</si>
  <si>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</si>
  <si>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</si>
  <si>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</si>
  <si>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</si>
  <si>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</si>
  <si>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</si>
  <si>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</si>
  <si>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</si>
  <si>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</si>
  <si>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</si>
  <si>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</si>
  <si>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</si>
  <si>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</si>
  <si>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</si>
  <si>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</si>
  <si>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</si>
  <si>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</si>
  <si>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</si>
  <si>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</si>
  <si>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</si>
  <si>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</si>
  <si>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</si>
  <si>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</si>
  <si>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</si>
  <si>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</si>
  <si>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</si>
  <si>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</si>
  <si>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</si>
  <si>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</si>
  <si>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</si>
  <si>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</si>
  <si>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</si>
  <si>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</si>
  <si>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</si>
  <si>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</si>
  <si>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</si>
  <si>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</si>
  <si>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</si>
  <si>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</si>
  <si>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</si>
  <si>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</si>
  <si>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</si>
  <si>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</si>
  <si>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</si>
  <si>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</si>
  <si>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</si>
  <si>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</si>
  <si>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</si>
  <si>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</si>
  <si>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</si>
  <si>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</si>
  <si>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</si>
  <si>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</si>
  <si>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</si>
  <si>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</si>
  <si>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</si>
  <si>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</si>
  <si>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</si>
  <si>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</si>
  <si>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</si>
  <si>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</si>
  <si>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</si>
  <si>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</si>
  <si>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</si>
  <si>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</si>
  <si>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</si>
  <si>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</si>
  <si>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where base parameter 1 appears before base parameter 2 within the main parameter section.</t>
  </si>
  <si>
    <t>Need these 2 lines for each base parameter with deviations</t>
  </si>
  <si>
    <t xml:space="preserve">Using deviations </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</si>
  <si>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</si>
  <si>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</si>
  <si>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</si>
  <si>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</si>
  <si>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</si>
  <si>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</si>
  <si>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</si>
  <si>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</si>
  <si>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</si>
  <si>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 xml:space="preserve">Trend with final as offset </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</si>
  <si>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</si>
  <si>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</si>
  <si>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</si>
  <si>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</si>
  <si>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</si>
  <si>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</si>
  <si>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</si>
  <si>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</si>
  <si>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</si>
  <si>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</si>
  <si>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</si>
  <si>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</si>
  <si>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</si>
  <si>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</si>
  <si>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</si>
  <si>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</si>
  <si>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</si>
  <si>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</si>
  <si>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</si>
  <si>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</si>
  <si>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</si>
  <si>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</si>
  <si>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</si>
  <si>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</si>
  <si>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</si>
  <si>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</si>
  <si>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</si>
  <si>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</si>
  <si>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</si>
  <si>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</si>
  <si>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</si>
  <si>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</si>
  <si>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</si>
  <si>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</si>
  <si>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</si>
  <si>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</si>
  <si>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</si>
  <si>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</si>
  <si>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</si>
  <si>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</si>
  <si>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</si>
  <si>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</si>
  <si>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</si>
  <si>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</si>
  <si>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</si>
  <si>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</si>
  <si>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</si>
  <si>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</si>
  <si>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</si>
  <si>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</si>
  <si>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</si>
  <si>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</si>
  <si>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</si>
  <si>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</si>
  <si>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</si>
  <si>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</si>
  <si>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</si>
  <si>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</si>
  <si>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</si>
  <si>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</si>
  <si>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</si>
  <si>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</si>
  <si>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</si>
  <si>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</si>
  <si>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</si>
  <si>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</si>
  <si>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</si>
  <si>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</si>
  <si>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</si>
  <si>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</si>
  <si>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</si>
  <si>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</si>
  <si>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</si>
  <si>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</si>
  <si>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</si>
  <si>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</si>
  <si>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</si>
  <si>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</si>
  <si>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</si>
  <si>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</si>
  <si>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</si>
  <si>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</si>
  <si>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</si>
  <si>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</si>
  <si>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</si>
  <si>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</si>
  <si>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</si>
  <si>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</si>
  <si>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</si>
  <si>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</si>
  <si>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</si>
  <si>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</si>
  <si>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</si>
  <si>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</si>
  <si>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</si>
  <si>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</si>
  <si>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</si>
  <si>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</si>
  <si>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</si>
  <si>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</si>
  <si>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</si>
  <si>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</si>
  <si>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</si>
  <si>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</si>
  <si>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</si>
  <si>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</si>
  <si>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</si>
  <si>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</si>
  <si>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</si>
  <si>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</si>
  <si>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</si>
  <si>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</si>
  <si>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</si>
  <si>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</si>
  <si>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</si>
  <si>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</si>
  <si>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</si>
  <si>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</si>
  <si>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</si>
  <si>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</si>
  <si>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</si>
  <si>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</si>
  <si>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</si>
  <si>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</si>
  <si>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</si>
  <si>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</si>
  <si>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</si>
  <si>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</si>
  <si>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</si>
  <si>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</si>
  <si>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</si>
  <si>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</si>
  <si>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</si>
  <si>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</si>
  <si>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</si>
  <si>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</si>
  <si>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</si>
  <si>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</si>
  <si>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</si>
  <si>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</si>
  <si>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</si>
  <si>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</si>
  <si>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</si>
  <si>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</si>
  <si>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</si>
  <si>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</si>
  <si>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</si>
  <si>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</si>
  <si>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</si>
  <si>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</si>
  <si>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</si>
  <si>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</si>
  <si>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</si>
  <si>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</si>
  <si>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</si>
  <si>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</si>
  <si>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</si>
  <si>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</si>
  <si>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</si>
  <si>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</si>
  <si>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</si>
  <si>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</si>
  <si>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</si>
  <si>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</si>
  <si>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</si>
  <si>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</si>
  <si>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</si>
  <si>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</si>
  <si>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</si>
  <si>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</si>
  <si>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</si>
  <si>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</si>
  <si>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</si>
  <si>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</si>
  <si>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</si>
  <si>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</si>
  <si>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</si>
  <si>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</si>
  <si>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</si>
  <si>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</si>
  <si>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</si>
  <si>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</si>
  <si>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</si>
  <si>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</si>
  <si>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</si>
  <si>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</si>
  <si>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</si>
  <si>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</si>
  <si>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</si>
  <si>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</si>
  <si>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</si>
  <si>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</si>
  <si>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</si>
  <si>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</si>
  <si>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</si>
  <si>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</si>
  <si>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</si>
  <si>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</si>
  <si>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</si>
  <si>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</si>
  <si>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</si>
  <si>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</si>
  <si>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</si>
  <si>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</si>
  <si>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</si>
  <si>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</si>
  <si>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</si>
  <si>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</si>
  <si>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</si>
  <si>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</si>
  <si>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</si>
  <si>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</si>
  <si>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</si>
  <si>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</si>
  <si>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</si>
  <si>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</si>
  <si>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</si>
  <si>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</si>
  <si>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</si>
  <si>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</si>
  <si>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</si>
  <si>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</si>
  <si>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</si>
  <si>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</si>
  <si>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</si>
  <si>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</si>
  <si>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</si>
  <si>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</si>
  <si>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</si>
  <si>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</si>
  <si>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</si>
  <si>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</si>
  <si>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</si>
  <si>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</si>
  <si>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</si>
  <si>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</si>
  <si>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</si>
  <si>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</si>
  <si>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</si>
  <si>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</si>
  <si>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</si>
  <si>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</si>
  <si>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</si>
  <si>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</si>
  <si>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</si>
  <si>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</si>
  <si>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</si>
  <si>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</si>
  <si>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</si>
  <si>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</si>
  <si>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</si>
  <si>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</si>
  <si>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</si>
  <si>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</si>
  <si>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</si>
  <si>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</si>
  <si>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</si>
  <si>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</si>
  <si>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</si>
  <si>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</si>
  <si>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</si>
  <si>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</si>
  <si>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</si>
  <si>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</si>
  <si>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</si>
  <si>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</si>
  <si>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</si>
  <si>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</si>
  <si>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</si>
  <si>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</si>
  <si>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</si>
  <si>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</si>
  <si>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</si>
  <si>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</si>
  <si>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</si>
  <si>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</si>
  <si>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</si>
  <si>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</si>
  <si>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</si>
  <si>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</si>
  <si>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</si>
  <si>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</si>
  <si>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</si>
  <si>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</si>
  <si>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</si>
  <si>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</si>
  <si>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</si>
  <si>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</si>
  <si>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</si>
  <si>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</si>
  <si>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</si>
  <si>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</si>
  <si>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</si>
  <si>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</si>
  <si>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</si>
  <si>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</si>
  <si>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</si>
  <si>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</si>
  <si>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</si>
  <si>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</si>
  <si>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</si>
  <si>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</si>
  <si>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</si>
  <si>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</si>
  <si>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</si>
  <si>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</si>
  <si>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</si>
  <si>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</si>
  <si>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</si>
  <si>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</si>
  <si>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</si>
  <si>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</si>
  <si>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</si>
  <si>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</si>
  <si>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</si>
  <si>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</si>
  <si>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</si>
  <si>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</si>
  <si>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</si>
  <si>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</si>
  <si>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</si>
  <si>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</si>
  <si>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</si>
  <si>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</si>
  <si>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</si>
  <si>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</si>
  <si>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</si>
  <si>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</si>
  <si>
    <t xml:space="preserve">Note the order, where all fleet params, in order by fleet number, for the first season come first, then all for the second season </t>
  </si>
  <si>
    <t>Read 1 parameter line for each fleet and season  where there is positive initial equilibrium catch  in the catch section of the data file</t>
  </si>
  <si>
    <t>Block_type options</t>
  </si>
  <si>
    <t>replacement</t>
  </si>
  <si>
    <t>use_dev link options</t>
  </si>
  <si>
    <t>environmental link options</t>
  </si>
  <si>
    <t>multiplicative (exponential scalar)</t>
  </si>
  <si>
    <t>additive (linear offset)</t>
  </si>
  <si>
    <t>bounded replacement</t>
  </si>
  <si>
    <t xml:space="preserve">Can be 0, 1 or 2 . Once doing final model runs, all should be 1 if there are time varying parameters. </t>
  </si>
  <si>
    <t>nages + 1 parameters, unless special &gt; 0</t>
  </si>
  <si>
    <t># Hermaproditism Season: -1 to do transition at end of each season (after mortality and before movement) or select just 1 seaseon with a positive integer. If fractional input included, indicates first age of non zero transition probability (otherwise, assumed to be 1)</t>
  </si>
  <si>
    <t>#Include males in spawning biomass? 0 for No, 1 for simple addition of males to females. If between 0 and 1, indicates the fraction of the male  biomass to include in the total spawning biomass</t>
  </si>
  <si>
    <t>Use one of the time block patterns defined</t>
  </si>
  <si>
    <t>Use a trend</t>
  </si>
  <si>
    <t>After the parameter section, specify the additional parameter lines for trends (short lines)</t>
  </si>
  <si>
    <t># Size_inflection_FISHERY(1)_TrendFinal_LogstOffset</t>
  </si>
  <si>
    <t># Size_inflection_FISHERY(1)_TrendInfl_LogstOffset</t>
  </si>
  <si>
    <t># Size_inflection_FISHERY(1)_TrendWidth_yrs_</t>
  </si>
  <si>
    <t>Trends are selected using the same input to select using time blocks</t>
  </si>
  <si>
    <t>All trend options (-1, -2, -3) require 3 additional short parameter lines</t>
  </si>
  <si>
    <t>Use_Block options (time blocks, trends)</t>
  </si>
  <si>
    <t>Trend: End value a fraction of base parameter min -max</t>
  </si>
  <si>
    <t>Specify these cols to use time blocks or trends</t>
  </si>
  <si>
    <t>Note that  blocks (or trends), env-var, and devs can be used together. For 2 parameters in the section with all three, the extra time varying parameters would be in the order:</t>
  </si>
  <si>
    <t>An example order using a trend, env var and devs for each of 2 parameters</t>
  </si>
  <si>
    <t>Base parameter 1 trend parameters (3 lines)</t>
  </si>
  <si>
    <t>Base parameter 2 trend parameters (3 lines)</t>
  </si>
  <si>
    <t>Time-varying parameter order in short parameter lines</t>
  </si>
  <si>
    <t>For more details on how to use blocks or time-varying parameters, see the SS user manual section on  Using Time-Varying Parameters</t>
  </si>
  <si>
    <t>1 short parameter line needed for env link, except for option 4 which requires 2 short par lines</t>
  </si>
  <si>
    <t>Age-specific M linked to age-specific length and maturity (experimental)</t>
  </si>
  <si>
    <t># NatM_power_Fem_GP_1</t>
  </si>
  <si>
    <t># NatM_infl_Fem_GP_1</t>
  </si>
  <si>
    <t># NatM_mature_Fem_GP_1</t>
  </si>
  <si>
    <t>Parameter lines; Need 4 lines for each growth pattern and sex.</t>
  </si>
  <si>
    <t># NatM_juv_Fem_GP_1</t>
  </si>
  <si>
    <t xml:space="preserve"> #_natM_type:_0=1Parm; 1=N_breakpoints;_2=Lorenzen;_3=agespecific;_4=agespec_withseasinterpolate, 5=age specific linked to age specific length and maturity</t>
  </si>
  <si>
    <t xml:space="preserve"> #_natM_type:_0=1Parm; 1=N_breakpoints;_2=Lorenzen;_3=agespecific;_4=agespec_withseasinterpolate,  5=age specific linked to age specific length and maturity</t>
  </si>
  <si>
    <t># Setup with natM_type = 5, suboption 1</t>
  </si>
  <si>
    <t># Setup with natM_type = 5, suboption 3</t>
  </si>
  <si>
    <t># NatM_L50_Fem_GP_1</t>
  </si>
  <si>
    <t># NatM_slope_Fem_GP_1</t>
  </si>
  <si>
    <t># M option 5 suboptions: 1 = 1 = 4 parameters per sex*growth pattern using age_maturity;  3 = 6 parameters per sex*growth pattern</t>
  </si>
  <si>
    <t>Note that maturity option = 1 must be used with suboption 1 because those same length based parameters are used to calculate M</t>
  </si>
  <si>
    <t># M option 5 suboptions: 1 = 1 = 4 parameters per sex*growth pattern using age_maturity;  3 = 6 parameters</t>
  </si>
  <si>
    <t>Option 2: read specs as in option 1 and for Natural mortality uncertainty, Dynamic B0, Summary Bio</t>
  </si>
  <si>
    <t>Available in SS v 3.30.15 and higher</t>
  </si>
  <si>
    <t>expected input in 3.30.17 and higher</t>
  </si>
  <si>
    <t>Standard read specs + option for st dev of M at age, Dynamic B0, Summary Bio</t>
  </si>
  <si>
    <t xml:space="preserve"># Dynamic B0: 0 for not used, 1 to report SSB for dynamic B0, 2 to report SSB and Recruitment </t>
  </si>
  <si>
    <t># Summary Bio: 0 for not used, 1 to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</si>
</sst>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theme="1"/>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style="thin">
        <color theme="1"/>
      </left>
      <right style="medium">
        <color theme="1"/>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23">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6"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28" xfId="2" applyFont="1" applyFill="1" applyBorder="1"/>
    <xf numFmtId="0" fontId="7" fillId="6" borderId="27"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6"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29" xfId="0" applyFont="1" applyFill="1" applyBorder="1"/>
    <xf numFmtId="0" fontId="0" fillId="6" borderId="30" xfId="0" applyFill="1" applyBorder="1"/>
    <xf numFmtId="0" fontId="0" fillId="6" borderId="31" xfId="0" applyFill="1" applyBorder="1"/>
    <xf numFmtId="0" fontId="7" fillId="0" borderId="29" xfId="0" applyFont="1" applyFill="1" applyBorder="1"/>
    <xf numFmtId="0" fontId="7" fillId="0" borderId="30" xfId="0" applyFont="1" applyFill="1" applyBorder="1"/>
    <xf numFmtId="0" fontId="0" fillId="0" borderId="30" xfId="0" applyFill="1" applyBorder="1"/>
    <xf numFmtId="0" fontId="0" fillId="0" borderId="31" xfId="0" applyFill="1" applyBorder="1"/>
    <xf numFmtId="0" fontId="7" fillId="0" borderId="31"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2"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7" fillId="0" borderId="33" xfId="0" applyFont="1" applyFill="1" applyBorder="1"/>
    <xf numFmtId="0" fontId="0" fillId="0" borderId="34" xfId="0" applyBorder="1"/>
    <xf numFmtId="0" fontId="0" fillId="0" borderId="34" xfId="0" applyFill="1" applyBorder="1"/>
    <xf numFmtId="0" fontId="0" fillId="0" borderId="35" xfId="0" applyFill="1" applyBorder="1"/>
    <xf numFmtId="0" fontId="7" fillId="6" borderId="36" xfId="0" applyFont="1" applyFill="1" applyBorder="1"/>
    <xf numFmtId="0" fontId="0" fillId="6" borderId="36" xfId="0" applyFill="1" applyBorder="1"/>
    <xf numFmtId="0" fontId="0" fillId="0" borderId="29" xfId="0" applyFill="1" applyBorder="1"/>
    <xf numFmtId="0" fontId="15" fillId="6" borderId="27" xfId="0" applyFont="1" applyFill="1" applyBorder="1"/>
    <xf numFmtId="0" fontId="7" fillId="6" borderId="28" xfId="0" applyFont="1" applyFill="1" applyBorder="1"/>
    <xf numFmtId="0" fontId="0" fillId="6" borderId="27" xfId="0" applyFill="1" applyBorder="1"/>
    <xf numFmtId="0" fontId="0" fillId="0" borderId="27" xfId="0" applyBorder="1"/>
    <xf numFmtId="0" fontId="0" fillId="7" borderId="0" xfId="0" applyFill="1" applyAlignment="1">
      <alignment horizontal="left"/>
    </xf>
    <xf numFmtId="0" fontId="8" fillId="0" borderId="10" xfId="0" applyFont="1" applyBorder="1" applyAlignment="1">
      <alignment horizontal="left"/>
    </xf>
    <xf numFmtId="0" fontId="8" fillId="0" borderId="11" xfId="0" applyFont="1" applyBorder="1" applyAlignment="1">
      <alignment horizontal="left"/>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Alignment="1">
      <alignment horizontal="left" vertical="top"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5" xfId="0" applyFill="1" applyBorder="1" applyAlignment="1">
      <alignment horizontal="center" wrapText="1"/>
    </xf>
    <xf numFmtId="0" fontId="0" fillId="6" borderId="0" xfId="0" applyFill="1" applyBorder="1" applyAlignment="1">
      <alignment horizontal="center" wrapText="1"/>
    </xf>
    <xf numFmtId="0" fontId="0" fillId="6" borderId="6" xfId="0" applyFill="1" applyBorder="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27" xfId="2" applyFont="1" applyFill="1" applyBorder="1" applyAlignment="1">
      <alignment horizontal="left"/>
    </xf>
    <xf numFmtId="0" fontId="4" fillId="6" borderId="0" xfId="2" applyFont="1" applyFill="1" applyBorder="1" applyAlignment="1">
      <alignment horizontal="left"/>
    </xf>
    <xf numFmtId="0" fontId="7" fillId="0" borderId="12" xfId="0" applyFont="1" applyBorder="1"/>
    <xf numFmtId="0" fontId="7" fillId="0" borderId="11" xfId="0" applyFont="1" applyBorder="1"/>
    <xf numFmtId="0" fontId="7" fillId="6" borderId="11" xfId="0" applyFont="1" applyFill="1" applyBorder="1"/>
  </cellXfs>
  <cellStyles count="6">
    <cellStyle name="Hyperlink" xfId="1" builtinId="8"/>
    <cellStyle name="Normal" xfId="0" builtinId="0"/>
    <cellStyle name="Normal 2" xfId="2" xr:uid="{00000000-0005-0000-0000-000002000000}"/>
    <cellStyle name="Normal 3" xfId="3" xr:uid="{00000000-0005-0000-0000-000003000000}"/>
    <cellStyle name="Normal 4" xfId="4" xr:uid="{00000000-0005-0000-0000-000004000000}"/>
    <cellStyle name="Normal_new selectivity" xfId="5" xr:uid="{00000000-0005-0000-0000-000005000000}"/>
  </cellStyles>
  <dxfs count="0"/>
  <tableStyles count="0" defaultTableStyle="TableStyleMedium9" defaultPivotStyle="PivotStyleLight16"/>
  <colors>
    <mruColors>
      <color rgb="FFFFFF99"/>
      <color rgb="FFCCFFFF"/>
      <color rgb="FFFFFF66"/>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8.emf"/><Relationship Id="rId1" Type="http://schemas.openxmlformats.org/officeDocument/2006/relationships/image" Target="../media/image9.emf"/><Relationship Id="rId6" Type="http://schemas.openxmlformats.org/officeDocument/2006/relationships/image" Target="../media/image4.emf"/><Relationship Id="rId5" Type="http://schemas.openxmlformats.org/officeDocument/2006/relationships/image" Target="../media/image5.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15</xdr:col>
      <xdr:colOff>571500</xdr:colOff>
      <xdr:row>1</xdr:row>
      <xdr:rowOff>73023</xdr:rowOff>
    </xdr:from>
    <xdr:to>
      <xdr:col>25</xdr:col>
      <xdr:colOff>257177</xdr:colOff>
      <xdr:row>23</xdr:row>
      <xdr:rowOff>85724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20300" y="234948"/>
          <a:ext cx="5905502" cy="39370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279400</xdr:colOff>
          <xdr:row>10</xdr:row>
          <xdr:rowOff>146050</xdr:rowOff>
        </xdr:from>
        <xdr:to>
          <xdr:col>3</xdr:col>
          <xdr:colOff>0</xdr:colOff>
          <xdr:row>14</xdr:row>
          <xdr:rowOff>69850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00000000-0008-0000-0900-000001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127000</xdr:rowOff>
        </xdr:from>
        <xdr:to>
          <xdr:col>5</xdr:col>
          <xdr:colOff>438150</xdr:colOff>
          <xdr:row>14</xdr:row>
          <xdr:rowOff>95250</xdr:rowOff>
        </xdr:to>
        <xdr:sp macro="" textlink="">
          <xdr:nvSpPr>
            <xdr:cNvPr id="23554" name="Object 2" hidden="1">
              <a:extLst>
                <a:ext uri="{63B3BB69-23CF-44E3-9099-C40C66FF867C}">
                  <a14:compatExt spid="_x0000_s23554"/>
                </a:ext>
                <a:ext uri="{FF2B5EF4-FFF2-40B4-BE49-F238E27FC236}">
                  <a16:creationId xmlns:a16="http://schemas.microsoft.com/office/drawing/2014/main" id="{00000000-0008-0000-0900-000002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 uri="{FF2B5EF4-FFF2-40B4-BE49-F238E27FC236}">
                  <a16:creationId xmlns:a16="http://schemas.microsoft.com/office/drawing/2014/main" id="{00000000-0008-0000-1100-000001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 uri="{FF2B5EF4-FFF2-40B4-BE49-F238E27FC236}">
                  <a16:creationId xmlns:a16="http://schemas.microsoft.com/office/drawing/2014/main" id="{00000000-0008-0000-1100-000002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 uri="{FF2B5EF4-FFF2-40B4-BE49-F238E27FC236}">
                  <a16:creationId xmlns:a16="http://schemas.microsoft.com/office/drawing/2014/main" id="{00000000-0008-0000-1100-000003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 uri="{FF2B5EF4-FFF2-40B4-BE49-F238E27FC236}">
                  <a16:creationId xmlns:a16="http://schemas.microsoft.com/office/drawing/2014/main" id="{00000000-0008-0000-1100-000004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 uri="{FF2B5EF4-FFF2-40B4-BE49-F238E27FC236}">
                  <a16:creationId xmlns:a16="http://schemas.microsoft.com/office/drawing/2014/main" id="{00000000-0008-0000-1100-000005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 uri="{FF2B5EF4-FFF2-40B4-BE49-F238E27FC236}">
                  <a16:creationId xmlns:a16="http://schemas.microsoft.com/office/drawing/2014/main" id="{00000000-0008-0000-1100-000006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a:extLst>
            <a:ext uri="{FF2B5EF4-FFF2-40B4-BE49-F238E27FC236}">
              <a16:creationId xmlns:a16="http://schemas.microsoft.com/office/drawing/2014/main" id="{00000000-0008-0000-1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3.emf"/><Relationship Id="rId2" Type="http://schemas.openxmlformats.org/officeDocument/2006/relationships/drawing" Target="../drawings/drawing3.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8.emf"/><Relationship Id="rId3" Type="http://schemas.openxmlformats.org/officeDocument/2006/relationships/vmlDrawing" Target="../drawings/vmlDrawing8.vml"/><Relationship Id="rId7" Type="http://schemas.openxmlformats.org/officeDocument/2006/relationships/image" Target="../media/image5.emf"/><Relationship Id="rId12" Type="http://schemas.openxmlformats.org/officeDocument/2006/relationships/control" Target="../activeX/activeX5.xml"/><Relationship Id="rId2" Type="http://schemas.openxmlformats.org/officeDocument/2006/relationships/drawing" Target="../drawings/drawing5.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7.emf"/><Relationship Id="rId5" Type="http://schemas.openxmlformats.org/officeDocument/2006/relationships/image" Target="../media/image4.emf"/><Relationship Id="rId15" Type="http://schemas.openxmlformats.org/officeDocument/2006/relationships/image" Target="../media/image9.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6.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32"/>
  <sheetViews>
    <sheetView tabSelected="1" workbookViewId="0"/>
  </sheetViews>
  <sheetFormatPr defaultRowHeight="12.5"/>
  <cols>
    <col min="1" max="1" width="41" customWidth="1"/>
    <col min="2" max="2" width="32.1796875" customWidth="1"/>
    <col min="3" max="3" width="22.453125" customWidth="1"/>
  </cols>
  <sheetData>
    <row r="2" spans="1:9" ht="13" thickBot="1"/>
    <row r="3" spans="1:9" ht="18.5" thickBot="1">
      <c r="A3" s="409" t="s">
        <v>178</v>
      </c>
      <c r="B3" s="410"/>
      <c r="D3" s="1"/>
    </row>
    <row r="4" spans="1:9" ht="12.75" customHeight="1">
      <c r="A4" s="313"/>
      <c r="B4" s="313"/>
      <c r="D4" s="1"/>
    </row>
    <row r="5" spans="1:9" ht="12.75" customHeight="1">
      <c r="A5" s="347" t="s">
        <v>1094</v>
      </c>
      <c r="B5" s="347" t="s">
        <v>1095</v>
      </c>
      <c r="C5" s="347" t="s">
        <v>1096</v>
      </c>
      <c r="D5" s="1"/>
    </row>
    <row r="6" spans="1:9" ht="12.75" customHeight="1">
      <c r="A6" s="319" t="s">
        <v>1097</v>
      </c>
      <c r="B6" s="314"/>
      <c r="D6" s="1"/>
    </row>
    <row r="7" spans="1:9" ht="12.75" customHeight="1">
      <c r="A7" s="320" t="s">
        <v>1124</v>
      </c>
      <c r="B7" s="320" t="s">
        <v>1105</v>
      </c>
      <c r="G7" s="3"/>
    </row>
    <row r="8" spans="1:9" ht="12.75" customHeight="1">
      <c r="A8" s="321" t="s">
        <v>1125</v>
      </c>
      <c r="B8" s="306"/>
      <c r="G8" s="3"/>
    </row>
    <row r="9" spans="1:9">
      <c r="A9" s="6" t="s">
        <v>1101</v>
      </c>
      <c r="B9" s="6" t="s">
        <v>1098</v>
      </c>
      <c r="G9" s="3"/>
      <c r="H9" s="3"/>
      <c r="I9" s="3"/>
    </row>
    <row r="10" spans="1:9">
      <c r="A10" s="6" t="s">
        <v>1103</v>
      </c>
      <c r="B10" s="3"/>
      <c r="G10" s="3"/>
      <c r="H10" s="3"/>
      <c r="I10" s="3"/>
    </row>
    <row r="11" spans="1:9">
      <c r="A11" s="6" t="s">
        <v>1104</v>
      </c>
      <c r="B11" s="6" t="s">
        <v>1118</v>
      </c>
      <c r="G11" s="3"/>
      <c r="H11" s="3"/>
      <c r="I11" s="3"/>
    </row>
    <row r="12" spans="1:9">
      <c r="A12" s="6" t="s">
        <v>1106</v>
      </c>
      <c r="B12" s="6" t="s">
        <v>462</v>
      </c>
      <c r="C12" s="6" t="s">
        <v>1119</v>
      </c>
      <c r="G12" s="3"/>
      <c r="H12" s="3"/>
      <c r="I12" s="3"/>
    </row>
    <row r="13" spans="1:9">
      <c r="A13" s="6" t="s">
        <v>1115</v>
      </c>
      <c r="B13" s="6" t="s">
        <v>1116</v>
      </c>
      <c r="G13" s="3"/>
      <c r="H13" s="3"/>
      <c r="I13" s="3"/>
    </row>
    <row r="14" spans="1:9">
      <c r="A14" s="6" t="s">
        <v>1107</v>
      </c>
      <c r="B14" s="6" t="s">
        <v>1117</v>
      </c>
      <c r="C14" s="6" t="s">
        <v>1126</v>
      </c>
    </row>
    <row r="15" spans="1:9">
      <c r="A15" s="6" t="s">
        <v>179</v>
      </c>
      <c r="B15" s="322" t="s">
        <v>1127</v>
      </c>
    </row>
    <row r="16" spans="1:9">
      <c r="A16" s="6" t="s">
        <v>1111</v>
      </c>
      <c r="B16" s="6" t="s">
        <v>1128</v>
      </c>
    </row>
    <row r="17" spans="1:4">
      <c r="A17" s="6" t="s">
        <v>183</v>
      </c>
    </row>
    <row r="18" spans="1:4">
      <c r="A18" s="6" t="s">
        <v>1110</v>
      </c>
      <c r="B18" s="6" t="s">
        <v>1129</v>
      </c>
    </row>
    <row r="19" spans="1:4">
      <c r="A19" s="6" t="s">
        <v>1109</v>
      </c>
      <c r="B19" s="6" t="s">
        <v>1130</v>
      </c>
    </row>
    <row r="20" spans="1:4">
      <c r="A20" s="6" t="s">
        <v>1113</v>
      </c>
      <c r="B20" s="6" t="s">
        <v>236</v>
      </c>
      <c r="C20" s="6" t="s">
        <v>1135</v>
      </c>
    </row>
    <row r="21" spans="1:4">
      <c r="A21" s="6" t="s">
        <v>1112</v>
      </c>
      <c r="B21" s="6" t="s">
        <v>1138</v>
      </c>
      <c r="C21" s="6" t="s">
        <v>1156</v>
      </c>
    </row>
    <row r="22" spans="1:4">
      <c r="A22" s="6"/>
      <c r="B22" s="6"/>
      <c r="C22" s="6" t="s">
        <v>1136</v>
      </c>
      <c r="D22" s="6"/>
    </row>
    <row r="23" spans="1:4">
      <c r="A23" s="6" t="s">
        <v>1292</v>
      </c>
      <c r="B23" s="6" t="s">
        <v>1293</v>
      </c>
      <c r="C23" s="6"/>
      <c r="D23" s="6"/>
    </row>
    <row r="24" spans="1:4">
      <c r="A24" s="6"/>
      <c r="B24" s="6" t="s">
        <v>1137</v>
      </c>
    </row>
    <row r="25" spans="1:4">
      <c r="A25" s="6" t="s">
        <v>1108</v>
      </c>
      <c r="B25" s="322" t="s">
        <v>1134</v>
      </c>
    </row>
    <row r="26" spans="1:4">
      <c r="A26" s="6" t="s">
        <v>182</v>
      </c>
      <c r="B26" s="1"/>
    </row>
    <row r="27" spans="1:4">
      <c r="A27" s="6" t="s">
        <v>181</v>
      </c>
      <c r="B27" s="322" t="s">
        <v>1133</v>
      </c>
    </row>
    <row r="28" spans="1:4">
      <c r="A28" s="6" t="s">
        <v>180</v>
      </c>
      <c r="B28" s="6" t="s">
        <v>1131</v>
      </c>
    </row>
    <row r="29" spans="1:4">
      <c r="A29" s="6" t="s">
        <v>1123</v>
      </c>
      <c r="B29" s="6" t="s">
        <v>1132</v>
      </c>
    </row>
    <row r="30" spans="1:4">
      <c r="A30" s="6" t="s">
        <v>1154</v>
      </c>
      <c r="B30" s="6" t="s">
        <v>1155</v>
      </c>
      <c r="C30" s="6" t="s">
        <v>1120</v>
      </c>
    </row>
    <row r="31" spans="1:4">
      <c r="C31" s="6" t="s">
        <v>1114</v>
      </c>
    </row>
    <row r="32" spans="1:4">
      <c r="C32" s="346" t="s">
        <v>1121</v>
      </c>
    </row>
  </sheetData>
  <mergeCells count="1">
    <mergeCell ref="A3:B3"/>
  </mergeCells>
  <hyperlinks>
    <hyperlink ref="A9" location="Blocks" display="Block setup" xr:uid="{00000000-0004-0000-0000-000000000000}"/>
    <hyperlink ref="A14" location="Growth_Parameters" display="Biology (MG) parameter lines" xr:uid="{00000000-0004-0000-0000-000001000000}"/>
    <hyperlink ref="A15" location="SR" display="Stock Recruitment " xr:uid="{00000000-0004-0000-0000-000002000000}"/>
    <hyperlink ref="A16" location="RecDev" display="Recruitment Deviations (RecDevs)" xr:uid="{00000000-0004-0000-0000-000003000000}"/>
    <hyperlink ref="A18" location="F_Setup" display="Fishing Mortality Method" xr:uid="{00000000-0004-0000-0000-000004000000}"/>
    <hyperlink ref="A20" location="LengthSelex" display="Size Selectivity Setup" xr:uid="{00000000-0004-0000-0000-000005000000}"/>
    <hyperlink ref="A28" location="Lamdas" display="Lambdas" xr:uid="{00000000-0004-0000-0000-000006000000}"/>
    <hyperlink ref="A27" location="VarAdj" display="Variance Adjustments" xr:uid="{00000000-0004-0000-0000-000007000000}"/>
    <hyperlink ref="A26" location="Tagging" display="Tagging Parameters" xr:uid="{00000000-0004-0000-0000-000008000000}"/>
    <hyperlink ref="A17" location="BiasAdjustment" display="RecDev Bias Adjustement" xr:uid="{00000000-0004-0000-0000-000009000000}"/>
    <hyperlink ref="B20" location="Size_Selectivity" display="Detailed Size Selectivity" xr:uid="{00000000-0004-0000-0000-00000A000000}"/>
    <hyperlink ref="A10" location="Timevaryctl" display="Controls for time varying parameters" xr:uid="{00000000-0004-0000-0000-00000B000000}"/>
    <hyperlink ref="A11" location="Msetup" display="Natural Mortality setup" xr:uid="{00000000-0004-0000-0000-00000C000000}"/>
    <hyperlink ref="A12" location="Gsetup" display="Growth setup" xr:uid="{00000000-0004-0000-0000-00000D000000}"/>
    <hyperlink ref="A13" location="MiscBiosetup" display="Maturity and Fecundity Setup" xr:uid="{00000000-0004-0000-0000-00000E000000}"/>
    <hyperlink ref="A19" location="Q" display="Catchability Setup" xr:uid="{00000000-0004-0000-0000-00000F000000}"/>
    <hyperlink ref="A21" location="AgeSelex" display="Age Selectivity Setup" xr:uid="{00000000-0004-0000-0000-000010000000}"/>
    <hyperlink ref="A25" location="Sel2DAR" display="2DAR" xr:uid="{00000000-0004-0000-0000-000011000000}"/>
    <hyperlink ref="A6" location="Begin" display="Beginning of control" xr:uid="{00000000-0004-0000-0000-000012000000}"/>
    <hyperlink ref="A7" location="RecDist" display="Recruitment distributions" xr:uid="{00000000-0004-0000-0000-000013000000}"/>
    <hyperlink ref="A8" location="Move" display="Movement definitions" xr:uid="{00000000-0004-0000-0000-000014000000}"/>
    <hyperlink ref="A29" location="AddSDrep" display="Additional SD reporting options" xr:uid="{00000000-0004-0000-0000-000015000000}"/>
    <hyperlink ref="B7" location="RecDistDet" display="Rec. Dist. Details" xr:uid="{00000000-0004-0000-0000-000016000000}"/>
    <hyperlink ref="C14" location="MoveCalc" display="Movement rates" xr:uid="{00000000-0004-0000-0000-000017000000}"/>
    <hyperlink ref="B9" location="TVdet" display="Blocks&amp;Time-varying" xr:uid="{00000000-0004-0000-0000-000018000000}"/>
    <hyperlink ref="B11" location="M!A1" display="M options" xr:uid="{00000000-0004-0000-0000-000019000000}"/>
    <hyperlink ref="B12" location="GDet" display="Growth options" xr:uid="{00000000-0004-0000-0000-00001A000000}"/>
    <hyperlink ref="C12" location="CompG" display="Compare Growth" xr:uid="{00000000-0004-0000-0000-00001B000000}"/>
    <hyperlink ref="B13" location="MFDet" display="Maturity and Fecundity" xr:uid="{00000000-0004-0000-0000-00001C000000}"/>
    <hyperlink ref="B14" location="MGoptDet" display="MG optional parameters" xr:uid="{00000000-0004-0000-0000-00001D000000}"/>
    <hyperlink ref="B16" location="RecDevDet" display="RecDevs options" xr:uid="{00000000-0004-0000-0000-00001E000000}"/>
    <hyperlink ref="B18" location="Fdet" display="Fishing mortality options" xr:uid="{00000000-0004-0000-0000-00001F000000}"/>
    <hyperlink ref="B19" location="qdet" display="Catchability options" xr:uid="{00000000-0004-0000-0000-000020000000}"/>
    <hyperlink ref="C22" location="Selex17" display="Selectivity pattern 17" xr:uid="{00000000-0004-0000-0000-000021000000}"/>
    <hyperlink ref="C20" location="Selex24" display="Selectivity pattern 24" xr:uid="{00000000-0004-0000-0000-000022000000}"/>
    <hyperlink ref="B21" location="AgeSelDet" display="Age selectivity options" xr:uid="{00000000-0004-0000-0000-000023000000}"/>
    <hyperlink ref="B24" location="Discard!A1" display="Discards" xr:uid="{00000000-0004-0000-0000-000024000000}"/>
    <hyperlink ref="B25" location="Sel2DARDet" display="2DAR details" xr:uid="{00000000-0004-0000-0000-000025000000}"/>
    <hyperlink ref="B27" location="VarAdjDet" display="Variance adjustments options" xr:uid="{00000000-0004-0000-0000-000026000000}"/>
    <hyperlink ref="B28" location="LambdaDet" display="Lambdas options" xr:uid="{00000000-0004-0000-0000-000027000000}"/>
    <hyperlink ref="B29" location="AddSDDet" display="Additional SD reporting options details" xr:uid="{00000000-0004-0000-0000-000028000000}"/>
    <hyperlink ref="B15" location="SRdet" display="SR options" xr:uid="{00000000-0004-0000-0000-000029000000}"/>
    <hyperlink ref="C21" location="Selex24" display="Selectivity pattern 20" xr:uid="{00000000-0004-0000-0000-00002A000000}"/>
    <hyperlink ref="A30" location="Prior_ex" display="Example of prior" xr:uid="{00000000-0004-0000-0000-00002B000000}"/>
    <hyperlink ref="B30" location="Prior_setup" display="Prior setup" xr:uid="{00000000-0004-0000-0000-00002C000000}"/>
    <hyperlink ref="C31" location="Sym_beta_choose" display="Choose Sym_Beta Prior" xr:uid="{00000000-0004-0000-0000-00002D000000}"/>
    <hyperlink ref="C30" location="Comp_Priors" display="Compare Priors" xr:uid="{00000000-0004-0000-0000-00002E000000}"/>
    <hyperlink ref="C32" location="Beta_prior_choose" display="Choose beta prior" xr:uid="{00000000-0004-0000-0000-00002F000000}"/>
    <hyperlink ref="A23" location="DM_parms" display="Dirichlet Multinomial Parameter lines" xr:uid="{00000000-0004-0000-0000-000030000000}"/>
    <hyperlink ref="B23" location="DM_details" display="Dirichlet multinomial details" xr:uid="{00000000-0004-0000-0000-000031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43"/>
  <sheetViews>
    <sheetView workbookViewId="0"/>
  </sheetViews>
  <sheetFormatPr defaultColWidth="9.1796875" defaultRowHeight="12.5"/>
  <cols>
    <col min="1" max="16384" width="9.1796875" style="39"/>
  </cols>
  <sheetData>
    <row r="1" spans="1:49" ht="15.5">
      <c r="A1" s="47" t="s">
        <v>393</v>
      </c>
      <c r="J1" s="38" t="s">
        <v>860</v>
      </c>
    </row>
    <row r="2" spans="1:49">
      <c r="I2" s="179"/>
      <c r="J2" s="30"/>
      <c r="K2" s="179"/>
      <c r="L2" s="179"/>
      <c r="M2" s="179"/>
      <c r="N2" s="179"/>
    </row>
    <row r="5" spans="1:49" ht="13">
      <c r="I5" s="48" t="s">
        <v>394</v>
      </c>
    </row>
    <row r="6" spans="1:49" ht="13">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ht="13">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ht="13">
      <c r="B22" s="48" t="s">
        <v>409</v>
      </c>
    </row>
    <row r="23" spans="2:49" ht="13">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ht="13">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279400</xdr:colOff>
                <xdr:row>10</xdr:row>
                <xdr:rowOff>146050</xdr:rowOff>
              </from>
              <to>
                <xdr:col>3</xdr:col>
                <xdr:colOff>0</xdr:colOff>
                <xdr:row>14</xdr:row>
                <xdr:rowOff>69850</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127000</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17"/>
  <sheetViews>
    <sheetView topLeftCell="A28" workbookViewId="0">
      <selection activeCell="E13" sqref="E13"/>
    </sheetView>
  </sheetViews>
  <sheetFormatPr defaultRowHeight="12.5"/>
  <sheetData>
    <row r="1" spans="1:22" ht="13">
      <c r="A1" s="221" t="s">
        <v>899</v>
      </c>
      <c r="C1" s="30"/>
    </row>
    <row r="2" spans="1:22" ht="15.5">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5">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5">
      <c r="A30" s="26" t="s">
        <v>1232</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5">
      <c r="A59" s="26" t="s">
        <v>1233</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5">
      <c r="A73" s="26" t="s">
        <v>307</v>
      </c>
      <c r="B73" s="3"/>
      <c r="C73" s="3"/>
      <c r="D73" s="3"/>
      <c r="E73" s="3" t="s">
        <v>1234</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ht="13">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52"/>
  <sheetViews>
    <sheetView topLeftCell="A19" workbookViewId="0">
      <selection activeCell="L59" sqref="L59"/>
    </sheetView>
  </sheetViews>
  <sheetFormatPr defaultRowHeight="12.5"/>
  <sheetData>
    <row r="1" spans="1:14" ht="13">
      <c r="A1" s="32" t="s">
        <v>903</v>
      </c>
      <c r="E1" s="30"/>
    </row>
    <row r="2" spans="1:14" ht="13">
      <c r="A2" s="32"/>
      <c r="E2" s="30"/>
    </row>
    <row r="3" spans="1:14" ht="13">
      <c r="A3" s="38" t="s">
        <v>499</v>
      </c>
    </row>
    <row r="4" spans="1:14" ht="13">
      <c r="A4" s="37" t="s">
        <v>503</v>
      </c>
      <c r="B4" s="37" t="s">
        <v>439</v>
      </c>
      <c r="C4" s="106"/>
      <c r="D4" s="106"/>
      <c r="E4" s="106"/>
    </row>
    <row r="5" spans="1:14">
      <c r="A5">
        <v>1</v>
      </c>
      <c r="B5" s="3" t="s">
        <v>500</v>
      </c>
    </row>
    <row r="6" spans="1:14">
      <c r="A6">
        <v>2</v>
      </c>
      <c r="B6" s="3" t="s">
        <v>501</v>
      </c>
    </row>
    <row r="7" spans="1:14">
      <c r="A7">
        <v>3</v>
      </c>
      <c r="B7" s="3" t="s">
        <v>502</v>
      </c>
    </row>
    <row r="8" spans="1:14">
      <c r="B8" s="3"/>
    </row>
    <row r="9" spans="1:14" ht="13">
      <c r="A9" s="32" t="s">
        <v>875</v>
      </c>
      <c r="E9" s="30"/>
    </row>
    <row r="10" spans="1:14">
      <c r="A10" s="3" t="s">
        <v>577</v>
      </c>
    </row>
    <row r="11" spans="1:14" ht="13">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ht="13">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 thickBot="1">
      <c r="A24" s="16" t="s">
        <v>167</v>
      </c>
      <c r="B24" s="17"/>
      <c r="C24" s="17"/>
      <c r="D24" s="17"/>
      <c r="E24" s="17"/>
      <c r="F24" s="17"/>
      <c r="G24" s="17"/>
      <c r="H24" s="17"/>
      <c r="I24" s="17"/>
      <c r="J24" s="17"/>
      <c r="K24" s="17"/>
      <c r="L24" s="17"/>
      <c r="M24" s="17"/>
      <c r="N24" s="17"/>
      <c r="O24" s="17"/>
      <c r="P24" s="17"/>
      <c r="Q24" s="17"/>
      <c r="R24" s="17"/>
      <c r="S24" s="17"/>
    </row>
    <row r="25" spans="1:19" ht="13"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ht="13">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 thickBot="1">
      <c r="A34" s="7" t="s">
        <v>597</v>
      </c>
      <c r="B34" s="2"/>
      <c r="C34" s="16" t="s">
        <v>498</v>
      </c>
      <c r="D34" s="17"/>
      <c r="E34" s="17"/>
      <c r="F34" s="17"/>
      <c r="G34" s="17"/>
      <c r="H34" s="17"/>
      <c r="I34" s="17"/>
      <c r="J34" s="17"/>
      <c r="K34" s="17"/>
      <c r="L34" s="17"/>
      <c r="M34" s="17"/>
      <c r="N34" s="17"/>
      <c r="O34" s="17"/>
      <c r="P34" s="17"/>
      <c r="Q34" s="17"/>
      <c r="R34" s="17"/>
      <c r="S34" s="17"/>
    </row>
    <row r="35" spans="1:21" ht="12.75" customHeight="1">
      <c r="A35" s="7" t="s">
        <v>504</v>
      </c>
      <c r="B35" s="2"/>
      <c r="C35" s="16" t="s">
        <v>508</v>
      </c>
      <c r="D35" s="17"/>
      <c r="E35" s="17"/>
      <c r="F35" s="17"/>
      <c r="G35" s="572" t="s">
        <v>509</v>
      </c>
      <c r="H35" s="573"/>
      <c r="I35" s="573"/>
      <c r="J35" s="573"/>
      <c r="K35" s="573"/>
      <c r="L35" s="573"/>
      <c r="M35" s="574"/>
      <c r="N35" s="17"/>
      <c r="O35" s="17"/>
      <c r="P35" s="17"/>
      <c r="Q35" s="17"/>
      <c r="R35" s="17"/>
      <c r="S35" s="17"/>
    </row>
    <row r="36" spans="1:21" ht="13" thickBot="1">
      <c r="A36" s="7" t="s">
        <v>506</v>
      </c>
      <c r="B36" s="2"/>
      <c r="C36" s="16" t="s">
        <v>507</v>
      </c>
      <c r="D36" s="17"/>
      <c r="E36" s="17"/>
      <c r="F36" s="17"/>
      <c r="G36" s="575"/>
      <c r="H36" s="576"/>
      <c r="I36" s="576"/>
      <c r="J36" s="576"/>
      <c r="K36" s="576"/>
      <c r="L36" s="576"/>
      <c r="M36" s="577"/>
      <c r="N36" s="17"/>
      <c r="O36" s="17"/>
      <c r="P36" s="17"/>
      <c r="Q36" s="17"/>
      <c r="R36" s="17"/>
      <c r="S36" s="17"/>
    </row>
    <row r="37" spans="1:21">
      <c r="A37" s="5"/>
      <c r="B37" s="1"/>
      <c r="C37" s="5"/>
      <c r="D37" s="1"/>
      <c r="E37" s="1"/>
      <c r="F37" s="1"/>
      <c r="G37" s="176"/>
      <c r="H37" s="176"/>
      <c r="I37" s="176"/>
      <c r="J37" s="176"/>
      <c r="K37" s="176"/>
      <c r="L37" s="176"/>
      <c r="M37" s="176"/>
    </row>
    <row r="38" spans="1:21">
      <c r="A38" s="5" t="s">
        <v>904</v>
      </c>
    </row>
    <row r="39" spans="1:21" ht="13">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347</v>
      </c>
      <c r="B44" s="17"/>
      <c r="C44" s="17"/>
      <c r="D44" s="17"/>
      <c r="E44" s="17"/>
      <c r="F44" s="17"/>
      <c r="G44" s="17"/>
      <c r="H44" s="17"/>
      <c r="I44" s="17"/>
      <c r="J44" s="17"/>
      <c r="K44" s="17"/>
      <c r="L44" s="17"/>
      <c r="M44" s="17"/>
      <c r="N44" s="17"/>
      <c r="O44" s="17"/>
      <c r="P44" s="17"/>
      <c r="Q44" s="17"/>
      <c r="R44" s="17"/>
      <c r="S44" s="17"/>
    </row>
    <row r="45" spans="1:21">
      <c r="A45" s="2">
        <v>4</v>
      </c>
      <c r="B45" s="16" t="s">
        <v>348</v>
      </c>
      <c r="C45" s="17"/>
      <c r="D45" s="17"/>
      <c r="E45" s="17"/>
      <c r="F45" s="17"/>
      <c r="G45" s="17"/>
      <c r="H45" s="17"/>
      <c r="I45" s="17"/>
      <c r="J45" s="17"/>
      <c r="K45" s="17"/>
      <c r="L45" s="17"/>
      <c r="M45" s="17"/>
      <c r="N45" s="17"/>
      <c r="O45" s="17"/>
      <c r="P45" s="17"/>
      <c r="Q45" s="17"/>
      <c r="R45" s="17"/>
      <c r="S45" s="17"/>
    </row>
    <row r="47" spans="1:21" ht="13">
      <c r="A47" s="221" t="s">
        <v>870</v>
      </c>
      <c r="K47" s="38" t="s">
        <v>876</v>
      </c>
    </row>
    <row r="48" spans="1:21" ht="13" thickBot="1">
      <c r="A48" s="16" t="s">
        <v>13</v>
      </c>
      <c r="B48" s="16" t="s">
        <v>0</v>
      </c>
      <c r="C48" s="16" t="s">
        <v>1</v>
      </c>
      <c r="D48" s="16" t="s">
        <v>2</v>
      </c>
      <c r="E48" s="16" t="s">
        <v>273</v>
      </c>
      <c r="F48" s="16" t="s">
        <v>3</v>
      </c>
      <c r="G48" s="56" t="s">
        <v>5</v>
      </c>
      <c r="H48" s="16" t="s">
        <v>869</v>
      </c>
      <c r="I48" s="17"/>
      <c r="J48" s="17"/>
      <c r="K48" s="17"/>
      <c r="L48" s="17"/>
      <c r="M48" s="17"/>
      <c r="N48" s="17"/>
      <c r="O48" s="17"/>
      <c r="P48" s="17"/>
      <c r="Q48" s="17"/>
      <c r="R48" s="17"/>
      <c r="S48" s="17"/>
      <c r="T48" s="36"/>
      <c r="U48" s="36"/>
    </row>
    <row r="49" spans="1:22" ht="13" thickBot="1">
      <c r="A49" s="2">
        <v>0</v>
      </c>
      <c r="B49" s="2">
        <v>4</v>
      </c>
      <c r="C49" s="2">
        <v>0.2</v>
      </c>
      <c r="D49" s="2">
        <v>0</v>
      </c>
      <c r="E49" s="2">
        <v>99</v>
      </c>
      <c r="F49" s="2">
        <v>0</v>
      </c>
      <c r="G49" s="2">
        <v>1</v>
      </c>
      <c r="H49" s="16" t="s">
        <v>871</v>
      </c>
      <c r="I49" s="17"/>
      <c r="J49" s="17"/>
      <c r="K49" s="397" t="s">
        <v>1297</v>
      </c>
      <c r="L49" s="398"/>
      <c r="M49" s="399"/>
      <c r="N49" s="399"/>
      <c r="O49" s="399"/>
      <c r="P49" s="399"/>
      <c r="Q49" s="399"/>
      <c r="R49" s="399"/>
      <c r="S49" s="400"/>
      <c r="T49" s="103"/>
      <c r="U49" s="187"/>
      <c r="V49" s="188"/>
    </row>
    <row r="50" spans="1:22">
      <c r="A50" s="2">
        <v>0</v>
      </c>
      <c r="B50" s="2">
        <v>4</v>
      </c>
      <c r="C50" s="2">
        <v>0</v>
      </c>
      <c r="D50" s="2">
        <v>0</v>
      </c>
      <c r="E50" s="2">
        <v>99</v>
      </c>
      <c r="F50" s="2">
        <v>0</v>
      </c>
      <c r="G50" s="2">
        <v>-1</v>
      </c>
      <c r="H50" s="16" t="s">
        <v>872</v>
      </c>
      <c r="I50" s="17"/>
      <c r="J50" s="17"/>
      <c r="K50" s="578" t="s">
        <v>1296</v>
      </c>
      <c r="L50" s="579"/>
      <c r="M50" s="579"/>
      <c r="N50" s="579"/>
      <c r="O50" s="579"/>
      <c r="P50" s="579"/>
      <c r="Q50" s="579"/>
      <c r="R50" s="579"/>
      <c r="S50" s="580"/>
      <c r="T50" s="36"/>
      <c r="U50" s="36"/>
    </row>
    <row r="51" spans="1:22" ht="13" thickBot="1">
      <c r="A51" s="2">
        <v>0</v>
      </c>
      <c r="B51" s="2">
        <v>4</v>
      </c>
      <c r="C51" s="2">
        <v>0.2</v>
      </c>
      <c r="D51" s="2">
        <v>0</v>
      </c>
      <c r="E51" s="2">
        <v>99</v>
      </c>
      <c r="F51" s="2">
        <v>0</v>
      </c>
      <c r="G51" s="2">
        <v>1</v>
      </c>
      <c r="H51" s="16" t="s">
        <v>873</v>
      </c>
      <c r="I51" s="17"/>
      <c r="J51" s="17"/>
      <c r="K51" s="581"/>
      <c r="L51" s="582"/>
      <c r="M51" s="582"/>
      <c r="N51" s="582"/>
      <c r="O51" s="582"/>
      <c r="P51" s="582"/>
      <c r="Q51" s="582"/>
      <c r="R51" s="582"/>
      <c r="S51" s="583"/>
    </row>
    <row r="52" spans="1:22">
      <c r="A52" s="2">
        <v>0</v>
      </c>
      <c r="B52" s="2">
        <v>4</v>
      </c>
      <c r="C52" s="2">
        <v>0</v>
      </c>
      <c r="D52" s="2">
        <v>0</v>
      </c>
      <c r="E52" s="2">
        <v>99</v>
      </c>
      <c r="F52" s="2">
        <v>0</v>
      </c>
      <c r="G52" s="2">
        <v>-1</v>
      </c>
      <c r="H52" s="16" t="s">
        <v>874</v>
      </c>
      <c r="I52" s="17"/>
      <c r="J52" s="17"/>
      <c r="K52" s="17"/>
      <c r="L52" s="17"/>
      <c r="M52" s="17"/>
      <c r="N52" s="17"/>
      <c r="O52" s="17"/>
      <c r="P52" s="17"/>
      <c r="Q52" s="17"/>
      <c r="R52" s="17"/>
      <c r="S52" s="17"/>
    </row>
  </sheetData>
  <mergeCells count="2">
    <mergeCell ref="G35:M36"/>
    <mergeCell ref="K50:S51"/>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87"/>
  <sheetViews>
    <sheetView topLeftCell="A25" workbookViewId="0">
      <selection activeCell="I59" sqref="I59"/>
    </sheetView>
  </sheetViews>
  <sheetFormatPr defaultRowHeight="12.5"/>
  <sheetData>
    <row r="1" spans="1:16" ht="13">
      <c r="A1" s="32" t="s">
        <v>900</v>
      </c>
      <c r="E1" s="30"/>
    </row>
    <row r="2" spans="1:16" ht="13" thickBot="1">
      <c r="E2" s="3"/>
    </row>
    <row r="3" spans="1:16" ht="13" thickBot="1">
      <c r="A3" s="80" t="s">
        <v>572</v>
      </c>
      <c r="B3" s="75"/>
      <c r="C3" s="75"/>
      <c r="D3" s="75"/>
      <c r="E3" s="75"/>
      <c r="F3" s="75"/>
      <c r="G3" s="75"/>
      <c r="H3" s="75"/>
      <c r="I3" s="75"/>
      <c r="J3" s="76"/>
    </row>
    <row r="5" spans="1:16" ht="13">
      <c r="A5" s="32" t="s">
        <v>574</v>
      </c>
    </row>
    <row r="6" spans="1:16" ht="13">
      <c r="A6" s="59" t="s">
        <v>576</v>
      </c>
      <c r="B6" s="17"/>
      <c r="C6" s="17"/>
      <c r="D6" s="17"/>
      <c r="E6" s="17"/>
      <c r="F6" s="17"/>
      <c r="G6" s="17"/>
      <c r="H6" s="17"/>
      <c r="I6" s="17"/>
      <c r="J6" s="17"/>
      <c r="K6" s="17"/>
      <c r="L6" s="17"/>
      <c r="M6" s="17"/>
      <c r="N6" s="17"/>
      <c r="O6" s="17"/>
      <c r="P6" s="17"/>
    </row>
    <row r="7" spans="1:16" ht="13"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89" t="s">
        <v>575</v>
      </c>
      <c r="N8" s="590"/>
      <c r="O8" s="590"/>
      <c r="P8" s="591"/>
    </row>
    <row r="9" spans="1:16" ht="13" thickBot="1">
      <c r="A9" s="2">
        <v>2008</v>
      </c>
      <c r="B9" s="16" t="s">
        <v>155</v>
      </c>
      <c r="C9" s="17"/>
      <c r="D9" s="17"/>
      <c r="E9" s="17"/>
      <c r="F9" s="17"/>
      <c r="G9" s="17"/>
      <c r="H9" s="17"/>
      <c r="I9" s="17"/>
      <c r="J9" s="17"/>
      <c r="K9" s="17"/>
      <c r="L9" s="17"/>
      <c r="M9" s="592"/>
      <c r="N9" s="593"/>
      <c r="O9" s="593"/>
      <c r="P9" s="594"/>
    </row>
    <row r="10" spans="1:16">
      <c r="A10" s="2">
        <v>2</v>
      </c>
      <c r="B10" s="16" t="s">
        <v>156</v>
      </c>
      <c r="C10" s="17"/>
      <c r="D10" s="17"/>
      <c r="E10" s="17"/>
      <c r="F10" s="17"/>
      <c r="G10" s="17"/>
      <c r="H10" s="17"/>
      <c r="I10" s="17"/>
      <c r="J10" s="17"/>
      <c r="K10" s="17"/>
      <c r="L10" s="17"/>
      <c r="M10" s="175"/>
      <c r="N10" s="175"/>
      <c r="O10" s="175"/>
      <c r="P10" s="175"/>
    </row>
    <row r="11" spans="1:16" ht="13">
      <c r="A11" s="2">
        <v>0</v>
      </c>
      <c r="B11" s="59" t="s">
        <v>494</v>
      </c>
      <c r="C11" s="17"/>
      <c r="D11" s="17"/>
      <c r="E11" s="17"/>
      <c r="F11" s="17"/>
      <c r="G11" s="17"/>
      <c r="H11" s="17"/>
      <c r="I11" s="17"/>
      <c r="J11" s="17"/>
      <c r="K11" s="17"/>
      <c r="L11" s="17"/>
      <c r="M11" s="17"/>
      <c r="N11" s="17"/>
      <c r="O11" s="17"/>
      <c r="P11" s="17"/>
    </row>
    <row r="12" spans="1:16" ht="13">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ht="13">
      <c r="A17" s="32" t="s">
        <v>570</v>
      </c>
    </row>
    <row r="18" spans="1:16" ht="13">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ht="13">
      <c r="A23" s="2">
        <v>0</v>
      </c>
      <c r="B23" s="59" t="s">
        <v>494</v>
      </c>
      <c r="C23" s="17"/>
      <c r="D23" s="17"/>
      <c r="E23" s="17"/>
      <c r="F23" s="17"/>
      <c r="G23" s="17"/>
      <c r="H23" s="17"/>
      <c r="I23" s="17"/>
      <c r="J23" s="17"/>
      <c r="K23" s="17"/>
      <c r="L23" s="17"/>
      <c r="M23" s="17"/>
      <c r="N23" s="17"/>
      <c r="O23" s="17"/>
      <c r="P23" s="17"/>
    </row>
    <row r="24" spans="1:16" ht="13">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ht="13">
      <c r="A30" s="32" t="s">
        <v>571</v>
      </c>
    </row>
    <row r="31" spans="1:16" ht="13">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ht="13">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ht="13">
      <c r="A50" s="59" t="s">
        <v>88</v>
      </c>
      <c r="B50" s="17"/>
      <c r="C50" s="17"/>
      <c r="D50" s="17"/>
      <c r="E50" s="34"/>
      <c r="F50" s="35"/>
      <c r="G50" s="35"/>
      <c r="H50" s="35"/>
      <c r="I50" s="35"/>
      <c r="J50" s="17"/>
      <c r="K50" s="17"/>
      <c r="L50" s="17"/>
      <c r="M50" s="17"/>
      <c r="N50" s="17"/>
      <c r="O50" s="17"/>
      <c r="P50" s="17"/>
    </row>
    <row r="51" spans="1:16" ht="13">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ht="13">
      <c r="A57" s="32" t="s">
        <v>573</v>
      </c>
    </row>
    <row r="58" spans="1:16" ht="13">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ht="13">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ht="13">
      <c r="A77" s="59" t="s">
        <v>88</v>
      </c>
      <c r="B77" s="17"/>
      <c r="C77" s="17"/>
      <c r="D77" s="17"/>
      <c r="E77" s="34"/>
      <c r="F77" s="35"/>
      <c r="G77" s="35"/>
      <c r="H77" s="35"/>
      <c r="I77" s="35"/>
      <c r="J77" s="17"/>
      <c r="K77" s="17"/>
      <c r="L77" s="17"/>
      <c r="M77" s="17"/>
      <c r="N77" s="17"/>
      <c r="O77" s="17"/>
      <c r="P77" s="17"/>
    </row>
    <row r="78" spans="1:16" ht="13">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475" t="s">
        <v>902</v>
      </c>
      <c r="E82" s="584"/>
      <c r="F82" s="17"/>
      <c r="G82" s="174"/>
      <c r="H82" s="174"/>
      <c r="I82" s="174"/>
      <c r="J82" s="174"/>
      <c r="K82" s="174"/>
      <c r="L82" s="174"/>
      <c r="M82" s="174"/>
      <c r="N82" s="174"/>
      <c r="O82" s="17"/>
      <c r="P82" s="17"/>
    </row>
    <row r="83" spans="1:16">
      <c r="A83" s="2">
        <v>2003</v>
      </c>
      <c r="B83" s="2">
        <v>2.2000000000000002</v>
      </c>
      <c r="C83" s="17"/>
      <c r="D83" s="585"/>
      <c r="E83" s="586"/>
      <c r="F83" s="17"/>
      <c r="G83" s="17"/>
      <c r="H83" s="17"/>
      <c r="I83" s="17"/>
      <c r="J83" s="17"/>
      <c r="K83" s="17"/>
      <c r="L83" s="17"/>
      <c r="M83" s="17"/>
      <c r="N83" s="17"/>
      <c r="O83" s="17"/>
      <c r="P83" s="17"/>
    </row>
    <row r="84" spans="1:16" ht="13" thickBot="1">
      <c r="A84" s="2">
        <v>2004</v>
      </c>
      <c r="B84" s="2">
        <v>2.2999999999999998</v>
      </c>
      <c r="C84" s="17"/>
      <c r="D84" s="587"/>
      <c r="E84" s="588"/>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ht="13">
      <c r="A87" s="38" t="s">
        <v>901</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95"/>
  <sheetViews>
    <sheetView topLeftCell="A7" workbookViewId="0"/>
  </sheetViews>
  <sheetFormatPr defaultRowHeight="12.5"/>
  <cols>
    <col min="1" max="14" width="10.81640625" customWidth="1"/>
  </cols>
  <sheetData>
    <row r="1" spans="1:19" ht="13">
      <c r="A1" s="32" t="s">
        <v>647</v>
      </c>
      <c r="E1" s="30"/>
      <c r="G1" s="3" t="s">
        <v>656</v>
      </c>
    </row>
    <row r="2" spans="1:19" ht="13">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ht="13">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ht="1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4"/>
    </row>
    <row r="32" spans="1:23">
      <c r="A32" s="1"/>
      <c r="B32" s="1"/>
      <c r="C32" s="1"/>
      <c r="D32" s="1"/>
      <c r="E32" s="1"/>
      <c r="F32" s="1"/>
      <c r="G32" s="5"/>
      <c r="H32" s="1"/>
      <c r="I32" s="1"/>
      <c r="J32" s="1"/>
      <c r="K32" s="1"/>
      <c r="L32" s="1"/>
      <c r="M32" s="1"/>
      <c r="N32" s="1"/>
    </row>
    <row r="33" spans="1:18" ht="13">
      <c r="A33" s="32" t="s">
        <v>637</v>
      </c>
    </row>
    <row r="34" spans="1:18" ht="13"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ht="13">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 thickBot="1">
      <c r="A48" s="21">
        <v>5</v>
      </c>
      <c r="B48" s="21">
        <v>1</v>
      </c>
      <c r="C48" s="21">
        <v>0</v>
      </c>
      <c r="D48" s="21">
        <v>0</v>
      </c>
      <c r="E48" s="21">
        <v>0</v>
      </c>
      <c r="F48" s="21">
        <v>1</v>
      </c>
      <c r="G48" s="16" t="s">
        <v>150</v>
      </c>
      <c r="H48" s="17"/>
      <c r="I48" s="17"/>
      <c r="J48" s="17"/>
      <c r="K48" s="17"/>
      <c r="L48" s="17"/>
      <c r="M48" s="17"/>
      <c r="N48" s="17"/>
      <c r="O48" s="17"/>
      <c r="P48" s="17"/>
      <c r="Q48" s="17"/>
    </row>
    <row r="49" spans="1:21" ht="13"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ht="13">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ht="13">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ht="13">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
  <dimension ref="A1:Y140"/>
  <sheetViews>
    <sheetView zoomScaleNormal="100" workbookViewId="0">
      <pane ySplit="1" topLeftCell="A2" activePane="bottomLeft" state="frozenSplit"/>
      <selection activeCell="N1" sqref="N1"/>
      <selection pane="bottomLeft" activeCell="A2" sqref="A2"/>
    </sheetView>
  </sheetViews>
  <sheetFormatPr defaultRowHeight="12.5"/>
  <cols>
    <col min="16" max="16" width="36.8164062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1"/>
      <c r="J2" s="8"/>
      <c r="K2" s="8"/>
      <c r="L2" s="8"/>
      <c r="M2" s="8"/>
      <c r="N2" s="8"/>
      <c r="O2" s="8"/>
      <c r="P2" s="9"/>
      <c r="Q2" s="8"/>
      <c r="R2" s="8"/>
    </row>
    <row r="3" spans="1:20" ht="18">
      <c r="A3" s="10" t="s">
        <v>718</v>
      </c>
      <c r="B3" s="8"/>
      <c r="C3" s="8"/>
      <c r="D3" s="8"/>
      <c r="E3" s="8"/>
      <c r="F3" s="8"/>
      <c r="G3" s="8"/>
      <c r="H3" s="8"/>
      <c r="I3" s="297" t="s">
        <v>999</v>
      </c>
      <c r="J3" s="8"/>
      <c r="K3" s="8"/>
      <c r="L3" s="8"/>
      <c r="M3" s="8"/>
      <c r="N3" s="8"/>
      <c r="O3" s="8"/>
      <c r="P3" s="9"/>
      <c r="Q3" s="8"/>
      <c r="R3" s="8"/>
    </row>
    <row r="4" spans="1:20" s="11" customFormat="1" ht="13" thickBot="1">
      <c r="A4" s="15" t="s">
        <v>190</v>
      </c>
      <c r="B4" s="12"/>
      <c r="C4" s="12"/>
      <c r="D4" s="12"/>
      <c r="E4" s="12"/>
      <c r="F4" s="12"/>
      <c r="G4" s="12"/>
      <c r="H4"/>
      <c r="I4" s="12"/>
      <c r="J4" s="12"/>
      <c r="K4" s="12"/>
      <c r="L4" s="12"/>
      <c r="M4" s="12"/>
      <c r="N4" s="12"/>
      <c r="O4" s="12"/>
      <c r="P4" s="13"/>
      <c r="Q4" s="12"/>
      <c r="R4" s="12"/>
    </row>
    <row r="5" spans="1:20" s="11" customFormat="1" ht="13" thickBot="1">
      <c r="A5" s="15" t="s">
        <v>25</v>
      </c>
      <c r="B5" s="12"/>
      <c r="C5" s="12"/>
      <c r="D5" s="12"/>
      <c r="E5" s="12"/>
      <c r="F5" s="12"/>
      <c r="G5" s="12"/>
      <c r="H5" s="215"/>
      <c r="I5" s="12"/>
      <c r="J5" s="212" t="s">
        <v>905</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t="s">
        <v>1295</v>
      </c>
      <c r="B7" s="12"/>
      <c r="C7" s="12"/>
      <c r="D7" s="12"/>
      <c r="E7" s="12"/>
      <c r="F7" s="12"/>
      <c r="G7" s="12"/>
      <c r="H7" s="215"/>
      <c r="I7" s="12"/>
      <c r="J7" s="12"/>
      <c r="K7" s="12"/>
      <c r="L7" s="12"/>
      <c r="M7" s="12"/>
      <c r="N7" s="12"/>
      <c r="O7" s="12"/>
      <c r="P7" s="13"/>
      <c r="Q7" s="12"/>
      <c r="R7" s="12"/>
    </row>
    <row r="8" spans="1:20" s="11" customFormat="1" ht="13">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 thickBot="1">
      <c r="A10" s="15" t="s">
        <v>32</v>
      </c>
      <c r="B10" s="12"/>
      <c r="C10" s="12"/>
      <c r="D10" s="12"/>
      <c r="E10" s="12"/>
      <c r="F10" s="12"/>
      <c r="G10" s="12"/>
      <c r="H10" s="12"/>
      <c r="I10" s="12"/>
      <c r="J10" s="12"/>
      <c r="K10" s="12"/>
      <c r="L10" s="12"/>
      <c r="M10" s="12"/>
      <c r="N10" s="12"/>
      <c r="O10" s="12"/>
      <c r="P10" s="13"/>
      <c r="Q10" s="12"/>
      <c r="R10" s="12"/>
    </row>
    <row r="11" spans="1:20" s="11" customFormat="1" ht="13" thickBot="1">
      <c r="A11" s="3" t="s">
        <v>239</v>
      </c>
      <c r="B11" s="12"/>
      <c r="C11" s="12"/>
      <c r="D11" s="12"/>
      <c r="E11" s="12"/>
      <c r="F11" s="12"/>
      <c r="G11" s="12"/>
      <c r="H11" s="12"/>
      <c r="I11" s="12"/>
      <c r="J11" s="212" t="s">
        <v>1218</v>
      </c>
      <c r="K11" s="213"/>
      <c r="L11" s="213"/>
      <c r="M11" s="213"/>
      <c r="N11" s="213"/>
      <c r="O11" s="213"/>
      <c r="P11" s="214"/>
      <c r="Q11" s="213"/>
      <c r="R11" s="213"/>
      <c r="S11" s="75"/>
      <c r="T11" s="76"/>
    </row>
    <row r="12" spans="1:20" s="11" customFormat="1">
      <c r="A12" s="288" t="s">
        <v>992</v>
      </c>
      <c r="B12" s="12"/>
      <c r="C12" s="12"/>
      <c r="D12" s="12"/>
      <c r="E12" s="12"/>
      <c r="F12" s="12"/>
      <c r="G12" s="12"/>
      <c r="H12" s="12"/>
      <c r="I12" s="12"/>
      <c r="J12" s="12"/>
      <c r="K12" s="12"/>
      <c r="L12" s="12"/>
      <c r="M12" s="12"/>
      <c r="N12" s="12"/>
      <c r="O12" s="12"/>
      <c r="P12" s="13"/>
      <c r="Q12" s="12"/>
      <c r="R12" s="12"/>
    </row>
    <row r="13" spans="1:20" s="11" customFormat="1" ht="13" thickBot="1">
      <c r="A13" s="15" t="s">
        <v>63</v>
      </c>
      <c r="B13" s="12"/>
      <c r="C13" s="12"/>
      <c r="D13" s="12"/>
      <c r="E13" s="12"/>
      <c r="F13" s="12"/>
      <c r="G13" s="12"/>
      <c r="H13" s="12"/>
      <c r="I13" s="12"/>
      <c r="J13" s="12"/>
      <c r="K13" s="12"/>
      <c r="L13" s="12"/>
      <c r="M13" s="12"/>
      <c r="N13" s="12"/>
      <c r="O13" s="12"/>
      <c r="P13" s="13"/>
      <c r="Q13" s="12"/>
      <c r="R13" s="12"/>
    </row>
    <row r="14" spans="1:20" s="11" customFormat="1" ht="13" thickBot="1">
      <c r="A14" s="15" t="s">
        <v>211</v>
      </c>
      <c r="B14" s="12"/>
      <c r="C14" s="12"/>
      <c r="D14" s="12"/>
      <c r="E14" s="12"/>
      <c r="F14" s="12"/>
      <c r="G14" s="12"/>
      <c r="H14" s="12"/>
      <c r="J14" s="348" t="s">
        <v>1171</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 thickBot="1">
      <c r="A16" s="15" t="s">
        <v>27</v>
      </c>
      <c r="B16" s="12"/>
      <c r="C16" s="12"/>
      <c r="D16" s="12"/>
      <c r="E16" s="12"/>
      <c r="F16" s="12"/>
      <c r="G16" s="12"/>
      <c r="H16" s="12"/>
      <c r="I16" s="12"/>
      <c r="J16" s="12"/>
      <c r="K16" s="12"/>
      <c r="L16" s="12"/>
      <c r="M16" s="12"/>
      <c r="N16" s="12"/>
      <c r="O16" s="12"/>
      <c r="P16" s="13"/>
      <c r="Q16" s="12"/>
      <c r="R16" s="12"/>
    </row>
    <row r="17" spans="1:25" s="11" customFormat="1" ht="13" thickBot="1">
      <c r="A17" s="15" t="s">
        <v>235</v>
      </c>
      <c r="B17" s="12"/>
      <c r="C17" s="12"/>
      <c r="D17" s="12"/>
      <c r="E17" s="12"/>
      <c r="F17" s="12"/>
      <c r="G17" s="12"/>
      <c r="H17" s="12"/>
      <c r="J17" s="348" t="s">
        <v>1170</v>
      </c>
      <c r="K17" s="213"/>
      <c r="L17" s="213"/>
      <c r="M17" s="213"/>
      <c r="N17" s="213"/>
      <c r="O17" s="377"/>
      <c r="P17" s="13"/>
      <c r="Q17" s="12"/>
      <c r="R17" s="12"/>
    </row>
    <row r="18" spans="1:25" s="11" customFormat="1">
      <c r="A18" s="288" t="s">
        <v>993</v>
      </c>
      <c r="B18" s="12"/>
      <c r="C18" s="12"/>
      <c r="D18" s="12"/>
      <c r="E18" s="12"/>
      <c r="F18" s="12"/>
      <c r="G18" s="12"/>
      <c r="H18" s="12"/>
      <c r="I18" s="12"/>
      <c r="J18" s="12"/>
      <c r="K18" s="12"/>
      <c r="L18" s="12"/>
      <c r="M18" s="12"/>
      <c r="N18" s="12"/>
      <c r="O18" s="12"/>
      <c r="P18" s="13"/>
      <c r="Q18" s="12"/>
      <c r="R18" s="12"/>
    </row>
    <row r="19" spans="1:25">
      <c r="A19" s="27" t="s">
        <v>994</v>
      </c>
    </row>
    <row r="20" spans="1:25" s="1" customFormat="1" ht="13">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ht="13">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ht="13">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ht="13">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ht="13">
      <c r="A46" s="43" t="s">
        <v>27</v>
      </c>
    </row>
    <row r="47" spans="1:25">
      <c r="A47" s="3" t="s">
        <v>196</v>
      </c>
    </row>
    <row r="48" spans="1:25" ht="13"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ht="13">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ht="13">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ht="13">
      <c r="A86" s="43" t="s">
        <v>211</v>
      </c>
    </row>
    <row r="87" spans="1:25" s="1" customFormat="1" ht="13"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 thickBot="1">
      <c r="A88" s="21">
        <v>23</v>
      </c>
      <c r="B88" s="21">
        <v>0</v>
      </c>
      <c r="C88" s="21">
        <v>0</v>
      </c>
      <c r="D88" s="21">
        <v>0</v>
      </c>
      <c r="E88" s="17"/>
      <c r="F88" s="190" t="s">
        <v>906</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ht="13">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95" t="s">
        <v>219</v>
      </c>
      <c r="Q108" s="596"/>
      <c r="R108" s="596"/>
      <c r="S108" s="596"/>
      <c r="T108" s="596"/>
      <c r="U108" s="596"/>
      <c r="V108" s="596"/>
      <c r="W108" s="596"/>
      <c r="X108" s="597"/>
      <c r="Y108" s="17"/>
    </row>
    <row r="109" spans="1:25" ht="13" thickBot="1">
      <c r="A109" s="17"/>
      <c r="B109" s="17"/>
      <c r="C109" s="17"/>
      <c r="D109" s="17"/>
      <c r="E109" s="17"/>
      <c r="F109" s="17"/>
      <c r="G109" s="17"/>
      <c r="H109" s="17"/>
      <c r="I109" s="17"/>
      <c r="J109" s="17"/>
      <c r="K109" s="17"/>
      <c r="L109" s="17"/>
      <c r="M109" s="17"/>
      <c r="N109" s="17"/>
      <c r="O109" s="17"/>
      <c r="P109" s="598"/>
      <c r="Q109" s="599"/>
      <c r="R109" s="599"/>
      <c r="S109" s="599"/>
      <c r="T109" s="599"/>
      <c r="U109" s="599"/>
      <c r="V109" s="599"/>
      <c r="W109" s="599"/>
      <c r="X109" s="600"/>
      <c r="Y109" s="17"/>
    </row>
    <row r="110" spans="1:25">
      <c r="A110" t="s">
        <v>218</v>
      </c>
    </row>
    <row r="111" spans="1:25">
      <c r="A111" t="s">
        <v>220</v>
      </c>
    </row>
    <row r="114" spans="1:25" s="1" customFormat="1" ht="13">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ht="13">
      <c r="A133" s="32"/>
      <c r="E133" s="3"/>
    </row>
    <row r="135" spans="1:5">
      <c r="A135" s="3"/>
    </row>
    <row r="140" spans="1:5" s="1" customFormat="1"/>
  </sheetData>
  <mergeCells count="1">
    <mergeCell ref="P108:X109"/>
  </mergeCells>
  <phoneticPr fontId="0" type="noConversion"/>
  <hyperlinks>
    <hyperlink ref="A4" location="SizeSelex!A20" display="Pattern #0 - no size-selectivity" xr:uid="{00000000-0004-0000-0E00-000000000000}"/>
    <hyperlink ref="A5" location="SizeSel_1_logistic" display="Pattern #1 - simple logistic" xr:uid="{00000000-0004-0000-0E00-000001000000}"/>
    <hyperlink ref="A6" location="SizeSel_mirror" display="Pattern #5 and 15  mirror another fleet's selectivity" xr:uid="{00000000-0004-0000-0E00-000002000000}"/>
    <hyperlink ref="A8" location="SizeSel_25" display="Pattern #25 (size) and Pattern #26 (age):  exponential-logistic" xr:uid="{00000000-0004-0000-0E00-000003000000}"/>
    <hyperlink ref="A10" location="SizeSel_9" display="Pattern #9;  Simple double logistic with no defined peak" xr:uid="{00000000-0004-0000-0E00-000004000000}"/>
    <hyperlink ref="A13" location="SizeSel_22" display="Pattern #22:  double normal with plateau; similar to CASAL" xr:uid="{00000000-0004-0000-0E00-000005000000}"/>
    <hyperlink ref="A14" location="SizeSel_23_24" display="Pattern #23 and 24:  double normal with plateau and defined begin and end levels" xr:uid="{00000000-0004-0000-0E00-000006000000}"/>
    <hyperlink ref="A16" location="SizeSel_6" display="Pattern #6; non-parametric selex based on set of linear segments" xr:uid="{00000000-0004-0000-0E00-000007000000}"/>
    <hyperlink ref="A17" location="SizeSel_27" display="Pattern #27 for cubic spline (same syntax for either size or age)" xr:uid="{00000000-0004-0000-0E00-000008000000}"/>
    <hyperlink ref="J14" location="SizeSel_23_24" display="See Selex24 sheet to aid with visualization of the parameters and resultant selectivity curve" xr:uid="{00000000-0004-0000-0E00-000009000000}"/>
    <hyperlink ref="J17" location="DiscardDet" display="Note: changes when retention is not 0 shown in the discard sheet" xr:uid="{00000000-0004-0000-0E00-00000A000000}"/>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95"/>
  <sheetViews>
    <sheetView topLeftCell="A55" zoomScaleNormal="100" workbookViewId="0">
      <selection activeCell="S80" sqref="S80"/>
    </sheetView>
  </sheetViews>
  <sheetFormatPr defaultRowHeight="12.5"/>
  <cols>
    <col min="1" max="1" width="12" customWidth="1"/>
    <col min="2" max="2" width="13" customWidth="1"/>
  </cols>
  <sheetData>
    <row r="1" spans="1:11" ht="13">
      <c r="A1" s="32" t="s">
        <v>739</v>
      </c>
      <c r="F1" s="38" t="s">
        <v>999</v>
      </c>
    </row>
    <row r="2" spans="1:11">
      <c r="F2" t="s">
        <v>1015</v>
      </c>
    </row>
    <row r="3" spans="1:11">
      <c r="A3" s="3" t="s">
        <v>998</v>
      </c>
      <c r="F3" s="6" t="s">
        <v>1235</v>
      </c>
      <c r="K3" s="30"/>
    </row>
    <row r="4" spans="1:11" ht="39.5" thickBot="1">
      <c r="A4" s="289" t="s">
        <v>724</v>
      </c>
      <c r="B4" s="290" t="s">
        <v>995</v>
      </c>
      <c r="C4" s="289" t="s">
        <v>439</v>
      </c>
      <c r="D4" s="200"/>
      <c r="E4" s="200"/>
      <c r="F4" s="200"/>
      <c r="G4" s="200"/>
      <c r="H4" s="291"/>
      <c r="I4" s="200"/>
      <c r="J4" s="36"/>
      <c r="K4" s="247"/>
    </row>
    <row r="5" spans="1:11">
      <c r="A5" s="293">
        <v>0</v>
      </c>
      <c r="B5" s="11"/>
      <c r="C5" s="294" t="s">
        <v>791</v>
      </c>
      <c r="D5" s="293"/>
      <c r="E5" s="294"/>
      <c r="F5" s="293"/>
      <c r="G5" s="293"/>
      <c r="H5" s="293"/>
      <c r="I5" s="11"/>
      <c r="J5" s="36"/>
      <c r="K5" s="36"/>
    </row>
    <row r="6" spans="1:11">
      <c r="A6" s="293">
        <v>10</v>
      </c>
      <c r="B6" s="11"/>
      <c r="C6" s="294" t="s">
        <v>776</v>
      </c>
      <c r="D6" s="293"/>
      <c r="E6" s="294"/>
      <c r="F6" s="293"/>
      <c r="G6" s="293"/>
      <c r="H6" s="293"/>
      <c r="I6" s="11"/>
    </row>
    <row r="7" spans="1:11">
      <c r="A7" s="293">
        <v>11</v>
      </c>
      <c r="B7" s="11"/>
      <c r="C7" s="295" t="s">
        <v>777</v>
      </c>
      <c r="D7" s="293"/>
      <c r="E7" s="294"/>
      <c r="F7" s="293"/>
      <c r="G7" s="293"/>
      <c r="H7" s="293"/>
      <c r="I7" s="11"/>
    </row>
    <row r="8" spans="1:11">
      <c r="A8" s="293">
        <v>12</v>
      </c>
      <c r="B8" s="11"/>
      <c r="C8" s="294" t="s">
        <v>778</v>
      </c>
      <c r="D8" s="293"/>
      <c r="E8" s="293"/>
      <c r="F8" s="293"/>
      <c r="G8" s="293"/>
      <c r="H8" s="293"/>
      <c r="I8" s="11"/>
    </row>
    <row r="9" spans="1:11">
      <c r="A9" s="293">
        <v>112</v>
      </c>
      <c r="B9" s="11"/>
      <c r="C9" s="294" t="s">
        <v>1223</v>
      </c>
      <c r="D9" s="293"/>
      <c r="E9" s="293"/>
      <c r="F9" s="293"/>
      <c r="G9" s="293"/>
      <c r="H9" s="293"/>
      <c r="I9" s="11"/>
    </row>
    <row r="10" spans="1:11">
      <c r="A10" s="293">
        <v>14</v>
      </c>
      <c r="B10" s="11"/>
      <c r="C10" s="294" t="s">
        <v>1003</v>
      </c>
      <c r="D10" s="293"/>
      <c r="E10" s="293"/>
      <c r="F10" s="293"/>
      <c r="G10" s="293"/>
      <c r="H10" s="293"/>
      <c r="I10" s="11"/>
    </row>
    <row r="11" spans="1:11">
      <c r="A11" s="293">
        <v>15</v>
      </c>
      <c r="B11" s="14" t="s">
        <v>996</v>
      </c>
      <c r="C11" s="294" t="s">
        <v>779</v>
      </c>
      <c r="D11" s="293"/>
      <c r="E11" s="293"/>
      <c r="F11" s="293"/>
      <c r="G11" s="293"/>
      <c r="H11" s="294"/>
      <c r="I11" s="11"/>
    </row>
    <row r="12" spans="1:11">
      <c r="A12" s="293">
        <v>16</v>
      </c>
      <c r="B12" s="11"/>
      <c r="C12" s="294" t="s">
        <v>780</v>
      </c>
      <c r="D12" s="293"/>
      <c r="E12" s="293"/>
      <c r="F12" s="293"/>
      <c r="G12" s="293"/>
      <c r="H12" s="293"/>
      <c r="I12" s="11"/>
    </row>
    <row r="13" spans="1:11">
      <c r="A13" s="293">
        <v>17</v>
      </c>
      <c r="B13" s="11"/>
      <c r="C13" s="294" t="s">
        <v>781</v>
      </c>
      <c r="D13" s="293"/>
      <c r="E13" s="293"/>
      <c r="F13" s="293"/>
      <c r="G13" s="293"/>
      <c r="H13" s="293"/>
      <c r="I13" s="11"/>
    </row>
    <row r="14" spans="1:11">
      <c r="A14" s="293">
        <v>18</v>
      </c>
      <c r="B14" s="11"/>
      <c r="C14" s="294" t="s">
        <v>782</v>
      </c>
      <c r="D14" s="293"/>
      <c r="E14" s="293"/>
      <c r="F14" s="293"/>
      <c r="G14" s="293"/>
      <c r="H14" s="293"/>
      <c r="I14" s="11"/>
    </row>
    <row r="15" spans="1:11">
      <c r="A15" s="293">
        <v>19</v>
      </c>
      <c r="B15" s="14"/>
      <c r="C15" s="294" t="s">
        <v>783</v>
      </c>
      <c r="D15" s="293"/>
      <c r="E15" s="293"/>
      <c r="F15" s="293"/>
      <c r="G15" s="293"/>
      <c r="H15" s="294"/>
      <c r="I15" s="11"/>
    </row>
    <row r="16" spans="1:11">
      <c r="A16" s="293">
        <v>20</v>
      </c>
      <c r="B16" s="11"/>
      <c r="C16" s="294" t="s">
        <v>784</v>
      </c>
      <c r="D16" s="293"/>
      <c r="E16" s="293"/>
      <c r="F16" s="293"/>
      <c r="G16" s="293"/>
      <c r="H16" s="293"/>
      <c r="I16" s="11"/>
    </row>
    <row r="17" spans="1:20">
      <c r="A17" s="293">
        <v>26</v>
      </c>
      <c r="B17" s="11"/>
      <c r="C17" s="294" t="s">
        <v>785</v>
      </c>
      <c r="D17" s="293"/>
      <c r="E17" s="293"/>
      <c r="F17" s="293"/>
      <c r="G17" s="293"/>
      <c r="H17" s="293"/>
      <c r="I17" s="11"/>
    </row>
    <row r="18" spans="1:20">
      <c r="A18" s="293">
        <v>27</v>
      </c>
      <c r="B18" s="14" t="s">
        <v>996</v>
      </c>
      <c r="C18" s="294" t="s">
        <v>786</v>
      </c>
      <c r="D18" s="293"/>
      <c r="E18" s="293"/>
      <c r="F18" s="293"/>
      <c r="G18" s="293"/>
      <c r="H18" s="294"/>
      <c r="I18" s="11"/>
    </row>
    <row r="19" spans="1:20">
      <c r="A19" s="293">
        <v>41</v>
      </c>
      <c r="B19" s="11"/>
      <c r="C19" s="294" t="s">
        <v>787</v>
      </c>
      <c r="D19" s="293"/>
      <c r="E19" s="293"/>
      <c r="F19" s="293"/>
      <c r="G19" s="293"/>
      <c r="H19" s="293"/>
      <c r="I19" s="11"/>
    </row>
    <row r="20" spans="1:20" ht="25">
      <c r="A20" s="293">
        <v>42</v>
      </c>
      <c r="B20" s="292" t="s">
        <v>997</v>
      </c>
      <c r="C20" s="294" t="s">
        <v>788</v>
      </c>
      <c r="D20" s="293"/>
      <c r="E20" s="293"/>
      <c r="F20" s="293"/>
      <c r="G20" s="293"/>
      <c r="H20" s="294"/>
      <c r="I20" s="11"/>
    </row>
    <row r="21" spans="1:20" ht="28.5" customHeight="1">
      <c r="A21" s="293">
        <v>44</v>
      </c>
      <c r="B21" s="11"/>
      <c r="C21" s="601" t="s">
        <v>789</v>
      </c>
      <c r="D21" s="601"/>
      <c r="E21" s="601"/>
      <c r="F21" s="601"/>
      <c r="G21" s="601"/>
      <c r="H21" s="601"/>
      <c r="I21" s="11"/>
    </row>
    <row r="22" spans="1:20" ht="24.75" customHeight="1">
      <c r="A22" s="293">
        <v>45</v>
      </c>
      <c r="B22" s="11"/>
      <c r="C22" s="601" t="s">
        <v>790</v>
      </c>
      <c r="D22" s="601"/>
      <c r="E22" s="601"/>
      <c r="F22" s="601"/>
      <c r="G22" s="601"/>
      <c r="H22" s="601"/>
      <c r="I22" s="11"/>
    </row>
    <row r="23" spans="1:20">
      <c r="C23" s="296"/>
      <c r="D23" s="296"/>
      <c r="E23" s="296"/>
      <c r="F23" s="296"/>
      <c r="G23" s="296"/>
      <c r="H23" s="296"/>
    </row>
    <row r="24" spans="1:20" ht="13">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ht="13">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ht="13">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1001</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1002</v>
      </c>
      <c r="Q39" s="17"/>
      <c r="R39" s="17"/>
      <c r="S39" s="17"/>
      <c r="T39" s="17"/>
    </row>
    <row r="41" spans="1:20" ht="13">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ht="13">
      <c r="A48" s="43" t="s">
        <v>1221</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4" t="s">
        <v>1222</v>
      </c>
      <c r="F50" s="385"/>
      <c r="G50" s="386"/>
      <c r="H50" s="386"/>
      <c r="I50" s="386"/>
      <c r="J50" s="386"/>
      <c r="K50" s="386"/>
      <c r="L50" s="386"/>
      <c r="M50" s="386"/>
      <c r="N50" s="387"/>
      <c r="O50" s="386"/>
      <c r="P50" s="386"/>
      <c r="Q50" s="386"/>
      <c r="R50" s="386"/>
      <c r="S50" s="387"/>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79" t="s">
        <v>763</v>
      </c>
      <c r="Q53" s="17"/>
      <c r="R53" s="17"/>
      <c r="S53" s="17"/>
      <c r="T53" s="17"/>
    </row>
    <row r="55" spans="1:20" ht="13">
      <c r="A55" s="32" t="s">
        <v>1004</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1013</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1005</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1006</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1007</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1008</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1009</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1010</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1011</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1012</v>
      </c>
      <c r="Q66" s="17"/>
      <c r="R66" s="17"/>
      <c r="S66" s="17"/>
      <c r="T66" s="17"/>
    </row>
    <row r="69" spans="1:21" ht="13">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1005</v>
      </c>
      <c r="Q73" s="17"/>
      <c r="R73" s="74" t="s">
        <v>768</v>
      </c>
      <c r="S73" s="75"/>
      <c r="T73" s="75"/>
      <c r="U73" s="76"/>
    </row>
    <row r="74" spans="1:21" ht="13"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1006</v>
      </c>
      <c r="Q74" s="17"/>
      <c r="R74" s="74" t="s">
        <v>769</v>
      </c>
      <c r="S74" s="75"/>
      <c r="T74" s="75"/>
      <c r="U74" s="76"/>
    </row>
    <row r="76" spans="1:21" ht="13">
      <c r="A76" s="32" t="s">
        <v>734</v>
      </c>
      <c r="G76" s="3" t="s">
        <v>1306</v>
      </c>
    </row>
    <row r="77" spans="1:21" ht="13"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 thickBot="1">
      <c r="A78" s="24">
        <v>17</v>
      </c>
      <c r="B78" s="24">
        <v>0</v>
      </c>
      <c r="C78" s="24">
        <v>0</v>
      </c>
      <c r="D78" s="24">
        <v>5</v>
      </c>
      <c r="E78" s="80" t="s">
        <v>1014</v>
      </c>
      <c r="F78" s="298"/>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1005</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1006</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1007</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1008</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1009</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1010</v>
      </c>
      <c r="Q85" s="17"/>
      <c r="R85" s="17"/>
      <c r="S85" s="17"/>
      <c r="T85" s="17"/>
    </row>
    <row r="87" spans="1:20" ht="13">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1005</v>
      </c>
      <c r="Q91" s="16"/>
      <c r="R91" s="74" t="s">
        <v>558</v>
      </c>
      <c r="S91" s="76"/>
      <c r="T91" s="17"/>
    </row>
    <row r="92" spans="1:20" ht="13"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1006</v>
      </c>
      <c r="Q92" s="16"/>
      <c r="R92" s="74" t="s">
        <v>756</v>
      </c>
      <c r="S92" s="76"/>
      <c r="T92" s="17"/>
    </row>
    <row r="93" spans="1:20" ht="13"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1007</v>
      </c>
      <c r="Q93" s="16"/>
      <c r="R93" s="74" t="s">
        <v>756</v>
      </c>
      <c r="S93" s="76"/>
      <c r="T93" s="17"/>
    </row>
    <row r="94" spans="1:20" ht="13"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1008</v>
      </c>
      <c r="Q94" s="16"/>
      <c r="R94" s="74" t="s">
        <v>757</v>
      </c>
      <c r="S94" s="76"/>
      <c r="T94" s="17"/>
    </row>
    <row r="95" spans="1:20" ht="13"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1009</v>
      </c>
      <c r="Q95" s="16"/>
      <c r="R95" s="74" t="s">
        <v>758</v>
      </c>
      <c r="S95" s="76"/>
      <c r="T95" s="17"/>
    </row>
    <row r="96" spans="1:20" ht="13"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1010</v>
      </c>
      <c r="Q96" s="16"/>
      <c r="R96" s="74" t="s">
        <v>759</v>
      </c>
      <c r="S96" s="76"/>
      <c r="T96" s="17"/>
    </row>
    <row r="97" spans="1:20" ht="13"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1011</v>
      </c>
      <c r="Q97" s="16"/>
      <c r="R97" s="74" t="s">
        <v>760</v>
      </c>
      <c r="S97" s="76"/>
      <c r="T97" s="17"/>
    </row>
    <row r="98" spans="1:20" ht="13"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1012</v>
      </c>
      <c r="Q98" s="16"/>
      <c r="R98" s="74" t="s">
        <v>761</v>
      </c>
      <c r="S98" s="76"/>
      <c r="T98" s="17"/>
    </row>
    <row r="100" spans="1:20" ht="13">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1016</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1017</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ht="13">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ht="13">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ht="13">
      <c r="A131" s="32" t="s">
        <v>773</v>
      </c>
      <c r="F131" s="3" t="s">
        <v>1000</v>
      </c>
      <c r="G131" s="1"/>
      <c r="I131" t="s">
        <v>1018</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1005</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1006</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1007</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1008</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1009</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1010</v>
      </c>
      <c r="Q142" s="17"/>
      <c r="R142" s="17"/>
      <c r="S142" s="17"/>
      <c r="T142" s="17"/>
    </row>
    <row r="144" spans="1:20" ht="13">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1019</v>
      </c>
      <c r="R148" s="103"/>
      <c r="S148" s="103"/>
      <c r="T148" s="103"/>
      <c r="U148" s="104"/>
    </row>
    <row r="149" spans="1:26" ht="13"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1020</v>
      </c>
      <c r="R149" s="103"/>
      <c r="S149" s="103"/>
      <c r="T149" s="104"/>
    </row>
    <row r="150" spans="1:26" ht="13"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299" t="s">
        <v>1021</v>
      </c>
      <c r="R150" s="198"/>
      <c r="S150" s="198"/>
      <c r="T150" s="199"/>
    </row>
    <row r="151" spans="1:26" ht="13"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1035</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1022</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1023</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1024</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1025</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1026</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1027</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1028</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1029</v>
      </c>
      <c r="Q159" s="17"/>
      <c r="R159" s="17"/>
      <c r="S159" s="17"/>
      <c r="T159" s="17"/>
    </row>
    <row r="160" spans="1:26">
      <c r="P160" s="218"/>
    </row>
    <row r="161" spans="1:24" ht="13">
      <c r="A161" s="32" t="s">
        <v>755</v>
      </c>
      <c r="G161" s="3"/>
      <c r="J161" s="3"/>
      <c r="M161" s="3" t="s">
        <v>754</v>
      </c>
    </row>
    <row r="162" spans="1:24">
      <c r="A162" s="22" t="s">
        <v>30</v>
      </c>
      <c r="B162" s="22" t="s">
        <v>43</v>
      </c>
      <c r="C162" s="22" t="s">
        <v>109</v>
      </c>
      <c r="D162" s="22" t="s">
        <v>31</v>
      </c>
      <c r="E162" s="16"/>
      <c r="F162" s="17"/>
      <c r="G162" s="17" t="s">
        <v>1034</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299" t="s">
        <v>1030</v>
      </c>
      <c r="R165" s="198"/>
      <c r="S165" s="199"/>
      <c r="T165" s="17"/>
    </row>
    <row r="166" spans="1:24" ht="13"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1031</v>
      </c>
      <c r="R166" s="103"/>
      <c r="S166" s="103"/>
      <c r="T166" s="104"/>
    </row>
    <row r="167" spans="1:24" ht="13"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299" t="s">
        <v>1032</v>
      </c>
      <c r="R167" s="198"/>
      <c r="S167" s="198"/>
      <c r="T167" s="199"/>
    </row>
    <row r="168" spans="1:24" ht="13"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1033</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1005</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1006</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1007</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1008</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1009</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1010</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1011</v>
      </c>
      <c r="Q175" s="17"/>
      <c r="R175" s="17"/>
      <c r="S175" s="17"/>
      <c r="T175" s="17"/>
    </row>
    <row r="176" spans="1:24">
      <c r="A176" s="1"/>
      <c r="B176" s="1"/>
      <c r="C176" s="1"/>
      <c r="D176" s="1"/>
      <c r="E176" s="1"/>
      <c r="F176" s="1"/>
      <c r="G176" s="1"/>
      <c r="H176" s="1"/>
      <c r="I176" s="1"/>
      <c r="J176" s="1"/>
      <c r="K176" s="1"/>
      <c r="L176" s="1"/>
      <c r="M176" s="1"/>
      <c r="N176" s="1"/>
      <c r="O176" s="1"/>
      <c r="P176" s="5"/>
    </row>
    <row r="177" spans="1:20" ht="13">
      <c r="A177" s="32" t="s">
        <v>1236</v>
      </c>
      <c r="E177" s="3" t="s">
        <v>1237</v>
      </c>
    </row>
    <row r="179" spans="1:20">
      <c r="A179" s="3" t="s">
        <v>1241</v>
      </c>
    </row>
    <row r="180" spans="1:20" ht="13">
      <c r="A180" s="32" t="s">
        <v>731</v>
      </c>
    </row>
    <row r="181" spans="1:20" ht="13"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 thickBot="1">
      <c r="A182" s="24">
        <v>112</v>
      </c>
      <c r="B182" s="24">
        <v>0</v>
      </c>
      <c r="C182" s="24">
        <v>0</v>
      </c>
      <c r="D182" s="24">
        <v>0</v>
      </c>
      <c r="E182" s="33"/>
      <c r="F182" s="74" t="s">
        <v>1238</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0" t="s">
        <v>763</v>
      </c>
      <c r="Q185" s="17"/>
      <c r="R185" s="17"/>
      <c r="S185" s="17"/>
      <c r="T185" s="17"/>
    </row>
    <row r="187" spans="1:20">
      <c r="A187" s="3" t="s">
        <v>1239</v>
      </c>
    </row>
    <row r="188" spans="1:20" ht="13">
      <c r="A188" s="32" t="s">
        <v>1240</v>
      </c>
    </row>
    <row r="189" spans="1:20">
      <c r="A189">
        <v>12</v>
      </c>
    </row>
    <row r="190" spans="1:20" ht="14">
      <c r="A190">
        <v>13</v>
      </c>
      <c r="F190" s="392"/>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xr:uid="{00000000-0004-0000-0F00-000000000000}"/>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32"/>
  <sheetViews>
    <sheetView topLeftCell="A7" workbookViewId="0"/>
  </sheetViews>
  <sheetFormatPr defaultRowHeight="14.5"/>
  <cols>
    <col min="1" max="1" width="4.453125" style="114" customWidth="1"/>
    <col min="2" max="2" width="8.54296875" style="114" customWidth="1"/>
    <col min="3" max="3" width="9.81640625" style="114" customWidth="1"/>
    <col min="4" max="4" width="10.54296875" style="114" bestFit="1" customWidth="1"/>
    <col min="5" max="5" width="10.54296875" style="114" customWidth="1"/>
    <col min="6" max="6" width="5.81640625" style="114" customWidth="1"/>
    <col min="7" max="256" width="9.1796875" style="114"/>
    <col min="257" max="257" width="4.453125" style="114" customWidth="1"/>
    <col min="258" max="258" width="8.54296875" style="114" customWidth="1"/>
    <col min="259" max="259" width="9.81640625" style="114" customWidth="1"/>
    <col min="260" max="260" width="10.54296875" style="114" bestFit="1" customWidth="1"/>
    <col min="261" max="261" width="10.54296875" style="114" customWidth="1"/>
    <col min="262" max="262" width="5.81640625" style="114" customWidth="1"/>
    <col min="263" max="512" width="9.1796875" style="114"/>
    <col min="513" max="513" width="4.453125" style="114" customWidth="1"/>
    <col min="514" max="514" width="8.54296875" style="114" customWidth="1"/>
    <col min="515" max="515" width="9.81640625" style="114" customWidth="1"/>
    <col min="516" max="516" width="10.54296875" style="114" bestFit="1" customWidth="1"/>
    <col min="517" max="517" width="10.54296875" style="114" customWidth="1"/>
    <col min="518" max="518" width="5.81640625" style="114" customWidth="1"/>
    <col min="519" max="768" width="9.1796875" style="114"/>
    <col min="769" max="769" width="4.453125" style="114" customWidth="1"/>
    <col min="770" max="770" width="8.54296875" style="114" customWidth="1"/>
    <col min="771" max="771" width="9.81640625" style="114" customWidth="1"/>
    <col min="772" max="772" width="10.54296875" style="114" bestFit="1" customWidth="1"/>
    <col min="773" max="773" width="10.54296875" style="114" customWidth="1"/>
    <col min="774" max="774" width="5.81640625" style="114" customWidth="1"/>
    <col min="775" max="1024" width="9.1796875" style="114"/>
    <col min="1025" max="1025" width="4.453125" style="114" customWidth="1"/>
    <col min="1026" max="1026" width="8.54296875" style="114" customWidth="1"/>
    <col min="1027" max="1027" width="9.81640625" style="114" customWidth="1"/>
    <col min="1028" max="1028" width="10.54296875" style="114" bestFit="1" customWidth="1"/>
    <col min="1029" max="1029" width="10.54296875" style="114" customWidth="1"/>
    <col min="1030" max="1030" width="5.81640625" style="114" customWidth="1"/>
    <col min="1031" max="1280" width="9.1796875" style="114"/>
    <col min="1281" max="1281" width="4.453125" style="114" customWidth="1"/>
    <col min="1282" max="1282" width="8.54296875" style="114" customWidth="1"/>
    <col min="1283" max="1283" width="9.81640625" style="114" customWidth="1"/>
    <col min="1284" max="1284" width="10.54296875" style="114" bestFit="1" customWidth="1"/>
    <col min="1285" max="1285" width="10.54296875" style="114" customWidth="1"/>
    <col min="1286" max="1286" width="5.81640625" style="114" customWidth="1"/>
    <col min="1287" max="1536" width="9.1796875" style="114"/>
    <col min="1537" max="1537" width="4.453125" style="114" customWidth="1"/>
    <col min="1538" max="1538" width="8.54296875" style="114" customWidth="1"/>
    <col min="1539" max="1539" width="9.81640625" style="114" customWidth="1"/>
    <col min="1540" max="1540" width="10.54296875" style="114" bestFit="1" customWidth="1"/>
    <col min="1541" max="1541" width="10.54296875" style="114" customWidth="1"/>
    <col min="1542" max="1542" width="5.81640625" style="114" customWidth="1"/>
    <col min="1543" max="1792" width="9.1796875" style="114"/>
    <col min="1793" max="1793" width="4.453125" style="114" customWidth="1"/>
    <col min="1794" max="1794" width="8.54296875" style="114" customWidth="1"/>
    <col min="1795" max="1795" width="9.81640625" style="114" customWidth="1"/>
    <col min="1796" max="1796" width="10.54296875" style="114" bestFit="1" customWidth="1"/>
    <col min="1797" max="1797" width="10.54296875" style="114" customWidth="1"/>
    <col min="1798" max="1798" width="5.81640625" style="114" customWidth="1"/>
    <col min="1799" max="2048" width="9.1796875" style="114"/>
    <col min="2049" max="2049" width="4.453125" style="114" customWidth="1"/>
    <col min="2050" max="2050" width="8.54296875" style="114" customWidth="1"/>
    <col min="2051" max="2051" width="9.81640625" style="114" customWidth="1"/>
    <col min="2052" max="2052" width="10.54296875" style="114" bestFit="1" customWidth="1"/>
    <col min="2053" max="2053" width="10.54296875" style="114" customWidth="1"/>
    <col min="2054" max="2054" width="5.81640625" style="114" customWidth="1"/>
    <col min="2055" max="2304" width="9.1796875" style="114"/>
    <col min="2305" max="2305" width="4.453125" style="114" customWidth="1"/>
    <col min="2306" max="2306" width="8.54296875" style="114" customWidth="1"/>
    <col min="2307" max="2307" width="9.81640625" style="114" customWidth="1"/>
    <col min="2308" max="2308" width="10.54296875" style="114" bestFit="1" customWidth="1"/>
    <col min="2309" max="2309" width="10.54296875" style="114" customWidth="1"/>
    <col min="2310" max="2310" width="5.81640625" style="114" customWidth="1"/>
    <col min="2311" max="2560" width="9.1796875" style="114"/>
    <col min="2561" max="2561" width="4.453125" style="114" customWidth="1"/>
    <col min="2562" max="2562" width="8.54296875" style="114" customWidth="1"/>
    <col min="2563" max="2563" width="9.81640625" style="114" customWidth="1"/>
    <col min="2564" max="2564" width="10.54296875" style="114" bestFit="1" customWidth="1"/>
    <col min="2565" max="2565" width="10.54296875" style="114" customWidth="1"/>
    <col min="2566" max="2566" width="5.81640625" style="114" customWidth="1"/>
    <col min="2567" max="2816" width="9.1796875" style="114"/>
    <col min="2817" max="2817" width="4.453125" style="114" customWidth="1"/>
    <col min="2818" max="2818" width="8.54296875" style="114" customWidth="1"/>
    <col min="2819" max="2819" width="9.81640625" style="114" customWidth="1"/>
    <col min="2820" max="2820" width="10.54296875" style="114" bestFit="1" customWidth="1"/>
    <col min="2821" max="2821" width="10.54296875" style="114" customWidth="1"/>
    <col min="2822" max="2822" width="5.81640625" style="114" customWidth="1"/>
    <col min="2823" max="3072" width="9.1796875" style="114"/>
    <col min="3073" max="3073" width="4.453125" style="114" customWidth="1"/>
    <col min="3074" max="3074" width="8.54296875" style="114" customWidth="1"/>
    <col min="3075" max="3075" width="9.81640625" style="114" customWidth="1"/>
    <col min="3076" max="3076" width="10.54296875" style="114" bestFit="1" customWidth="1"/>
    <col min="3077" max="3077" width="10.54296875" style="114" customWidth="1"/>
    <col min="3078" max="3078" width="5.81640625" style="114" customWidth="1"/>
    <col min="3079" max="3328" width="9.1796875" style="114"/>
    <col min="3329" max="3329" width="4.453125" style="114" customWidth="1"/>
    <col min="3330" max="3330" width="8.54296875" style="114" customWidth="1"/>
    <col min="3331" max="3331" width="9.81640625" style="114" customWidth="1"/>
    <col min="3332" max="3332" width="10.54296875" style="114" bestFit="1" customWidth="1"/>
    <col min="3333" max="3333" width="10.54296875" style="114" customWidth="1"/>
    <col min="3334" max="3334" width="5.81640625" style="114" customWidth="1"/>
    <col min="3335" max="3584" width="9.1796875" style="114"/>
    <col min="3585" max="3585" width="4.453125" style="114" customWidth="1"/>
    <col min="3586" max="3586" width="8.54296875" style="114" customWidth="1"/>
    <col min="3587" max="3587" width="9.81640625" style="114" customWidth="1"/>
    <col min="3588" max="3588" width="10.54296875" style="114" bestFit="1" customWidth="1"/>
    <col min="3589" max="3589" width="10.54296875" style="114" customWidth="1"/>
    <col min="3590" max="3590" width="5.81640625" style="114" customWidth="1"/>
    <col min="3591" max="3840" width="9.1796875" style="114"/>
    <col min="3841" max="3841" width="4.453125" style="114" customWidth="1"/>
    <col min="3842" max="3842" width="8.54296875" style="114" customWidth="1"/>
    <col min="3843" max="3843" width="9.81640625" style="114" customWidth="1"/>
    <col min="3844" max="3844" width="10.54296875" style="114" bestFit="1" customWidth="1"/>
    <col min="3845" max="3845" width="10.54296875" style="114" customWidth="1"/>
    <col min="3846" max="3846" width="5.81640625" style="114" customWidth="1"/>
    <col min="3847" max="4096" width="9.1796875" style="114"/>
    <col min="4097" max="4097" width="4.453125" style="114" customWidth="1"/>
    <col min="4098" max="4098" width="8.54296875" style="114" customWidth="1"/>
    <col min="4099" max="4099" width="9.81640625" style="114" customWidth="1"/>
    <col min="4100" max="4100" width="10.54296875" style="114" bestFit="1" customWidth="1"/>
    <col min="4101" max="4101" width="10.54296875" style="114" customWidth="1"/>
    <col min="4102" max="4102" width="5.81640625" style="114" customWidth="1"/>
    <col min="4103" max="4352" width="9.1796875" style="114"/>
    <col min="4353" max="4353" width="4.453125" style="114" customWidth="1"/>
    <col min="4354" max="4354" width="8.54296875" style="114" customWidth="1"/>
    <col min="4355" max="4355" width="9.81640625" style="114" customWidth="1"/>
    <col min="4356" max="4356" width="10.54296875" style="114" bestFit="1" customWidth="1"/>
    <col min="4357" max="4357" width="10.54296875" style="114" customWidth="1"/>
    <col min="4358" max="4358" width="5.81640625" style="114" customWidth="1"/>
    <col min="4359" max="4608" width="9.1796875" style="114"/>
    <col min="4609" max="4609" width="4.453125" style="114" customWidth="1"/>
    <col min="4610" max="4610" width="8.54296875" style="114" customWidth="1"/>
    <col min="4611" max="4611" width="9.81640625" style="114" customWidth="1"/>
    <col min="4612" max="4612" width="10.54296875" style="114" bestFit="1" customWidth="1"/>
    <col min="4613" max="4613" width="10.54296875" style="114" customWidth="1"/>
    <col min="4614" max="4614" width="5.81640625" style="114" customWidth="1"/>
    <col min="4615" max="4864" width="9.1796875" style="114"/>
    <col min="4865" max="4865" width="4.453125" style="114" customWidth="1"/>
    <col min="4866" max="4866" width="8.54296875" style="114" customWidth="1"/>
    <col min="4867" max="4867" width="9.81640625" style="114" customWidth="1"/>
    <col min="4868" max="4868" width="10.54296875" style="114" bestFit="1" customWidth="1"/>
    <col min="4869" max="4869" width="10.54296875" style="114" customWidth="1"/>
    <col min="4870" max="4870" width="5.81640625" style="114" customWidth="1"/>
    <col min="4871" max="5120" width="9.1796875" style="114"/>
    <col min="5121" max="5121" width="4.453125" style="114" customWidth="1"/>
    <col min="5122" max="5122" width="8.54296875" style="114" customWidth="1"/>
    <col min="5123" max="5123" width="9.81640625" style="114" customWidth="1"/>
    <col min="5124" max="5124" width="10.54296875" style="114" bestFit="1" customWidth="1"/>
    <col min="5125" max="5125" width="10.54296875" style="114" customWidth="1"/>
    <col min="5126" max="5126" width="5.81640625" style="114" customWidth="1"/>
    <col min="5127" max="5376" width="9.1796875" style="114"/>
    <col min="5377" max="5377" width="4.453125" style="114" customWidth="1"/>
    <col min="5378" max="5378" width="8.54296875" style="114" customWidth="1"/>
    <col min="5379" max="5379" width="9.81640625" style="114" customWidth="1"/>
    <col min="5380" max="5380" width="10.54296875" style="114" bestFit="1" customWidth="1"/>
    <col min="5381" max="5381" width="10.54296875" style="114" customWidth="1"/>
    <col min="5382" max="5382" width="5.81640625" style="114" customWidth="1"/>
    <col min="5383" max="5632" width="9.1796875" style="114"/>
    <col min="5633" max="5633" width="4.453125" style="114" customWidth="1"/>
    <col min="5634" max="5634" width="8.54296875" style="114" customWidth="1"/>
    <col min="5635" max="5635" width="9.81640625" style="114" customWidth="1"/>
    <col min="5636" max="5636" width="10.54296875" style="114" bestFit="1" customWidth="1"/>
    <col min="5637" max="5637" width="10.54296875" style="114" customWidth="1"/>
    <col min="5638" max="5638" width="5.81640625" style="114" customWidth="1"/>
    <col min="5639" max="5888" width="9.1796875" style="114"/>
    <col min="5889" max="5889" width="4.453125" style="114" customWidth="1"/>
    <col min="5890" max="5890" width="8.54296875" style="114" customWidth="1"/>
    <col min="5891" max="5891" width="9.81640625" style="114" customWidth="1"/>
    <col min="5892" max="5892" width="10.54296875" style="114" bestFit="1" customWidth="1"/>
    <col min="5893" max="5893" width="10.54296875" style="114" customWidth="1"/>
    <col min="5894" max="5894" width="5.81640625" style="114" customWidth="1"/>
    <col min="5895" max="6144" width="9.1796875" style="114"/>
    <col min="6145" max="6145" width="4.453125" style="114" customWidth="1"/>
    <col min="6146" max="6146" width="8.54296875" style="114" customWidth="1"/>
    <col min="6147" max="6147" width="9.81640625" style="114" customWidth="1"/>
    <col min="6148" max="6148" width="10.54296875" style="114" bestFit="1" customWidth="1"/>
    <col min="6149" max="6149" width="10.54296875" style="114" customWidth="1"/>
    <col min="6150" max="6150" width="5.81640625" style="114" customWidth="1"/>
    <col min="6151" max="6400" width="9.1796875" style="114"/>
    <col min="6401" max="6401" width="4.453125" style="114" customWidth="1"/>
    <col min="6402" max="6402" width="8.54296875" style="114" customWidth="1"/>
    <col min="6403" max="6403" width="9.81640625" style="114" customWidth="1"/>
    <col min="6404" max="6404" width="10.54296875" style="114" bestFit="1" customWidth="1"/>
    <col min="6405" max="6405" width="10.54296875" style="114" customWidth="1"/>
    <col min="6406" max="6406" width="5.81640625" style="114" customWidth="1"/>
    <col min="6407" max="6656" width="9.1796875" style="114"/>
    <col min="6657" max="6657" width="4.453125" style="114" customWidth="1"/>
    <col min="6658" max="6658" width="8.54296875" style="114" customWidth="1"/>
    <col min="6659" max="6659" width="9.81640625" style="114" customWidth="1"/>
    <col min="6660" max="6660" width="10.54296875" style="114" bestFit="1" customWidth="1"/>
    <col min="6661" max="6661" width="10.54296875" style="114" customWidth="1"/>
    <col min="6662" max="6662" width="5.81640625" style="114" customWidth="1"/>
    <col min="6663" max="6912" width="9.1796875" style="114"/>
    <col min="6913" max="6913" width="4.453125" style="114" customWidth="1"/>
    <col min="6914" max="6914" width="8.54296875" style="114" customWidth="1"/>
    <col min="6915" max="6915" width="9.81640625" style="114" customWidth="1"/>
    <col min="6916" max="6916" width="10.54296875" style="114" bestFit="1" customWidth="1"/>
    <col min="6917" max="6917" width="10.54296875" style="114" customWidth="1"/>
    <col min="6918" max="6918" width="5.81640625" style="114" customWidth="1"/>
    <col min="6919" max="7168" width="9.1796875" style="114"/>
    <col min="7169" max="7169" width="4.453125" style="114" customWidth="1"/>
    <col min="7170" max="7170" width="8.54296875" style="114" customWidth="1"/>
    <col min="7171" max="7171" width="9.81640625" style="114" customWidth="1"/>
    <col min="7172" max="7172" width="10.54296875" style="114" bestFit="1" customWidth="1"/>
    <col min="7173" max="7173" width="10.54296875" style="114" customWidth="1"/>
    <col min="7174" max="7174" width="5.81640625" style="114" customWidth="1"/>
    <col min="7175" max="7424" width="9.1796875" style="114"/>
    <col min="7425" max="7425" width="4.453125" style="114" customWidth="1"/>
    <col min="7426" max="7426" width="8.54296875" style="114" customWidth="1"/>
    <col min="7427" max="7427" width="9.81640625" style="114" customWidth="1"/>
    <col min="7428" max="7428" width="10.54296875" style="114" bestFit="1" customWidth="1"/>
    <col min="7429" max="7429" width="10.54296875" style="114" customWidth="1"/>
    <col min="7430" max="7430" width="5.81640625" style="114" customWidth="1"/>
    <col min="7431" max="7680" width="9.1796875" style="114"/>
    <col min="7681" max="7681" width="4.453125" style="114" customWidth="1"/>
    <col min="7682" max="7682" width="8.54296875" style="114" customWidth="1"/>
    <col min="7683" max="7683" width="9.81640625" style="114" customWidth="1"/>
    <col min="7684" max="7684" width="10.54296875" style="114" bestFit="1" customWidth="1"/>
    <col min="7685" max="7685" width="10.54296875" style="114" customWidth="1"/>
    <col min="7686" max="7686" width="5.81640625" style="114" customWidth="1"/>
    <col min="7687" max="7936" width="9.1796875" style="114"/>
    <col min="7937" max="7937" width="4.453125" style="114" customWidth="1"/>
    <col min="7938" max="7938" width="8.54296875" style="114" customWidth="1"/>
    <col min="7939" max="7939" width="9.81640625" style="114" customWidth="1"/>
    <col min="7940" max="7940" width="10.54296875" style="114" bestFit="1" customWidth="1"/>
    <col min="7941" max="7941" width="10.54296875" style="114" customWidth="1"/>
    <col min="7942" max="7942" width="5.81640625" style="114" customWidth="1"/>
    <col min="7943" max="8192" width="9.1796875" style="114"/>
    <col min="8193" max="8193" width="4.453125" style="114" customWidth="1"/>
    <col min="8194" max="8194" width="8.54296875" style="114" customWidth="1"/>
    <col min="8195" max="8195" width="9.81640625" style="114" customWidth="1"/>
    <col min="8196" max="8196" width="10.54296875" style="114" bestFit="1" customWidth="1"/>
    <col min="8197" max="8197" width="10.54296875" style="114" customWidth="1"/>
    <col min="8198" max="8198" width="5.81640625" style="114" customWidth="1"/>
    <col min="8199" max="8448" width="9.1796875" style="114"/>
    <col min="8449" max="8449" width="4.453125" style="114" customWidth="1"/>
    <col min="8450" max="8450" width="8.54296875" style="114" customWidth="1"/>
    <col min="8451" max="8451" width="9.81640625" style="114" customWidth="1"/>
    <col min="8452" max="8452" width="10.54296875" style="114" bestFit="1" customWidth="1"/>
    <col min="8453" max="8453" width="10.54296875" style="114" customWidth="1"/>
    <col min="8454" max="8454" width="5.81640625" style="114" customWidth="1"/>
    <col min="8455" max="8704" width="9.1796875" style="114"/>
    <col min="8705" max="8705" width="4.453125" style="114" customWidth="1"/>
    <col min="8706" max="8706" width="8.54296875" style="114" customWidth="1"/>
    <col min="8707" max="8707" width="9.81640625" style="114" customWidth="1"/>
    <col min="8708" max="8708" width="10.54296875" style="114" bestFit="1" customWidth="1"/>
    <col min="8709" max="8709" width="10.54296875" style="114" customWidth="1"/>
    <col min="8710" max="8710" width="5.81640625" style="114" customWidth="1"/>
    <col min="8711" max="8960" width="9.1796875" style="114"/>
    <col min="8961" max="8961" width="4.453125" style="114" customWidth="1"/>
    <col min="8962" max="8962" width="8.54296875" style="114" customWidth="1"/>
    <col min="8963" max="8963" width="9.81640625" style="114" customWidth="1"/>
    <col min="8964" max="8964" width="10.54296875" style="114" bestFit="1" customWidth="1"/>
    <col min="8965" max="8965" width="10.54296875" style="114" customWidth="1"/>
    <col min="8966" max="8966" width="5.81640625" style="114" customWidth="1"/>
    <col min="8967" max="9216" width="9.1796875" style="114"/>
    <col min="9217" max="9217" width="4.453125" style="114" customWidth="1"/>
    <col min="9218" max="9218" width="8.54296875" style="114" customWidth="1"/>
    <col min="9219" max="9219" width="9.81640625" style="114" customWidth="1"/>
    <col min="9220" max="9220" width="10.54296875" style="114" bestFit="1" customWidth="1"/>
    <col min="9221" max="9221" width="10.54296875" style="114" customWidth="1"/>
    <col min="9222" max="9222" width="5.81640625" style="114" customWidth="1"/>
    <col min="9223" max="9472" width="9.1796875" style="114"/>
    <col min="9473" max="9473" width="4.453125" style="114" customWidth="1"/>
    <col min="9474" max="9474" width="8.54296875" style="114" customWidth="1"/>
    <col min="9475" max="9475" width="9.81640625" style="114" customWidth="1"/>
    <col min="9476" max="9476" width="10.54296875" style="114" bestFit="1" customWidth="1"/>
    <col min="9477" max="9477" width="10.54296875" style="114" customWidth="1"/>
    <col min="9478" max="9478" width="5.81640625" style="114" customWidth="1"/>
    <col min="9479" max="9728" width="9.1796875" style="114"/>
    <col min="9729" max="9729" width="4.453125" style="114" customWidth="1"/>
    <col min="9730" max="9730" width="8.54296875" style="114" customWidth="1"/>
    <col min="9731" max="9731" width="9.81640625" style="114" customWidth="1"/>
    <col min="9732" max="9732" width="10.54296875" style="114" bestFit="1" customWidth="1"/>
    <col min="9733" max="9733" width="10.54296875" style="114" customWidth="1"/>
    <col min="9734" max="9734" width="5.81640625" style="114" customWidth="1"/>
    <col min="9735" max="9984" width="9.1796875" style="114"/>
    <col min="9985" max="9985" width="4.453125" style="114" customWidth="1"/>
    <col min="9986" max="9986" width="8.54296875" style="114" customWidth="1"/>
    <col min="9987" max="9987" width="9.81640625" style="114" customWidth="1"/>
    <col min="9988" max="9988" width="10.54296875" style="114" bestFit="1" customWidth="1"/>
    <col min="9989" max="9989" width="10.54296875" style="114" customWidth="1"/>
    <col min="9990" max="9990" width="5.81640625" style="114" customWidth="1"/>
    <col min="9991" max="10240" width="9.1796875" style="114"/>
    <col min="10241" max="10241" width="4.453125" style="114" customWidth="1"/>
    <col min="10242" max="10242" width="8.54296875" style="114" customWidth="1"/>
    <col min="10243" max="10243" width="9.81640625" style="114" customWidth="1"/>
    <col min="10244" max="10244" width="10.54296875" style="114" bestFit="1" customWidth="1"/>
    <col min="10245" max="10245" width="10.54296875" style="114" customWidth="1"/>
    <col min="10246" max="10246" width="5.81640625" style="114" customWidth="1"/>
    <col min="10247" max="10496" width="9.1796875" style="114"/>
    <col min="10497" max="10497" width="4.453125" style="114" customWidth="1"/>
    <col min="10498" max="10498" width="8.54296875" style="114" customWidth="1"/>
    <col min="10499" max="10499" width="9.81640625" style="114" customWidth="1"/>
    <col min="10500" max="10500" width="10.54296875" style="114" bestFit="1" customWidth="1"/>
    <col min="10501" max="10501" width="10.54296875" style="114" customWidth="1"/>
    <col min="10502" max="10502" width="5.81640625" style="114" customWidth="1"/>
    <col min="10503" max="10752" width="9.1796875" style="114"/>
    <col min="10753" max="10753" width="4.453125" style="114" customWidth="1"/>
    <col min="10754" max="10754" width="8.54296875" style="114" customWidth="1"/>
    <col min="10755" max="10755" width="9.81640625" style="114" customWidth="1"/>
    <col min="10756" max="10756" width="10.54296875" style="114" bestFit="1" customWidth="1"/>
    <col min="10757" max="10757" width="10.54296875" style="114" customWidth="1"/>
    <col min="10758" max="10758" width="5.81640625" style="114" customWidth="1"/>
    <col min="10759" max="11008" width="9.1796875" style="114"/>
    <col min="11009" max="11009" width="4.453125" style="114" customWidth="1"/>
    <col min="11010" max="11010" width="8.54296875" style="114" customWidth="1"/>
    <col min="11011" max="11011" width="9.81640625" style="114" customWidth="1"/>
    <col min="11012" max="11012" width="10.54296875" style="114" bestFit="1" customWidth="1"/>
    <col min="11013" max="11013" width="10.54296875" style="114" customWidth="1"/>
    <col min="11014" max="11014" width="5.81640625" style="114" customWidth="1"/>
    <col min="11015" max="11264" width="9.1796875" style="114"/>
    <col min="11265" max="11265" width="4.453125" style="114" customWidth="1"/>
    <col min="11266" max="11266" width="8.54296875" style="114" customWidth="1"/>
    <col min="11267" max="11267" width="9.81640625" style="114" customWidth="1"/>
    <col min="11268" max="11268" width="10.54296875" style="114" bestFit="1" customWidth="1"/>
    <col min="11269" max="11269" width="10.54296875" style="114" customWidth="1"/>
    <col min="11270" max="11270" width="5.81640625" style="114" customWidth="1"/>
    <col min="11271" max="11520" width="9.1796875" style="114"/>
    <col min="11521" max="11521" width="4.453125" style="114" customWidth="1"/>
    <col min="11522" max="11522" width="8.54296875" style="114" customWidth="1"/>
    <col min="11523" max="11523" width="9.81640625" style="114" customWidth="1"/>
    <col min="11524" max="11524" width="10.54296875" style="114" bestFit="1" customWidth="1"/>
    <col min="11525" max="11525" width="10.54296875" style="114" customWidth="1"/>
    <col min="11526" max="11526" width="5.81640625" style="114" customWidth="1"/>
    <col min="11527" max="11776" width="9.1796875" style="114"/>
    <col min="11777" max="11777" width="4.453125" style="114" customWidth="1"/>
    <col min="11778" max="11778" width="8.54296875" style="114" customWidth="1"/>
    <col min="11779" max="11779" width="9.81640625" style="114" customWidth="1"/>
    <col min="11780" max="11780" width="10.54296875" style="114" bestFit="1" customWidth="1"/>
    <col min="11781" max="11781" width="10.54296875" style="114" customWidth="1"/>
    <col min="11782" max="11782" width="5.81640625" style="114" customWidth="1"/>
    <col min="11783" max="12032" width="9.1796875" style="114"/>
    <col min="12033" max="12033" width="4.453125" style="114" customWidth="1"/>
    <col min="12034" max="12034" width="8.54296875" style="114" customWidth="1"/>
    <col min="12035" max="12035" width="9.81640625" style="114" customWidth="1"/>
    <col min="12036" max="12036" width="10.54296875" style="114" bestFit="1" customWidth="1"/>
    <col min="12037" max="12037" width="10.54296875" style="114" customWidth="1"/>
    <col min="12038" max="12038" width="5.81640625" style="114" customWidth="1"/>
    <col min="12039" max="12288" width="9.1796875" style="114"/>
    <col min="12289" max="12289" width="4.453125" style="114" customWidth="1"/>
    <col min="12290" max="12290" width="8.54296875" style="114" customWidth="1"/>
    <col min="12291" max="12291" width="9.81640625" style="114" customWidth="1"/>
    <col min="12292" max="12292" width="10.54296875" style="114" bestFit="1" customWidth="1"/>
    <col min="12293" max="12293" width="10.54296875" style="114" customWidth="1"/>
    <col min="12294" max="12294" width="5.81640625" style="114" customWidth="1"/>
    <col min="12295" max="12544" width="9.1796875" style="114"/>
    <col min="12545" max="12545" width="4.453125" style="114" customWidth="1"/>
    <col min="12546" max="12546" width="8.54296875" style="114" customWidth="1"/>
    <col min="12547" max="12547" width="9.81640625" style="114" customWidth="1"/>
    <col min="12548" max="12548" width="10.54296875" style="114" bestFit="1" customWidth="1"/>
    <col min="12549" max="12549" width="10.54296875" style="114" customWidth="1"/>
    <col min="12550" max="12550" width="5.81640625" style="114" customWidth="1"/>
    <col min="12551" max="12800" width="9.1796875" style="114"/>
    <col min="12801" max="12801" width="4.453125" style="114" customWidth="1"/>
    <col min="12802" max="12802" width="8.54296875" style="114" customWidth="1"/>
    <col min="12803" max="12803" width="9.81640625" style="114" customWidth="1"/>
    <col min="12804" max="12804" width="10.54296875" style="114" bestFit="1" customWidth="1"/>
    <col min="12805" max="12805" width="10.54296875" style="114" customWidth="1"/>
    <col min="12806" max="12806" width="5.81640625" style="114" customWidth="1"/>
    <col min="12807" max="13056" width="9.1796875" style="114"/>
    <col min="13057" max="13057" width="4.453125" style="114" customWidth="1"/>
    <col min="13058" max="13058" width="8.54296875" style="114" customWidth="1"/>
    <col min="13059" max="13059" width="9.81640625" style="114" customWidth="1"/>
    <col min="13060" max="13060" width="10.54296875" style="114" bestFit="1" customWidth="1"/>
    <col min="13061" max="13061" width="10.54296875" style="114" customWidth="1"/>
    <col min="13062" max="13062" width="5.81640625" style="114" customWidth="1"/>
    <col min="13063" max="13312" width="9.1796875" style="114"/>
    <col min="13313" max="13313" width="4.453125" style="114" customWidth="1"/>
    <col min="13314" max="13314" width="8.54296875" style="114" customWidth="1"/>
    <col min="13315" max="13315" width="9.81640625" style="114" customWidth="1"/>
    <col min="13316" max="13316" width="10.54296875" style="114" bestFit="1" customWidth="1"/>
    <col min="13317" max="13317" width="10.54296875" style="114" customWidth="1"/>
    <col min="13318" max="13318" width="5.81640625" style="114" customWidth="1"/>
    <col min="13319" max="13568" width="9.1796875" style="114"/>
    <col min="13569" max="13569" width="4.453125" style="114" customWidth="1"/>
    <col min="13570" max="13570" width="8.54296875" style="114" customWidth="1"/>
    <col min="13571" max="13571" width="9.81640625" style="114" customWidth="1"/>
    <col min="13572" max="13572" width="10.54296875" style="114" bestFit="1" customWidth="1"/>
    <col min="13573" max="13573" width="10.54296875" style="114" customWidth="1"/>
    <col min="13574" max="13574" width="5.81640625" style="114" customWidth="1"/>
    <col min="13575" max="13824" width="9.1796875" style="114"/>
    <col min="13825" max="13825" width="4.453125" style="114" customWidth="1"/>
    <col min="13826" max="13826" width="8.54296875" style="114" customWidth="1"/>
    <col min="13827" max="13827" width="9.81640625" style="114" customWidth="1"/>
    <col min="13828" max="13828" width="10.54296875" style="114" bestFit="1" customWidth="1"/>
    <col min="13829" max="13829" width="10.54296875" style="114" customWidth="1"/>
    <col min="13830" max="13830" width="5.81640625" style="114" customWidth="1"/>
    <col min="13831" max="14080" width="9.1796875" style="114"/>
    <col min="14081" max="14081" width="4.453125" style="114" customWidth="1"/>
    <col min="14082" max="14082" width="8.54296875" style="114" customWidth="1"/>
    <col min="14083" max="14083" width="9.81640625" style="114" customWidth="1"/>
    <col min="14084" max="14084" width="10.54296875" style="114" bestFit="1" customWidth="1"/>
    <col min="14085" max="14085" width="10.54296875" style="114" customWidth="1"/>
    <col min="14086" max="14086" width="5.81640625" style="114" customWidth="1"/>
    <col min="14087" max="14336" width="9.1796875" style="114"/>
    <col min="14337" max="14337" width="4.453125" style="114" customWidth="1"/>
    <col min="14338" max="14338" width="8.54296875" style="114" customWidth="1"/>
    <col min="14339" max="14339" width="9.81640625" style="114" customWidth="1"/>
    <col min="14340" max="14340" width="10.54296875" style="114" bestFit="1" customWidth="1"/>
    <col min="14341" max="14341" width="10.54296875" style="114" customWidth="1"/>
    <col min="14342" max="14342" width="5.81640625" style="114" customWidth="1"/>
    <col min="14343" max="14592" width="9.1796875" style="114"/>
    <col min="14593" max="14593" width="4.453125" style="114" customWidth="1"/>
    <col min="14594" max="14594" width="8.54296875" style="114" customWidth="1"/>
    <col min="14595" max="14595" width="9.81640625" style="114" customWidth="1"/>
    <col min="14596" max="14596" width="10.54296875" style="114" bestFit="1" customWidth="1"/>
    <col min="14597" max="14597" width="10.54296875" style="114" customWidth="1"/>
    <col min="14598" max="14598" width="5.81640625" style="114" customWidth="1"/>
    <col min="14599" max="14848" width="9.1796875" style="114"/>
    <col min="14849" max="14849" width="4.453125" style="114" customWidth="1"/>
    <col min="14850" max="14850" width="8.54296875" style="114" customWidth="1"/>
    <col min="14851" max="14851" width="9.81640625" style="114" customWidth="1"/>
    <col min="14852" max="14852" width="10.54296875" style="114" bestFit="1" customWidth="1"/>
    <col min="14853" max="14853" width="10.54296875" style="114" customWidth="1"/>
    <col min="14854" max="14854" width="5.81640625" style="114" customWidth="1"/>
    <col min="14855" max="15104" width="9.1796875" style="114"/>
    <col min="15105" max="15105" width="4.453125" style="114" customWidth="1"/>
    <col min="15106" max="15106" width="8.54296875" style="114" customWidth="1"/>
    <col min="15107" max="15107" width="9.81640625" style="114" customWidth="1"/>
    <col min="15108" max="15108" width="10.54296875" style="114" bestFit="1" customWidth="1"/>
    <col min="15109" max="15109" width="10.54296875" style="114" customWidth="1"/>
    <col min="15110" max="15110" width="5.81640625" style="114" customWidth="1"/>
    <col min="15111" max="15360" width="9.1796875" style="114"/>
    <col min="15361" max="15361" width="4.453125" style="114" customWidth="1"/>
    <col min="15362" max="15362" width="8.54296875" style="114" customWidth="1"/>
    <col min="15363" max="15363" width="9.81640625" style="114" customWidth="1"/>
    <col min="15364" max="15364" width="10.54296875" style="114" bestFit="1" customWidth="1"/>
    <col min="15365" max="15365" width="10.54296875" style="114" customWidth="1"/>
    <col min="15366" max="15366" width="5.81640625" style="114" customWidth="1"/>
    <col min="15367" max="15616" width="9.1796875" style="114"/>
    <col min="15617" max="15617" width="4.453125" style="114" customWidth="1"/>
    <col min="15618" max="15618" width="8.54296875" style="114" customWidth="1"/>
    <col min="15619" max="15619" width="9.81640625" style="114" customWidth="1"/>
    <col min="15620" max="15620" width="10.54296875" style="114" bestFit="1" customWidth="1"/>
    <col min="15621" max="15621" width="10.54296875" style="114" customWidth="1"/>
    <col min="15622" max="15622" width="5.81640625" style="114" customWidth="1"/>
    <col min="15623" max="15872" width="9.1796875" style="114"/>
    <col min="15873" max="15873" width="4.453125" style="114" customWidth="1"/>
    <col min="15874" max="15874" width="8.54296875" style="114" customWidth="1"/>
    <col min="15875" max="15875" width="9.81640625" style="114" customWidth="1"/>
    <col min="15876" max="15876" width="10.54296875" style="114" bestFit="1" customWidth="1"/>
    <col min="15877" max="15877" width="10.54296875" style="114" customWidth="1"/>
    <col min="15878" max="15878" width="5.81640625" style="114" customWidth="1"/>
    <col min="15879" max="16128" width="9.1796875" style="114"/>
    <col min="16129" max="16129" width="4.453125" style="114" customWidth="1"/>
    <col min="16130" max="16130" width="8.54296875" style="114" customWidth="1"/>
    <col min="16131" max="16131" width="9.81640625" style="114" customWidth="1"/>
    <col min="16132" max="16132" width="10.54296875" style="114" bestFit="1" customWidth="1"/>
    <col min="16133" max="16133" width="10.54296875" style="114" customWidth="1"/>
    <col min="16134" max="16134" width="5.81640625" style="114" customWidth="1"/>
    <col min="16135" max="16384" width="9.1796875" style="114"/>
  </cols>
  <sheetData>
    <row r="1" spans="1:8" ht="15" thickBot="1">
      <c r="B1" s="223" t="s">
        <v>721</v>
      </c>
    </row>
    <row r="2" spans="1:8" ht="15" thickBot="1">
      <c r="G2" s="225"/>
      <c r="H2" s="222" t="s">
        <v>722</v>
      </c>
    </row>
    <row r="3" spans="1:8">
      <c r="D3" s="115"/>
      <c r="E3" s="115"/>
    </row>
    <row r="5" spans="1:8">
      <c r="D5" s="116" t="s">
        <v>527</v>
      </c>
    </row>
    <row r="6" spans="1:8">
      <c r="D6" s="224">
        <f>MAX(D9:D32)</f>
        <v>2.2200000000000002</v>
      </c>
    </row>
    <row r="7" spans="1:8" ht="29">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
  <dimension ref="A1:AI152"/>
  <sheetViews>
    <sheetView zoomScale="80" zoomScaleNormal="80" workbookViewId="0"/>
  </sheetViews>
  <sheetFormatPr defaultColWidth="9.1796875" defaultRowHeight="13"/>
  <cols>
    <col min="1" max="1" width="6.26953125" style="123" customWidth="1"/>
    <col min="2" max="2" width="7.26953125" style="123" customWidth="1"/>
    <col min="3" max="3" width="8.453125" style="123" customWidth="1"/>
    <col min="4" max="4" width="8.54296875" style="123" customWidth="1"/>
    <col min="5" max="5" width="6.81640625" style="123" customWidth="1"/>
    <col min="6" max="6" width="7.81640625" style="123" customWidth="1"/>
    <col min="7" max="7" width="9" style="123" customWidth="1"/>
    <col min="8" max="8" width="10.453125" style="123" customWidth="1"/>
    <col min="9" max="9" width="10.54296875" style="123" customWidth="1"/>
    <col min="10" max="10" width="9.1796875" style="123"/>
    <col min="11" max="11" width="9.453125" style="123" bestFit="1" customWidth="1"/>
    <col min="12" max="15" width="9.1796875" style="123"/>
    <col min="16" max="16" width="12" style="123" customWidth="1"/>
    <col min="17" max="17" width="15.81640625" style="123" customWidth="1"/>
    <col min="18" max="18" width="59" style="123" customWidth="1"/>
    <col min="19" max="16384" width="9.179687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602" t="s">
        <v>538</v>
      </c>
      <c r="G5" s="602"/>
      <c r="I5" s="121">
        <v>1</v>
      </c>
    </row>
    <row r="6" spans="1:35" ht="13.5" thickBot="1">
      <c r="B6" s="128" t="s">
        <v>539</v>
      </c>
      <c r="C6" s="128" t="s">
        <v>275</v>
      </c>
      <c r="D6" s="129" t="s">
        <v>540</v>
      </c>
      <c r="E6" s="129" t="s">
        <v>541</v>
      </c>
      <c r="F6" s="129" t="s">
        <v>371</v>
      </c>
      <c r="G6" s="129" t="s">
        <v>373</v>
      </c>
      <c r="I6" s="129" t="s">
        <v>542</v>
      </c>
      <c r="K6" s="603" t="s">
        <v>543</v>
      </c>
      <c r="L6" s="603"/>
      <c r="M6" s="603"/>
      <c r="N6" s="603"/>
      <c r="O6" s="603"/>
      <c r="P6" s="603"/>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c r="A14" s="140" t="s">
        <v>554</v>
      </c>
      <c r="B14" s="132" t="s">
        <v>371</v>
      </c>
      <c r="C14" s="143">
        <v>10</v>
      </c>
      <c r="D14" s="134"/>
      <c r="E14" s="144"/>
    </row>
    <row r="15" spans="1:35">
      <c r="A15" s="140"/>
      <c r="B15" s="132" t="s">
        <v>373</v>
      </c>
      <c r="C15" s="143">
        <v>94</v>
      </c>
      <c r="D15" s="134"/>
      <c r="E15" s="144"/>
      <c r="H15" s="145">
        <f>IF(C11&lt;-1000,-1000-C11,-1)</f>
        <v>-1</v>
      </c>
    </row>
    <row r="16" spans="1:35">
      <c r="A16" s="146"/>
      <c r="B16" s="147" t="s">
        <v>555</v>
      </c>
      <c r="C16" s="143">
        <v>2</v>
      </c>
      <c r="E16" s="148"/>
    </row>
    <row r="17" spans="1:32">
      <c r="A17" s="146"/>
      <c r="B17" s="147" t="s">
        <v>556</v>
      </c>
      <c r="C17" s="149">
        <f>IF(A3=20,0,IF(A3=24,0.5,"WRONG"))</f>
        <v>0</v>
      </c>
      <c r="E17" s="148"/>
      <c r="AF17" s="150"/>
    </row>
    <row r="18" spans="1:32">
      <c r="A18" s="146"/>
      <c r="B18" s="147"/>
      <c r="C18" s="140"/>
      <c r="E18" s="148"/>
    </row>
    <row r="19" spans="1:32" ht="13.5" thickBot="1">
      <c r="A19" s="151" t="s">
        <v>557</v>
      </c>
      <c r="B19" s="152"/>
      <c r="C19" s="149"/>
      <c r="D19" s="149"/>
      <c r="E19" s="153"/>
      <c r="F19" s="145"/>
      <c r="G19" s="145"/>
    </row>
    <row r="20" spans="1:32">
      <c r="A20" s="154" t="s">
        <v>371</v>
      </c>
      <c r="B20" s="155">
        <f>C14+$C$16*$C$17</f>
        <v>10</v>
      </c>
      <c r="C20" s="156"/>
      <c r="D20" s="157">
        <f>EXP(-(($B20-$E$7)^2/$E$9))</f>
        <v>1.0392231648482947E-21</v>
      </c>
      <c r="E20" s="156"/>
      <c r="F20" s="156"/>
      <c r="G20" s="158"/>
    </row>
    <row r="21" spans="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5"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6" r:id="rId4" name="ScrollBar6">
          <controlPr defaultSize="0" autoLine="0" linkedCell="Q12" r:id="rId5">
            <anchor moveWithCells="1">
              <from>
                <xdr:col>10</xdr:col>
                <xdr:colOff>0</xdr:colOff>
                <xdr:row>11</xdr:row>
                <xdr:rowOff>0</xdr:rowOff>
              </from>
              <to>
                <xdr:col>15</xdr:col>
                <xdr:colOff>660400</xdr:colOff>
                <xdr:row>12</xdr:row>
                <xdr:rowOff>0</xdr:rowOff>
              </to>
            </anchor>
          </controlPr>
        </control>
      </mc:Choice>
      <mc:Fallback>
        <control shapeId="61446" r:id="rId4" name="ScrollBar6"/>
      </mc:Fallback>
    </mc:AlternateContent>
    <mc:AlternateContent xmlns:mc="http://schemas.openxmlformats.org/markup-compatibility/2006">
      <mc:Choice Requires="x14">
        <control shapeId="61445" r:id="rId6" name="ScrollBar5">
          <controlPr defaultSize="0" autoLine="0" linkedCell="Q11" r:id="rId7">
            <anchor moveWithCells="1">
              <from>
                <xdr:col>10</xdr:col>
                <xdr:colOff>0</xdr:colOff>
                <xdr:row>10</xdr:row>
                <xdr:rowOff>0</xdr:rowOff>
              </from>
              <to>
                <xdr:col>15</xdr:col>
                <xdr:colOff>660400</xdr:colOff>
                <xdr:row>11</xdr:row>
                <xdr:rowOff>0</xdr:rowOff>
              </to>
            </anchor>
          </controlPr>
        </control>
      </mc:Choice>
      <mc:Fallback>
        <control shapeId="61445" r:id="rId6" name="ScrollBar5"/>
      </mc:Fallback>
    </mc:AlternateContent>
    <mc:AlternateContent xmlns:mc="http://schemas.openxmlformats.org/markup-compatibility/2006">
      <mc:Choice Requires="x14">
        <control shapeId="61444" r:id="rId8" name="ScrollBar4">
          <controlPr defaultSize="0" autoLine="0" linkedCell="Q10" r:id="rId9">
            <anchor moveWithCells="1">
              <from>
                <xdr:col>10</xdr:col>
                <xdr:colOff>0</xdr:colOff>
                <xdr:row>9</xdr:row>
                <xdr:rowOff>0</xdr:rowOff>
              </from>
              <to>
                <xdr:col>15</xdr:col>
                <xdr:colOff>660400</xdr:colOff>
                <xdr:row>10</xdr:row>
                <xdr:rowOff>0</xdr:rowOff>
              </to>
            </anchor>
          </controlPr>
        </control>
      </mc:Choice>
      <mc:Fallback>
        <control shapeId="61444" r:id="rId8" name="ScrollBar4"/>
      </mc:Fallback>
    </mc:AlternateContent>
    <mc:AlternateContent xmlns:mc="http://schemas.openxmlformats.org/markup-compatibility/2006">
      <mc:Choice Requires="x14">
        <control shapeId="61443" r:id="rId10" name="ScrollBar3">
          <controlPr defaultSize="0" autoLine="0" linkedCell="Q9" r:id="rId11">
            <anchor moveWithCells="1">
              <from>
                <xdr:col>10</xdr:col>
                <xdr:colOff>0</xdr:colOff>
                <xdr:row>8</xdr:row>
                <xdr:rowOff>0</xdr:rowOff>
              </from>
              <to>
                <xdr:col>15</xdr:col>
                <xdr:colOff>660400</xdr:colOff>
                <xdr:row>9</xdr:row>
                <xdr:rowOff>0</xdr:rowOff>
              </to>
            </anchor>
          </controlPr>
        </control>
      </mc:Choice>
      <mc:Fallback>
        <control shapeId="61443" r:id="rId10" name="ScrollBar3"/>
      </mc:Fallback>
    </mc:AlternateContent>
    <mc:AlternateContent xmlns:mc="http://schemas.openxmlformats.org/markup-compatibility/2006">
      <mc:Choice Requires="x14">
        <control shapeId="61442" r:id="rId12" name="ScrollBar2">
          <controlPr defaultSize="0" autoLine="0" linkedCell="Q8" r:id="rId13">
            <anchor moveWithCells="1">
              <from>
                <xdr:col>10</xdr:col>
                <xdr:colOff>0</xdr:colOff>
                <xdr:row>7</xdr:row>
                <xdr:rowOff>0</xdr:rowOff>
              </from>
              <to>
                <xdr:col>15</xdr:col>
                <xdr:colOff>660400</xdr:colOff>
                <xdr:row>8</xdr:row>
                <xdr:rowOff>0</xdr:rowOff>
              </to>
            </anchor>
          </controlPr>
        </control>
      </mc:Choice>
      <mc:Fallback>
        <control shapeId="61442" r:id="rId12" name="ScrollBar2"/>
      </mc:Fallback>
    </mc:AlternateContent>
    <mc:AlternateContent xmlns:mc="http://schemas.openxmlformats.org/markup-compatibility/2006">
      <mc:Choice Requires="x14">
        <control shapeId="61441" r:id="rId14" name="ScrollBar1">
          <controlPr defaultSize="0" autoLine="0" linkedCell="Q7" r:id="rId15">
            <anchor moveWithCells="1">
              <from>
                <xdr:col>10</xdr:col>
                <xdr:colOff>0</xdr:colOff>
                <xdr:row>6</xdr:row>
                <xdr:rowOff>0</xdr:rowOff>
              </from>
              <to>
                <xdr:col>15</xdr:col>
                <xdr:colOff>660400</xdr:colOff>
                <xdr:row>7</xdr:row>
                <xdr:rowOff>0</xdr:rowOff>
              </to>
            </anchor>
          </controlPr>
        </control>
      </mc:Choice>
      <mc:Fallback>
        <control shapeId="61441" r:id="rId14" name="ScrollBar1"/>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
  <dimension ref="A1:AA85"/>
  <sheetViews>
    <sheetView workbookViewId="0">
      <selection activeCell="C4" sqref="C4"/>
    </sheetView>
  </sheetViews>
  <sheetFormatPr defaultRowHeight="12.5"/>
  <cols>
    <col min="1" max="4" width="14.453125" customWidth="1"/>
    <col min="13" max="13" width="27.54296875" customWidth="1"/>
    <col min="14" max="14" width="18" customWidth="1"/>
    <col min="15" max="15" width="17.7265625" customWidth="1"/>
  </cols>
  <sheetData>
    <row r="1" spans="1:27" ht="13">
      <c r="A1" s="604" t="s">
        <v>1060</v>
      </c>
      <c r="B1" s="604"/>
      <c r="C1" s="81" t="s">
        <v>987</v>
      </c>
      <c r="D1" s="11"/>
      <c r="E1" s="11"/>
      <c r="F1" s="11"/>
      <c r="G1" s="11"/>
      <c r="H1" s="11"/>
      <c r="I1" s="11"/>
      <c r="J1" s="11"/>
      <c r="L1" s="81" t="s">
        <v>1062</v>
      </c>
      <c r="M1" s="11"/>
      <c r="N1" s="11"/>
      <c r="O1" s="81"/>
      <c r="P1" s="11"/>
      <c r="Q1" s="11"/>
    </row>
    <row r="2" spans="1:27" ht="39">
      <c r="A2" s="604"/>
      <c r="B2" s="604"/>
      <c r="C2" s="82" t="s">
        <v>275</v>
      </c>
      <c r="D2" s="82" t="s">
        <v>362</v>
      </c>
      <c r="E2" s="83"/>
      <c r="F2" s="83"/>
      <c r="G2" s="83"/>
      <c r="H2" s="83"/>
      <c r="I2" s="83"/>
      <c r="J2" s="11"/>
      <c r="L2" s="82" t="s">
        <v>275</v>
      </c>
      <c r="M2" s="82" t="s">
        <v>362</v>
      </c>
      <c r="N2" s="301" t="s">
        <v>1037</v>
      </c>
      <c r="O2" s="301" t="s">
        <v>1044</v>
      </c>
      <c r="P2" s="83"/>
      <c r="Q2" s="83"/>
      <c r="R2" s="36"/>
      <c r="S2" s="36"/>
    </row>
    <row r="3" spans="1:27" ht="25">
      <c r="C3" s="84">
        <v>0</v>
      </c>
      <c r="D3" s="14" t="s">
        <v>1045</v>
      </c>
      <c r="E3" s="11"/>
      <c r="F3" s="11"/>
      <c r="G3" s="11"/>
      <c r="H3" s="11"/>
      <c r="I3" s="11"/>
      <c r="J3" s="11"/>
      <c r="L3" s="84">
        <v>0</v>
      </c>
      <c r="M3" s="292" t="s">
        <v>984</v>
      </c>
      <c r="N3" s="11">
        <v>0</v>
      </c>
      <c r="O3" s="11" t="s">
        <v>1039</v>
      </c>
      <c r="P3" s="11"/>
      <c r="Q3" s="11"/>
      <c r="R3" s="36"/>
      <c r="S3" s="36"/>
    </row>
    <row r="4" spans="1:27" ht="37.5">
      <c r="A4" s="181"/>
      <c r="B4" s="300" t="s">
        <v>1061</v>
      </c>
      <c r="C4" s="84">
        <v>1</v>
      </c>
      <c r="D4" s="14" t="s">
        <v>985</v>
      </c>
      <c r="E4" s="11"/>
      <c r="F4" s="11"/>
      <c r="G4" s="11"/>
      <c r="H4" s="11"/>
      <c r="I4" s="11"/>
      <c r="J4" s="11"/>
      <c r="L4" s="84">
        <v>1</v>
      </c>
      <c r="M4" s="292" t="s">
        <v>1042</v>
      </c>
      <c r="N4" s="11">
        <v>4</v>
      </c>
      <c r="O4" s="11" t="s">
        <v>1040</v>
      </c>
      <c r="P4" s="11"/>
      <c r="Q4" s="11"/>
    </row>
    <row r="5" spans="1:27" ht="24.75" customHeight="1">
      <c r="C5" s="84">
        <v>2</v>
      </c>
      <c r="D5" s="14" t="s">
        <v>986</v>
      </c>
      <c r="E5" s="11"/>
      <c r="F5" s="11"/>
      <c r="G5" s="11"/>
      <c r="H5" s="11"/>
      <c r="I5" s="11"/>
      <c r="J5" s="11"/>
      <c r="L5" s="84">
        <v>2</v>
      </c>
      <c r="M5" s="292" t="s">
        <v>1042</v>
      </c>
      <c r="N5" s="11">
        <v>4</v>
      </c>
      <c r="O5" s="11" t="s">
        <v>1041</v>
      </c>
      <c r="P5" s="11"/>
      <c r="Q5" s="11"/>
    </row>
    <row r="6" spans="1:27" ht="51.75" customHeight="1">
      <c r="C6" s="84">
        <v>3</v>
      </c>
      <c r="D6" s="14" t="s">
        <v>988</v>
      </c>
      <c r="E6" s="11"/>
      <c r="F6" s="11"/>
      <c r="G6" s="11"/>
      <c r="H6" s="11"/>
      <c r="I6" s="11"/>
      <c r="J6" s="11"/>
      <c r="L6" s="84">
        <v>3</v>
      </c>
      <c r="M6" s="283" t="s">
        <v>1043</v>
      </c>
      <c r="N6" s="302" t="s">
        <v>1038</v>
      </c>
      <c r="O6" s="11" t="s">
        <v>1040</v>
      </c>
      <c r="P6" s="11"/>
      <c r="Q6" s="11"/>
    </row>
    <row r="7" spans="1:27" ht="57.75" customHeight="1">
      <c r="C7" s="84">
        <v>4</v>
      </c>
      <c r="D7" s="14" t="s">
        <v>989</v>
      </c>
      <c r="E7" s="11"/>
      <c r="F7" s="11"/>
      <c r="G7" s="11"/>
      <c r="H7" s="11"/>
      <c r="I7" s="11"/>
      <c r="J7" s="11"/>
      <c r="L7" s="84">
        <v>4</v>
      </c>
      <c r="M7" s="283" t="s">
        <v>1043</v>
      </c>
      <c r="N7" s="303" t="s">
        <v>1038</v>
      </c>
      <c r="O7" s="11" t="s">
        <v>1041</v>
      </c>
      <c r="P7" s="11"/>
      <c r="Q7" s="11"/>
    </row>
    <row r="8" spans="1:27">
      <c r="C8" s="14" t="s">
        <v>990</v>
      </c>
      <c r="D8" s="14" t="s">
        <v>991</v>
      </c>
      <c r="E8" s="11"/>
      <c r="F8" s="11"/>
      <c r="G8" s="11"/>
      <c r="H8" s="11"/>
      <c r="I8" s="11"/>
      <c r="J8" s="11"/>
      <c r="M8" s="3"/>
    </row>
    <row r="9" spans="1:27">
      <c r="C9" s="5"/>
      <c r="D9" s="5"/>
      <c r="M9" s="3"/>
    </row>
    <row r="10" spans="1:27" s="1" customFormat="1" ht="13.5" thickBot="1">
      <c r="A10" s="43" t="s">
        <v>58</v>
      </c>
    </row>
    <row r="11" spans="1:27" ht="13" thickBot="1">
      <c r="A11" s="22" t="s">
        <v>30</v>
      </c>
      <c r="B11" s="22" t="s">
        <v>108</v>
      </c>
      <c r="C11" s="22" t="s">
        <v>109</v>
      </c>
      <c r="D11" s="22" t="s">
        <v>31</v>
      </c>
      <c r="E11" s="287"/>
      <c r="F11" s="242"/>
      <c r="G11" s="286"/>
      <c r="H11" s="286"/>
      <c r="I11" s="286"/>
      <c r="J11" s="286"/>
      <c r="K11" s="286"/>
      <c r="L11" s="286"/>
      <c r="M11" s="286"/>
      <c r="N11" s="286"/>
      <c r="O11" s="17"/>
      <c r="P11" s="17"/>
      <c r="Q11" s="17"/>
      <c r="R11" s="17"/>
      <c r="S11" s="80" t="s">
        <v>973</v>
      </c>
      <c r="T11" s="75"/>
      <c r="U11" s="76"/>
      <c r="V11" s="17"/>
      <c r="W11" s="17"/>
      <c r="X11" s="17"/>
      <c r="Y11" s="17"/>
      <c r="Z11" s="17"/>
      <c r="AA11" s="17"/>
    </row>
    <row r="12" spans="1:27">
      <c r="A12" s="21">
        <v>1</v>
      </c>
      <c r="B12" s="181">
        <v>1</v>
      </c>
      <c r="C12" s="21">
        <v>0</v>
      </c>
      <c r="D12" s="21">
        <v>0</v>
      </c>
      <c r="E12" s="286"/>
      <c r="F12" s="286"/>
      <c r="G12" s="286"/>
      <c r="H12" s="286"/>
      <c r="I12" s="286"/>
      <c r="J12" s="286"/>
      <c r="K12" s="286"/>
      <c r="L12" s="286"/>
      <c r="M12" s="286"/>
      <c r="N12" s="286"/>
      <c r="O12" s="17"/>
      <c r="P12" s="17"/>
      <c r="Q12" s="17"/>
      <c r="R12" s="17"/>
      <c r="S12" s="17"/>
      <c r="T12" s="17"/>
      <c r="U12" s="17"/>
      <c r="V12" s="17"/>
      <c r="W12" s="17"/>
      <c r="X12" s="17"/>
      <c r="Y12" s="17"/>
      <c r="Z12" s="17"/>
      <c r="AA12" s="17"/>
    </row>
    <row r="13" spans="1:27" s="1" customFormat="1">
      <c r="A13" s="16" t="s">
        <v>970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 thickBot="1">
      <c r="A17" s="16" t="s">
        <v>969</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 thickBot="1">
      <c r="A18" s="21">
        <v>20</v>
      </c>
      <c r="B18" s="21">
        <v>70</v>
      </c>
      <c r="C18" s="21">
        <v>40</v>
      </c>
      <c r="D18" s="21">
        <v>40</v>
      </c>
      <c r="E18" s="21">
        <v>99</v>
      </c>
      <c r="F18" s="21">
        <v>0</v>
      </c>
      <c r="G18" s="21">
        <v>-3</v>
      </c>
      <c r="H18" s="21">
        <v>0</v>
      </c>
      <c r="I18" s="21">
        <v>0</v>
      </c>
      <c r="J18" s="21">
        <v>0</v>
      </c>
      <c r="K18" s="21">
        <v>0</v>
      </c>
      <c r="L18" s="21">
        <v>0</v>
      </c>
      <c r="M18" s="21">
        <v>0</v>
      </c>
      <c r="N18" s="21">
        <v>0</v>
      </c>
      <c r="O18" s="183" t="s">
        <v>971</v>
      </c>
      <c r="P18" s="181"/>
      <c r="Q18" s="181"/>
      <c r="R18" s="17"/>
      <c r="S18" s="80" t="s">
        <v>975</v>
      </c>
      <c r="T18" s="75"/>
      <c r="U18" s="75"/>
      <c r="V18" s="75"/>
      <c r="W18" s="75"/>
      <c r="X18" s="75"/>
      <c r="Y18" s="75"/>
      <c r="Z18" s="76"/>
      <c r="AA18" s="17"/>
    </row>
    <row r="19" spans="1:27" ht="13"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 thickBot="1">
      <c r="A20" s="21">
        <v>1E-3</v>
      </c>
      <c r="B20" s="21">
        <v>1</v>
      </c>
      <c r="C20" s="21">
        <v>0.92</v>
      </c>
      <c r="D20" s="21">
        <v>1</v>
      </c>
      <c r="E20" s="21">
        <v>99</v>
      </c>
      <c r="F20" s="21">
        <v>0</v>
      </c>
      <c r="G20" s="21">
        <v>-3</v>
      </c>
      <c r="H20" s="21">
        <v>0</v>
      </c>
      <c r="I20" s="21">
        <v>0</v>
      </c>
      <c r="J20" s="21">
        <v>0</v>
      </c>
      <c r="K20" s="21">
        <v>0</v>
      </c>
      <c r="L20" s="21">
        <v>0</v>
      </c>
      <c r="M20" s="21">
        <v>0</v>
      </c>
      <c r="N20" s="21">
        <v>0</v>
      </c>
      <c r="O20" s="183" t="s">
        <v>972</v>
      </c>
      <c r="P20" s="181"/>
      <c r="Q20" s="181"/>
      <c r="R20" s="17"/>
      <c r="S20" s="80" t="s">
        <v>974</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ht="13">
      <c r="A24" s="43" t="s">
        <v>55</v>
      </c>
    </row>
    <row r="25" spans="1:27">
      <c r="A25" s="22" t="s">
        <v>30</v>
      </c>
      <c r="B25" s="22" t="s">
        <v>108</v>
      </c>
      <c r="C25" s="22" t="s">
        <v>109</v>
      </c>
      <c r="D25" s="22" t="s">
        <v>31</v>
      </c>
      <c r="E25" s="286"/>
      <c r="F25" s="286"/>
      <c r="G25" s="286"/>
      <c r="H25" s="286"/>
      <c r="I25" s="286"/>
      <c r="J25" s="286"/>
      <c r="K25" s="286"/>
      <c r="L25" s="286"/>
      <c r="M25" s="286"/>
      <c r="N25" s="286"/>
      <c r="O25" s="17"/>
      <c r="P25" s="17"/>
      <c r="Q25" s="17"/>
      <c r="R25" s="17"/>
      <c r="S25" s="17"/>
      <c r="T25" s="17"/>
      <c r="U25" s="17"/>
      <c r="V25" s="17"/>
      <c r="W25" s="17"/>
      <c r="X25" s="17"/>
      <c r="Y25" s="17"/>
      <c r="Z25" s="17"/>
      <c r="AA25" s="17"/>
    </row>
    <row r="26" spans="1:27">
      <c r="A26" s="21">
        <v>1</v>
      </c>
      <c r="B26" s="181">
        <v>2</v>
      </c>
      <c r="C26" s="181">
        <v>2</v>
      </c>
      <c r="D26" s="21">
        <v>0</v>
      </c>
      <c r="E26" s="286"/>
      <c r="F26" s="286"/>
      <c r="G26" s="286"/>
      <c r="H26" s="286"/>
      <c r="I26" s="286"/>
      <c r="J26" s="286"/>
      <c r="K26" s="286"/>
      <c r="L26" s="286"/>
      <c r="M26" s="286"/>
      <c r="N26" s="286"/>
      <c r="O26" s="17"/>
      <c r="P26" s="17"/>
      <c r="Q26" s="17"/>
      <c r="R26" s="17"/>
      <c r="S26" s="17"/>
      <c r="T26" s="17"/>
      <c r="U26" s="17"/>
      <c r="V26" s="17"/>
      <c r="W26" s="17"/>
      <c r="X26" s="17"/>
      <c r="Y26" s="17"/>
      <c r="Z26" s="17"/>
      <c r="AA26" s="17"/>
    </row>
    <row r="27" spans="1:27" s="1" customFormat="1">
      <c r="A27" s="16" t="s">
        <v>976</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980</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 thickBot="1">
      <c r="A33" s="21">
        <v>20</v>
      </c>
      <c r="B33" s="21">
        <v>70</v>
      </c>
      <c r="C33" s="21">
        <v>40</v>
      </c>
      <c r="D33" s="21">
        <v>40</v>
      </c>
      <c r="E33" s="21">
        <v>99</v>
      </c>
      <c r="F33" s="21">
        <v>0</v>
      </c>
      <c r="G33" s="21">
        <v>-3</v>
      </c>
      <c r="H33" s="21">
        <v>0</v>
      </c>
      <c r="I33" s="21">
        <v>0</v>
      </c>
      <c r="J33" s="21">
        <v>0</v>
      </c>
      <c r="K33" s="21">
        <v>0</v>
      </c>
      <c r="L33" s="21">
        <v>0</v>
      </c>
      <c r="M33" s="21">
        <v>0</v>
      </c>
      <c r="N33" s="21">
        <v>0</v>
      </c>
      <c r="O33" s="183" t="s">
        <v>971</v>
      </c>
      <c r="P33" s="181"/>
      <c r="Q33" s="181"/>
      <c r="R33" s="17"/>
      <c r="S33" s="74" t="s">
        <v>975</v>
      </c>
      <c r="T33" s="75"/>
      <c r="U33" s="75"/>
      <c r="V33" s="75"/>
      <c r="W33" s="75"/>
      <c r="X33" s="75"/>
      <c r="Y33" s="75"/>
      <c r="Z33" s="76"/>
      <c r="AA33" s="17"/>
    </row>
    <row r="34" spans="1:27" ht="13"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 thickBot="1">
      <c r="A35" s="21">
        <v>1E-3</v>
      </c>
      <c r="B35" s="21">
        <v>1</v>
      </c>
      <c r="C35" s="21">
        <v>0.92</v>
      </c>
      <c r="D35" s="21">
        <v>1</v>
      </c>
      <c r="E35" s="21">
        <v>99</v>
      </c>
      <c r="F35" s="21">
        <v>0</v>
      </c>
      <c r="G35" s="21">
        <v>-3</v>
      </c>
      <c r="H35" s="21">
        <v>0</v>
      </c>
      <c r="I35" s="21">
        <v>0</v>
      </c>
      <c r="J35" s="21">
        <v>0</v>
      </c>
      <c r="K35" s="21">
        <v>0</v>
      </c>
      <c r="L35" s="21">
        <v>0</v>
      </c>
      <c r="M35" s="21">
        <v>0</v>
      </c>
      <c r="N35" s="21">
        <v>0</v>
      </c>
      <c r="O35" s="183" t="s">
        <v>977</v>
      </c>
      <c r="P35" s="181"/>
      <c r="Q35" s="181"/>
      <c r="R35" s="17"/>
      <c r="S35" s="74" t="s">
        <v>974</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981</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 thickBot="1">
      <c r="A41" s="21">
        <v>1E-3</v>
      </c>
      <c r="B41" s="21">
        <v>1</v>
      </c>
      <c r="C41" s="21">
        <v>0.2</v>
      </c>
      <c r="D41" s="21">
        <v>1</v>
      </c>
      <c r="E41" s="21">
        <v>99</v>
      </c>
      <c r="F41" s="21">
        <v>0</v>
      </c>
      <c r="G41" s="21">
        <v>-3</v>
      </c>
      <c r="H41" s="21">
        <v>0</v>
      </c>
      <c r="I41" s="21">
        <v>0</v>
      </c>
      <c r="J41" s="21">
        <v>0</v>
      </c>
      <c r="K41" s="21">
        <v>0</v>
      </c>
      <c r="L41" s="21">
        <v>0</v>
      </c>
      <c r="M41" s="21">
        <v>0</v>
      </c>
      <c r="N41" s="21">
        <v>0</v>
      </c>
      <c r="O41" s="183" t="s">
        <v>979</v>
      </c>
      <c r="P41" s="181"/>
      <c r="Q41" s="181"/>
      <c r="R41" s="17"/>
      <c r="S41" s="74" t="s">
        <v>978</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982</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983</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1046</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ht="13">
      <c r="A51" s="43" t="s">
        <v>1059</v>
      </c>
    </row>
    <row r="52" spans="1:27">
      <c r="A52" s="22" t="s">
        <v>30</v>
      </c>
      <c r="B52" s="22" t="s">
        <v>108</v>
      </c>
      <c r="C52" s="22" t="s">
        <v>109</v>
      </c>
      <c r="D52" s="22" t="s">
        <v>31</v>
      </c>
      <c r="E52" s="286"/>
      <c r="F52" s="286"/>
      <c r="G52" s="286"/>
      <c r="H52" s="286"/>
      <c r="I52" s="286"/>
      <c r="J52" s="286"/>
      <c r="K52" s="286"/>
      <c r="L52" s="286"/>
      <c r="M52" s="286"/>
      <c r="N52" s="286"/>
      <c r="O52" s="17"/>
      <c r="P52" s="17"/>
      <c r="Q52" s="17"/>
      <c r="R52" s="17"/>
      <c r="S52" s="17"/>
      <c r="T52" s="17"/>
      <c r="U52" s="17"/>
      <c r="V52" s="17"/>
      <c r="W52" s="17"/>
      <c r="X52" s="17"/>
      <c r="Y52" s="17"/>
      <c r="Z52" s="17"/>
      <c r="AA52" s="17"/>
    </row>
    <row r="53" spans="1:27">
      <c r="A53" s="21">
        <v>1</v>
      </c>
      <c r="B53" s="21">
        <v>0</v>
      </c>
      <c r="C53" s="181">
        <v>2</v>
      </c>
      <c r="D53" s="21">
        <v>0</v>
      </c>
      <c r="E53" s="286"/>
      <c r="F53" s="286"/>
      <c r="G53" s="286"/>
      <c r="H53" s="286"/>
      <c r="I53" s="286"/>
      <c r="J53" s="286"/>
      <c r="K53" s="286"/>
      <c r="L53" s="286"/>
      <c r="M53" s="286"/>
      <c r="N53" s="286"/>
      <c r="O53" s="17"/>
      <c r="P53" s="17"/>
      <c r="Q53" s="17"/>
      <c r="R53" s="17"/>
      <c r="S53" s="17"/>
      <c r="T53" s="17"/>
      <c r="U53" s="17"/>
      <c r="V53" s="17"/>
      <c r="W53" s="17"/>
      <c r="X53" s="17"/>
      <c r="Y53" s="17"/>
      <c r="Z53" s="17"/>
      <c r="AA53" s="17"/>
    </row>
    <row r="54" spans="1:27" s="1" customFormat="1">
      <c r="A54" s="16" t="s">
        <v>976</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1050</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 thickBot="1">
      <c r="A60" s="21">
        <v>10</v>
      </c>
      <c r="B60" s="21">
        <v>60</v>
      </c>
      <c r="C60" s="21">
        <v>44</v>
      </c>
      <c r="D60" s="21">
        <v>44</v>
      </c>
      <c r="E60" s="21">
        <v>10</v>
      </c>
      <c r="F60" s="21">
        <v>0</v>
      </c>
      <c r="G60" s="21">
        <v>-3</v>
      </c>
      <c r="H60" s="21">
        <v>0</v>
      </c>
      <c r="I60" s="21">
        <v>0</v>
      </c>
      <c r="J60" s="21">
        <v>0</v>
      </c>
      <c r="K60" s="21">
        <v>0</v>
      </c>
      <c r="L60" s="21">
        <v>0.5</v>
      </c>
      <c r="M60" s="21">
        <v>0</v>
      </c>
      <c r="N60" s="21">
        <v>0</v>
      </c>
      <c r="O60" s="183" t="s">
        <v>1058</v>
      </c>
      <c r="P60" s="181"/>
      <c r="Q60" s="181"/>
      <c r="R60" s="17"/>
      <c r="S60" s="74" t="s">
        <v>1046</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1047</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1048</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1049</v>
      </c>
      <c r="P63" s="181"/>
      <c r="Q63" s="181"/>
      <c r="R63" s="17"/>
      <c r="S63" s="17"/>
      <c r="T63" s="17"/>
      <c r="U63" s="17"/>
      <c r="V63" s="17"/>
      <c r="W63" s="17"/>
      <c r="X63" s="17"/>
      <c r="Y63" s="17"/>
      <c r="Z63" s="17"/>
      <c r="AA63" s="17"/>
    </row>
    <row r="65" spans="1:27" s="1" customFormat="1" ht="13">
      <c r="A65" s="43" t="s">
        <v>1057</v>
      </c>
    </row>
    <row r="66" spans="1:27">
      <c r="A66" s="22" t="s">
        <v>30</v>
      </c>
      <c r="B66" s="22" t="s">
        <v>108</v>
      </c>
      <c r="C66" s="22" t="s">
        <v>109</v>
      </c>
      <c r="D66" s="22" t="s">
        <v>31</v>
      </c>
      <c r="E66" s="286"/>
      <c r="F66" s="286"/>
      <c r="G66" s="286"/>
      <c r="H66" s="286"/>
      <c r="I66" s="286"/>
      <c r="J66" s="286"/>
      <c r="K66" s="286"/>
      <c r="L66" s="286"/>
      <c r="M66" s="286"/>
      <c r="N66" s="286"/>
      <c r="O66" s="17"/>
      <c r="P66" s="17"/>
      <c r="Q66" s="17"/>
      <c r="R66" s="17"/>
      <c r="S66" s="17"/>
      <c r="T66" s="17"/>
      <c r="U66" s="17"/>
      <c r="V66" s="17"/>
      <c r="W66" s="17"/>
      <c r="X66" s="17"/>
      <c r="Y66" s="17"/>
      <c r="Z66" s="17"/>
      <c r="AA66" s="17"/>
    </row>
    <row r="67" spans="1:27">
      <c r="A67" s="21">
        <v>24</v>
      </c>
      <c r="B67" s="21">
        <v>0</v>
      </c>
      <c r="C67" s="181">
        <v>4</v>
      </c>
      <c r="D67" s="21">
        <v>0</v>
      </c>
      <c r="E67" s="286"/>
      <c r="F67" s="286"/>
      <c r="G67" s="286"/>
      <c r="H67" s="286"/>
      <c r="I67" s="286"/>
      <c r="J67" s="286"/>
      <c r="K67" s="286"/>
      <c r="L67" s="286"/>
      <c r="M67" s="286"/>
      <c r="N67" s="286"/>
      <c r="O67" s="17"/>
      <c r="P67" s="17"/>
      <c r="Q67" s="17"/>
      <c r="R67" s="17"/>
      <c r="S67" s="17"/>
      <c r="T67" s="17"/>
      <c r="U67" s="17"/>
      <c r="V67" s="17"/>
      <c r="W67" s="17"/>
      <c r="X67" s="17"/>
      <c r="Y67" s="17"/>
      <c r="Z67" s="17"/>
      <c r="AA67" s="17"/>
    </row>
    <row r="68" spans="1:27" s="1" customFormat="1">
      <c r="A68" s="16" t="s">
        <v>976</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1050</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 thickBot="1">
      <c r="A80" s="21">
        <v>10</v>
      </c>
      <c r="B80" s="21">
        <v>60</v>
      </c>
      <c r="C80" s="21">
        <v>44</v>
      </c>
      <c r="D80" s="21">
        <v>44</v>
      </c>
      <c r="E80" s="21">
        <v>10</v>
      </c>
      <c r="F80" s="21">
        <v>0</v>
      </c>
      <c r="G80" s="21">
        <v>-3</v>
      </c>
      <c r="H80" s="21">
        <v>0</v>
      </c>
      <c r="I80" s="21">
        <v>0</v>
      </c>
      <c r="J80" s="21">
        <v>0</v>
      </c>
      <c r="K80" s="21">
        <v>0</v>
      </c>
      <c r="L80" s="21">
        <v>0.5</v>
      </c>
      <c r="M80" s="21">
        <v>0</v>
      </c>
      <c r="N80" s="21">
        <v>0</v>
      </c>
      <c r="O80" s="183" t="s">
        <v>1051</v>
      </c>
      <c r="P80" s="181"/>
      <c r="Q80" s="181"/>
      <c r="R80" s="17"/>
      <c r="S80" s="74" t="s">
        <v>1046</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1052</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1053</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1054</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1055</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1056</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51"/>
  <sheetViews>
    <sheetView topLeftCell="A22" zoomScaleNormal="100" workbookViewId="0"/>
  </sheetViews>
  <sheetFormatPr defaultRowHeight="12.5"/>
  <cols>
    <col min="1" max="9" width="9.7265625" customWidth="1"/>
    <col min="10" max="10" width="10.7265625" customWidth="1"/>
    <col min="11" max="14" width="9.7265625" customWidth="1"/>
    <col min="15" max="15" width="9.453125" customWidth="1"/>
  </cols>
  <sheetData>
    <row r="1" spans="1:24" s="1" customFormat="1" ht="13.5" thickBot="1">
      <c r="A1" s="59" t="s">
        <v>1213</v>
      </c>
      <c r="B1" s="17"/>
      <c r="C1" s="94"/>
      <c r="D1" s="94"/>
      <c r="E1" s="91" t="s">
        <v>484</v>
      </c>
      <c r="F1" s="92"/>
      <c r="G1" s="93"/>
      <c r="H1" s="75"/>
      <c r="I1" s="75"/>
      <c r="J1" s="75"/>
      <c r="K1" s="76"/>
      <c r="L1" s="17"/>
      <c r="M1" s="17"/>
      <c r="N1" s="17"/>
      <c r="O1" s="17"/>
      <c r="P1" s="17"/>
      <c r="Q1" s="17"/>
      <c r="R1" s="17"/>
      <c r="S1" s="17"/>
      <c r="T1" s="17"/>
      <c r="U1" s="17"/>
      <c r="V1" s="17"/>
      <c r="W1" s="17"/>
    </row>
    <row r="2" spans="1:24" s="1" customFormat="1" ht="13.5" thickBot="1">
      <c r="A2" s="412" t="s">
        <v>184</v>
      </c>
      <c r="B2" s="411"/>
      <c r="C2" s="411"/>
      <c r="D2" s="411"/>
      <c r="E2" s="80" t="s">
        <v>483</v>
      </c>
      <c r="F2" s="75"/>
      <c r="G2" s="75"/>
      <c r="H2" s="75"/>
      <c r="I2" s="75"/>
      <c r="J2" s="76"/>
      <c r="K2" s="76"/>
      <c r="L2" s="17"/>
      <c r="M2" s="17"/>
      <c r="N2" s="73" t="s">
        <v>384</v>
      </c>
      <c r="O2" s="62"/>
      <c r="P2" s="62"/>
      <c r="Q2" s="62"/>
      <c r="R2" s="63"/>
      <c r="S2" s="17"/>
      <c r="T2" s="17"/>
      <c r="U2" s="17"/>
      <c r="V2" s="17"/>
      <c r="W2" s="17"/>
    </row>
    <row r="3" spans="1:24" s="1" customFormat="1">
      <c r="A3" s="411" t="s">
        <v>316</v>
      </c>
      <c r="B3" s="411"/>
      <c r="C3" s="411"/>
      <c r="D3" s="411"/>
      <c r="E3" s="411"/>
      <c r="F3" s="17"/>
      <c r="G3" s="17"/>
      <c r="H3" s="17"/>
      <c r="I3" s="17"/>
      <c r="J3" s="17"/>
      <c r="K3" s="17"/>
      <c r="L3" s="17"/>
      <c r="M3" s="17"/>
      <c r="N3" s="69"/>
      <c r="O3" s="71" t="s">
        <v>423</v>
      </c>
      <c r="P3" s="65"/>
      <c r="Q3" s="65"/>
      <c r="R3" s="66"/>
      <c r="S3" s="17"/>
      <c r="T3" s="17"/>
      <c r="U3" s="17"/>
      <c r="V3" s="17"/>
      <c r="W3" s="17"/>
    </row>
    <row r="4" spans="1:24" s="1" customFormat="1" ht="13.5"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 thickBot="1">
      <c r="A6" s="2">
        <v>1</v>
      </c>
      <c r="B6" s="17" t="s">
        <v>92</v>
      </c>
      <c r="C6" s="17"/>
      <c r="D6" s="17" t="s">
        <v>1210</v>
      </c>
      <c r="E6" s="17"/>
      <c r="F6" s="17"/>
      <c r="G6" s="17"/>
      <c r="H6" s="17"/>
      <c r="I6" s="17"/>
      <c r="J6" s="17"/>
      <c r="K6" s="17"/>
      <c r="L6" s="17"/>
      <c r="M6" s="17"/>
      <c r="N6" s="64"/>
      <c r="O6" s="425" t="s">
        <v>426</v>
      </c>
      <c r="P6" s="425"/>
      <c r="Q6" s="425"/>
      <c r="R6" s="66"/>
      <c r="S6" s="17"/>
      <c r="T6" s="17"/>
      <c r="U6" s="17"/>
      <c r="V6" s="17"/>
      <c r="W6" s="17"/>
    </row>
    <row r="7" spans="1:24" ht="12.75" customHeight="1" thickBot="1">
      <c r="A7" s="2">
        <v>1</v>
      </c>
      <c r="B7" s="17" t="s">
        <v>317</v>
      </c>
      <c r="C7" s="17"/>
      <c r="D7" s="17"/>
      <c r="E7" s="17"/>
      <c r="F7" s="17"/>
      <c r="G7" s="17"/>
      <c r="H7" s="427" t="s">
        <v>482</v>
      </c>
      <c r="I7" s="464"/>
      <c r="J7" s="464"/>
      <c r="K7" s="464"/>
      <c r="L7" s="465"/>
      <c r="M7" s="17"/>
      <c r="N7" s="67"/>
      <c r="O7" s="426"/>
      <c r="P7" s="426"/>
      <c r="Q7" s="426"/>
      <c r="R7" s="68"/>
      <c r="S7" s="17"/>
      <c r="T7" s="17"/>
      <c r="U7" s="17"/>
      <c r="V7" s="17"/>
      <c r="W7" s="17"/>
    </row>
    <row r="8" spans="1:24" s="1" customFormat="1">
      <c r="A8" s="17" t="s">
        <v>318</v>
      </c>
      <c r="B8" s="17" t="s">
        <v>1211</v>
      </c>
      <c r="C8" s="17"/>
      <c r="D8" s="17"/>
      <c r="E8" s="17"/>
      <c r="F8" s="17"/>
      <c r="G8" s="17"/>
      <c r="H8" s="466"/>
      <c r="I8" s="467"/>
      <c r="J8" s="467"/>
      <c r="K8" s="467"/>
      <c r="L8" s="468"/>
      <c r="M8" s="17"/>
      <c r="N8" s="33"/>
      <c r="O8" s="33"/>
      <c r="P8" s="33"/>
      <c r="Q8" s="33"/>
      <c r="R8" s="33"/>
      <c r="S8" s="17"/>
      <c r="T8" s="17"/>
      <c r="U8" s="17"/>
      <c r="V8" s="17"/>
      <c r="W8" s="17"/>
    </row>
    <row r="9" spans="1:24" s="1" customFormat="1" ht="13" thickBot="1">
      <c r="A9" s="17" t="s">
        <v>319</v>
      </c>
      <c r="B9" s="17" t="s">
        <v>1212</v>
      </c>
      <c r="C9" s="17"/>
      <c r="D9" s="17"/>
      <c r="E9" s="17"/>
      <c r="F9" s="17"/>
      <c r="G9" s="17"/>
      <c r="H9" s="466"/>
      <c r="I9" s="467"/>
      <c r="J9" s="467"/>
      <c r="K9" s="467"/>
      <c r="L9" s="468"/>
      <c r="M9" s="17"/>
      <c r="N9" s="33"/>
      <c r="O9" s="33"/>
      <c r="P9" s="33"/>
      <c r="Q9" s="33"/>
      <c r="R9" s="33"/>
      <c r="S9" s="17"/>
      <c r="T9" s="17"/>
      <c r="U9" s="17"/>
      <c r="V9" s="17"/>
      <c r="W9" s="17"/>
    </row>
    <row r="10" spans="1:24" s="1" customFormat="1" ht="13.5" thickBot="1">
      <c r="A10" s="59" t="s">
        <v>488</v>
      </c>
      <c r="B10" s="17"/>
      <c r="C10" s="17"/>
      <c r="D10" s="17"/>
      <c r="E10" s="349" t="s">
        <v>1172</v>
      </c>
      <c r="F10" s="103"/>
      <c r="G10" s="103"/>
      <c r="H10" s="103"/>
      <c r="I10" s="104"/>
      <c r="J10" s="75"/>
      <c r="K10" s="75"/>
      <c r="L10" s="75"/>
      <c r="M10" s="75"/>
      <c r="N10" s="75"/>
      <c r="O10" s="75"/>
      <c r="P10" s="75"/>
      <c r="Q10" s="75"/>
      <c r="R10" s="76"/>
      <c r="S10" s="17"/>
      <c r="T10" s="17"/>
      <c r="U10" s="17"/>
      <c r="V10" s="17"/>
      <c r="W10" s="17"/>
    </row>
    <row r="11" spans="1:24" ht="13"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13" t="s">
        <v>896</v>
      </c>
      <c r="D16" s="414"/>
      <c r="E16" s="414"/>
      <c r="F16" s="414"/>
      <c r="G16" s="414"/>
      <c r="H16" s="414"/>
      <c r="I16" s="414"/>
      <c r="J16" s="415"/>
      <c r="K16" s="17"/>
      <c r="L16" s="17"/>
      <c r="M16" s="17"/>
      <c r="N16" s="17"/>
      <c r="O16" s="17"/>
      <c r="P16" s="17"/>
      <c r="Q16" s="17"/>
      <c r="R16" s="17"/>
      <c r="S16" s="17"/>
      <c r="T16" s="17"/>
      <c r="U16" s="17"/>
      <c r="V16" s="17"/>
      <c r="W16" s="17"/>
    </row>
    <row r="17" spans="1:24" ht="13" thickBot="1">
      <c r="A17" s="16" t="s">
        <v>69</v>
      </c>
      <c r="B17" s="17"/>
      <c r="C17" s="416"/>
      <c r="D17" s="417"/>
      <c r="E17" s="417"/>
      <c r="F17" s="417"/>
      <c r="G17" s="417"/>
      <c r="H17" s="417"/>
      <c r="I17" s="417"/>
      <c r="J17" s="418"/>
      <c r="K17" s="17"/>
      <c r="L17" s="17"/>
      <c r="M17" s="17"/>
      <c r="N17" s="17"/>
      <c r="O17" s="17"/>
      <c r="P17" s="17"/>
      <c r="Q17" s="17"/>
      <c r="R17" s="17"/>
      <c r="S17" s="17"/>
      <c r="T17" s="17"/>
      <c r="U17" s="17"/>
      <c r="V17" s="17"/>
      <c r="W17" s="17"/>
    </row>
    <row r="18" spans="1:24" ht="13.5"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34" t="s">
        <v>895</v>
      </c>
      <c r="L19" s="435"/>
      <c r="M19" s="435"/>
      <c r="N19" s="435"/>
      <c r="O19" s="436"/>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37"/>
      <c r="L20" s="438"/>
      <c r="M20" s="438"/>
      <c r="N20" s="438"/>
      <c r="O20" s="439"/>
      <c r="P20" s="17"/>
      <c r="Q20" s="17"/>
      <c r="R20" s="17"/>
      <c r="S20" s="17"/>
      <c r="T20" s="266"/>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1102</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40" t="s">
        <v>1173</v>
      </c>
      <c r="G24" s="441"/>
      <c r="H24" s="441"/>
      <c r="I24" s="442"/>
      <c r="J24" s="17"/>
      <c r="K24" s="17"/>
      <c r="L24" s="17"/>
      <c r="M24" s="17"/>
      <c r="N24" s="17"/>
      <c r="O24" s="17"/>
      <c r="P24" s="17"/>
      <c r="Q24" s="17"/>
      <c r="R24" s="17"/>
      <c r="S24" s="17"/>
      <c r="T24" s="33"/>
      <c r="U24" s="267"/>
      <c r="V24" s="267"/>
      <c r="W24" s="267"/>
      <c r="X24" s="95"/>
    </row>
    <row r="25" spans="1:24" s="1" customFormat="1">
      <c r="A25" s="411" t="s">
        <v>113</v>
      </c>
      <c r="B25" s="411"/>
      <c r="C25" s="411"/>
      <c r="D25" s="411"/>
      <c r="E25" s="411"/>
      <c r="F25" s="443"/>
      <c r="G25" s="444"/>
      <c r="H25" s="444"/>
      <c r="I25" s="445"/>
      <c r="J25" s="17"/>
      <c r="K25" s="17"/>
      <c r="L25" s="17"/>
      <c r="M25" s="17"/>
      <c r="N25" s="17"/>
      <c r="O25" s="17"/>
      <c r="P25" s="17"/>
      <c r="Q25" s="17"/>
      <c r="R25" s="17"/>
      <c r="S25" s="17"/>
      <c r="T25" s="33"/>
      <c r="U25" s="267"/>
      <c r="V25" s="267"/>
      <c r="W25" s="267"/>
      <c r="X25" s="95"/>
    </row>
    <row r="26" spans="1:24" s="1" customFormat="1" ht="13" thickBot="1">
      <c r="A26" s="412" t="s">
        <v>322</v>
      </c>
      <c r="B26" s="411"/>
      <c r="C26" s="411"/>
      <c r="D26" s="411"/>
      <c r="E26" s="17"/>
      <c r="F26" s="446"/>
      <c r="G26" s="447"/>
      <c r="H26" s="447"/>
      <c r="I26" s="448"/>
      <c r="J26" s="17"/>
      <c r="K26" s="17"/>
      <c r="L26" s="17"/>
      <c r="M26" s="17"/>
      <c r="N26" s="17"/>
      <c r="O26" s="17"/>
      <c r="P26" s="17"/>
      <c r="Q26" s="17"/>
      <c r="R26" s="17"/>
      <c r="S26" s="17"/>
      <c r="T26" s="33"/>
      <c r="U26" s="33"/>
      <c r="V26" s="33"/>
      <c r="W26" s="33"/>
      <c r="X26" s="95"/>
    </row>
    <row r="27" spans="1:24" s="1" customFormat="1" ht="13"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49" t="s">
        <v>1208</v>
      </c>
      <c r="F28" s="103"/>
      <c r="G28" s="103"/>
      <c r="H28" s="103"/>
      <c r="I28" s="103"/>
      <c r="J28" s="103"/>
      <c r="K28" s="103"/>
      <c r="L28" s="104"/>
      <c r="M28" s="469" t="s">
        <v>1207</v>
      </c>
      <c r="N28" s="470"/>
      <c r="O28" s="470"/>
      <c r="P28" s="470"/>
      <c r="Q28" s="470"/>
      <c r="R28" s="470"/>
      <c r="S28" s="471"/>
      <c r="T28" s="33"/>
      <c r="U28" s="33"/>
      <c r="V28" s="33"/>
      <c r="W28" s="33"/>
      <c r="X28" s="95"/>
    </row>
    <row r="29" spans="1:24" s="1" customFormat="1" ht="13" thickBot="1">
      <c r="A29" s="2">
        <v>1</v>
      </c>
      <c r="B29" s="17" t="s">
        <v>252</v>
      </c>
      <c r="C29" s="17"/>
      <c r="D29" s="17"/>
      <c r="E29" s="17"/>
      <c r="F29" s="17"/>
      <c r="G29" s="17"/>
      <c r="H29" s="17"/>
      <c r="I29" s="17"/>
      <c r="J29" s="17"/>
      <c r="K29" s="33"/>
      <c r="L29" s="376"/>
      <c r="M29" s="472"/>
      <c r="N29" s="473"/>
      <c r="O29" s="473"/>
      <c r="P29" s="473"/>
      <c r="Q29" s="473"/>
      <c r="R29" s="473"/>
      <c r="S29" s="474"/>
      <c r="T29" s="33"/>
      <c r="U29" s="33"/>
      <c r="V29" s="33"/>
      <c r="W29" s="33"/>
      <c r="X29" s="95"/>
    </row>
    <row r="30" spans="1:24" s="5" customFormat="1">
      <c r="A30" s="17" t="s">
        <v>323</v>
      </c>
      <c r="B30" s="16"/>
      <c r="C30" s="16"/>
      <c r="D30" s="16"/>
      <c r="E30" s="16"/>
      <c r="F30" s="16"/>
      <c r="G30" s="16"/>
      <c r="H30" s="16"/>
      <c r="I30" s="16"/>
      <c r="J30" s="16"/>
      <c r="K30" s="100"/>
      <c r="L30" s="100"/>
      <c r="M30" s="376"/>
      <c r="N30" s="376"/>
      <c r="O30" s="376"/>
      <c r="P30" s="376"/>
      <c r="Q30" s="376"/>
      <c r="R30" s="376"/>
      <c r="S30" s="376"/>
      <c r="T30" s="16"/>
      <c r="U30" s="16"/>
      <c r="V30" s="16"/>
      <c r="W30" s="16"/>
    </row>
    <row r="31" spans="1:24" s="1" customFormat="1">
      <c r="A31" s="2" t="s">
        <v>253</v>
      </c>
      <c r="B31" s="17" t="s">
        <v>254</v>
      </c>
      <c r="C31" s="17"/>
      <c r="D31" s="17"/>
      <c r="E31" s="17"/>
      <c r="F31" s="17"/>
      <c r="G31" s="17"/>
      <c r="H31" s="17"/>
      <c r="I31" s="17"/>
      <c r="J31" s="401" t="s">
        <v>1305</v>
      </c>
      <c r="K31" s="402"/>
      <c r="L31" s="402"/>
      <c r="M31" s="402"/>
      <c r="N31" s="402"/>
      <c r="O31" s="402"/>
      <c r="P31" s="402"/>
      <c r="Q31" s="402"/>
      <c r="R31" s="402"/>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1261</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1259</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1260</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1214</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ht="13">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 thickBot="1">
      <c r="A56" s="2">
        <v>1</v>
      </c>
      <c r="B56" s="17" t="s">
        <v>95</v>
      </c>
      <c r="C56" s="17"/>
      <c r="D56" s="17"/>
      <c r="E56" s="102" t="s">
        <v>893</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49" t="s">
        <v>892</v>
      </c>
      <c r="L59" s="450"/>
      <c r="M59" s="450"/>
      <c r="N59" s="450"/>
      <c r="O59" s="450"/>
      <c r="P59" s="450"/>
      <c r="Q59" s="451"/>
      <c r="R59" s="17"/>
      <c r="S59" s="17"/>
      <c r="T59" s="17"/>
      <c r="U59" s="17"/>
      <c r="V59" s="17"/>
      <c r="W59" s="17"/>
    </row>
    <row r="60" spans="1:23" ht="13" thickBot="1">
      <c r="A60" s="16" t="s">
        <v>69</v>
      </c>
      <c r="B60" s="17"/>
      <c r="C60" s="17"/>
      <c r="D60" s="17"/>
      <c r="E60" s="17"/>
      <c r="F60" s="17"/>
      <c r="G60" s="17"/>
      <c r="H60" s="17"/>
      <c r="I60" s="17"/>
      <c r="J60" s="17"/>
      <c r="K60" s="452"/>
      <c r="L60" s="453"/>
      <c r="M60" s="453"/>
      <c r="N60" s="453"/>
      <c r="O60" s="453"/>
      <c r="P60" s="453"/>
      <c r="Q60" s="454"/>
      <c r="R60" s="17"/>
      <c r="S60" s="17"/>
      <c r="T60" s="17"/>
      <c r="U60" s="17"/>
      <c r="V60" s="17"/>
      <c r="W60" s="17"/>
    </row>
    <row r="61" spans="1:23" ht="12.75" customHeight="1">
      <c r="A61" s="16" t="s">
        <v>69</v>
      </c>
      <c r="B61" s="17"/>
      <c r="C61" s="419" t="s">
        <v>1174</v>
      </c>
      <c r="D61" s="420"/>
      <c r="E61" s="420"/>
      <c r="F61" s="420"/>
      <c r="G61" s="420"/>
      <c r="H61" s="420"/>
      <c r="I61" s="420"/>
      <c r="J61" s="420"/>
      <c r="K61" s="420"/>
      <c r="L61" s="420"/>
      <c r="M61" s="421"/>
      <c r="N61" s="17"/>
      <c r="O61" s="17"/>
      <c r="P61" s="17"/>
      <c r="Q61" s="17"/>
      <c r="R61" s="17"/>
      <c r="S61" s="17"/>
      <c r="T61" s="17"/>
      <c r="U61" s="17"/>
      <c r="V61" s="17"/>
      <c r="W61" s="17"/>
    </row>
    <row r="62" spans="1:23">
      <c r="A62" s="16" t="s">
        <v>69</v>
      </c>
      <c r="B62" s="17"/>
      <c r="C62" s="422"/>
      <c r="D62" s="423"/>
      <c r="E62" s="423"/>
      <c r="F62" s="423"/>
      <c r="G62" s="423"/>
      <c r="H62" s="423"/>
      <c r="I62" s="423"/>
      <c r="J62" s="423"/>
      <c r="K62" s="423"/>
      <c r="L62" s="423"/>
      <c r="M62" s="424"/>
      <c r="N62" s="17"/>
      <c r="O62" s="17"/>
      <c r="P62" s="17"/>
      <c r="Q62" s="17"/>
      <c r="R62" s="17"/>
      <c r="S62" s="17"/>
      <c r="T62" s="17"/>
      <c r="U62" s="17"/>
      <c r="V62" s="17"/>
      <c r="W62" s="17"/>
    </row>
    <row r="63" spans="1:23">
      <c r="A63" s="16" t="s">
        <v>69</v>
      </c>
      <c r="B63" s="17"/>
      <c r="C63" s="422"/>
      <c r="D63" s="423"/>
      <c r="E63" s="423"/>
      <c r="F63" s="423"/>
      <c r="G63" s="423"/>
      <c r="H63" s="423"/>
      <c r="I63" s="423"/>
      <c r="J63" s="423"/>
      <c r="K63" s="423"/>
      <c r="L63" s="423"/>
      <c r="M63" s="424"/>
      <c r="N63" s="17"/>
      <c r="O63" s="17"/>
      <c r="P63" s="17"/>
      <c r="Q63" s="17"/>
      <c r="R63" s="17"/>
      <c r="S63" s="17"/>
      <c r="T63" s="17"/>
      <c r="U63" s="17"/>
      <c r="V63" s="17"/>
      <c r="W63" s="17"/>
    </row>
    <row r="64" spans="1:23" ht="13.5" thickBot="1">
      <c r="A64" s="17" t="s">
        <v>69</v>
      </c>
      <c r="B64" s="17"/>
      <c r="C64" s="352" t="s">
        <v>1175</v>
      </c>
      <c r="D64" s="350"/>
      <c r="E64" s="350"/>
      <c r="F64" s="350"/>
      <c r="G64" s="350"/>
      <c r="H64" s="350"/>
      <c r="I64" s="350"/>
      <c r="J64" s="350"/>
      <c r="K64" s="350"/>
      <c r="L64" s="350"/>
      <c r="M64" s="351"/>
      <c r="N64" s="17"/>
      <c r="O64" s="59"/>
      <c r="P64" s="17"/>
      <c r="Q64" s="17"/>
      <c r="R64" s="17"/>
      <c r="S64" s="17"/>
      <c r="T64" s="17"/>
      <c r="U64" s="17"/>
      <c r="V64" s="17"/>
      <c r="W64" s="17"/>
    </row>
    <row r="65" spans="1:23" s="1" customFormat="1" ht="13"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55" t="s">
        <v>894</v>
      </c>
      <c r="S66" s="456"/>
      <c r="T66" s="456"/>
      <c r="U66" s="456"/>
      <c r="V66" s="457"/>
      <c r="W66" s="17"/>
    </row>
    <row r="67" spans="1:23">
      <c r="A67" s="54" t="s">
        <v>414</v>
      </c>
      <c r="B67" s="18"/>
      <c r="C67" s="18"/>
      <c r="D67" s="18"/>
      <c r="E67" s="22"/>
      <c r="F67" s="22"/>
      <c r="G67" s="18"/>
      <c r="H67" s="22"/>
      <c r="I67" s="22"/>
      <c r="J67" s="18"/>
      <c r="K67" s="18"/>
      <c r="L67" s="22"/>
      <c r="M67" s="18"/>
      <c r="N67" s="18"/>
      <c r="O67" s="19"/>
      <c r="P67" s="17"/>
      <c r="Q67" s="17"/>
      <c r="R67" s="458"/>
      <c r="S67" s="459"/>
      <c r="T67" s="459"/>
      <c r="U67" s="459"/>
      <c r="V67" s="460"/>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58"/>
      <c r="S68" s="459"/>
      <c r="T68" s="459"/>
      <c r="U68" s="459"/>
      <c r="V68" s="460"/>
      <c r="W68" s="17"/>
    </row>
    <row r="69" spans="1:23" ht="13" thickBot="1">
      <c r="A69" s="17" t="s">
        <v>415</v>
      </c>
      <c r="B69" s="17"/>
      <c r="C69" s="17"/>
      <c r="D69" s="17"/>
      <c r="E69" s="17"/>
      <c r="F69" s="17"/>
      <c r="G69" s="17"/>
      <c r="H69" s="17"/>
      <c r="I69" s="17"/>
      <c r="J69" s="17"/>
      <c r="K69" s="17"/>
      <c r="L69" s="17"/>
      <c r="M69" s="17"/>
      <c r="N69" s="17"/>
      <c r="O69" s="56"/>
      <c r="P69" s="56"/>
      <c r="Q69" s="56"/>
      <c r="R69" s="461"/>
      <c r="S69" s="462"/>
      <c r="T69" s="462"/>
      <c r="U69" s="462"/>
      <c r="V69" s="463"/>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5">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5">
        <v>1</v>
      </c>
      <c r="B79" s="305">
        <v>100</v>
      </c>
      <c r="C79" s="305">
        <v>55</v>
      </c>
      <c r="D79" s="305">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5">
        <v>-3</v>
      </c>
      <c r="B80" s="305">
        <v>3</v>
      </c>
      <c r="C80" s="305">
        <v>-0.25</v>
      </c>
      <c r="D80" s="305">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5">
        <v>1</v>
      </c>
      <c r="B86" s="305">
        <v>40</v>
      </c>
      <c r="C86" s="305">
        <v>30</v>
      </c>
      <c r="D86" s="305">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5">
        <v>1</v>
      </c>
      <c r="B87" s="305">
        <v>140</v>
      </c>
      <c r="C87" s="305">
        <v>118</v>
      </c>
      <c r="D87" s="305">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5">
        <v>0.01</v>
      </c>
      <c r="B88" s="305">
        <v>0.3</v>
      </c>
      <c r="C88" s="305">
        <v>0.14899999999999999</v>
      </c>
      <c r="D88" s="305">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5">
        <v>0.05</v>
      </c>
      <c r="B89" s="305">
        <v>0.2</v>
      </c>
      <c r="C89" s="305">
        <v>6.3E-2</v>
      </c>
      <c r="D89" s="305">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5">
        <v>0.05</v>
      </c>
      <c r="B90" s="305">
        <v>0.2</v>
      </c>
      <c r="C90" s="305">
        <v>8.5000000000000006E-2</v>
      </c>
      <c r="D90" s="305">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 thickBot="1">
      <c r="A94" s="16" t="s">
        <v>334</v>
      </c>
      <c r="B94" s="17"/>
      <c r="C94" s="17"/>
      <c r="D94" s="17"/>
      <c r="E94" s="353" t="s">
        <v>1176</v>
      </c>
      <c r="F94" s="198"/>
      <c r="G94" s="198"/>
      <c r="H94" s="198"/>
      <c r="I94" s="198"/>
      <c r="J94" s="198"/>
      <c r="K94" s="199"/>
      <c r="L94" s="33"/>
      <c r="M94" s="33"/>
      <c r="N94" s="33"/>
      <c r="O94" s="174"/>
      <c r="P94" s="57"/>
      <c r="Q94" s="17"/>
      <c r="R94" s="17"/>
      <c r="S94" s="17"/>
      <c r="T94" s="17"/>
      <c r="U94" s="17"/>
      <c r="V94" s="17"/>
      <c r="W94" s="17"/>
    </row>
    <row r="95" spans="1:23" ht="13"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19" t="s">
        <v>1178</v>
      </c>
      <c r="F98" s="420"/>
      <c r="G98" s="420"/>
      <c r="H98" s="420"/>
      <c r="I98" s="420"/>
      <c r="J98" s="420"/>
      <c r="K98" s="421"/>
      <c r="L98" s="60"/>
      <c r="M98" s="60"/>
      <c r="N98" s="100"/>
      <c r="O98" s="101"/>
      <c r="P98" s="56"/>
      <c r="Q98" s="17"/>
      <c r="R98" s="17"/>
      <c r="S98" s="17"/>
      <c r="T98" s="17"/>
      <c r="U98" s="17"/>
      <c r="V98" s="17"/>
      <c r="W98" s="17"/>
    </row>
    <row r="99" spans="1:24" ht="13" thickBot="1">
      <c r="A99" s="17" t="s">
        <v>340</v>
      </c>
      <c r="B99" s="17"/>
      <c r="C99" s="17"/>
      <c r="D99" s="17"/>
      <c r="E99" s="355" t="s">
        <v>1177</v>
      </c>
      <c r="F99" s="354"/>
      <c r="G99" s="354"/>
      <c r="H99" s="354"/>
      <c r="I99" s="354"/>
      <c r="J99" s="354"/>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27" t="s">
        <v>513</v>
      </c>
      <c r="S100" s="428"/>
      <c r="T100" s="428"/>
      <c r="U100" s="429"/>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30"/>
      <c r="S101" s="425"/>
      <c r="T101" s="425"/>
      <c r="U101" s="431"/>
      <c r="V101" s="17"/>
      <c r="W101" s="17"/>
    </row>
    <row r="102" spans="1:24" ht="13" thickBot="1">
      <c r="A102" s="16" t="s">
        <v>337</v>
      </c>
      <c r="B102" s="17"/>
      <c r="C102" s="17"/>
      <c r="D102" s="17"/>
      <c r="E102" s="17"/>
      <c r="F102" s="17"/>
      <c r="G102" s="17"/>
      <c r="H102" s="17"/>
      <c r="I102" s="17"/>
      <c r="J102" s="17"/>
      <c r="K102" s="17"/>
      <c r="L102" s="17"/>
      <c r="M102" s="17"/>
      <c r="N102" s="17"/>
      <c r="O102" s="56"/>
      <c r="P102" s="56"/>
      <c r="Q102" s="17"/>
      <c r="R102" s="432"/>
      <c r="S102" s="426"/>
      <c r="T102" s="426"/>
      <c r="U102" s="433"/>
      <c r="V102" s="17"/>
      <c r="W102" s="17"/>
    </row>
    <row r="103" spans="1:24" ht="13"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 thickBot="1">
      <c r="A104" s="23" t="s">
        <v>341</v>
      </c>
      <c r="B104" s="17"/>
      <c r="C104" s="17"/>
      <c r="D104" s="17"/>
      <c r="E104" s="77" t="s">
        <v>1181</v>
      </c>
      <c r="F104" s="78"/>
      <c r="G104" s="78"/>
      <c r="H104" s="78"/>
      <c r="I104" s="78"/>
      <c r="J104" s="357" t="s">
        <v>1182</v>
      </c>
      <c r="K104" s="78"/>
      <c r="L104" s="78"/>
      <c r="M104" s="79"/>
      <c r="N104" s="76"/>
      <c r="O104" s="318"/>
      <c r="P104" s="318"/>
      <c r="Q104" s="76"/>
      <c r="R104" s="17"/>
      <c r="S104" s="17"/>
      <c r="T104" s="17"/>
      <c r="U104" s="17"/>
      <c r="V104" s="17"/>
      <c r="W104" s="17"/>
    </row>
    <row r="105" spans="1:24" s="1" customFormat="1" ht="13" thickBot="1">
      <c r="A105" s="17" t="s">
        <v>87</v>
      </c>
      <c r="B105" s="17"/>
      <c r="C105" s="17"/>
      <c r="D105" s="17"/>
      <c r="E105" s="317" t="s">
        <v>1179</v>
      </c>
      <c r="F105" s="200"/>
      <c r="G105" s="200"/>
      <c r="H105" s="200"/>
      <c r="I105" s="356" t="s">
        <v>1180</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5"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475" t="s">
        <v>1184</v>
      </c>
      <c r="R111" s="476"/>
      <c r="S111" s="476"/>
      <c r="T111" s="476"/>
      <c r="U111" s="477"/>
      <c r="V111" s="60"/>
      <c r="W111" s="33"/>
      <c r="X111" s="95"/>
    </row>
    <row r="112" spans="1:24">
      <c r="A112" s="2">
        <v>0</v>
      </c>
      <c r="B112" s="16" t="s">
        <v>287</v>
      </c>
      <c r="C112" s="16"/>
      <c r="D112" s="17"/>
      <c r="E112" s="17"/>
      <c r="F112" s="17"/>
      <c r="G112" s="17"/>
      <c r="H112" s="17"/>
      <c r="I112" s="17"/>
      <c r="J112" s="17"/>
      <c r="K112" s="60"/>
      <c r="L112" s="60"/>
      <c r="M112" s="60"/>
      <c r="N112" s="60"/>
      <c r="O112" s="60"/>
      <c r="P112" s="60"/>
      <c r="Q112" s="478"/>
      <c r="R112" s="479"/>
      <c r="S112" s="479"/>
      <c r="T112" s="479"/>
      <c r="U112" s="480"/>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81" t="s">
        <v>1185</v>
      </c>
      <c r="R113" s="482"/>
      <c r="S113" s="482"/>
      <c r="T113" s="482"/>
      <c r="U113" s="483"/>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81"/>
      <c r="R114" s="482"/>
      <c r="S114" s="482"/>
      <c r="T114" s="482"/>
      <c r="U114" s="483"/>
      <c r="V114" s="60"/>
      <c r="W114" s="60"/>
      <c r="X114" s="95"/>
    </row>
    <row r="115" spans="1:24">
      <c r="A115" s="2">
        <v>1</v>
      </c>
      <c r="B115" s="2">
        <v>15</v>
      </c>
      <c r="C115" s="2">
        <v>7.9266800000000002</v>
      </c>
      <c r="D115" s="2">
        <v>8</v>
      </c>
      <c r="E115" s="305">
        <v>10</v>
      </c>
      <c r="F115" s="305">
        <v>0</v>
      </c>
      <c r="G115" s="2">
        <v>1</v>
      </c>
      <c r="H115" s="2">
        <v>0</v>
      </c>
      <c r="I115" s="2">
        <v>0</v>
      </c>
      <c r="J115" s="2">
        <v>0</v>
      </c>
      <c r="K115" s="2">
        <v>0</v>
      </c>
      <c r="L115" s="2">
        <v>0</v>
      </c>
      <c r="M115" s="2">
        <v>0</v>
      </c>
      <c r="N115" s="2">
        <v>0</v>
      </c>
      <c r="O115" s="16" t="s">
        <v>141</v>
      </c>
      <c r="P115" s="60"/>
      <c r="Q115" s="481"/>
      <c r="R115" s="482"/>
      <c r="S115" s="482"/>
      <c r="T115" s="482"/>
      <c r="U115" s="483"/>
      <c r="V115" s="60"/>
      <c r="W115" s="60"/>
      <c r="X115" s="95"/>
    </row>
    <row r="116" spans="1:24">
      <c r="A116" s="2">
        <v>0.3</v>
      </c>
      <c r="B116" s="2">
        <v>0.99</v>
      </c>
      <c r="C116" s="2">
        <v>0.86417299999999997</v>
      </c>
      <c r="D116" s="2">
        <v>0.8</v>
      </c>
      <c r="E116" s="305">
        <v>0.09</v>
      </c>
      <c r="F116" s="305">
        <v>1</v>
      </c>
      <c r="G116" s="2">
        <v>3</v>
      </c>
      <c r="H116" s="2">
        <v>0</v>
      </c>
      <c r="I116" s="2">
        <v>0</v>
      </c>
      <c r="J116" s="2">
        <v>0</v>
      </c>
      <c r="K116" s="2">
        <v>0</v>
      </c>
      <c r="L116" s="2">
        <v>0</v>
      </c>
      <c r="M116" s="2">
        <v>0</v>
      </c>
      <c r="N116" s="2">
        <v>0</v>
      </c>
      <c r="O116" s="16" t="s">
        <v>142</v>
      </c>
      <c r="P116" s="60"/>
      <c r="Q116" s="422" t="s">
        <v>1183</v>
      </c>
      <c r="R116" s="423"/>
      <c r="S116" s="423"/>
      <c r="T116" s="423"/>
      <c r="U116" s="424"/>
      <c r="V116" s="60"/>
      <c r="W116" s="60"/>
      <c r="X116" s="95"/>
    </row>
    <row r="117" spans="1:24" ht="13"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84"/>
      <c r="R117" s="485"/>
      <c r="S117" s="485"/>
      <c r="T117" s="485"/>
      <c r="U117" s="486"/>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 thickBot="1">
      <c r="A120" s="16" t="s">
        <v>1215</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 thickBot="1">
      <c r="A121" s="74" t="s">
        <v>1188</v>
      </c>
      <c r="B121" s="75"/>
      <c r="C121" s="75"/>
      <c r="D121" s="75"/>
      <c r="E121" s="75"/>
      <c r="F121" s="75"/>
      <c r="G121" s="75"/>
      <c r="H121" s="75"/>
      <c r="I121" s="75"/>
      <c r="J121" s="75"/>
      <c r="K121" s="75"/>
      <c r="L121" s="362" t="s">
        <v>1189</v>
      </c>
      <c r="M121" s="75"/>
      <c r="N121" s="75"/>
      <c r="O121" s="298"/>
      <c r="P121" s="316"/>
      <c r="Q121" s="361"/>
      <c r="R121" s="361"/>
      <c r="S121" s="316"/>
      <c r="T121" s="359"/>
      <c r="U121" s="60"/>
      <c r="V121" s="60"/>
      <c r="W121" s="60"/>
      <c r="X121" s="95"/>
    </row>
    <row r="122" spans="1:24" ht="13">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59"/>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5"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19" t="s">
        <v>1186</v>
      </c>
      <c r="K128" s="420"/>
      <c r="L128" s="420"/>
      <c r="M128" s="420"/>
      <c r="N128" s="420"/>
      <c r="O128" s="420"/>
      <c r="P128" s="421"/>
      <c r="Q128" s="17"/>
      <c r="R128" s="17"/>
      <c r="S128" s="17"/>
      <c r="T128" s="17"/>
      <c r="U128" s="17"/>
      <c r="V128" s="17"/>
      <c r="W128" s="17"/>
    </row>
    <row r="129" spans="1:23">
      <c r="A129" s="2">
        <v>-4</v>
      </c>
      <c r="B129" s="17" t="s">
        <v>101</v>
      </c>
      <c r="C129" s="17"/>
      <c r="D129" s="17"/>
      <c r="E129" s="17"/>
      <c r="F129" s="17"/>
      <c r="G129" s="17"/>
      <c r="H129" s="17"/>
      <c r="I129" s="17"/>
      <c r="J129" s="422"/>
      <c r="K129" s="423"/>
      <c r="L129" s="423"/>
      <c r="M129" s="423"/>
      <c r="N129" s="423"/>
      <c r="O129" s="423"/>
      <c r="P129" s="424"/>
      <c r="Q129" s="17"/>
      <c r="R129" s="17"/>
      <c r="S129" s="17"/>
      <c r="T129" s="17"/>
      <c r="U129" s="17"/>
      <c r="V129" s="17"/>
      <c r="W129" s="17"/>
    </row>
    <row r="130" spans="1:23">
      <c r="A130" s="2">
        <v>0</v>
      </c>
      <c r="B130" s="16" t="s">
        <v>158</v>
      </c>
      <c r="C130" s="17"/>
      <c r="D130" s="17"/>
      <c r="E130" s="17"/>
      <c r="F130" s="17"/>
      <c r="G130" s="17"/>
      <c r="H130" s="17"/>
      <c r="I130" s="17"/>
      <c r="J130" s="422"/>
      <c r="K130" s="423"/>
      <c r="L130" s="423"/>
      <c r="M130" s="423"/>
      <c r="N130" s="423"/>
      <c r="O130" s="423"/>
      <c r="P130" s="424"/>
      <c r="Q130" s="17"/>
      <c r="R130" s="17"/>
      <c r="S130" s="17"/>
      <c r="T130" s="17"/>
      <c r="U130" s="17"/>
      <c r="V130" s="17"/>
      <c r="W130" s="17"/>
    </row>
    <row r="131" spans="1:23">
      <c r="A131" s="2">
        <v>1</v>
      </c>
      <c r="B131" s="16" t="s">
        <v>159</v>
      </c>
      <c r="C131" s="17"/>
      <c r="D131" s="17"/>
      <c r="E131" s="17"/>
      <c r="F131" s="17"/>
      <c r="G131" s="17"/>
      <c r="H131" s="17"/>
      <c r="I131" s="17"/>
      <c r="J131" s="422"/>
      <c r="K131" s="423"/>
      <c r="L131" s="423"/>
      <c r="M131" s="423"/>
      <c r="N131" s="423"/>
      <c r="O131" s="423"/>
      <c r="P131" s="424"/>
      <c r="Q131" s="17"/>
      <c r="R131" s="17"/>
      <c r="S131" s="17"/>
      <c r="T131" s="17"/>
      <c r="U131" s="17"/>
      <c r="V131" s="17"/>
      <c r="W131" s="17"/>
    </row>
    <row r="132" spans="1:23">
      <c r="A132" s="2">
        <v>1900</v>
      </c>
      <c r="B132" s="17" t="s">
        <v>102</v>
      </c>
      <c r="C132" s="17"/>
      <c r="D132" s="17"/>
      <c r="E132" s="17"/>
      <c r="F132" s="17"/>
      <c r="G132" s="17"/>
      <c r="H132" s="17"/>
      <c r="I132" s="17"/>
      <c r="J132" s="422"/>
      <c r="K132" s="423"/>
      <c r="L132" s="423"/>
      <c r="M132" s="423"/>
      <c r="N132" s="423"/>
      <c r="O132" s="423"/>
      <c r="P132" s="424"/>
      <c r="Q132" s="17"/>
      <c r="R132" s="17"/>
      <c r="S132" s="17"/>
      <c r="T132" s="17"/>
      <c r="U132" s="17"/>
      <c r="V132" s="17"/>
      <c r="W132" s="17"/>
    </row>
    <row r="133" spans="1:23">
      <c r="A133" s="2">
        <v>1900</v>
      </c>
      <c r="B133" s="17" t="s">
        <v>103</v>
      </c>
      <c r="C133" s="17"/>
      <c r="D133" s="17"/>
      <c r="E133" s="17"/>
      <c r="F133" s="17"/>
      <c r="G133" s="17"/>
      <c r="H133" s="17"/>
      <c r="I133" s="17"/>
      <c r="J133" s="422"/>
      <c r="K133" s="423"/>
      <c r="L133" s="423"/>
      <c r="M133" s="423"/>
      <c r="N133" s="423"/>
      <c r="O133" s="423"/>
      <c r="P133" s="424"/>
      <c r="Q133" s="17"/>
      <c r="R133" s="17"/>
      <c r="S133" s="17"/>
      <c r="T133" s="17"/>
      <c r="U133" s="17"/>
      <c r="V133" s="17"/>
      <c r="W133" s="17"/>
    </row>
    <row r="134" spans="1:23">
      <c r="A134" s="2">
        <v>2001</v>
      </c>
      <c r="B134" s="17" t="s">
        <v>104</v>
      </c>
      <c r="C134" s="17"/>
      <c r="D134" s="17"/>
      <c r="E134" s="17"/>
      <c r="F134" s="17"/>
      <c r="G134" s="17"/>
      <c r="H134" s="17"/>
      <c r="I134" s="17"/>
      <c r="J134" s="422"/>
      <c r="K134" s="423"/>
      <c r="L134" s="423"/>
      <c r="M134" s="423"/>
      <c r="N134" s="423"/>
      <c r="O134" s="423"/>
      <c r="P134" s="424"/>
      <c r="Q134" s="17"/>
      <c r="R134" s="17"/>
      <c r="S134" s="17"/>
      <c r="T134" s="17"/>
      <c r="U134" s="17"/>
      <c r="V134" s="17"/>
      <c r="W134" s="17"/>
    </row>
    <row r="135" spans="1:23" ht="13" thickBot="1">
      <c r="A135" s="2">
        <v>2002</v>
      </c>
      <c r="B135" s="17" t="s">
        <v>105</v>
      </c>
      <c r="C135" s="17"/>
      <c r="D135" s="17"/>
      <c r="E135" s="17"/>
      <c r="F135" s="17"/>
      <c r="G135" s="17"/>
      <c r="H135" s="17"/>
      <c r="I135" s="17"/>
      <c r="J135" s="360" t="s">
        <v>1187</v>
      </c>
      <c r="K135" s="354"/>
      <c r="L135" s="354"/>
      <c r="M135" s="354"/>
      <c r="N135" s="354"/>
      <c r="O135" s="354"/>
      <c r="P135" s="358"/>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ht="13">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5"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 thickBot="1">
      <c r="A145" s="16" t="s">
        <v>346</v>
      </c>
      <c r="B145" s="16"/>
      <c r="C145" s="17"/>
      <c r="D145" s="102" t="s">
        <v>1190</v>
      </c>
      <c r="E145" s="103"/>
      <c r="F145" s="104"/>
      <c r="G145" s="104"/>
      <c r="H145" s="17"/>
      <c r="I145" s="17"/>
      <c r="J145" s="17"/>
      <c r="K145" s="17"/>
      <c r="L145" s="17"/>
      <c r="M145" s="17"/>
      <c r="N145" s="17"/>
      <c r="O145" s="17"/>
      <c r="P145" s="17"/>
      <c r="Q145" s="17"/>
      <c r="R145" s="17"/>
      <c r="S145" s="17"/>
      <c r="T145" s="17"/>
      <c r="U145" s="17"/>
      <c r="V145" s="17"/>
      <c r="W145" s="17"/>
    </row>
    <row r="146" spans="1:23" s="1" customFormat="1" ht="13"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475" t="s">
        <v>1191</v>
      </c>
      <c r="L147" s="476"/>
      <c r="M147" s="476"/>
      <c r="N147" s="476"/>
      <c r="O147" s="477"/>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78"/>
      <c r="L148" s="479"/>
      <c r="M148" s="479"/>
      <c r="N148" s="479"/>
      <c r="O148" s="480"/>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78"/>
      <c r="L149" s="479"/>
      <c r="M149" s="479"/>
      <c r="N149" s="479"/>
      <c r="O149" s="480"/>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78"/>
      <c r="L150" s="479"/>
      <c r="M150" s="479"/>
      <c r="N150" s="479"/>
      <c r="O150" s="480"/>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78"/>
      <c r="L151" s="479"/>
      <c r="M151" s="479"/>
      <c r="N151" s="479"/>
      <c r="O151" s="480"/>
      <c r="P151" s="17"/>
      <c r="Q151" s="17"/>
      <c r="R151" s="17"/>
      <c r="S151" s="17"/>
      <c r="T151" s="17"/>
      <c r="U151" s="17"/>
      <c r="V151" s="17"/>
      <c r="W151" s="17"/>
    </row>
    <row r="152" spans="1:23" s="1" customFormat="1" ht="13" thickBot="1">
      <c r="A152" s="16" t="s">
        <v>430</v>
      </c>
      <c r="B152" s="17"/>
      <c r="C152" s="17"/>
      <c r="D152" s="17"/>
      <c r="E152" s="17"/>
      <c r="F152" s="17"/>
      <c r="G152" s="17"/>
      <c r="H152" s="17"/>
      <c r="I152" s="17"/>
      <c r="J152" s="17"/>
      <c r="K152" s="365" t="s">
        <v>1192</v>
      </c>
      <c r="L152" s="363"/>
      <c r="M152" s="363"/>
      <c r="N152" s="363"/>
      <c r="O152" s="364"/>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5" thickBot="1">
      <c r="A158" s="59" t="s">
        <v>349</v>
      </c>
      <c r="B158" s="17"/>
      <c r="C158" s="17"/>
      <c r="D158" s="17"/>
      <c r="E158" s="17"/>
      <c r="F158" s="74" t="s">
        <v>1193</v>
      </c>
      <c r="G158" s="75"/>
      <c r="H158" s="75"/>
      <c r="I158" s="75"/>
      <c r="J158" s="75"/>
      <c r="K158" s="75"/>
      <c r="L158" s="362" t="s">
        <v>1194</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87" t="s">
        <v>510</v>
      </c>
      <c r="I166" s="488"/>
      <c r="J166" s="488"/>
      <c r="K166" s="488"/>
      <c r="L166" s="489"/>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90"/>
      <c r="I167" s="491"/>
      <c r="J167" s="491"/>
      <c r="K167" s="491"/>
      <c r="L167" s="492"/>
      <c r="M167" s="17"/>
      <c r="N167" s="17"/>
      <c r="O167" s="17"/>
      <c r="P167" s="17"/>
      <c r="Q167" s="17"/>
      <c r="R167" s="17"/>
      <c r="S167" s="17"/>
      <c r="T167" s="17"/>
      <c r="U167" s="17"/>
      <c r="V167" s="17"/>
      <c r="W167" s="17"/>
    </row>
    <row r="168" spans="1:23" s="1" customFormat="1" ht="13" thickBot="1">
      <c r="A168" s="2">
        <v>6</v>
      </c>
      <c r="B168" s="2">
        <v>1</v>
      </c>
      <c r="C168" s="2">
        <v>0</v>
      </c>
      <c r="D168" s="2">
        <v>1</v>
      </c>
      <c r="E168" s="2">
        <v>0</v>
      </c>
      <c r="F168" s="2">
        <v>1</v>
      </c>
      <c r="G168" s="16" t="s">
        <v>146</v>
      </c>
      <c r="H168" s="493"/>
      <c r="I168" s="494"/>
      <c r="J168" s="494"/>
      <c r="K168" s="494"/>
      <c r="L168" s="495"/>
      <c r="M168" s="17"/>
      <c r="N168" s="17"/>
      <c r="O168" s="17"/>
      <c r="P168" s="17"/>
      <c r="Q168" s="17"/>
      <c r="R168" s="17"/>
      <c r="S168" s="17"/>
      <c r="T168" s="17"/>
      <c r="U168" s="17"/>
      <c r="V168" s="17"/>
      <c r="W168" s="17"/>
    </row>
    <row r="169" spans="1:23" s="1" customFormat="1" ht="13">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5">
        <v>-10</v>
      </c>
      <c r="B173" s="305">
        <v>2</v>
      </c>
      <c r="C173" s="305">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5">
        <v>-10</v>
      </c>
      <c r="B174" s="305">
        <v>2</v>
      </c>
      <c r="C174" s="305">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5">
        <v>-10</v>
      </c>
      <c r="B175" s="305">
        <v>2</v>
      </c>
      <c r="C175" s="305">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 thickBot="1">
      <c r="A177" s="16" t="s">
        <v>358</v>
      </c>
      <c r="B177" s="17"/>
      <c r="C177" s="17"/>
      <c r="D177" s="366" t="s">
        <v>1195</v>
      </c>
      <c r="E177" s="78"/>
      <c r="F177" s="78"/>
      <c r="G177" s="78"/>
      <c r="H177" s="78"/>
      <c r="I177" s="315"/>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19" t="s">
        <v>1196</v>
      </c>
      <c r="H182" s="496"/>
      <c r="I182" s="496"/>
      <c r="J182" s="496"/>
      <c r="K182" s="496"/>
      <c r="L182" s="497"/>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498"/>
      <c r="H183" s="499"/>
      <c r="I183" s="499"/>
      <c r="J183" s="499"/>
      <c r="K183" s="499"/>
      <c r="L183" s="500"/>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498"/>
      <c r="H184" s="499"/>
      <c r="I184" s="499"/>
      <c r="J184" s="499"/>
      <c r="K184" s="499"/>
      <c r="L184" s="500"/>
      <c r="M184" s="17"/>
      <c r="N184" s="17"/>
      <c r="O184" s="17"/>
      <c r="P184" s="17"/>
      <c r="Q184" s="17"/>
      <c r="R184" s="17"/>
      <c r="S184" s="17"/>
      <c r="T184" s="17"/>
      <c r="U184" s="17"/>
      <c r="V184" s="17"/>
      <c r="W184" s="17"/>
    </row>
    <row r="185" spans="1:23" s="1" customFormat="1">
      <c r="A185" s="17" t="s">
        <v>69</v>
      </c>
      <c r="B185" s="17"/>
      <c r="C185" s="17"/>
      <c r="D185" s="17"/>
      <c r="E185" s="17"/>
      <c r="F185" s="17"/>
      <c r="G185" s="498"/>
      <c r="H185" s="499"/>
      <c r="I185" s="499"/>
      <c r="J185" s="499"/>
      <c r="K185" s="499"/>
      <c r="L185" s="500"/>
      <c r="M185" s="17"/>
      <c r="N185" s="17"/>
      <c r="O185" s="17"/>
      <c r="P185" s="17"/>
      <c r="Q185" s="17"/>
      <c r="R185" s="17"/>
      <c r="S185" s="17"/>
      <c r="T185" s="17"/>
      <c r="U185" s="17"/>
      <c r="V185" s="17"/>
      <c r="W185" s="17"/>
    </row>
    <row r="186" spans="1:23" s="1" customFormat="1">
      <c r="A186" s="17" t="s">
        <v>91</v>
      </c>
      <c r="B186" s="17"/>
      <c r="C186" s="17"/>
      <c r="D186" s="17"/>
      <c r="E186" s="17"/>
      <c r="F186" s="17"/>
      <c r="G186" s="498"/>
      <c r="H186" s="499"/>
      <c r="I186" s="499"/>
      <c r="J186" s="499"/>
      <c r="K186" s="499"/>
      <c r="L186" s="500"/>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498"/>
      <c r="H187" s="499"/>
      <c r="I187" s="499"/>
      <c r="J187" s="499"/>
      <c r="K187" s="499"/>
      <c r="L187" s="500"/>
      <c r="M187" s="17"/>
      <c r="N187" s="17"/>
      <c r="O187" s="17"/>
      <c r="P187" s="17"/>
      <c r="Q187" s="17"/>
      <c r="R187" s="17"/>
      <c r="S187" s="17"/>
      <c r="T187" s="17"/>
      <c r="U187" s="17"/>
      <c r="V187" s="17"/>
      <c r="W187" s="17"/>
    </row>
    <row r="188" spans="1:23" s="1" customFormat="1" ht="13"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 thickBot="1">
      <c r="A189" s="2">
        <v>11</v>
      </c>
      <c r="B189" s="2">
        <v>0</v>
      </c>
      <c r="C189" s="2">
        <v>0</v>
      </c>
      <c r="D189" s="2">
        <v>0</v>
      </c>
      <c r="E189" s="16" t="s">
        <v>150</v>
      </c>
      <c r="F189" s="17"/>
      <c r="G189" s="367" t="s">
        <v>1197</v>
      </c>
      <c r="H189" s="76"/>
      <c r="I189" s="367" t="s">
        <v>1198</v>
      </c>
      <c r="J189" s="76"/>
      <c r="K189" s="367" t="s">
        <v>1199</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67"/>
      <c r="T193" s="267"/>
      <c r="U193" s="267"/>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67"/>
      <c r="T194" s="267"/>
      <c r="U194" s="267"/>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67"/>
      <c r="T195" s="267"/>
      <c r="U195" s="267"/>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67"/>
      <c r="T196" s="267"/>
      <c r="U196" s="267"/>
      <c r="V196" s="17"/>
      <c r="W196" s="17"/>
    </row>
    <row r="197" spans="1:23" s="1" customFormat="1" ht="13"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ht="12.75" customHeight="1">
      <c r="A198" s="100" t="s">
        <v>1258</v>
      </c>
      <c r="B198" s="33"/>
      <c r="C198" s="33"/>
      <c r="D198" s="33"/>
      <c r="E198" s="33"/>
      <c r="F198" s="33"/>
      <c r="G198" s="501" t="s">
        <v>1257</v>
      </c>
      <c r="H198" s="502"/>
      <c r="I198" s="502"/>
      <c r="J198" s="502"/>
      <c r="K198" s="502"/>
      <c r="L198" s="502"/>
      <c r="M198" s="502"/>
      <c r="N198" s="502"/>
      <c r="O198" s="502"/>
      <c r="P198" s="502"/>
      <c r="Q198" s="505" t="s">
        <v>1294</v>
      </c>
      <c r="R198" s="506"/>
      <c r="S198" s="506"/>
      <c r="T198" s="506"/>
      <c r="U198" s="507"/>
      <c r="V198" s="17"/>
      <c r="W198" s="17"/>
    </row>
    <row r="199" spans="1:23" s="1" customFormat="1" ht="13" thickBot="1">
      <c r="A199" s="33"/>
      <c r="B199" s="33"/>
      <c r="C199" s="33"/>
      <c r="D199" s="33"/>
      <c r="E199" s="33"/>
      <c r="F199" s="33"/>
      <c r="G199" s="503"/>
      <c r="H199" s="504"/>
      <c r="I199" s="504"/>
      <c r="J199" s="504"/>
      <c r="K199" s="504"/>
      <c r="L199" s="504"/>
      <c r="M199" s="504"/>
      <c r="N199" s="504"/>
      <c r="O199" s="504"/>
      <c r="P199" s="504"/>
      <c r="Q199" s="508"/>
      <c r="R199" s="509"/>
      <c r="S199" s="509"/>
      <c r="T199" s="509"/>
      <c r="U199" s="510"/>
      <c r="V199" s="17"/>
      <c r="W199" s="17"/>
    </row>
    <row r="200" spans="1:23" s="1" customFormat="1" ht="12.75" customHeight="1" thickBot="1">
      <c r="A200" s="100" t="s">
        <v>413</v>
      </c>
      <c r="B200" s="33"/>
      <c r="C200" s="33"/>
      <c r="D200" s="369" t="s">
        <v>1200</v>
      </c>
      <c r="E200" s="368"/>
      <c r="F200" s="368"/>
      <c r="G200" s="395"/>
      <c r="H200" s="395"/>
      <c r="I200" s="395"/>
      <c r="J200" s="395"/>
      <c r="K200" s="396"/>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 thickBot="1">
      <c r="A203" s="2">
        <v>0</v>
      </c>
      <c r="B203" s="16" t="s">
        <v>867</v>
      </c>
      <c r="C203" s="17"/>
      <c r="D203" s="17"/>
      <c r="E203" s="250" t="s">
        <v>868</v>
      </c>
      <c r="F203" s="259"/>
      <c r="G203" s="259"/>
      <c r="H203" s="262"/>
      <c r="I203" s="251"/>
      <c r="J203" s="370" t="s">
        <v>1201</v>
      </c>
      <c r="K203" s="262"/>
      <c r="L203" s="262"/>
      <c r="M203" s="262"/>
      <c r="N203" s="259"/>
      <c r="O203" s="263"/>
      <c r="P203" s="251"/>
      <c r="Q203" s="17"/>
      <c r="R203" s="17"/>
      <c r="S203" s="17"/>
      <c r="T203" s="17"/>
      <c r="U203" s="17"/>
      <c r="V203" s="17"/>
      <c r="W203" s="17"/>
    </row>
    <row r="204" spans="1:23" s="1" customFormat="1" ht="13"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5" thickBot="1">
      <c r="A205" s="2">
        <v>0</v>
      </c>
      <c r="B205" s="16" t="s">
        <v>1216</v>
      </c>
      <c r="C205" s="17"/>
      <c r="D205" s="17"/>
      <c r="E205" s="17"/>
      <c r="F205" s="17"/>
      <c r="G205" s="33"/>
      <c r="H205" s="74" t="s">
        <v>887</v>
      </c>
      <c r="I205" s="75"/>
      <c r="J205" s="75"/>
      <c r="K205" s="75"/>
      <c r="L205" s="75"/>
      <c r="M205" s="75"/>
      <c r="N205" s="75"/>
      <c r="O205" s="378"/>
      <c r="P205" s="76"/>
      <c r="Q205" s="75"/>
      <c r="R205" s="76"/>
      <c r="S205" s="17"/>
      <c r="T205" s="17"/>
      <c r="U205" s="17"/>
      <c r="V205" s="17"/>
      <c r="W205" s="17"/>
    </row>
    <row r="206" spans="1:23" s="1" customFormat="1" ht="13"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 thickBot="1">
      <c r="A207" s="16" t="s">
        <v>859</v>
      </c>
      <c r="B207" s="17"/>
      <c r="C207" s="17"/>
      <c r="D207" s="17"/>
      <c r="E207" s="17"/>
      <c r="F207" s="74" t="s">
        <v>1122</v>
      </c>
      <c r="G207" s="298"/>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475" t="s">
        <v>1203</v>
      </c>
      <c r="G208" s="476"/>
      <c r="H208" s="476"/>
      <c r="I208" s="476"/>
      <c r="J208" s="476"/>
      <c r="K208" s="477"/>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78"/>
      <c r="G209" s="479"/>
      <c r="H209" s="479"/>
      <c r="I209" s="479"/>
      <c r="J209" s="479"/>
      <c r="K209" s="480"/>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5" t="s">
        <v>1202</v>
      </c>
      <c r="G210" s="363"/>
      <c r="H210" s="363"/>
      <c r="I210" s="363"/>
      <c r="J210" s="363"/>
      <c r="K210" s="364"/>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1"/>
      <c r="H211" s="371"/>
      <c r="I211" s="371"/>
      <c r="J211" s="371"/>
      <c r="K211" s="371"/>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19" t="s">
        <v>1204</v>
      </c>
      <c r="I232" s="420"/>
      <c r="J232" s="420"/>
      <c r="K232" s="420"/>
      <c r="L232" s="420"/>
      <c r="M232" s="421"/>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22"/>
      <c r="I233" s="423"/>
      <c r="J233" s="423"/>
      <c r="K233" s="423"/>
      <c r="L233" s="423"/>
      <c r="M233" s="424"/>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22"/>
      <c r="I234" s="423"/>
      <c r="J234" s="423"/>
      <c r="K234" s="423"/>
      <c r="L234" s="423"/>
      <c r="M234" s="424"/>
      <c r="N234" s="33"/>
      <c r="O234" s="17"/>
      <c r="P234" s="17"/>
      <c r="Q234" s="17"/>
      <c r="R234" s="17"/>
      <c r="S234" s="17"/>
      <c r="T234" s="17"/>
      <c r="U234" s="17"/>
      <c r="V234" s="17"/>
      <c r="W234" s="17"/>
    </row>
    <row r="235" spans="1:23" s="1" customFormat="1" ht="13" thickBot="1">
      <c r="A235" s="17" t="s">
        <v>69</v>
      </c>
      <c r="B235" s="17">
        <v>1</v>
      </c>
      <c r="C235" s="17">
        <v>4</v>
      </c>
      <c r="D235" s="17">
        <v>1</v>
      </c>
      <c r="E235" s="17">
        <v>1</v>
      </c>
      <c r="F235" s="17">
        <v>1</v>
      </c>
      <c r="G235" s="17"/>
      <c r="H235" s="360" t="s">
        <v>1202</v>
      </c>
      <c r="I235" s="350"/>
      <c r="J235" s="350"/>
      <c r="K235" s="350"/>
      <c r="L235" s="350"/>
      <c r="M235" s="351"/>
      <c r="N235" s="33"/>
      <c r="O235" s="17"/>
      <c r="P235" s="17"/>
      <c r="Q235" s="17"/>
      <c r="R235" s="17"/>
      <c r="S235" s="17"/>
      <c r="T235" s="17"/>
      <c r="U235" s="17"/>
      <c r="V235" s="17"/>
      <c r="W235" s="17"/>
    </row>
    <row r="236" spans="1:23" s="1" customFormat="1" ht="13" thickBot="1">
      <c r="A236" s="17"/>
      <c r="B236" s="17">
        <v>-9999</v>
      </c>
      <c r="C236" s="17">
        <v>1</v>
      </c>
      <c r="D236" s="17">
        <v>1</v>
      </c>
      <c r="E236" s="17">
        <v>1</v>
      </c>
      <c r="F236" s="17">
        <v>1</v>
      </c>
      <c r="G236" s="17"/>
      <c r="H236" s="33"/>
      <c r="I236" s="372"/>
      <c r="J236" s="372"/>
      <c r="K236" s="372"/>
      <c r="L236" s="372"/>
      <c r="M236" s="372"/>
      <c r="N236" s="33"/>
      <c r="O236" s="17"/>
      <c r="P236" s="17"/>
      <c r="Q236" s="17"/>
      <c r="R236" s="17"/>
      <c r="S236" s="17"/>
      <c r="T236" s="17"/>
      <c r="U236" s="17"/>
      <c r="V236" s="17"/>
      <c r="W236" s="17"/>
    </row>
    <row r="237" spans="1:23" s="1" customFormat="1" ht="13" thickBot="1">
      <c r="A237" s="2">
        <v>0</v>
      </c>
      <c r="B237" s="16" t="s">
        <v>175</v>
      </c>
      <c r="C237" s="17"/>
      <c r="D237" s="17"/>
      <c r="E237" s="17"/>
      <c r="F237" s="33"/>
      <c r="G237" s="33"/>
      <c r="H237" s="74" t="s">
        <v>1205</v>
      </c>
      <c r="I237" s="75"/>
      <c r="J237" s="75"/>
      <c r="K237" s="373" t="s">
        <v>1206</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6">
    <mergeCell ref="F208:K209"/>
    <mergeCell ref="H232:M234"/>
    <mergeCell ref="Q111:U112"/>
    <mergeCell ref="Q113:U115"/>
    <mergeCell ref="Q116:U117"/>
    <mergeCell ref="H166:L168"/>
    <mergeCell ref="G182:L187"/>
    <mergeCell ref="J128:P134"/>
    <mergeCell ref="K147:O151"/>
    <mergeCell ref="G198:P199"/>
    <mergeCell ref="Q198:U199"/>
    <mergeCell ref="C61:M63"/>
    <mergeCell ref="E98:K98"/>
    <mergeCell ref="O6:Q7"/>
    <mergeCell ref="R100:U102"/>
    <mergeCell ref="K19:O20"/>
    <mergeCell ref="F24:I26"/>
    <mergeCell ref="K59:Q60"/>
    <mergeCell ref="R66:V69"/>
    <mergeCell ref="H7:L9"/>
    <mergeCell ref="M28:S29"/>
    <mergeCell ref="A3:E3"/>
    <mergeCell ref="A2:D2"/>
    <mergeCell ref="A25:E25"/>
    <mergeCell ref="A26:D26"/>
    <mergeCell ref="C16:J17"/>
  </mergeCells>
  <hyperlinks>
    <hyperlink ref="E10" location="RecDistDet" display="See Rec_dist tab for more information these options. Best practice: method 4 should be used when there is 1 growth pattern, 1 settlement event, and 1 area." xr:uid="{00000000-0004-0000-0100-000000000000}"/>
    <hyperlink ref="F24:I26" location="'Blocks&amp;Time-varying'!A1" display="For control file setup with block patterns, see Blocks&amp;Time-varying sheet and Time Blocks section of the user manual" xr:uid="{00000000-0004-0000-0100-000001000000}"/>
    <hyperlink ref="C64" location="GDet" display="See the Growth sheet for control file setup for a model with multiple morph groups." xr:uid="{00000000-0004-0000-0100-000002000000}"/>
    <hyperlink ref="E94" location="MGoptDet" display="See MG optional parms sheet for example setups for hermaphroditism" xr:uid="{00000000-0004-0000-0100-000003000000}"/>
    <hyperlink ref="E99" location="MGoptDet" display="See MG optional parms sheet for details on how to set up." xr:uid="{00000000-0004-0000-0100-000004000000}"/>
    <hyperlink ref="I105" location="'MG optional parms'!A1" display=" - see MG optional Pars on how to set up." xr:uid="{00000000-0004-0000-0100-000005000000}"/>
    <hyperlink ref="J104" location="'Blocks&amp;Time-varying'!A1" display=" See Blocks&amp;Time-varying sheet for options on including time varying MG parameters" xr:uid="{00000000-0004-0000-0100-000006000000}"/>
    <hyperlink ref="Q113:U115" location="'Spawner-Recruit'!A1" display="Please see the Spawner-Recruit sheet for information on alternative spawner-recruitment curves available within SS. " xr:uid="{00000000-0004-0000-0100-000007000000}"/>
    <hyperlink ref="J135" location="RecDevs!A1" display="For more information, see RecDevs sheet or the SS user manual." xr:uid="{00000000-0004-0000-0100-000008000000}"/>
    <hyperlink ref="L121" location="'Blocks&amp;Time-varying'!A1" display=" See Blocks&amp;Time-varying sheet for options on including time varying SR parameters." xr:uid="{00000000-0004-0000-0100-000009000000}"/>
    <hyperlink ref="K152" location="F!A1" display="See F sheet for details on alternative setups." xr:uid="{00000000-0004-0000-0100-00000A000000}"/>
    <hyperlink ref="L158" location="catchability!A1" display=" See the catchability sheet for other example q setups" xr:uid="{00000000-0004-0000-0100-00000B000000}"/>
    <hyperlink ref="D177" location="'Blocks&amp;Time-varying'!A1" display="See Blocks&amp;Time-varying sheet for options on including time varying catchability parameters" xr:uid="{00000000-0004-0000-0100-00000C000000}"/>
    <hyperlink ref="G189" location="SizeSelex!A1" display="Go to SizeSelex sheet" xr:uid="{00000000-0004-0000-0100-00000D000000}"/>
    <hyperlink ref="I189" location="AgeSelex!A1" display="Go to AgeSelex sheet" xr:uid="{00000000-0004-0000-0100-00000E000000}"/>
    <hyperlink ref="K189" location="Discard!A1" display="Go to Discard sheet" xr:uid="{00000000-0004-0000-0100-00000F000000}"/>
    <hyperlink ref="D200" location="'Blocks&amp;Time-varying'!A1" display="See Blocks&amp;Time-varying sheet for options on including time varying selectivity parameters" xr:uid="{00000000-0004-0000-0100-000010000000}"/>
    <hyperlink ref="J203" location="'2D-AR selectivity'!A1" display="See 2D_AR1 sheet for additional details about setup when using 2D_AR1" xr:uid="{00000000-0004-0000-0100-000011000000}"/>
    <hyperlink ref="F210" location="'VarAdj&amp;Lambdas'!A1" display="See Var.Adj.&amp;Lamdas tab for setups." xr:uid="{00000000-0004-0000-0100-000012000000}"/>
    <hyperlink ref="H235" location="'VarAdj&amp;Lambdas'!A1" display="See Var.Adj.&amp;Lamdas tab for setups." xr:uid="{00000000-0004-0000-0100-000013000000}"/>
    <hyperlink ref="K237" location="'Add. SD Reporting'!A1" display="See Add. SD Reporting tab for setup." xr:uid="{00000000-0004-0000-0100-000014000000}"/>
    <hyperlink ref="E28" location="'Blocks&amp;Time-varying'!A1" display="See the Blocks&amp;Time-varying sheet for other controls for all time varying param setups" xr:uid="{00000000-0004-0000-0100-000015000000}"/>
    <hyperlink ref="Q198:U199" location="DM_details" display="Go to the Dirichlet multinomial sheet" xr:uid="{00000000-0004-0000-0100-000016000000}"/>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22"/>
  <sheetViews>
    <sheetView workbookViewId="0"/>
  </sheetViews>
  <sheetFormatPr defaultRowHeight="12.5"/>
  <cols>
    <col min="1" max="1" width="15.1796875" customWidth="1"/>
    <col min="2" max="2" width="10.7265625" bestFit="1" customWidth="1"/>
    <col min="3" max="3" width="10" bestFit="1" customWidth="1"/>
    <col min="4" max="4" width="13.453125" bestFit="1" customWidth="1"/>
    <col min="5" max="5" width="10.453125" bestFit="1" customWidth="1"/>
    <col min="6" max="6" width="11.26953125" bestFit="1" customWidth="1"/>
    <col min="7" max="7" width="15.81640625" bestFit="1" customWidth="1"/>
    <col min="8" max="8" width="22.81640625" customWidth="1"/>
    <col min="15" max="15" width="10" customWidth="1"/>
  </cols>
  <sheetData>
    <row r="1" spans="1:21" ht="13">
      <c r="A1" s="32" t="s">
        <v>1288</v>
      </c>
    </row>
    <row r="3" spans="1:21" ht="13">
      <c r="A3" s="32" t="s">
        <v>1287</v>
      </c>
    </row>
    <row r="4" spans="1:21">
      <c r="A4" t="s">
        <v>1273</v>
      </c>
    </row>
    <row r="5" spans="1:21" ht="13" thickBot="1">
      <c r="A5" s="17" t="s">
        <v>1263</v>
      </c>
      <c r="B5" s="17" t="s">
        <v>1264</v>
      </c>
      <c r="C5" s="17" t="s">
        <v>1265</v>
      </c>
      <c r="D5" s="17" t="s">
        <v>1266</v>
      </c>
      <c r="E5" s="17" t="s">
        <v>1267</v>
      </c>
      <c r="F5" s="17" t="s">
        <v>1268</v>
      </c>
      <c r="G5" s="17" t="s">
        <v>1269</v>
      </c>
      <c r="H5" s="17"/>
    </row>
    <row r="6" spans="1:21" ht="13" thickBot="1">
      <c r="A6" s="21">
        <v>-1</v>
      </c>
      <c r="B6" s="21">
        <v>1E-3</v>
      </c>
      <c r="C6" s="21">
        <v>0</v>
      </c>
      <c r="D6" s="21">
        <v>0</v>
      </c>
      <c r="E6" s="21">
        <v>0</v>
      </c>
      <c r="F6" s="21">
        <v>0</v>
      </c>
      <c r="G6" s="21">
        <v>1E-3</v>
      </c>
      <c r="H6" s="17" t="s">
        <v>1271</v>
      </c>
      <c r="I6" s="80" t="s">
        <v>1275</v>
      </c>
      <c r="J6" s="75"/>
      <c r="K6" s="75"/>
      <c r="L6" s="75"/>
      <c r="M6" s="75"/>
      <c r="N6" s="75"/>
      <c r="O6" s="75"/>
      <c r="P6" s="75"/>
      <c r="Q6" s="75"/>
      <c r="R6" s="75"/>
      <c r="S6" s="75"/>
      <c r="T6" s="75"/>
      <c r="U6" s="76"/>
    </row>
    <row r="7" spans="1:21" ht="13" thickBot="1">
      <c r="A7" s="21">
        <v>-1</v>
      </c>
      <c r="B7" s="21">
        <v>1E-3</v>
      </c>
      <c r="C7" s="21">
        <v>0</v>
      </c>
      <c r="D7" s="21">
        <v>0</v>
      </c>
      <c r="E7" s="21">
        <v>1</v>
      </c>
      <c r="F7" s="21">
        <v>1</v>
      </c>
      <c r="G7" s="21">
        <v>1E-3</v>
      </c>
      <c r="H7" s="17" t="s">
        <v>1270</v>
      </c>
      <c r="I7" s="80" t="s">
        <v>1276</v>
      </c>
      <c r="J7" s="75"/>
      <c r="K7" s="75"/>
      <c r="L7" s="75"/>
      <c r="M7" s="75"/>
      <c r="N7" s="75"/>
      <c r="O7" s="75"/>
      <c r="P7" s="75"/>
      <c r="Q7" s="75"/>
      <c r="R7" s="75"/>
      <c r="S7" s="75"/>
      <c r="T7" s="75"/>
      <c r="U7" s="76"/>
    </row>
    <row r="8" spans="1:21" ht="13" thickBot="1">
      <c r="A8" s="21">
        <v>-1</v>
      </c>
      <c r="B8" s="21">
        <v>1E-3</v>
      </c>
      <c r="C8" s="21">
        <v>0</v>
      </c>
      <c r="D8" s="21">
        <v>0</v>
      </c>
      <c r="E8" s="21">
        <v>1</v>
      </c>
      <c r="F8" s="21">
        <v>1</v>
      </c>
      <c r="G8" s="21">
        <v>1E-3</v>
      </c>
      <c r="H8" s="17" t="s">
        <v>1272</v>
      </c>
      <c r="I8" s="80" t="s">
        <v>1277</v>
      </c>
      <c r="J8" s="75"/>
      <c r="K8" s="75"/>
      <c r="L8" s="75"/>
      <c r="M8" s="75"/>
      <c r="N8" s="75"/>
      <c r="O8" s="75"/>
      <c r="P8" s="75"/>
      <c r="Q8" s="75"/>
      <c r="R8" s="75"/>
      <c r="S8" s="75"/>
      <c r="T8" s="75"/>
      <c r="U8" s="76"/>
    </row>
    <row r="9" spans="1:21">
      <c r="A9" t="s">
        <v>448</v>
      </c>
    </row>
    <row r="10" spans="1:21">
      <c r="A10" t="s">
        <v>1274</v>
      </c>
    </row>
    <row r="11" spans="1:21" ht="13" thickBot="1">
      <c r="A11" s="17" t="s">
        <v>1263</v>
      </c>
      <c r="B11" s="17" t="s">
        <v>1264</v>
      </c>
      <c r="C11" s="17" t="s">
        <v>1265</v>
      </c>
      <c r="D11" s="17" t="s">
        <v>1266</v>
      </c>
      <c r="E11" s="17" t="s">
        <v>1267</v>
      </c>
      <c r="F11" s="17" t="s">
        <v>1268</v>
      </c>
      <c r="G11" s="17" t="s">
        <v>1269</v>
      </c>
      <c r="H11" s="17"/>
    </row>
    <row r="12" spans="1:21" ht="13" thickBot="1">
      <c r="A12" s="21">
        <v>-1</v>
      </c>
      <c r="B12" s="21">
        <v>1E-3</v>
      </c>
      <c r="C12" s="21">
        <v>0</v>
      </c>
      <c r="D12" s="21">
        <v>0</v>
      </c>
      <c r="E12" s="21">
        <v>1</v>
      </c>
      <c r="F12" s="21">
        <v>2</v>
      </c>
      <c r="G12" s="21">
        <v>1E-3</v>
      </c>
      <c r="H12" s="17" t="s">
        <v>1271</v>
      </c>
      <c r="I12" s="80" t="s">
        <v>1278</v>
      </c>
      <c r="J12" s="75"/>
      <c r="K12" s="75"/>
      <c r="L12" s="75"/>
      <c r="M12" s="75"/>
      <c r="N12" s="75"/>
      <c r="O12" s="76"/>
    </row>
    <row r="13" spans="1:21" ht="13" thickBot="1">
      <c r="A13" s="21">
        <v>-1</v>
      </c>
      <c r="B13" s="21">
        <v>1E-3</v>
      </c>
      <c r="C13" s="21">
        <v>0</v>
      </c>
      <c r="D13" s="21">
        <v>0</v>
      </c>
      <c r="E13" s="21">
        <v>1</v>
      </c>
      <c r="F13" s="21">
        <v>3</v>
      </c>
      <c r="G13" s="21">
        <v>1E-3</v>
      </c>
      <c r="H13" s="17" t="s">
        <v>1270</v>
      </c>
      <c r="I13" s="80" t="s">
        <v>1279</v>
      </c>
      <c r="J13" s="75"/>
      <c r="K13" s="75"/>
      <c r="L13" s="75"/>
      <c r="M13" s="75"/>
      <c r="N13" s="75"/>
      <c r="O13" s="76"/>
    </row>
    <row r="14" spans="1:21" ht="13" thickBot="1">
      <c r="A14" s="21">
        <v>-1</v>
      </c>
      <c r="B14" s="21">
        <v>1E-3</v>
      </c>
      <c r="C14" s="21">
        <v>0</v>
      </c>
      <c r="D14" s="21">
        <v>0</v>
      </c>
      <c r="E14" s="21">
        <v>1</v>
      </c>
      <c r="F14" s="21">
        <v>3</v>
      </c>
      <c r="G14" s="21">
        <v>1E-3</v>
      </c>
      <c r="H14" s="17" t="s">
        <v>1272</v>
      </c>
      <c r="I14" s="80" t="s">
        <v>1280</v>
      </c>
      <c r="J14" s="75"/>
      <c r="K14" s="75"/>
      <c r="L14" s="75"/>
      <c r="M14" s="75"/>
      <c r="N14" s="75"/>
      <c r="O14" s="76"/>
    </row>
    <row r="16" spans="1:21" ht="13">
      <c r="A16" s="32" t="s">
        <v>1283</v>
      </c>
    </row>
    <row r="17" spans="1:26">
      <c r="A17" s="22" t="s">
        <v>28</v>
      </c>
      <c r="B17" s="22" t="s">
        <v>0</v>
      </c>
      <c r="C17" s="22" t="s">
        <v>1</v>
      </c>
      <c r="D17" s="22" t="s">
        <v>2</v>
      </c>
      <c r="E17" s="219" t="s">
        <v>4</v>
      </c>
      <c r="F17" s="219" t="s">
        <v>3</v>
      </c>
      <c r="G17" s="219" t="s">
        <v>5</v>
      </c>
      <c r="H17" s="219" t="s">
        <v>332</v>
      </c>
      <c r="I17" s="219" t="s">
        <v>333</v>
      </c>
      <c r="J17" s="219" t="s">
        <v>8</v>
      </c>
      <c r="K17" s="219" t="s">
        <v>9</v>
      </c>
      <c r="L17" s="219" t="s">
        <v>268</v>
      </c>
      <c r="M17" s="219" t="s">
        <v>97</v>
      </c>
      <c r="N17" s="219" t="s">
        <v>98</v>
      </c>
      <c r="O17" s="219" t="s">
        <v>69</v>
      </c>
      <c r="P17" s="220" t="s">
        <v>64</v>
      </c>
      <c r="Q17" s="17"/>
    </row>
    <row r="18" spans="1:26">
      <c r="A18" t="s">
        <v>1281</v>
      </c>
    </row>
    <row r="19" spans="1:26" ht="13" thickBot="1">
      <c r="A19" t="s">
        <v>1282</v>
      </c>
    </row>
    <row r="20" spans="1:26" ht="13" thickBot="1">
      <c r="A20" s="21">
        <v>-5</v>
      </c>
      <c r="B20" s="21">
        <v>20</v>
      </c>
      <c r="C20" s="21">
        <v>0.5</v>
      </c>
      <c r="D20" s="21">
        <v>0</v>
      </c>
      <c r="E20" s="21">
        <v>1.8129999999999999</v>
      </c>
      <c r="F20" s="21">
        <v>6</v>
      </c>
      <c r="G20" s="21">
        <v>2</v>
      </c>
      <c r="H20" s="21">
        <v>0</v>
      </c>
      <c r="I20" s="21">
        <v>0</v>
      </c>
      <c r="J20" s="21">
        <v>0</v>
      </c>
      <c r="K20" s="21">
        <v>0</v>
      </c>
      <c r="L20" s="21">
        <v>0</v>
      </c>
      <c r="M20" s="21">
        <v>0</v>
      </c>
      <c r="N20" s="21">
        <v>0</v>
      </c>
      <c r="O20" s="17" t="s">
        <v>1284</v>
      </c>
      <c r="P20" s="17"/>
      <c r="Q20" s="74" t="s">
        <v>1289</v>
      </c>
      <c r="R20" s="75"/>
      <c r="S20" s="75"/>
      <c r="T20" s="75"/>
      <c r="U20" s="75"/>
      <c r="V20" s="75"/>
      <c r="W20" s="75"/>
      <c r="X20" s="75"/>
      <c r="Y20" s="75"/>
      <c r="Z20" s="76"/>
    </row>
    <row r="21" spans="1:26" ht="13" thickBot="1">
      <c r="A21" s="21">
        <v>-5</v>
      </c>
      <c r="B21" s="21">
        <v>20</v>
      </c>
      <c r="C21" s="21">
        <v>0.5</v>
      </c>
      <c r="D21" s="21">
        <v>0</v>
      </c>
      <c r="E21" s="21">
        <v>1.8129999999999999</v>
      </c>
      <c r="F21" s="21">
        <v>6</v>
      </c>
      <c r="G21" s="21">
        <v>2</v>
      </c>
      <c r="H21" s="21">
        <v>0</v>
      </c>
      <c r="I21" s="21">
        <v>0</v>
      </c>
      <c r="J21" s="21">
        <v>0</v>
      </c>
      <c r="K21" s="21">
        <v>0</v>
      </c>
      <c r="L21" s="21">
        <v>0</v>
      </c>
      <c r="M21" s="21">
        <v>0</v>
      </c>
      <c r="N21" s="21">
        <v>0</v>
      </c>
      <c r="O21" s="17" t="s">
        <v>1285</v>
      </c>
      <c r="P21" s="17"/>
      <c r="Q21" s="74" t="s">
        <v>1290</v>
      </c>
      <c r="R21" s="75"/>
      <c r="S21" s="75"/>
      <c r="T21" s="75"/>
      <c r="U21" s="75"/>
      <c r="V21" s="75"/>
      <c r="W21" s="75"/>
      <c r="X21" s="75"/>
      <c r="Y21" s="75"/>
      <c r="Z21" s="76"/>
    </row>
    <row r="22" spans="1:26" ht="13" thickBot="1">
      <c r="A22" s="21">
        <v>-5</v>
      </c>
      <c r="B22" s="21">
        <v>20</v>
      </c>
      <c r="C22" s="21">
        <v>0.5</v>
      </c>
      <c r="D22" s="21">
        <v>0</v>
      </c>
      <c r="E22" s="21">
        <v>1.8129999999999999</v>
      </c>
      <c r="F22" s="21">
        <v>6</v>
      </c>
      <c r="G22" s="21">
        <v>2</v>
      </c>
      <c r="H22" s="21">
        <v>0</v>
      </c>
      <c r="I22" s="21">
        <v>0</v>
      </c>
      <c r="J22" s="21">
        <v>0</v>
      </c>
      <c r="K22" s="21">
        <v>0</v>
      </c>
      <c r="L22" s="21">
        <v>0</v>
      </c>
      <c r="M22" s="21">
        <v>0</v>
      </c>
      <c r="N22" s="21">
        <v>0</v>
      </c>
      <c r="O22" s="17" t="s">
        <v>1286</v>
      </c>
      <c r="P22" s="17"/>
      <c r="Q22" s="74" t="s">
        <v>1291</v>
      </c>
      <c r="R22" s="75"/>
      <c r="S22" s="75"/>
      <c r="T22" s="75"/>
      <c r="U22" s="75"/>
      <c r="V22" s="75"/>
      <c r="W22" s="75"/>
      <c r="X22" s="75"/>
      <c r="Y22" s="75"/>
      <c r="Z22" s="7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7"/>
  <sheetViews>
    <sheetView topLeftCell="A7" workbookViewId="0">
      <selection activeCell="L22" sqref="L22"/>
    </sheetView>
  </sheetViews>
  <sheetFormatPr defaultRowHeight="12.5"/>
  <cols>
    <col min="6" max="6" width="16.1796875" customWidth="1"/>
  </cols>
  <sheetData>
    <row r="1" spans="1:23" ht="13.5" thickBot="1">
      <c r="A1" s="32" t="s">
        <v>792</v>
      </c>
      <c r="J1" s="38" t="s">
        <v>908</v>
      </c>
    </row>
    <row r="2" spans="1:23">
      <c r="J2" s="605" t="s">
        <v>907</v>
      </c>
      <c r="K2" s="606"/>
      <c r="L2" s="606"/>
      <c r="M2" s="606"/>
      <c r="N2" s="606"/>
      <c r="O2" s="606"/>
      <c r="P2" s="606"/>
      <c r="Q2" s="607"/>
    </row>
    <row r="3" spans="1:23">
      <c r="J3" s="608"/>
      <c r="K3" s="609"/>
      <c r="L3" s="609"/>
      <c r="M3" s="609"/>
      <c r="N3" s="609"/>
      <c r="O3" s="609"/>
      <c r="P3" s="609"/>
      <c r="Q3" s="610"/>
    </row>
    <row r="4" spans="1:23" ht="13" thickBot="1">
      <c r="J4" s="611"/>
      <c r="K4" s="612"/>
      <c r="L4" s="612"/>
      <c r="M4" s="612"/>
      <c r="N4" s="612"/>
      <c r="O4" s="612"/>
      <c r="P4" s="612"/>
      <c r="Q4" s="613"/>
    </row>
    <row r="5" spans="1:23">
      <c r="A5" s="3" t="s">
        <v>1217</v>
      </c>
      <c r="J5" s="3"/>
    </row>
    <row r="6" spans="1:23" ht="13">
      <c r="A6" s="32" t="s">
        <v>734</v>
      </c>
      <c r="G6" s="3" t="s">
        <v>879</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880</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877</v>
      </c>
    </row>
    <row r="20" spans="1:23" ht="13" thickBot="1">
      <c r="A20" s="21">
        <v>1</v>
      </c>
      <c r="B20" s="16" t="s">
        <v>862</v>
      </c>
      <c r="C20" s="17"/>
      <c r="D20" s="17"/>
      <c r="E20" s="17"/>
      <c r="F20" s="17"/>
      <c r="G20" s="33"/>
      <c r="H20" s="35"/>
      <c r="I20" s="17"/>
      <c r="J20" s="17"/>
      <c r="K20" s="17"/>
      <c r="L20" s="17"/>
      <c r="M20" s="17"/>
      <c r="N20" s="17"/>
      <c r="O20" s="17"/>
      <c r="P20" s="17"/>
      <c r="Q20" s="17"/>
      <c r="R20" s="17"/>
      <c r="S20" s="17"/>
      <c r="T20" s="17"/>
      <c r="U20" s="17"/>
      <c r="V20" s="17"/>
    </row>
    <row r="21" spans="1:23" ht="13"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878</v>
      </c>
      <c r="N21" s="259"/>
      <c r="O21" s="259"/>
      <c r="P21" s="259"/>
      <c r="Q21" s="259"/>
      <c r="R21" s="259"/>
      <c r="S21" s="251"/>
      <c r="T21" s="17"/>
      <c r="U21" s="17"/>
      <c r="V21" s="17"/>
    </row>
    <row r="22" spans="1:23" ht="13"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 thickBot="1">
      <c r="A23" s="16" t="s">
        <v>290</v>
      </c>
      <c r="B23" s="16" t="s">
        <v>0</v>
      </c>
      <c r="C23" s="16" t="s">
        <v>1</v>
      </c>
      <c r="D23" s="16" t="s">
        <v>2</v>
      </c>
      <c r="E23" s="16" t="s">
        <v>804</v>
      </c>
      <c r="F23" s="16" t="s">
        <v>805</v>
      </c>
      <c r="G23" s="16" t="s">
        <v>5</v>
      </c>
      <c r="H23" s="16" t="s">
        <v>806</v>
      </c>
      <c r="I23" s="17"/>
      <c r="J23" s="17"/>
      <c r="K23" s="17"/>
      <c r="L23" s="17"/>
      <c r="M23" s="74" t="s">
        <v>1255</v>
      </c>
      <c r="N23" s="75"/>
      <c r="O23" s="75"/>
      <c r="P23" s="75"/>
      <c r="Q23" s="75"/>
      <c r="R23" s="75"/>
      <c r="S23" s="75"/>
      <c r="T23" s="75"/>
      <c r="U23" s="76"/>
      <c r="V23" s="17"/>
    </row>
    <row r="24" spans="1:23">
      <c r="A24" s="21">
        <v>0</v>
      </c>
      <c r="B24" s="21">
        <v>4</v>
      </c>
      <c r="C24" s="21">
        <v>1</v>
      </c>
      <c r="D24" s="21">
        <v>1</v>
      </c>
      <c r="E24" s="21">
        <v>0.1</v>
      </c>
      <c r="F24" s="21">
        <v>6</v>
      </c>
      <c r="G24" s="21">
        <v>-4</v>
      </c>
      <c r="H24" s="16" t="s">
        <v>863</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864</v>
      </c>
      <c r="I25" s="17"/>
      <c r="J25" s="17"/>
      <c r="K25" s="17"/>
      <c r="L25" s="17"/>
      <c r="M25" s="17"/>
      <c r="N25" s="17"/>
      <c r="O25" s="17"/>
      <c r="P25" s="17"/>
      <c r="Q25" s="17"/>
      <c r="R25" s="17"/>
      <c r="S25" s="17"/>
      <c r="T25" s="17"/>
      <c r="U25" s="17"/>
      <c r="V25" s="17"/>
    </row>
    <row r="26" spans="1:23" ht="13" thickBot="1">
      <c r="A26" s="21">
        <v>-1</v>
      </c>
      <c r="B26" s="21">
        <v>1</v>
      </c>
      <c r="C26" s="21">
        <v>0</v>
      </c>
      <c r="D26" s="21">
        <v>0</v>
      </c>
      <c r="E26" s="21">
        <v>0.1</v>
      </c>
      <c r="F26" s="21">
        <v>6</v>
      </c>
      <c r="G26" s="21">
        <v>-4</v>
      </c>
      <c r="H26" s="16" t="s">
        <v>865</v>
      </c>
      <c r="I26" s="17"/>
      <c r="J26" s="17"/>
      <c r="K26" s="17"/>
      <c r="L26" s="17"/>
      <c r="M26" s="17"/>
      <c r="N26" s="17"/>
      <c r="O26" s="17"/>
      <c r="P26" s="17"/>
      <c r="Q26" s="17"/>
      <c r="R26" s="17"/>
      <c r="S26" s="17"/>
      <c r="T26" s="17"/>
      <c r="U26" s="17"/>
      <c r="V26" s="17"/>
    </row>
    <row r="27" spans="1:23" ht="13" thickBot="1">
      <c r="A27" s="21">
        <v>-9999</v>
      </c>
      <c r="B27" s="21">
        <v>1</v>
      </c>
      <c r="C27" s="21">
        <v>1</v>
      </c>
      <c r="D27" s="21">
        <v>1</v>
      </c>
      <c r="E27" s="21">
        <v>1</v>
      </c>
      <c r="F27" s="21">
        <v>1</v>
      </c>
      <c r="G27" s="21">
        <v>1</v>
      </c>
      <c r="H27" s="21">
        <v>1</v>
      </c>
      <c r="I27" s="21">
        <v>1</v>
      </c>
      <c r="J27" s="21">
        <v>1</v>
      </c>
      <c r="K27" s="21">
        <v>1</v>
      </c>
      <c r="L27" s="248" t="s">
        <v>866</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48"/>
  <sheetViews>
    <sheetView topLeftCell="A13" workbookViewId="0"/>
  </sheetViews>
  <sheetFormatPr defaultRowHeight="12.5"/>
  <cols>
    <col min="1" max="1" width="9.453125" customWidth="1"/>
    <col min="2" max="2" width="12.1796875" customWidth="1"/>
    <col min="3" max="3" width="11.81640625" customWidth="1"/>
  </cols>
  <sheetData>
    <row r="1" spans="1:15" ht="13">
      <c r="A1" s="32" t="s">
        <v>690</v>
      </c>
      <c r="G1" s="38" t="s">
        <v>1036</v>
      </c>
    </row>
    <row r="2" spans="1:15" ht="13">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 thickBot="1">
      <c r="A14" s="2">
        <v>5</v>
      </c>
      <c r="B14" s="2">
        <v>2</v>
      </c>
      <c r="C14" s="2">
        <v>0.75</v>
      </c>
      <c r="D14" s="16" t="s">
        <v>695</v>
      </c>
      <c r="E14" s="17"/>
      <c r="F14" s="17"/>
      <c r="G14" s="17"/>
      <c r="H14" s="17"/>
      <c r="I14" s="17"/>
      <c r="J14" s="17"/>
      <c r="K14" s="17"/>
      <c r="L14" s="17"/>
      <c r="M14" s="17"/>
      <c r="N14" s="17"/>
      <c r="O14" s="17"/>
    </row>
    <row r="15" spans="1:15" ht="13"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 thickBot="1"/>
    <row r="18" spans="1:15" ht="13">
      <c r="A18" s="32" t="s">
        <v>689</v>
      </c>
      <c r="G18" s="3" t="s">
        <v>909</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27" t="s">
        <v>686</v>
      </c>
      <c r="G29" s="428"/>
      <c r="H29" s="428"/>
      <c r="I29" s="428"/>
      <c r="J29" s="428"/>
      <c r="K29" s="428"/>
      <c r="L29" s="429"/>
      <c r="M29" s="17"/>
      <c r="N29" s="17"/>
      <c r="O29" s="17"/>
    </row>
    <row r="30" spans="1:15" ht="13" thickBot="1">
      <c r="A30" s="2">
        <v>1</v>
      </c>
      <c r="B30" s="2">
        <v>4</v>
      </c>
      <c r="C30" s="2">
        <v>1</v>
      </c>
      <c r="D30" s="2">
        <v>1</v>
      </c>
      <c r="E30" s="2">
        <v>1</v>
      </c>
      <c r="F30" s="432"/>
      <c r="G30" s="426"/>
      <c r="H30" s="426"/>
      <c r="I30" s="426"/>
      <c r="J30" s="426"/>
      <c r="K30" s="426"/>
      <c r="L30" s="433"/>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 thickBot="1">
      <c r="A40" s="16" t="s">
        <v>174</v>
      </c>
      <c r="B40" s="17" t="s">
        <v>111</v>
      </c>
      <c r="C40" s="17" t="s">
        <v>44</v>
      </c>
      <c r="D40" s="17" t="s">
        <v>100</v>
      </c>
      <c r="E40" s="17" t="s">
        <v>112</v>
      </c>
      <c r="F40" s="17"/>
      <c r="G40" s="17"/>
      <c r="H40" s="17"/>
      <c r="I40" s="17"/>
      <c r="J40" s="17"/>
      <c r="K40" s="17"/>
      <c r="L40" s="17"/>
      <c r="M40" s="17"/>
      <c r="N40" s="17"/>
      <c r="O40" s="17"/>
    </row>
    <row r="41" spans="1:15" ht="13" thickBot="1">
      <c r="A41" s="2">
        <v>1</v>
      </c>
      <c r="B41" s="2">
        <v>1</v>
      </c>
      <c r="C41" s="2">
        <v>1</v>
      </c>
      <c r="D41" s="2">
        <v>0.2</v>
      </c>
      <c r="E41" s="2">
        <v>1</v>
      </c>
      <c r="F41" s="102" t="s">
        <v>687</v>
      </c>
      <c r="G41" s="103"/>
      <c r="H41" s="103"/>
      <c r="I41" s="103"/>
      <c r="J41" s="103"/>
      <c r="K41" s="103"/>
      <c r="L41" s="104"/>
      <c r="M41" s="17"/>
      <c r="N41" s="17"/>
      <c r="O41" s="17"/>
    </row>
    <row r="42" spans="1:15" ht="13" thickBot="1">
      <c r="A42" s="2">
        <v>1</v>
      </c>
      <c r="B42" s="2">
        <v>1</v>
      </c>
      <c r="C42" s="2">
        <v>2</v>
      </c>
      <c r="D42" s="2">
        <v>1.5</v>
      </c>
      <c r="E42" s="2">
        <v>1</v>
      </c>
      <c r="F42" s="17"/>
      <c r="G42" s="17"/>
      <c r="H42" s="17"/>
      <c r="I42" s="17"/>
      <c r="J42" s="17"/>
      <c r="K42" s="17"/>
      <c r="L42" s="17"/>
      <c r="M42" s="17"/>
      <c r="N42" s="17"/>
      <c r="O42" s="17"/>
    </row>
    <row r="43" spans="1:15" ht="13"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ht="13">
      <c r="A48" s="32"/>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S68"/>
  <sheetViews>
    <sheetView topLeftCell="A37" workbookViewId="0">
      <selection activeCell="C70" sqref="C70"/>
    </sheetView>
  </sheetViews>
  <sheetFormatPr defaultRowHeight="12.5"/>
  <cols>
    <col min="1" max="5" width="12.7265625" customWidth="1"/>
    <col min="6" max="6" width="15.81640625" customWidth="1"/>
    <col min="7" max="11" width="12.7265625" customWidth="1"/>
  </cols>
  <sheetData>
    <row r="1" spans="1:19" ht="13">
      <c r="A1" s="32" t="s">
        <v>713</v>
      </c>
      <c r="E1" s="38" t="s">
        <v>910</v>
      </c>
    </row>
    <row r="2" spans="1:19" ht="13.5" thickBot="1">
      <c r="A2" s="32"/>
      <c r="E2" s="394" t="s">
        <v>1252</v>
      </c>
      <c r="F2" s="394" t="s">
        <v>932</v>
      </c>
      <c r="G2" s="209"/>
      <c r="H2" s="209"/>
    </row>
    <row r="3" spans="1:19" ht="13">
      <c r="A3" s="32"/>
      <c r="E3" s="3">
        <v>0</v>
      </c>
      <c r="F3" s="3" t="s">
        <v>1253</v>
      </c>
    </row>
    <row r="4" spans="1:19" ht="13">
      <c r="A4" s="32"/>
      <c r="E4" s="3">
        <v>1</v>
      </c>
      <c r="F4" s="3" t="s">
        <v>1254</v>
      </c>
    </row>
    <row r="5" spans="1:19" ht="13">
      <c r="A5" s="32"/>
      <c r="E5" s="3">
        <v>2</v>
      </c>
      <c r="F5" s="3" t="s">
        <v>1345</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 thickBot="1">
      <c r="A12" s="2">
        <v>1</v>
      </c>
      <c r="B12" s="16" t="s">
        <v>175</v>
      </c>
      <c r="C12" s="17"/>
      <c r="D12" s="17"/>
      <c r="E12" s="17"/>
      <c r="F12" s="100"/>
      <c r="G12" s="33"/>
      <c r="H12" s="33"/>
      <c r="I12" s="33"/>
      <c r="J12" s="33"/>
      <c r="K12" s="33"/>
      <c r="L12" s="33"/>
      <c r="M12" s="17"/>
      <c r="N12" s="17"/>
      <c r="O12" s="17"/>
      <c r="P12" s="17"/>
      <c r="Q12" s="17"/>
      <c r="R12" s="17"/>
      <c r="S12" s="1"/>
    </row>
    <row r="13" spans="1:19" ht="13"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 thickBot="1">
      <c r="A17" s="2">
        <v>1</v>
      </c>
      <c r="B17" s="2">
        <v>2</v>
      </c>
      <c r="C17" s="2">
        <v>14</v>
      </c>
      <c r="D17" s="2">
        <v>26</v>
      </c>
      <c r="E17" s="16" t="s">
        <v>707</v>
      </c>
      <c r="F17" s="17"/>
      <c r="G17" s="17"/>
      <c r="H17" s="17"/>
      <c r="I17" s="17"/>
      <c r="J17" s="17"/>
      <c r="K17" s="17"/>
      <c r="L17" s="17"/>
      <c r="M17" s="17"/>
      <c r="N17" s="17"/>
      <c r="O17" s="17"/>
      <c r="P17" s="17"/>
      <c r="Q17" s="17"/>
      <c r="R17" s="17"/>
      <c r="S17" s="1"/>
    </row>
    <row r="18" spans="1:19" ht="13" thickBot="1">
      <c r="A18" s="2">
        <v>1</v>
      </c>
      <c r="B18" s="2">
        <v>2</v>
      </c>
      <c r="C18" s="2">
        <v>26</v>
      </c>
      <c r="D18" s="16" t="s">
        <v>708</v>
      </c>
      <c r="E18" s="17"/>
      <c r="F18" s="100"/>
      <c r="G18" s="33"/>
      <c r="H18" s="33"/>
      <c r="I18" s="33"/>
      <c r="J18" s="74" t="s">
        <v>1256</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1224</v>
      </c>
    </row>
    <row r="23" spans="1:19" ht="13" thickBot="1">
      <c r="A23" s="2">
        <v>1</v>
      </c>
      <c r="B23" s="16" t="s">
        <v>175</v>
      </c>
      <c r="C23" s="17"/>
      <c r="D23" s="17"/>
      <c r="E23" s="17"/>
      <c r="F23" s="100"/>
      <c r="G23" s="33"/>
      <c r="H23" s="33"/>
      <c r="I23" s="33"/>
      <c r="J23" s="33"/>
      <c r="K23" s="33"/>
      <c r="L23" s="33"/>
      <c r="M23" s="17"/>
      <c r="N23" s="17"/>
      <c r="O23" s="17"/>
      <c r="P23" s="17"/>
      <c r="Q23" s="17"/>
      <c r="R23" s="17"/>
    </row>
    <row r="24" spans="1:19" ht="13"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4" t="s">
        <v>1225</v>
      </c>
      <c r="B28" s="386"/>
      <c r="C28" s="386"/>
      <c r="D28" s="386"/>
      <c r="E28" s="388"/>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1226</v>
      </c>
    </row>
    <row r="34" spans="1:18">
      <c r="A34" s="389" t="s">
        <v>1227</v>
      </c>
    </row>
    <row r="35" spans="1:18">
      <c r="A35" s="3" t="s">
        <v>1228</v>
      </c>
    </row>
    <row r="36" spans="1:18" ht="13" thickBot="1">
      <c r="A36" s="2">
        <v>1</v>
      </c>
      <c r="B36" s="16" t="s">
        <v>175</v>
      </c>
      <c r="C36" s="17"/>
      <c r="D36" s="17"/>
      <c r="E36" s="17"/>
      <c r="F36" s="100"/>
      <c r="G36" s="33"/>
      <c r="H36" s="33"/>
      <c r="I36" s="33"/>
      <c r="J36" s="33"/>
      <c r="K36" s="33"/>
      <c r="L36" s="33"/>
      <c r="M36" s="17"/>
      <c r="N36" s="17"/>
      <c r="O36" s="17"/>
      <c r="P36" s="17"/>
      <c r="Q36" s="17"/>
      <c r="R36" s="17"/>
    </row>
    <row r="37" spans="1:18" ht="13"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 thickBot="1">
      <c r="A40" s="2">
        <v>5</v>
      </c>
      <c r="B40" s="2">
        <v>15</v>
      </c>
      <c r="C40" s="2">
        <v>25</v>
      </c>
      <c r="D40" s="2">
        <v>35</v>
      </c>
      <c r="E40" s="2">
        <v>43</v>
      </c>
      <c r="F40" s="16" t="s">
        <v>706</v>
      </c>
      <c r="G40" s="16"/>
      <c r="H40" s="17"/>
      <c r="I40" s="17"/>
      <c r="J40" s="17"/>
      <c r="K40" s="100"/>
      <c r="L40" s="33"/>
      <c r="M40" s="17"/>
      <c r="N40" s="17"/>
      <c r="O40" s="17"/>
      <c r="P40" s="17"/>
      <c r="Q40" s="17"/>
      <c r="R40" s="17"/>
    </row>
    <row r="41" spans="1:18" ht="13" thickBot="1">
      <c r="A41" s="74" t="s">
        <v>1231</v>
      </c>
      <c r="B41" s="75"/>
      <c r="C41" s="75"/>
      <c r="D41" s="75"/>
      <c r="E41" s="393"/>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1229</v>
      </c>
    </row>
    <row r="47" spans="1:18" ht="13" thickBot="1">
      <c r="A47" s="2">
        <v>1</v>
      </c>
      <c r="B47" s="16" t="s">
        <v>175</v>
      </c>
      <c r="C47" s="17"/>
      <c r="D47" s="17"/>
      <c r="E47" s="17"/>
      <c r="F47" s="100"/>
      <c r="G47" s="33"/>
      <c r="H47" s="33"/>
      <c r="I47" s="33"/>
      <c r="J47" s="33"/>
      <c r="K47" s="33"/>
      <c r="L47" s="33"/>
      <c r="M47" s="17"/>
      <c r="N47" s="17"/>
      <c r="O47" s="17"/>
      <c r="P47" s="17"/>
      <c r="Q47" s="17"/>
      <c r="R47" s="17"/>
    </row>
    <row r="48" spans="1:18" ht="13"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4" t="s">
        <v>1230</v>
      </c>
      <c r="B52" s="386"/>
      <c r="C52" s="386"/>
      <c r="D52" s="386"/>
      <c r="E52" s="388"/>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6" spans="1:19" ht="13" thickBot="1"/>
    <row r="57" spans="1:19" ht="13" thickBot="1">
      <c r="A57" s="3" t="s">
        <v>1342</v>
      </c>
      <c r="B57" s="3"/>
      <c r="C57" s="3"/>
      <c r="D57" s="3"/>
      <c r="F57" s="3"/>
      <c r="G57" s="3"/>
      <c r="H57" s="201" t="s">
        <v>1343</v>
      </c>
      <c r="I57" s="620"/>
      <c r="J57" s="621"/>
      <c r="K57" s="3"/>
      <c r="L57" s="3"/>
      <c r="M57" s="3"/>
    </row>
    <row r="58" spans="1:19" ht="13" thickBot="1">
      <c r="A58" s="2">
        <v>2</v>
      </c>
      <c r="B58" s="16" t="s">
        <v>1242</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1243</v>
      </c>
      <c r="F59" s="17"/>
      <c r="G59" s="16"/>
      <c r="H59" s="16"/>
      <c r="I59" s="16"/>
      <c r="J59" s="16"/>
      <c r="K59" s="16"/>
      <c r="L59" s="16"/>
      <c r="M59" s="501" t="s">
        <v>1251</v>
      </c>
      <c r="N59" s="502"/>
      <c r="O59" s="502"/>
      <c r="P59" s="502"/>
      <c r="Q59" s="570"/>
      <c r="R59" s="17"/>
    </row>
    <row r="60" spans="1:19">
      <c r="A60" s="2">
        <v>1</v>
      </c>
      <c r="B60" s="2">
        <v>5</v>
      </c>
      <c r="C60" s="17"/>
      <c r="D60" s="16"/>
      <c r="E60" s="16" t="s">
        <v>1244</v>
      </c>
      <c r="F60" s="17"/>
      <c r="G60" s="16"/>
      <c r="H60" s="16"/>
      <c r="I60" s="16"/>
      <c r="J60" s="16"/>
      <c r="K60" s="16"/>
      <c r="L60" s="16"/>
      <c r="M60" s="614"/>
      <c r="N60" s="615"/>
      <c r="O60" s="615"/>
      <c r="P60" s="615"/>
      <c r="Q60" s="616"/>
      <c r="R60" s="17"/>
    </row>
    <row r="61" spans="1:19" ht="13" thickBot="1">
      <c r="A61" s="2">
        <v>1</v>
      </c>
      <c r="B61" s="2">
        <v>-1</v>
      </c>
      <c r="C61" s="2">
        <v>5</v>
      </c>
      <c r="D61" s="16"/>
      <c r="E61" s="16" t="s">
        <v>1245</v>
      </c>
      <c r="F61" s="17"/>
      <c r="G61" s="16"/>
      <c r="H61" s="16"/>
      <c r="I61" s="16"/>
      <c r="J61" s="16"/>
      <c r="K61" s="16"/>
      <c r="L61" s="16"/>
      <c r="M61" s="503"/>
      <c r="N61" s="504"/>
      <c r="O61" s="504"/>
      <c r="P61" s="504"/>
      <c r="Q61" s="571"/>
      <c r="R61" s="17"/>
    </row>
    <row r="62" spans="1:19" ht="13" thickBot="1">
      <c r="A62" s="2">
        <v>1</v>
      </c>
      <c r="B62" s="2">
        <v>7</v>
      </c>
      <c r="C62" s="17"/>
      <c r="D62" s="16"/>
      <c r="E62" s="16" t="s">
        <v>1246</v>
      </c>
      <c r="F62" s="17"/>
      <c r="G62" s="16"/>
      <c r="H62" s="17"/>
      <c r="I62" s="16"/>
      <c r="J62" s="16"/>
      <c r="K62" s="16"/>
      <c r="L62" s="16"/>
      <c r="M62" s="16"/>
      <c r="N62" s="17"/>
      <c r="O62" s="17"/>
      <c r="P62" s="17"/>
      <c r="Q62" s="17"/>
      <c r="R62" s="17"/>
    </row>
    <row r="63" spans="1:19" ht="13" thickBot="1">
      <c r="A63" s="2">
        <v>1</v>
      </c>
      <c r="B63" s="17"/>
      <c r="C63" s="17"/>
      <c r="D63" s="16"/>
      <c r="E63" s="16" t="s">
        <v>1346</v>
      </c>
      <c r="F63" s="17"/>
      <c r="G63" s="17"/>
      <c r="H63" s="17"/>
      <c r="I63" s="17"/>
      <c r="J63" s="16"/>
      <c r="K63" s="74" t="s">
        <v>1344</v>
      </c>
      <c r="L63" s="75"/>
      <c r="M63" s="622"/>
      <c r="N63" s="17"/>
      <c r="O63" s="17"/>
      <c r="P63" s="17"/>
      <c r="Q63" s="17"/>
      <c r="R63" s="17"/>
    </row>
    <row r="64" spans="1:19" ht="13" thickBot="1">
      <c r="A64" s="2">
        <v>1</v>
      </c>
      <c r="B64" s="17"/>
      <c r="C64" s="17"/>
      <c r="D64" s="16"/>
      <c r="E64" s="16" t="s">
        <v>1347</v>
      </c>
      <c r="F64" s="17"/>
      <c r="G64" s="17"/>
      <c r="H64" s="17"/>
      <c r="I64" s="17"/>
      <c r="J64" s="16"/>
      <c r="K64" s="74" t="s">
        <v>1344</v>
      </c>
      <c r="L64" s="75"/>
      <c r="M64" s="622"/>
      <c r="N64" s="17"/>
      <c r="O64" s="17"/>
      <c r="P64" s="17"/>
      <c r="Q64" s="17"/>
      <c r="R64" s="17"/>
    </row>
    <row r="65" spans="1:18">
      <c r="A65" s="2">
        <v>5</v>
      </c>
      <c r="B65" s="2">
        <v>15</v>
      </c>
      <c r="C65" s="2">
        <v>25</v>
      </c>
      <c r="D65" s="2">
        <v>35</v>
      </c>
      <c r="E65" s="2">
        <v>43</v>
      </c>
      <c r="F65" s="17"/>
      <c r="G65" s="16"/>
      <c r="H65" s="16" t="s">
        <v>1247</v>
      </c>
      <c r="I65" s="16"/>
      <c r="J65" s="16"/>
      <c r="K65" s="16"/>
      <c r="L65" s="16"/>
      <c r="M65" s="16"/>
      <c r="N65" s="17"/>
      <c r="O65" s="17"/>
      <c r="P65" s="17"/>
      <c r="Q65" s="17"/>
      <c r="R65" s="17"/>
    </row>
    <row r="66" spans="1:18">
      <c r="A66" s="2">
        <v>0</v>
      </c>
      <c r="B66" s="2">
        <v>5</v>
      </c>
      <c r="C66" s="2">
        <v>10</v>
      </c>
      <c r="D66" s="2">
        <v>15</v>
      </c>
      <c r="E66" s="2">
        <v>40</v>
      </c>
      <c r="F66" s="17"/>
      <c r="G66" s="16"/>
      <c r="H66" s="16" t="s">
        <v>1248</v>
      </c>
      <c r="I66" s="16"/>
      <c r="J66" s="16"/>
      <c r="K66" s="16"/>
      <c r="L66" s="16"/>
      <c r="M66" s="16"/>
      <c r="N66" s="17"/>
      <c r="O66" s="17"/>
      <c r="P66" s="17"/>
      <c r="Q66" s="17"/>
      <c r="R66" s="17"/>
    </row>
    <row r="67" spans="1:18">
      <c r="A67" s="2">
        <v>0</v>
      </c>
      <c r="B67" s="2">
        <v>5</v>
      </c>
      <c r="C67" s="2">
        <v>10</v>
      </c>
      <c r="D67" s="2">
        <v>15</v>
      </c>
      <c r="E67" s="2">
        <v>40</v>
      </c>
      <c r="F67" s="17"/>
      <c r="G67" s="16"/>
      <c r="H67" s="16" t="s">
        <v>1249</v>
      </c>
      <c r="I67" s="16"/>
      <c r="J67" s="16"/>
      <c r="K67" s="16"/>
      <c r="L67" s="16"/>
      <c r="M67" s="16"/>
      <c r="N67" s="17"/>
      <c r="O67" s="17"/>
      <c r="P67" s="17"/>
      <c r="Q67" s="17"/>
      <c r="R67" s="17"/>
    </row>
    <row r="68" spans="1:18">
      <c r="A68" s="2">
        <v>0</v>
      </c>
      <c r="B68" s="2">
        <v>1</v>
      </c>
      <c r="C68" s="2">
        <v>2</v>
      </c>
      <c r="D68" s="2">
        <v>3</v>
      </c>
      <c r="E68" s="2">
        <v>4</v>
      </c>
      <c r="F68" s="2">
        <v>5</v>
      </c>
      <c r="G68" s="2">
        <v>6</v>
      </c>
      <c r="H68" s="16" t="s">
        <v>1250</v>
      </c>
      <c r="I68" s="16"/>
      <c r="J68" s="16"/>
      <c r="K68" s="16"/>
      <c r="L68" s="16"/>
      <c r="M68" s="17"/>
      <c r="N68" s="17"/>
      <c r="O68" s="17"/>
      <c r="P68" s="17"/>
      <c r="Q68" s="17"/>
      <c r="R68" s="17"/>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23"/>
  <sheetViews>
    <sheetView workbookViewId="0">
      <selection activeCell="B19" sqref="B19"/>
    </sheetView>
  </sheetViews>
  <sheetFormatPr defaultRowHeight="12.5"/>
  <cols>
    <col min="2" max="2" width="26.54296875" customWidth="1"/>
  </cols>
  <sheetData>
    <row r="1" spans="1:18" ht="12.75" customHeight="1">
      <c r="A1" s="617" t="s">
        <v>1139</v>
      </c>
      <c r="B1" s="617"/>
      <c r="C1" s="330"/>
      <c r="D1" s="1"/>
    </row>
    <row r="2" spans="1:18" ht="13">
      <c r="A2" s="617"/>
      <c r="B2" s="617"/>
      <c r="C2" s="330"/>
      <c r="D2" s="1"/>
    </row>
    <row r="3" spans="1:18" ht="12.75" customHeight="1">
      <c r="A3" s="617"/>
      <c r="B3" s="617"/>
      <c r="C3" s="330"/>
      <c r="D3" s="1"/>
    </row>
    <row r="4" spans="1:18" ht="13">
      <c r="A4" s="617"/>
      <c r="B4" s="617"/>
      <c r="C4" s="330"/>
      <c r="D4" s="1"/>
    </row>
    <row r="5" spans="1:18" ht="13">
      <c r="A5" s="330"/>
      <c r="B5" s="330"/>
      <c r="C5" s="330"/>
      <c r="D5" s="1"/>
    </row>
    <row r="6" spans="1:18" ht="13">
      <c r="A6" s="329" t="s">
        <v>1153</v>
      </c>
      <c r="B6" s="311"/>
      <c r="C6" s="311"/>
      <c r="D6" s="11"/>
      <c r="E6" s="11"/>
      <c r="F6" s="11"/>
      <c r="G6" s="11"/>
      <c r="H6" s="11"/>
      <c r="I6" s="11"/>
      <c r="J6" s="11"/>
      <c r="K6" s="11"/>
      <c r="L6" s="11"/>
    </row>
    <row r="7" spans="1:18" ht="13">
      <c r="A7" s="327" t="s">
        <v>3</v>
      </c>
      <c r="B7" s="327" t="s">
        <v>362</v>
      </c>
      <c r="C7" s="327" t="s">
        <v>1141</v>
      </c>
      <c r="D7" s="83"/>
      <c r="E7" s="83"/>
      <c r="F7" s="83"/>
      <c r="G7" s="83"/>
      <c r="H7" s="83"/>
      <c r="I7" s="83"/>
      <c r="J7" s="83"/>
      <c r="K7" s="83"/>
      <c r="L7" s="83"/>
    </row>
    <row r="8" spans="1:18">
      <c r="A8" s="311">
        <v>0</v>
      </c>
      <c r="B8" s="328" t="s">
        <v>1142</v>
      </c>
      <c r="C8" s="328" t="s">
        <v>1143</v>
      </c>
      <c r="D8" s="311"/>
      <c r="E8" s="311"/>
      <c r="F8" s="311"/>
      <c r="G8" s="311"/>
      <c r="H8" s="311"/>
      <c r="I8" s="311"/>
      <c r="J8" s="311"/>
      <c r="K8" s="311"/>
      <c r="L8" s="311"/>
      <c r="M8" s="39"/>
      <c r="N8" s="39"/>
      <c r="O8" s="39"/>
      <c r="P8" s="39"/>
      <c r="Q8" s="39"/>
      <c r="R8" s="39"/>
    </row>
    <row r="9" spans="1:18">
      <c r="A9" s="311">
        <v>1</v>
      </c>
      <c r="B9" s="328" t="s">
        <v>1144</v>
      </c>
      <c r="C9" s="328" t="s">
        <v>1145</v>
      </c>
      <c r="D9" s="311"/>
      <c r="E9" s="311"/>
      <c r="F9" s="311"/>
      <c r="G9" s="311"/>
      <c r="H9" s="311"/>
      <c r="I9" s="311"/>
      <c r="J9" s="311"/>
      <c r="K9" s="311"/>
      <c r="L9" s="311"/>
      <c r="M9" s="39"/>
      <c r="N9" s="39"/>
      <c r="O9" s="39"/>
      <c r="P9" s="39"/>
      <c r="Q9" s="39"/>
      <c r="R9" s="39"/>
    </row>
    <row r="10" spans="1:18">
      <c r="A10" s="311">
        <v>2</v>
      </c>
      <c r="B10" s="328" t="s">
        <v>1086</v>
      </c>
      <c r="C10" s="311"/>
      <c r="D10" s="311"/>
      <c r="E10" s="311"/>
      <c r="F10" s="311"/>
      <c r="G10" s="311"/>
      <c r="H10" s="311"/>
      <c r="I10" s="311"/>
      <c r="J10" s="311"/>
      <c r="K10" s="311"/>
      <c r="L10" s="311"/>
      <c r="M10" s="39"/>
      <c r="N10" s="39"/>
      <c r="O10" s="39"/>
      <c r="P10" s="39"/>
      <c r="Q10" s="39"/>
      <c r="R10" s="39"/>
    </row>
    <row r="11" spans="1:18">
      <c r="A11" s="311">
        <v>3</v>
      </c>
      <c r="B11" s="328" t="s">
        <v>1146</v>
      </c>
      <c r="C11" s="328" t="s">
        <v>1159</v>
      </c>
      <c r="D11" s="311"/>
      <c r="E11" s="311"/>
      <c r="F11" s="311"/>
      <c r="G11" s="311"/>
      <c r="H11" s="311"/>
      <c r="I11" s="311"/>
      <c r="J11" s="311"/>
      <c r="K11" s="311"/>
      <c r="L11" s="311"/>
      <c r="M11" s="39"/>
      <c r="N11" s="39"/>
      <c r="O11" s="39"/>
      <c r="P11" s="39"/>
      <c r="Q11" s="39"/>
      <c r="R11" s="39"/>
    </row>
    <row r="12" spans="1:18">
      <c r="A12" s="311">
        <v>4</v>
      </c>
      <c r="B12" s="328" t="s">
        <v>1147</v>
      </c>
      <c r="C12" s="328" t="s">
        <v>1159</v>
      </c>
      <c r="D12" s="311"/>
      <c r="E12" s="311"/>
      <c r="F12" s="311"/>
      <c r="G12" s="311"/>
      <c r="H12" s="311"/>
      <c r="I12" s="311"/>
      <c r="J12" s="311"/>
      <c r="K12" s="311"/>
      <c r="L12" s="311"/>
      <c r="M12" s="39"/>
      <c r="N12" s="39"/>
      <c r="O12" s="39"/>
      <c r="P12" s="39"/>
      <c r="Q12" s="39"/>
      <c r="R12" s="39"/>
    </row>
    <row r="13" spans="1:18">
      <c r="A13" s="311">
        <v>5</v>
      </c>
      <c r="B13" s="328" t="s">
        <v>1148</v>
      </c>
      <c r="C13" s="328" t="s">
        <v>1149</v>
      </c>
      <c r="D13" s="311"/>
      <c r="E13" s="311"/>
      <c r="F13" s="311"/>
      <c r="G13" s="311"/>
      <c r="H13" s="311"/>
      <c r="I13" s="311"/>
      <c r="J13" s="311"/>
      <c r="K13" s="311"/>
      <c r="L13" s="311"/>
      <c r="M13" s="39"/>
      <c r="N13" s="39"/>
      <c r="O13" s="39"/>
      <c r="P13" s="39"/>
      <c r="Q13" s="39"/>
      <c r="R13" s="39"/>
    </row>
    <row r="14" spans="1:18">
      <c r="A14" s="311">
        <v>6</v>
      </c>
      <c r="B14" s="328" t="s">
        <v>1150</v>
      </c>
      <c r="C14" s="328" t="s">
        <v>1151</v>
      </c>
      <c r="D14" s="311"/>
      <c r="E14" s="311"/>
      <c r="F14" s="311"/>
      <c r="G14" s="311"/>
      <c r="H14" s="311"/>
      <c r="I14" s="311"/>
      <c r="J14" s="311"/>
      <c r="K14" s="311"/>
      <c r="L14" s="311"/>
      <c r="M14" s="39"/>
      <c r="N14" s="39"/>
      <c r="O14" s="39"/>
      <c r="P14" s="39"/>
      <c r="Q14" s="39"/>
      <c r="R14" s="39"/>
    </row>
    <row r="16" spans="1:18">
      <c r="A16" s="323" t="s">
        <v>1158</v>
      </c>
      <c r="B16" s="39"/>
      <c r="C16" s="39"/>
      <c r="D16" s="39"/>
      <c r="E16" s="39"/>
      <c r="F16" s="39"/>
      <c r="G16" s="39"/>
      <c r="H16" s="39"/>
      <c r="I16" s="39"/>
      <c r="J16" s="39"/>
      <c r="K16" s="39"/>
      <c r="L16" s="39"/>
      <c r="M16" s="39"/>
      <c r="N16" s="39"/>
      <c r="O16" s="39"/>
    </row>
    <row r="17" spans="1:16">
      <c r="A17" s="324" t="s">
        <v>1152</v>
      </c>
      <c r="B17" s="324"/>
      <c r="C17" s="324"/>
      <c r="D17" s="324"/>
      <c r="E17" s="324"/>
      <c r="F17" s="324"/>
      <c r="G17" s="324"/>
      <c r="H17" s="324"/>
      <c r="I17" s="324"/>
      <c r="J17" s="324"/>
      <c r="K17" s="324"/>
      <c r="L17" s="324"/>
      <c r="M17" s="324"/>
      <c r="N17" s="324"/>
      <c r="O17" s="324"/>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5">
        <v>0.05</v>
      </c>
      <c r="B19" s="325">
        <v>0.25</v>
      </c>
      <c r="C19" s="325">
        <v>0.15</v>
      </c>
      <c r="D19" s="325">
        <v>0.15</v>
      </c>
      <c r="E19" s="325">
        <v>99</v>
      </c>
      <c r="F19" s="325">
        <v>0</v>
      </c>
      <c r="G19" s="325">
        <v>3</v>
      </c>
      <c r="H19" s="325">
        <v>0</v>
      </c>
      <c r="I19" s="325">
        <v>0</v>
      </c>
      <c r="J19" s="325">
        <v>0</v>
      </c>
      <c r="K19" s="325">
        <v>0</v>
      </c>
      <c r="L19" s="325">
        <v>0.5</v>
      </c>
      <c r="M19" s="325">
        <v>0</v>
      </c>
      <c r="N19" s="325">
        <v>0</v>
      </c>
      <c r="O19" s="324" t="s">
        <v>1140</v>
      </c>
      <c r="P19" s="17"/>
    </row>
    <row r="20" spans="1:16">
      <c r="A20" s="39"/>
      <c r="B20" s="39"/>
      <c r="C20" s="39"/>
      <c r="D20" s="39"/>
      <c r="E20" s="39"/>
      <c r="F20" s="39"/>
      <c r="G20" s="39"/>
      <c r="H20" s="39"/>
      <c r="I20" s="39"/>
      <c r="J20" s="39"/>
      <c r="K20" s="39"/>
      <c r="L20" s="39"/>
      <c r="M20" s="39"/>
      <c r="N20" s="39"/>
      <c r="O20" s="39"/>
    </row>
    <row r="21" spans="1:16">
      <c r="A21" s="324" t="s">
        <v>1157</v>
      </c>
      <c r="B21" s="324"/>
      <c r="C21" s="324"/>
      <c r="D21" s="324"/>
      <c r="E21" s="324"/>
      <c r="F21" s="324"/>
      <c r="G21" s="324"/>
      <c r="H21" s="324"/>
      <c r="I21" s="324"/>
      <c r="J21" s="324"/>
      <c r="K21" s="324"/>
      <c r="L21" s="324"/>
      <c r="M21" s="324"/>
      <c r="N21" s="324"/>
      <c r="O21" s="324"/>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5">
        <v>0.05</v>
      </c>
      <c r="B23" s="325">
        <v>0.25</v>
      </c>
      <c r="C23" s="325">
        <v>0.15</v>
      </c>
      <c r="D23" s="325">
        <v>0.16300000000000001</v>
      </c>
      <c r="E23" s="325">
        <v>0.08</v>
      </c>
      <c r="F23" s="325">
        <v>6</v>
      </c>
      <c r="G23" s="325">
        <v>3</v>
      </c>
      <c r="H23" s="325">
        <v>0</v>
      </c>
      <c r="I23" s="325">
        <v>0</v>
      </c>
      <c r="J23" s="325">
        <v>0</v>
      </c>
      <c r="K23" s="325">
        <v>0</v>
      </c>
      <c r="L23" s="325">
        <v>0.5</v>
      </c>
      <c r="M23" s="325">
        <v>0</v>
      </c>
      <c r="N23" s="325">
        <v>0</v>
      </c>
      <c r="O23" s="324" t="s">
        <v>1140</v>
      </c>
      <c r="P23" s="17"/>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119"/>
  <sheetViews>
    <sheetView zoomScaleNormal="100" workbookViewId="0">
      <selection activeCell="M3" sqref="M3"/>
    </sheetView>
  </sheetViews>
  <sheetFormatPr defaultRowHeight="12.5"/>
  <cols>
    <col min="1" max="1" width="9.1796875" style="39"/>
    <col min="2" max="2" width="12" style="39" bestFit="1" customWidth="1"/>
    <col min="3" max="7" width="9.1796875" style="39"/>
    <col min="8" max="8" width="12.453125" style="39" bestFit="1" customWidth="1"/>
    <col min="9" max="10" width="9.1796875" style="39"/>
    <col min="11" max="11" width="12.453125" style="39" bestFit="1" customWidth="1"/>
    <col min="12" max="12" width="10.453125" style="39" bestFit="1" customWidth="1"/>
    <col min="13" max="13" width="9.1796875" style="39"/>
    <col min="14" max="14" width="11.453125" style="39" bestFit="1" customWidth="1"/>
    <col min="15" max="255" width="9.1796875" style="39"/>
    <col min="256" max="256" width="12" style="39" bestFit="1" customWidth="1"/>
    <col min="257" max="263" width="9.1796875" style="39"/>
    <col min="264" max="264" width="12.453125" style="39" bestFit="1" customWidth="1"/>
    <col min="265" max="266" width="9.1796875" style="39"/>
    <col min="267" max="267" width="12.453125" style="39" bestFit="1" customWidth="1"/>
    <col min="268" max="268" width="10.453125" style="39" bestFit="1" customWidth="1"/>
    <col min="269" max="269" width="9.1796875" style="39"/>
    <col min="270" max="270" width="11.453125" style="39" bestFit="1" customWidth="1"/>
    <col min="271" max="511" width="9.1796875" style="39"/>
    <col min="512" max="512" width="12" style="39" bestFit="1" customWidth="1"/>
    <col min="513" max="519" width="9.1796875" style="39"/>
    <col min="520" max="520" width="12.453125" style="39" bestFit="1" customWidth="1"/>
    <col min="521" max="522" width="9.1796875" style="39"/>
    <col min="523" max="523" width="12.453125" style="39" bestFit="1" customWidth="1"/>
    <col min="524" max="524" width="10.453125" style="39" bestFit="1" customWidth="1"/>
    <col min="525" max="525" width="9.1796875" style="39"/>
    <col min="526" max="526" width="11.453125" style="39" bestFit="1" customWidth="1"/>
    <col min="527" max="767" width="9.1796875" style="39"/>
    <col min="768" max="768" width="12" style="39" bestFit="1" customWidth="1"/>
    <col min="769" max="775" width="9.1796875" style="39"/>
    <col min="776" max="776" width="12.453125" style="39" bestFit="1" customWidth="1"/>
    <col min="777" max="778" width="9.1796875" style="39"/>
    <col min="779" max="779" width="12.453125" style="39" bestFit="1" customWidth="1"/>
    <col min="780" max="780" width="10.453125" style="39" bestFit="1" customWidth="1"/>
    <col min="781" max="781" width="9.1796875" style="39"/>
    <col min="782" max="782" width="11.453125" style="39" bestFit="1" customWidth="1"/>
    <col min="783" max="1023" width="9.1796875" style="39"/>
    <col min="1024" max="1024" width="12" style="39" bestFit="1" customWidth="1"/>
    <col min="1025" max="1031" width="9.1796875" style="39"/>
    <col min="1032" max="1032" width="12.453125" style="39" bestFit="1" customWidth="1"/>
    <col min="1033" max="1034" width="9.1796875" style="39"/>
    <col min="1035" max="1035" width="12.453125" style="39" bestFit="1" customWidth="1"/>
    <col min="1036" max="1036" width="10.453125" style="39" bestFit="1" customWidth="1"/>
    <col min="1037" max="1037" width="9.1796875" style="39"/>
    <col min="1038" max="1038" width="11.453125" style="39" bestFit="1" customWidth="1"/>
    <col min="1039" max="1279" width="9.1796875" style="39"/>
    <col min="1280" max="1280" width="12" style="39" bestFit="1" customWidth="1"/>
    <col min="1281" max="1287" width="9.1796875" style="39"/>
    <col min="1288" max="1288" width="12.453125" style="39" bestFit="1" customWidth="1"/>
    <col min="1289" max="1290" width="9.1796875" style="39"/>
    <col min="1291" max="1291" width="12.453125" style="39" bestFit="1" customWidth="1"/>
    <col min="1292" max="1292" width="10.453125" style="39" bestFit="1" customWidth="1"/>
    <col min="1293" max="1293" width="9.1796875" style="39"/>
    <col min="1294" max="1294" width="11.453125" style="39" bestFit="1" customWidth="1"/>
    <col min="1295" max="1535" width="9.1796875" style="39"/>
    <col min="1536" max="1536" width="12" style="39" bestFit="1" customWidth="1"/>
    <col min="1537" max="1543" width="9.1796875" style="39"/>
    <col min="1544" max="1544" width="12.453125" style="39" bestFit="1" customWidth="1"/>
    <col min="1545" max="1546" width="9.1796875" style="39"/>
    <col min="1547" max="1547" width="12.453125" style="39" bestFit="1" customWidth="1"/>
    <col min="1548" max="1548" width="10.453125" style="39" bestFit="1" customWidth="1"/>
    <col min="1549" max="1549" width="9.1796875" style="39"/>
    <col min="1550" max="1550" width="11.453125" style="39" bestFit="1" customWidth="1"/>
    <col min="1551" max="1791" width="9.1796875" style="39"/>
    <col min="1792" max="1792" width="12" style="39" bestFit="1" customWidth="1"/>
    <col min="1793" max="1799" width="9.1796875" style="39"/>
    <col min="1800" max="1800" width="12.453125" style="39" bestFit="1" customWidth="1"/>
    <col min="1801" max="1802" width="9.1796875" style="39"/>
    <col min="1803" max="1803" width="12.453125" style="39" bestFit="1" customWidth="1"/>
    <col min="1804" max="1804" width="10.453125" style="39" bestFit="1" customWidth="1"/>
    <col min="1805" max="1805" width="9.1796875" style="39"/>
    <col min="1806" max="1806" width="11.453125" style="39" bestFit="1" customWidth="1"/>
    <col min="1807" max="2047" width="9.1796875" style="39"/>
    <col min="2048" max="2048" width="12" style="39" bestFit="1" customWidth="1"/>
    <col min="2049" max="2055" width="9.1796875" style="39"/>
    <col min="2056" max="2056" width="12.453125" style="39" bestFit="1" customWidth="1"/>
    <col min="2057" max="2058" width="9.1796875" style="39"/>
    <col min="2059" max="2059" width="12.453125" style="39" bestFit="1" customWidth="1"/>
    <col min="2060" max="2060" width="10.453125" style="39" bestFit="1" customWidth="1"/>
    <col min="2061" max="2061" width="9.1796875" style="39"/>
    <col min="2062" max="2062" width="11.453125" style="39" bestFit="1" customWidth="1"/>
    <col min="2063" max="2303" width="9.1796875" style="39"/>
    <col min="2304" max="2304" width="12" style="39" bestFit="1" customWidth="1"/>
    <col min="2305" max="2311" width="9.1796875" style="39"/>
    <col min="2312" max="2312" width="12.453125" style="39" bestFit="1" customWidth="1"/>
    <col min="2313" max="2314" width="9.1796875" style="39"/>
    <col min="2315" max="2315" width="12.453125" style="39" bestFit="1" customWidth="1"/>
    <col min="2316" max="2316" width="10.453125" style="39" bestFit="1" customWidth="1"/>
    <col min="2317" max="2317" width="9.1796875" style="39"/>
    <col min="2318" max="2318" width="11.453125" style="39" bestFit="1" customWidth="1"/>
    <col min="2319" max="2559" width="9.1796875" style="39"/>
    <col min="2560" max="2560" width="12" style="39" bestFit="1" customWidth="1"/>
    <col min="2561" max="2567" width="9.1796875" style="39"/>
    <col min="2568" max="2568" width="12.453125" style="39" bestFit="1" customWidth="1"/>
    <col min="2569" max="2570" width="9.1796875" style="39"/>
    <col min="2571" max="2571" width="12.453125" style="39" bestFit="1" customWidth="1"/>
    <col min="2572" max="2572" width="10.453125" style="39" bestFit="1" customWidth="1"/>
    <col min="2573" max="2573" width="9.1796875" style="39"/>
    <col min="2574" max="2574" width="11.453125" style="39" bestFit="1" customWidth="1"/>
    <col min="2575" max="2815" width="9.1796875" style="39"/>
    <col min="2816" max="2816" width="12" style="39" bestFit="1" customWidth="1"/>
    <col min="2817" max="2823" width="9.1796875" style="39"/>
    <col min="2824" max="2824" width="12.453125" style="39" bestFit="1" customWidth="1"/>
    <col min="2825" max="2826" width="9.1796875" style="39"/>
    <col min="2827" max="2827" width="12.453125" style="39" bestFit="1" customWidth="1"/>
    <col min="2828" max="2828" width="10.453125" style="39" bestFit="1" customWidth="1"/>
    <col min="2829" max="2829" width="9.1796875" style="39"/>
    <col min="2830" max="2830" width="11.453125" style="39" bestFit="1" customWidth="1"/>
    <col min="2831" max="3071" width="9.1796875" style="39"/>
    <col min="3072" max="3072" width="12" style="39" bestFit="1" customWidth="1"/>
    <col min="3073" max="3079" width="9.1796875" style="39"/>
    <col min="3080" max="3080" width="12.453125" style="39" bestFit="1" customWidth="1"/>
    <col min="3081" max="3082" width="9.1796875" style="39"/>
    <col min="3083" max="3083" width="12.453125" style="39" bestFit="1" customWidth="1"/>
    <col min="3084" max="3084" width="10.453125" style="39" bestFit="1" customWidth="1"/>
    <col min="3085" max="3085" width="9.1796875" style="39"/>
    <col min="3086" max="3086" width="11.453125" style="39" bestFit="1" customWidth="1"/>
    <col min="3087" max="3327" width="9.1796875" style="39"/>
    <col min="3328" max="3328" width="12" style="39" bestFit="1" customWidth="1"/>
    <col min="3329" max="3335" width="9.1796875" style="39"/>
    <col min="3336" max="3336" width="12.453125" style="39" bestFit="1" customWidth="1"/>
    <col min="3337" max="3338" width="9.1796875" style="39"/>
    <col min="3339" max="3339" width="12.453125" style="39" bestFit="1" customWidth="1"/>
    <col min="3340" max="3340" width="10.453125" style="39" bestFit="1" customWidth="1"/>
    <col min="3341" max="3341" width="9.1796875" style="39"/>
    <col min="3342" max="3342" width="11.453125" style="39" bestFit="1" customWidth="1"/>
    <col min="3343" max="3583" width="9.1796875" style="39"/>
    <col min="3584" max="3584" width="12" style="39" bestFit="1" customWidth="1"/>
    <col min="3585" max="3591" width="9.1796875" style="39"/>
    <col min="3592" max="3592" width="12.453125" style="39" bestFit="1" customWidth="1"/>
    <col min="3593" max="3594" width="9.1796875" style="39"/>
    <col min="3595" max="3595" width="12.453125" style="39" bestFit="1" customWidth="1"/>
    <col min="3596" max="3596" width="10.453125" style="39" bestFit="1" customWidth="1"/>
    <col min="3597" max="3597" width="9.1796875" style="39"/>
    <col min="3598" max="3598" width="11.453125" style="39" bestFit="1" customWidth="1"/>
    <col min="3599" max="3839" width="9.1796875" style="39"/>
    <col min="3840" max="3840" width="12" style="39" bestFit="1" customWidth="1"/>
    <col min="3841" max="3847" width="9.1796875" style="39"/>
    <col min="3848" max="3848" width="12.453125" style="39" bestFit="1" customWidth="1"/>
    <col min="3849" max="3850" width="9.1796875" style="39"/>
    <col min="3851" max="3851" width="12.453125" style="39" bestFit="1" customWidth="1"/>
    <col min="3852" max="3852" width="10.453125" style="39" bestFit="1" customWidth="1"/>
    <col min="3853" max="3853" width="9.1796875" style="39"/>
    <col min="3854" max="3854" width="11.453125" style="39" bestFit="1" customWidth="1"/>
    <col min="3855" max="4095" width="9.1796875" style="39"/>
    <col min="4096" max="4096" width="12" style="39" bestFit="1" customWidth="1"/>
    <col min="4097" max="4103" width="9.1796875" style="39"/>
    <col min="4104" max="4104" width="12.453125" style="39" bestFit="1" customWidth="1"/>
    <col min="4105" max="4106" width="9.1796875" style="39"/>
    <col min="4107" max="4107" width="12.453125" style="39" bestFit="1" customWidth="1"/>
    <col min="4108" max="4108" width="10.453125" style="39" bestFit="1" customWidth="1"/>
    <col min="4109" max="4109" width="9.1796875" style="39"/>
    <col min="4110" max="4110" width="11.453125" style="39" bestFit="1" customWidth="1"/>
    <col min="4111" max="4351" width="9.1796875" style="39"/>
    <col min="4352" max="4352" width="12" style="39" bestFit="1" customWidth="1"/>
    <col min="4353" max="4359" width="9.1796875" style="39"/>
    <col min="4360" max="4360" width="12.453125" style="39" bestFit="1" customWidth="1"/>
    <col min="4361" max="4362" width="9.1796875" style="39"/>
    <col min="4363" max="4363" width="12.453125" style="39" bestFit="1" customWidth="1"/>
    <col min="4364" max="4364" width="10.453125" style="39" bestFit="1" customWidth="1"/>
    <col min="4365" max="4365" width="9.1796875" style="39"/>
    <col min="4366" max="4366" width="11.453125" style="39" bestFit="1" customWidth="1"/>
    <col min="4367" max="4607" width="9.1796875" style="39"/>
    <col min="4608" max="4608" width="12" style="39" bestFit="1" customWidth="1"/>
    <col min="4609" max="4615" width="9.1796875" style="39"/>
    <col min="4616" max="4616" width="12.453125" style="39" bestFit="1" customWidth="1"/>
    <col min="4617" max="4618" width="9.1796875" style="39"/>
    <col min="4619" max="4619" width="12.453125" style="39" bestFit="1" customWidth="1"/>
    <col min="4620" max="4620" width="10.453125" style="39" bestFit="1" customWidth="1"/>
    <col min="4621" max="4621" width="9.1796875" style="39"/>
    <col min="4622" max="4622" width="11.453125" style="39" bestFit="1" customWidth="1"/>
    <col min="4623" max="4863" width="9.1796875" style="39"/>
    <col min="4864" max="4864" width="12" style="39" bestFit="1" customWidth="1"/>
    <col min="4865" max="4871" width="9.1796875" style="39"/>
    <col min="4872" max="4872" width="12.453125" style="39" bestFit="1" customWidth="1"/>
    <col min="4873" max="4874" width="9.1796875" style="39"/>
    <col min="4875" max="4875" width="12.453125" style="39" bestFit="1" customWidth="1"/>
    <col min="4876" max="4876" width="10.453125" style="39" bestFit="1" customWidth="1"/>
    <col min="4877" max="4877" width="9.1796875" style="39"/>
    <col min="4878" max="4878" width="11.453125" style="39" bestFit="1" customWidth="1"/>
    <col min="4879" max="5119" width="9.1796875" style="39"/>
    <col min="5120" max="5120" width="12" style="39" bestFit="1" customWidth="1"/>
    <col min="5121" max="5127" width="9.1796875" style="39"/>
    <col min="5128" max="5128" width="12.453125" style="39" bestFit="1" customWidth="1"/>
    <col min="5129" max="5130" width="9.1796875" style="39"/>
    <col min="5131" max="5131" width="12.453125" style="39" bestFit="1" customWidth="1"/>
    <col min="5132" max="5132" width="10.453125" style="39" bestFit="1" customWidth="1"/>
    <col min="5133" max="5133" width="9.1796875" style="39"/>
    <col min="5134" max="5134" width="11.453125" style="39" bestFit="1" customWidth="1"/>
    <col min="5135" max="5375" width="9.1796875" style="39"/>
    <col min="5376" max="5376" width="12" style="39" bestFit="1" customWidth="1"/>
    <col min="5377" max="5383" width="9.1796875" style="39"/>
    <col min="5384" max="5384" width="12.453125" style="39" bestFit="1" customWidth="1"/>
    <col min="5385" max="5386" width="9.1796875" style="39"/>
    <col min="5387" max="5387" width="12.453125" style="39" bestFit="1" customWidth="1"/>
    <col min="5388" max="5388" width="10.453125" style="39" bestFit="1" customWidth="1"/>
    <col min="5389" max="5389" width="9.1796875" style="39"/>
    <col min="5390" max="5390" width="11.453125" style="39" bestFit="1" customWidth="1"/>
    <col min="5391" max="5631" width="9.1796875" style="39"/>
    <col min="5632" max="5632" width="12" style="39" bestFit="1" customWidth="1"/>
    <col min="5633" max="5639" width="9.1796875" style="39"/>
    <col min="5640" max="5640" width="12.453125" style="39" bestFit="1" customWidth="1"/>
    <col min="5641" max="5642" width="9.1796875" style="39"/>
    <col min="5643" max="5643" width="12.453125" style="39" bestFit="1" customWidth="1"/>
    <col min="5644" max="5644" width="10.453125" style="39" bestFit="1" customWidth="1"/>
    <col min="5645" max="5645" width="9.1796875" style="39"/>
    <col min="5646" max="5646" width="11.453125" style="39" bestFit="1" customWidth="1"/>
    <col min="5647" max="5887" width="9.1796875" style="39"/>
    <col min="5888" max="5888" width="12" style="39" bestFit="1" customWidth="1"/>
    <col min="5889" max="5895" width="9.1796875" style="39"/>
    <col min="5896" max="5896" width="12.453125" style="39" bestFit="1" customWidth="1"/>
    <col min="5897" max="5898" width="9.1796875" style="39"/>
    <col min="5899" max="5899" width="12.453125" style="39" bestFit="1" customWidth="1"/>
    <col min="5900" max="5900" width="10.453125" style="39" bestFit="1" customWidth="1"/>
    <col min="5901" max="5901" width="9.1796875" style="39"/>
    <col min="5902" max="5902" width="11.453125" style="39" bestFit="1" customWidth="1"/>
    <col min="5903" max="6143" width="9.1796875" style="39"/>
    <col min="6144" max="6144" width="12" style="39" bestFit="1" customWidth="1"/>
    <col min="6145" max="6151" width="9.1796875" style="39"/>
    <col min="6152" max="6152" width="12.453125" style="39" bestFit="1" customWidth="1"/>
    <col min="6153" max="6154" width="9.1796875" style="39"/>
    <col min="6155" max="6155" width="12.453125" style="39" bestFit="1" customWidth="1"/>
    <col min="6156" max="6156" width="10.453125" style="39" bestFit="1" customWidth="1"/>
    <col min="6157" max="6157" width="9.1796875" style="39"/>
    <col min="6158" max="6158" width="11.453125" style="39" bestFit="1" customWidth="1"/>
    <col min="6159" max="6399" width="9.1796875" style="39"/>
    <col min="6400" max="6400" width="12" style="39" bestFit="1" customWidth="1"/>
    <col min="6401" max="6407" width="9.1796875" style="39"/>
    <col min="6408" max="6408" width="12.453125" style="39" bestFit="1" customWidth="1"/>
    <col min="6409" max="6410" width="9.1796875" style="39"/>
    <col min="6411" max="6411" width="12.453125" style="39" bestFit="1" customWidth="1"/>
    <col min="6412" max="6412" width="10.453125" style="39" bestFit="1" customWidth="1"/>
    <col min="6413" max="6413" width="9.1796875" style="39"/>
    <col min="6414" max="6414" width="11.453125" style="39" bestFit="1" customWidth="1"/>
    <col min="6415" max="6655" width="9.1796875" style="39"/>
    <col min="6656" max="6656" width="12" style="39" bestFit="1" customWidth="1"/>
    <col min="6657" max="6663" width="9.1796875" style="39"/>
    <col min="6664" max="6664" width="12.453125" style="39" bestFit="1" customWidth="1"/>
    <col min="6665" max="6666" width="9.1796875" style="39"/>
    <col min="6667" max="6667" width="12.453125" style="39" bestFit="1" customWidth="1"/>
    <col min="6668" max="6668" width="10.453125" style="39" bestFit="1" customWidth="1"/>
    <col min="6669" max="6669" width="9.1796875" style="39"/>
    <col min="6670" max="6670" width="11.453125" style="39" bestFit="1" customWidth="1"/>
    <col min="6671" max="6911" width="9.1796875" style="39"/>
    <col min="6912" max="6912" width="12" style="39" bestFit="1" customWidth="1"/>
    <col min="6913" max="6919" width="9.1796875" style="39"/>
    <col min="6920" max="6920" width="12.453125" style="39" bestFit="1" customWidth="1"/>
    <col min="6921" max="6922" width="9.1796875" style="39"/>
    <col min="6923" max="6923" width="12.453125" style="39" bestFit="1" customWidth="1"/>
    <col min="6924" max="6924" width="10.453125" style="39" bestFit="1" customWidth="1"/>
    <col min="6925" max="6925" width="9.1796875" style="39"/>
    <col min="6926" max="6926" width="11.453125" style="39" bestFit="1" customWidth="1"/>
    <col min="6927" max="7167" width="9.1796875" style="39"/>
    <col min="7168" max="7168" width="12" style="39" bestFit="1" customWidth="1"/>
    <col min="7169" max="7175" width="9.1796875" style="39"/>
    <col min="7176" max="7176" width="12.453125" style="39" bestFit="1" customWidth="1"/>
    <col min="7177" max="7178" width="9.1796875" style="39"/>
    <col min="7179" max="7179" width="12.453125" style="39" bestFit="1" customWidth="1"/>
    <col min="7180" max="7180" width="10.453125" style="39" bestFit="1" customWidth="1"/>
    <col min="7181" max="7181" width="9.1796875" style="39"/>
    <col min="7182" max="7182" width="11.453125" style="39" bestFit="1" customWidth="1"/>
    <col min="7183" max="7423" width="9.1796875" style="39"/>
    <col min="7424" max="7424" width="12" style="39" bestFit="1" customWidth="1"/>
    <col min="7425" max="7431" width="9.1796875" style="39"/>
    <col min="7432" max="7432" width="12.453125" style="39" bestFit="1" customWidth="1"/>
    <col min="7433" max="7434" width="9.1796875" style="39"/>
    <col min="7435" max="7435" width="12.453125" style="39" bestFit="1" customWidth="1"/>
    <col min="7436" max="7436" width="10.453125" style="39" bestFit="1" customWidth="1"/>
    <col min="7437" max="7437" width="9.1796875" style="39"/>
    <col min="7438" max="7438" width="11.453125" style="39" bestFit="1" customWidth="1"/>
    <col min="7439" max="7679" width="9.1796875" style="39"/>
    <col min="7680" max="7680" width="12" style="39" bestFit="1" customWidth="1"/>
    <col min="7681" max="7687" width="9.1796875" style="39"/>
    <col min="7688" max="7688" width="12.453125" style="39" bestFit="1" customWidth="1"/>
    <col min="7689" max="7690" width="9.1796875" style="39"/>
    <col min="7691" max="7691" width="12.453125" style="39" bestFit="1" customWidth="1"/>
    <col min="7692" max="7692" width="10.453125" style="39" bestFit="1" customWidth="1"/>
    <col min="7693" max="7693" width="9.1796875" style="39"/>
    <col min="7694" max="7694" width="11.453125" style="39" bestFit="1" customWidth="1"/>
    <col min="7695" max="7935" width="9.1796875" style="39"/>
    <col min="7936" max="7936" width="12" style="39" bestFit="1" customWidth="1"/>
    <col min="7937" max="7943" width="9.1796875" style="39"/>
    <col min="7944" max="7944" width="12.453125" style="39" bestFit="1" customWidth="1"/>
    <col min="7945" max="7946" width="9.1796875" style="39"/>
    <col min="7947" max="7947" width="12.453125" style="39" bestFit="1" customWidth="1"/>
    <col min="7948" max="7948" width="10.453125" style="39" bestFit="1" customWidth="1"/>
    <col min="7949" max="7949" width="9.1796875" style="39"/>
    <col min="7950" max="7950" width="11.453125" style="39" bestFit="1" customWidth="1"/>
    <col min="7951" max="8191" width="9.1796875" style="39"/>
    <col min="8192" max="8192" width="12" style="39" bestFit="1" customWidth="1"/>
    <col min="8193" max="8199" width="9.1796875" style="39"/>
    <col min="8200" max="8200" width="12.453125" style="39" bestFit="1" customWidth="1"/>
    <col min="8201" max="8202" width="9.1796875" style="39"/>
    <col min="8203" max="8203" width="12.453125" style="39" bestFit="1" customWidth="1"/>
    <col min="8204" max="8204" width="10.453125" style="39" bestFit="1" customWidth="1"/>
    <col min="8205" max="8205" width="9.1796875" style="39"/>
    <col min="8206" max="8206" width="11.453125" style="39" bestFit="1" customWidth="1"/>
    <col min="8207" max="8447" width="9.1796875" style="39"/>
    <col min="8448" max="8448" width="12" style="39" bestFit="1" customWidth="1"/>
    <col min="8449" max="8455" width="9.1796875" style="39"/>
    <col min="8456" max="8456" width="12.453125" style="39" bestFit="1" customWidth="1"/>
    <col min="8457" max="8458" width="9.1796875" style="39"/>
    <col min="8459" max="8459" width="12.453125" style="39" bestFit="1" customWidth="1"/>
    <col min="8460" max="8460" width="10.453125" style="39" bestFit="1" customWidth="1"/>
    <col min="8461" max="8461" width="9.1796875" style="39"/>
    <col min="8462" max="8462" width="11.453125" style="39" bestFit="1" customWidth="1"/>
    <col min="8463" max="8703" width="9.1796875" style="39"/>
    <col min="8704" max="8704" width="12" style="39" bestFit="1" customWidth="1"/>
    <col min="8705" max="8711" width="9.1796875" style="39"/>
    <col min="8712" max="8712" width="12.453125" style="39" bestFit="1" customWidth="1"/>
    <col min="8713" max="8714" width="9.1796875" style="39"/>
    <col min="8715" max="8715" width="12.453125" style="39" bestFit="1" customWidth="1"/>
    <col min="8716" max="8716" width="10.453125" style="39" bestFit="1" customWidth="1"/>
    <col min="8717" max="8717" width="9.1796875" style="39"/>
    <col min="8718" max="8718" width="11.453125" style="39" bestFit="1" customWidth="1"/>
    <col min="8719" max="8959" width="9.1796875" style="39"/>
    <col min="8960" max="8960" width="12" style="39" bestFit="1" customWidth="1"/>
    <col min="8961" max="8967" width="9.1796875" style="39"/>
    <col min="8968" max="8968" width="12.453125" style="39" bestFit="1" customWidth="1"/>
    <col min="8969" max="8970" width="9.1796875" style="39"/>
    <col min="8971" max="8971" width="12.453125" style="39" bestFit="1" customWidth="1"/>
    <col min="8972" max="8972" width="10.453125" style="39" bestFit="1" customWidth="1"/>
    <col min="8973" max="8973" width="9.1796875" style="39"/>
    <col min="8974" max="8974" width="11.453125" style="39" bestFit="1" customWidth="1"/>
    <col min="8975" max="9215" width="9.1796875" style="39"/>
    <col min="9216" max="9216" width="12" style="39" bestFit="1" customWidth="1"/>
    <col min="9217" max="9223" width="9.1796875" style="39"/>
    <col min="9224" max="9224" width="12.453125" style="39" bestFit="1" customWidth="1"/>
    <col min="9225" max="9226" width="9.1796875" style="39"/>
    <col min="9227" max="9227" width="12.453125" style="39" bestFit="1" customWidth="1"/>
    <col min="9228" max="9228" width="10.453125" style="39" bestFit="1" customWidth="1"/>
    <col min="9229" max="9229" width="9.1796875" style="39"/>
    <col min="9230" max="9230" width="11.453125" style="39" bestFit="1" customWidth="1"/>
    <col min="9231" max="9471" width="9.1796875" style="39"/>
    <col min="9472" max="9472" width="12" style="39" bestFit="1" customWidth="1"/>
    <col min="9473" max="9479" width="9.1796875" style="39"/>
    <col min="9480" max="9480" width="12.453125" style="39" bestFit="1" customWidth="1"/>
    <col min="9481" max="9482" width="9.1796875" style="39"/>
    <col min="9483" max="9483" width="12.453125" style="39" bestFit="1" customWidth="1"/>
    <col min="9484" max="9484" width="10.453125" style="39" bestFit="1" customWidth="1"/>
    <col min="9485" max="9485" width="9.1796875" style="39"/>
    <col min="9486" max="9486" width="11.453125" style="39" bestFit="1" customWidth="1"/>
    <col min="9487" max="9727" width="9.1796875" style="39"/>
    <col min="9728" max="9728" width="12" style="39" bestFit="1" customWidth="1"/>
    <col min="9729" max="9735" width="9.1796875" style="39"/>
    <col min="9736" max="9736" width="12.453125" style="39" bestFit="1" customWidth="1"/>
    <col min="9737" max="9738" width="9.1796875" style="39"/>
    <col min="9739" max="9739" width="12.453125" style="39" bestFit="1" customWidth="1"/>
    <col min="9740" max="9740" width="10.453125" style="39" bestFit="1" customWidth="1"/>
    <col min="9741" max="9741" width="9.1796875" style="39"/>
    <col min="9742" max="9742" width="11.453125" style="39" bestFit="1" customWidth="1"/>
    <col min="9743" max="9983" width="9.1796875" style="39"/>
    <col min="9984" max="9984" width="12" style="39" bestFit="1" customWidth="1"/>
    <col min="9985" max="9991" width="9.1796875" style="39"/>
    <col min="9992" max="9992" width="12.453125" style="39" bestFit="1" customWidth="1"/>
    <col min="9993" max="9994" width="9.1796875" style="39"/>
    <col min="9995" max="9995" width="12.453125" style="39" bestFit="1" customWidth="1"/>
    <col min="9996" max="9996" width="10.453125" style="39" bestFit="1" customWidth="1"/>
    <col min="9997" max="9997" width="9.1796875" style="39"/>
    <col min="9998" max="9998" width="11.453125" style="39" bestFit="1" customWidth="1"/>
    <col min="9999" max="10239" width="9.1796875" style="39"/>
    <col min="10240" max="10240" width="12" style="39" bestFit="1" customWidth="1"/>
    <col min="10241" max="10247" width="9.1796875" style="39"/>
    <col min="10248" max="10248" width="12.453125" style="39" bestFit="1" customWidth="1"/>
    <col min="10249" max="10250" width="9.1796875" style="39"/>
    <col min="10251" max="10251" width="12.453125" style="39" bestFit="1" customWidth="1"/>
    <col min="10252" max="10252" width="10.453125" style="39" bestFit="1" customWidth="1"/>
    <col min="10253" max="10253" width="9.1796875" style="39"/>
    <col min="10254" max="10254" width="11.453125" style="39" bestFit="1" customWidth="1"/>
    <col min="10255" max="10495" width="9.1796875" style="39"/>
    <col min="10496" max="10496" width="12" style="39" bestFit="1" customWidth="1"/>
    <col min="10497" max="10503" width="9.1796875" style="39"/>
    <col min="10504" max="10504" width="12.453125" style="39" bestFit="1" customWidth="1"/>
    <col min="10505" max="10506" width="9.1796875" style="39"/>
    <col min="10507" max="10507" width="12.453125" style="39" bestFit="1" customWidth="1"/>
    <col min="10508" max="10508" width="10.453125" style="39" bestFit="1" customWidth="1"/>
    <col min="10509" max="10509" width="9.1796875" style="39"/>
    <col min="10510" max="10510" width="11.453125" style="39" bestFit="1" customWidth="1"/>
    <col min="10511" max="10751" width="9.1796875" style="39"/>
    <col min="10752" max="10752" width="12" style="39" bestFit="1" customWidth="1"/>
    <col min="10753" max="10759" width="9.1796875" style="39"/>
    <col min="10760" max="10760" width="12.453125" style="39" bestFit="1" customWidth="1"/>
    <col min="10761" max="10762" width="9.1796875" style="39"/>
    <col min="10763" max="10763" width="12.453125" style="39" bestFit="1" customWidth="1"/>
    <col min="10764" max="10764" width="10.453125" style="39" bestFit="1" customWidth="1"/>
    <col min="10765" max="10765" width="9.1796875" style="39"/>
    <col min="10766" max="10766" width="11.453125" style="39" bestFit="1" customWidth="1"/>
    <col min="10767" max="11007" width="9.1796875" style="39"/>
    <col min="11008" max="11008" width="12" style="39" bestFit="1" customWidth="1"/>
    <col min="11009" max="11015" width="9.1796875" style="39"/>
    <col min="11016" max="11016" width="12.453125" style="39" bestFit="1" customWidth="1"/>
    <col min="11017" max="11018" width="9.1796875" style="39"/>
    <col min="11019" max="11019" width="12.453125" style="39" bestFit="1" customWidth="1"/>
    <col min="11020" max="11020" width="10.453125" style="39" bestFit="1" customWidth="1"/>
    <col min="11021" max="11021" width="9.1796875" style="39"/>
    <col min="11022" max="11022" width="11.453125" style="39" bestFit="1" customWidth="1"/>
    <col min="11023" max="11263" width="9.1796875" style="39"/>
    <col min="11264" max="11264" width="12" style="39" bestFit="1" customWidth="1"/>
    <col min="11265" max="11271" width="9.1796875" style="39"/>
    <col min="11272" max="11272" width="12.453125" style="39" bestFit="1" customWidth="1"/>
    <col min="11273" max="11274" width="9.1796875" style="39"/>
    <col min="11275" max="11275" width="12.453125" style="39" bestFit="1" customWidth="1"/>
    <col min="11276" max="11276" width="10.453125" style="39" bestFit="1" customWidth="1"/>
    <col min="11277" max="11277" width="9.1796875" style="39"/>
    <col min="11278" max="11278" width="11.453125" style="39" bestFit="1" customWidth="1"/>
    <col min="11279" max="11519" width="9.1796875" style="39"/>
    <col min="11520" max="11520" width="12" style="39" bestFit="1" customWidth="1"/>
    <col min="11521" max="11527" width="9.1796875" style="39"/>
    <col min="11528" max="11528" width="12.453125" style="39" bestFit="1" customWidth="1"/>
    <col min="11529" max="11530" width="9.1796875" style="39"/>
    <col min="11531" max="11531" width="12.453125" style="39" bestFit="1" customWidth="1"/>
    <col min="11532" max="11532" width="10.453125" style="39" bestFit="1" customWidth="1"/>
    <col min="11533" max="11533" width="9.1796875" style="39"/>
    <col min="11534" max="11534" width="11.453125" style="39" bestFit="1" customWidth="1"/>
    <col min="11535" max="11775" width="9.1796875" style="39"/>
    <col min="11776" max="11776" width="12" style="39" bestFit="1" customWidth="1"/>
    <col min="11777" max="11783" width="9.1796875" style="39"/>
    <col min="11784" max="11784" width="12.453125" style="39" bestFit="1" customWidth="1"/>
    <col min="11785" max="11786" width="9.1796875" style="39"/>
    <col min="11787" max="11787" width="12.453125" style="39" bestFit="1" customWidth="1"/>
    <col min="11788" max="11788" width="10.453125" style="39" bestFit="1" customWidth="1"/>
    <col min="11789" max="11789" width="9.1796875" style="39"/>
    <col min="11790" max="11790" width="11.453125" style="39" bestFit="1" customWidth="1"/>
    <col min="11791" max="12031" width="9.1796875" style="39"/>
    <col min="12032" max="12032" width="12" style="39" bestFit="1" customWidth="1"/>
    <col min="12033" max="12039" width="9.1796875" style="39"/>
    <col min="12040" max="12040" width="12.453125" style="39" bestFit="1" customWidth="1"/>
    <col min="12041" max="12042" width="9.1796875" style="39"/>
    <col min="12043" max="12043" width="12.453125" style="39" bestFit="1" customWidth="1"/>
    <col min="12044" max="12044" width="10.453125" style="39" bestFit="1" customWidth="1"/>
    <col min="12045" max="12045" width="9.1796875" style="39"/>
    <col min="12046" max="12046" width="11.453125" style="39" bestFit="1" customWidth="1"/>
    <col min="12047" max="12287" width="9.1796875" style="39"/>
    <col min="12288" max="12288" width="12" style="39" bestFit="1" customWidth="1"/>
    <col min="12289" max="12295" width="9.1796875" style="39"/>
    <col min="12296" max="12296" width="12.453125" style="39" bestFit="1" customWidth="1"/>
    <col min="12297" max="12298" width="9.1796875" style="39"/>
    <col min="12299" max="12299" width="12.453125" style="39" bestFit="1" customWidth="1"/>
    <col min="12300" max="12300" width="10.453125" style="39" bestFit="1" customWidth="1"/>
    <col min="12301" max="12301" width="9.1796875" style="39"/>
    <col min="12302" max="12302" width="11.453125" style="39" bestFit="1" customWidth="1"/>
    <col min="12303" max="12543" width="9.1796875" style="39"/>
    <col min="12544" max="12544" width="12" style="39" bestFit="1" customWidth="1"/>
    <col min="12545" max="12551" width="9.1796875" style="39"/>
    <col min="12552" max="12552" width="12.453125" style="39" bestFit="1" customWidth="1"/>
    <col min="12553" max="12554" width="9.1796875" style="39"/>
    <col min="12555" max="12555" width="12.453125" style="39" bestFit="1" customWidth="1"/>
    <col min="12556" max="12556" width="10.453125" style="39" bestFit="1" customWidth="1"/>
    <col min="12557" max="12557" width="9.1796875" style="39"/>
    <col min="12558" max="12558" width="11.453125" style="39" bestFit="1" customWidth="1"/>
    <col min="12559" max="12799" width="9.1796875" style="39"/>
    <col min="12800" max="12800" width="12" style="39" bestFit="1" customWidth="1"/>
    <col min="12801" max="12807" width="9.1796875" style="39"/>
    <col min="12808" max="12808" width="12.453125" style="39" bestFit="1" customWidth="1"/>
    <col min="12809" max="12810" width="9.1796875" style="39"/>
    <col min="12811" max="12811" width="12.453125" style="39" bestFit="1" customWidth="1"/>
    <col min="12812" max="12812" width="10.453125" style="39" bestFit="1" customWidth="1"/>
    <col min="12813" max="12813" width="9.1796875" style="39"/>
    <col min="12814" max="12814" width="11.453125" style="39" bestFit="1" customWidth="1"/>
    <col min="12815" max="13055" width="9.1796875" style="39"/>
    <col min="13056" max="13056" width="12" style="39" bestFit="1" customWidth="1"/>
    <col min="13057" max="13063" width="9.1796875" style="39"/>
    <col min="13064" max="13064" width="12.453125" style="39" bestFit="1" customWidth="1"/>
    <col min="13065" max="13066" width="9.1796875" style="39"/>
    <col min="13067" max="13067" width="12.453125" style="39" bestFit="1" customWidth="1"/>
    <col min="13068" max="13068" width="10.453125" style="39" bestFit="1" customWidth="1"/>
    <col min="13069" max="13069" width="9.1796875" style="39"/>
    <col min="13070" max="13070" width="11.453125" style="39" bestFit="1" customWidth="1"/>
    <col min="13071" max="13311" width="9.1796875" style="39"/>
    <col min="13312" max="13312" width="12" style="39" bestFit="1" customWidth="1"/>
    <col min="13313" max="13319" width="9.1796875" style="39"/>
    <col min="13320" max="13320" width="12.453125" style="39" bestFit="1" customWidth="1"/>
    <col min="13321" max="13322" width="9.1796875" style="39"/>
    <col min="13323" max="13323" width="12.453125" style="39" bestFit="1" customWidth="1"/>
    <col min="13324" max="13324" width="10.453125" style="39" bestFit="1" customWidth="1"/>
    <col min="13325" max="13325" width="9.1796875" style="39"/>
    <col min="13326" max="13326" width="11.453125" style="39" bestFit="1" customWidth="1"/>
    <col min="13327" max="13567" width="9.1796875" style="39"/>
    <col min="13568" max="13568" width="12" style="39" bestFit="1" customWidth="1"/>
    <col min="13569" max="13575" width="9.1796875" style="39"/>
    <col min="13576" max="13576" width="12.453125" style="39" bestFit="1" customWidth="1"/>
    <col min="13577" max="13578" width="9.1796875" style="39"/>
    <col min="13579" max="13579" width="12.453125" style="39" bestFit="1" customWidth="1"/>
    <col min="13580" max="13580" width="10.453125" style="39" bestFit="1" customWidth="1"/>
    <col min="13581" max="13581" width="9.1796875" style="39"/>
    <col min="13582" max="13582" width="11.453125" style="39" bestFit="1" customWidth="1"/>
    <col min="13583" max="13823" width="9.1796875" style="39"/>
    <col min="13824" max="13824" width="12" style="39" bestFit="1" customWidth="1"/>
    <col min="13825" max="13831" width="9.1796875" style="39"/>
    <col min="13832" max="13832" width="12.453125" style="39" bestFit="1" customWidth="1"/>
    <col min="13833" max="13834" width="9.1796875" style="39"/>
    <col min="13835" max="13835" width="12.453125" style="39" bestFit="1" customWidth="1"/>
    <col min="13836" max="13836" width="10.453125" style="39" bestFit="1" customWidth="1"/>
    <col min="13837" max="13837" width="9.1796875" style="39"/>
    <col min="13838" max="13838" width="11.453125" style="39" bestFit="1" customWidth="1"/>
    <col min="13839" max="14079" width="9.1796875" style="39"/>
    <col min="14080" max="14080" width="12" style="39" bestFit="1" customWidth="1"/>
    <col min="14081" max="14087" width="9.1796875" style="39"/>
    <col min="14088" max="14088" width="12.453125" style="39" bestFit="1" customWidth="1"/>
    <col min="14089" max="14090" width="9.1796875" style="39"/>
    <col min="14091" max="14091" width="12.453125" style="39" bestFit="1" customWidth="1"/>
    <col min="14092" max="14092" width="10.453125" style="39" bestFit="1" customWidth="1"/>
    <col min="14093" max="14093" width="9.1796875" style="39"/>
    <col min="14094" max="14094" width="11.453125" style="39" bestFit="1" customWidth="1"/>
    <col min="14095" max="14335" width="9.1796875" style="39"/>
    <col min="14336" max="14336" width="12" style="39" bestFit="1" customWidth="1"/>
    <col min="14337" max="14343" width="9.1796875" style="39"/>
    <col min="14344" max="14344" width="12.453125" style="39" bestFit="1" customWidth="1"/>
    <col min="14345" max="14346" width="9.1796875" style="39"/>
    <col min="14347" max="14347" width="12.453125" style="39" bestFit="1" customWidth="1"/>
    <col min="14348" max="14348" width="10.453125" style="39" bestFit="1" customWidth="1"/>
    <col min="14349" max="14349" width="9.1796875" style="39"/>
    <col min="14350" max="14350" width="11.453125" style="39" bestFit="1" customWidth="1"/>
    <col min="14351" max="14591" width="9.1796875" style="39"/>
    <col min="14592" max="14592" width="12" style="39" bestFit="1" customWidth="1"/>
    <col min="14593" max="14599" width="9.1796875" style="39"/>
    <col min="14600" max="14600" width="12.453125" style="39" bestFit="1" customWidth="1"/>
    <col min="14601" max="14602" width="9.1796875" style="39"/>
    <col min="14603" max="14603" width="12.453125" style="39" bestFit="1" customWidth="1"/>
    <col min="14604" max="14604" width="10.453125" style="39" bestFit="1" customWidth="1"/>
    <col min="14605" max="14605" width="9.1796875" style="39"/>
    <col min="14606" max="14606" width="11.453125" style="39" bestFit="1" customWidth="1"/>
    <col min="14607" max="14847" width="9.1796875" style="39"/>
    <col min="14848" max="14848" width="12" style="39" bestFit="1" customWidth="1"/>
    <col min="14849" max="14855" width="9.1796875" style="39"/>
    <col min="14856" max="14856" width="12.453125" style="39" bestFit="1" customWidth="1"/>
    <col min="14857" max="14858" width="9.1796875" style="39"/>
    <col min="14859" max="14859" width="12.453125" style="39" bestFit="1" customWidth="1"/>
    <col min="14860" max="14860" width="10.453125" style="39" bestFit="1" customWidth="1"/>
    <col min="14861" max="14861" width="9.1796875" style="39"/>
    <col min="14862" max="14862" width="11.453125" style="39" bestFit="1" customWidth="1"/>
    <col min="14863" max="15103" width="9.1796875" style="39"/>
    <col min="15104" max="15104" width="12" style="39" bestFit="1" customWidth="1"/>
    <col min="15105" max="15111" width="9.1796875" style="39"/>
    <col min="15112" max="15112" width="12.453125" style="39" bestFit="1" customWidth="1"/>
    <col min="15113" max="15114" width="9.1796875" style="39"/>
    <col min="15115" max="15115" width="12.453125" style="39" bestFit="1" customWidth="1"/>
    <col min="15116" max="15116" width="10.453125" style="39" bestFit="1" customWidth="1"/>
    <col min="15117" max="15117" width="9.1796875" style="39"/>
    <col min="15118" max="15118" width="11.453125" style="39" bestFit="1" customWidth="1"/>
    <col min="15119" max="15359" width="9.1796875" style="39"/>
    <col min="15360" max="15360" width="12" style="39" bestFit="1" customWidth="1"/>
    <col min="15361" max="15367" width="9.1796875" style="39"/>
    <col min="15368" max="15368" width="12.453125" style="39" bestFit="1" customWidth="1"/>
    <col min="15369" max="15370" width="9.1796875" style="39"/>
    <col min="15371" max="15371" width="12.453125" style="39" bestFit="1" customWidth="1"/>
    <col min="15372" max="15372" width="10.453125" style="39" bestFit="1" customWidth="1"/>
    <col min="15373" max="15373" width="9.1796875" style="39"/>
    <col min="15374" max="15374" width="11.453125" style="39" bestFit="1" customWidth="1"/>
    <col min="15375" max="15615" width="9.1796875" style="39"/>
    <col min="15616" max="15616" width="12" style="39" bestFit="1" customWidth="1"/>
    <col min="15617" max="15623" width="9.1796875" style="39"/>
    <col min="15624" max="15624" width="12.453125" style="39" bestFit="1" customWidth="1"/>
    <col min="15625" max="15626" width="9.1796875" style="39"/>
    <col min="15627" max="15627" width="12.453125" style="39" bestFit="1" customWidth="1"/>
    <col min="15628" max="15628" width="10.453125" style="39" bestFit="1" customWidth="1"/>
    <col min="15629" max="15629" width="9.1796875" style="39"/>
    <col min="15630" max="15630" width="11.453125" style="39" bestFit="1" customWidth="1"/>
    <col min="15631" max="15871" width="9.1796875" style="39"/>
    <col min="15872" max="15872" width="12" style="39" bestFit="1" customWidth="1"/>
    <col min="15873" max="15879" width="9.1796875" style="39"/>
    <col min="15880" max="15880" width="12.453125" style="39" bestFit="1" customWidth="1"/>
    <col min="15881" max="15882" width="9.1796875" style="39"/>
    <col min="15883" max="15883" width="12.453125" style="39" bestFit="1" customWidth="1"/>
    <col min="15884" max="15884" width="10.453125" style="39" bestFit="1" customWidth="1"/>
    <col min="15885" max="15885" width="9.1796875" style="39"/>
    <col min="15886" max="15886" width="11.453125" style="39" bestFit="1" customWidth="1"/>
    <col min="15887" max="16127" width="9.1796875" style="39"/>
    <col min="16128" max="16128" width="12" style="39" bestFit="1" customWidth="1"/>
    <col min="16129" max="16135" width="9.1796875" style="39"/>
    <col min="16136" max="16136" width="12.453125" style="39" bestFit="1" customWidth="1"/>
    <col min="16137" max="16138" width="9.1796875" style="39"/>
    <col min="16139" max="16139" width="12.453125" style="39" bestFit="1" customWidth="1"/>
    <col min="16140" max="16140" width="10.453125" style="39" bestFit="1" customWidth="1"/>
    <col min="16141" max="16141" width="9.1796875" style="39"/>
    <col min="16142" max="16142" width="11.453125" style="39" bestFit="1" customWidth="1"/>
    <col min="16143" max="16384" width="9.1796875" style="39"/>
  </cols>
  <sheetData>
    <row r="1" spans="1:22">
      <c r="A1" s="39" t="s">
        <v>1165</v>
      </c>
    </row>
    <row r="2" spans="1:22" ht="13">
      <c r="A2" s="264" t="s">
        <v>882</v>
      </c>
    </row>
    <row r="4" spans="1:22" ht="13">
      <c r="A4" s="310" t="s">
        <v>384</v>
      </c>
      <c r="B4" s="310"/>
    </row>
    <row r="5" spans="1:22">
      <c r="A5" s="46"/>
      <c r="B5" s="311" t="s">
        <v>385</v>
      </c>
    </row>
    <row r="6" spans="1:22">
      <c r="A6" s="45"/>
      <c r="B6" s="311" t="s">
        <v>1163</v>
      </c>
    </row>
    <row r="8" spans="1:22" ht="13">
      <c r="A8" s="48" t="s">
        <v>185</v>
      </c>
      <c r="C8" s="48" t="s">
        <v>1077</v>
      </c>
      <c r="D8" s="48"/>
      <c r="E8" s="53" t="s">
        <v>1078</v>
      </c>
      <c r="F8" s="48"/>
      <c r="G8" s="48"/>
      <c r="H8" s="48" t="s">
        <v>1069</v>
      </c>
      <c r="I8" s="48"/>
      <c r="J8" s="48"/>
      <c r="K8" s="53" t="s">
        <v>1079</v>
      </c>
      <c r="L8" s="48"/>
      <c r="M8" s="48"/>
      <c r="N8" s="48" t="s">
        <v>1164</v>
      </c>
    </row>
    <row r="9" spans="1:22" ht="13.5" thickBot="1">
      <c r="A9" s="333" t="s">
        <v>540</v>
      </c>
      <c r="B9" s="307"/>
      <c r="C9" s="307">
        <v>0</v>
      </c>
      <c r="D9" s="307"/>
      <c r="E9" s="307" t="s">
        <v>1039</v>
      </c>
      <c r="F9" s="307"/>
      <c r="G9" s="307"/>
      <c r="H9" s="307">
        <v>1</v>
      </c>
      <c r="I9" s="307"/>
      <c r="J9" s="307"/>
      <c r="K9" s="307">
        <v>2</v>
      </c>
      <c r="L9" s="307"/>
      <c r="M9" s="307"/>
      <c r="N9" s="307" t="s">
        <v>1039</v>
      </c>
      <c r="O9" s="307"/>
    </row>
    <row r="10" spans="1:22" ht="13">
      <c r="A10" s="48" t="s">
        <v>1080</v>
      </c>
      <c r="E10" s="40">
        <v>0.6</v>
      </c>
      <c r="F10" s="39" t="s">
        <v>375</v>
      </c>
      <c r="H10" s="308">
        <v>5</v>
      </c>
      <c r="I10" s="39" t="s">
        <v>1081</v>
      </c>
      <c r="K10" s="42">
        <v>0.72</v>
      </c>
      <c r="L10" s="39" t="s">
        <v>1082</v>
      </c>
      <c r="N10" s="40">
        <v>-0.6</v>
      </c>
      <c r="O10" s="39" t="s">
        <v>1083</v>
      </c>
    </row>
    <row r="11" spans="1:22" ht="13">
      <c r="A11" s="48" t="s">
        <v>1084</v>
      </c>
      <c r="E11" s="40">
        <v>0.05</v>
      </c>
      <c r="F11" s="39" t="s">
        <v>1085</v>
      </c>
      <c r="H11" s="309">
        <v>5</v>
      </c>
      <c r="I11" s="39" t="s">
        <v>1086</v>
      </c>
      <c r="K11" s="42">
        <v>0.1</v>
      </c>
      <c r="L11" s="39" t="s">
        <v>1087</v>
      </c>
      <c r="N11" s="40">
        <v>-0.1</v>
      </c>
      <c r="O11" s="39" t="s">
        <v>1088</v>
      </c>
    </row>
    <row r="12" spans="1:22">
      <c r="H12" s="42">
        <f>-((H$10)*(LN(Mid-Min)))-((H$11)*(LN(0.5)))</f>
        <v>8.0471895621705016</v>
      </c>
      <c r="K12" s="39" t="s">
        <v>1089</v>
      </c>
    </row>
    <row r="13" spans="1:22" ht="13">
      <c r="A13" s="48" t="s">
        <v>1090</v>
      </c>
      <c r="B13" s="40">
        <v>0.2</v>
      </c>
      <c r="H13" s="39" t="s">
        <v>1070</v>
      </c>
      <c r="Q13" s="41"/>
      <c r="R13" s="41"/>
      <c r="S13" s="41"/>
      <c r="T13" s="41"/>
    </row>
    <row r="14" spans="1:22" ht="13">
      <c r="A14" s="48" t="s">
        <v>527</v>
      </c>
      <c r="B14" s="40">
        <v>1</v>
      </c>
      <c r="H14" s="41"/>
      <c r="Q14" s="41"/>
      <c r="R14" s="41"/>
      <c r="S14" s="41"/>
      <c r="T14" s="41"/>
      <c r="U14" s="41"/>
      <c r="V14" s="41"/>
    </row>
    <row r="15" spans="1:22" ht="13">
      <c r="A15" s="48" t="s">
        <v>1091</v>
      </c>
      <c r="B15" s="42">
        <f>(Min+Max)/2</f>
        <v>0.6</v>
      </c>
      <c r="Q15" s="41"/>
      <c r="R15" s="41"/>
      <c r="S15" s="41"/>
      <c r="T15" s="41"/>
      <c r="U15" s="41"/>
      <c r="V15" s="41"/>
    </row>
    <row r="16" spans="1:22" ht="13">
      <c r="A16" s="48"/>
      <c r="Q16" s="41"/>
      <c r="R16" s="41"/>
      <c r="S16" s="41"/>
      <c r="T16" s="41"/>
      <c r="U16" s="41"/>
      <c r="V16" s="41"/>
    </row>
    <row r="17" spans="1:15" ht="13">
      <c r="A17" s="48" t="s">
        <v>1092</v>
      </c>
      <c r="B17" s="40">
        <v>1E-4</v>
      </c>
    </row>
    <row r="18" spans="1:15" ht="13">
      <c r="B18" s="48" t="s">
        <v>528</v>
      </c>
      <c r="E18" s="53" t="s">
        <v>1078</v>
      </c>
      <c r="F18" s="48"/>
      <c r="G18" s="48"/>
      <c r="H18" s="48" t="s">
        <v>1069</v>
      </c>
      <c r="I18" s="48"/>
      <c r="J18" s="48"/>
      <c r="K18" s="48" t="s">
        <v>1093</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115"/>
  <sheetViews>
    <sheetView workbookViewId="0"/>
  </sheetViews>
  <sheetFormatPr defaultColWidth="9.1796875" defaultRowHeight="12.5"/>
  <cols>
    <col min="1" max="1" width="11.453125" style="39" bestFit="1" customWidth="1"/>
    <col min="2" max="2" width="14.81640625" style="39" bestFit="1" customWidth="1"/>
    <col min="3" max="7" width="13.81640625" style="39" bestFit="1" customWidth="1"/>
    <col min="8" max="16384" width="9.1796875" style="39"/>
  </cols>
  <sheetData>
    <row r="1" spans="1:16">
      <c r="A1" s="39" t="s">
        <v>1168</v>
      </c>
    </row>
    <row r="2" spans="1:16" ht="13">
      <c r="A2" s="264" t="s">
        <v>882</v>
      </c>
      <c r="I2" s="41"/>
      <c r="J2" s="41"/>
      <c r="K2" s="41"/>
      <c r="L2" s="41"/>
      <c r="M2" s="41"/>
      <c r="N2" s="41"/>
      <c r="O2" s="41"/>
      <c r="P2" s="41"/>
    </row>
    <row r="3" spans="1:16" ht="13">
      <c r="A3" s="264"/>
      <c r="I3" s="41"/>
      <c r="J3" s="41"/>
      <c r="K3" s="41"/>
      <c r="L3" s="41"/>
      <c r="M3" s="41"/>
      <c r="N3" s="41"/>
      <c r="O3" s="41"/>
      <c r="P3" s="41"/>
    </row>
    <row r="4" spans="1:16" ht="12.75" customHeight="1">
      <c r="A4" s="39" t="s">
        <v>1169</v>
      </c>
      <c r="B4" s="323" t="s">
        <v>1069</v>
      </c>
      <c r="C4" s="323" t="s">
        <v>1069</v>
      </c>
      <c r="D4" s="323" t="s">
        <v>1069</v>
      </c>
      <c r="E4" s="323" t="s">
        <v>1069</v>
      </c>
      <c r="F4" s="323" t="s">
        <v>1069</v>
      </c>
      <c r="G4" s="323" t="s">
        <v>1069</v>
      </c>
      <c r="I4" s="345"/>
      <c r="J4" s="345"/>
      <c r="K4" s="345"/>
      <c r="L4" s="345"/>
      <c r="M4" s="345"/>
      <c r="N4" s="41"/>
      <c r="O4" s="41"/>
      <c r="P4" s="41"/>
    </row>
    <row r="5" spans="1:16">
      <c r="B5" s="39">
        <v>1</v>
      </c>
      <c r="C5" s="39">
        <v>1</v>
      </c>
      <c r="D5" s="39">
        <v>1</v>
      </c>
      <c r="E5" s="39">
        <v>1</v>
      </c>
      <c r="F5" s="39">
        <v>1</v>
      </c>
      <c r="G5" s="39">
        <v>1</v>
      </c>
      <c r="I5" s="345"/>
      <c r="J5" s="345"/>
      <c r="K5" s="345"/>
      <c r="L5" s="345"/>
      <c r="M5" s="345"/>
      <c r="N5" s="41"/>
      <c r="O5" s="41"/>
      <c r="P5" s="41"/>
    </row>
    <row r="6" spans="1:16">
      <c r="B6" s="39">
        <v>0.05</v>
      </c>
      <c r="C6" s="39">
        <v>0.2</v>
      </c>
      <c r="D6" s="39">
        <v>0.5</v>
      </c>
      <c r="E6" s="39">
        <v>1</v>
      </c>
      <c r="F6" s="39">
        <v>2</v>
      </c>
      <c r="G6" s="39">
        <v>5</v>
      </c>
      <c r="I6" s="345"/>
      <c r="J6" s="345"/>
      <c r="K6" s="345"/>
      <c r="L6" s="345"/>
      <c r="M6" s="345"/>
      <c r="N6" s="41"/>
      <c r="O6" s="41"/>
      <c r="P6" s="41"/>
    </row>
    <row r="7" spans="1:16">
      <c r="B7" s="39">
        <v>0.05</v>
      </c>
      <c r="C7" s="39">
        <v>0.2</v>
      </c>
      <c r="D7" s="39">
        <v>0.5</v>
      </c>
      <c r="E7" s="39">
        <v>1</v>
      </c>
      <c r="F7" s="39">
        <v>2</v>
      </c>
      <c r="G7" s="39">
        <v>5</v>
      </c>
      <c r="I7" s="345"/>
      <c r="J7" s="345"/>
      <c r="K7" s="345"/>
      <c r="L7" s="345"/>
      <c r="M7" s="345"/>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1160</v>
      </c>
      <c r="C9" s="39" t="s">
        <v>1160</v>
      </c>
      <c r="D9" s="39" t="s">
        <v>1160</v>
      </c>
      <c r="E9" s="39" t="s">
        <v>1160</v>
      </c>
      <c r="F9" s="39" t="s">
        <v>1160</v>
      </c>
      <c r="G9" s="39" t="s">
        <v>1160</v>
      </c>
    </row>
    <row r="10" spans="1:16">
      <c r="A10" s="39">
        <v>1</v>
      </c>
    </row>
    <row r="11" spans="1:16">
      <c r="A11" s="39">
        <v>0.6</v>
      </c>
    </row>
    <row r="13" spans="1:16" ht="13">
      <c r="A13" s="311">
        <v>1E-4</v>
      </c>
      <c r="B13" s="618" t="s">
        <v>1162</v>
      </c>
      <c r="C13" s="619"/>
      <c r="D13" s="619"/>
      <c r="E13" s="619"/>
      <c r="F13" s="619"/>
      <c r="G13" s="619"/>
    </row>
    <row r="14" spans="1:16" ht="13">
      <c r="A14" s="327" t="s">
        <v>1161</v>
      </c>
      <c r="B14" s="331" t="s">
        <v>1071</v>
      </c>
      <c r="C14" s="327" t="s">
        <v>1072</v>
      </c>
      <c r="D14" s="327" t="s">
        <v>1073</v>
      </c>
      <c r="E14" s="327" t="s">
        <v>1074</v>
      </c>
      <c r="F14" s="327" t="s">
        <v>1075</v>
      </c>
      <c r="G14" s="327" t="s">
        <v>1076</v>
      </c>
      <c r="H14" s="48"/>
    </row>
    <row r="15" spans="1:16">
      <c r="A15" s="311">
        <v>0.2</v>
      </c>
      <c r="B15" s="332">
        <v>0.38003887336769654</v>
      </c>
      <c r="C15" s="311">
        <v>1.5201554934707862</v>
      </c>
      <c r="D15" s="311">
        <v>3.8003887336769653</v>
      </c>
      <c r="E15" s="311">
        <v>7.6007774673539306</v>
      </c>
      <c r="F15" s="311">
        <v>15.201554934707861</v>
      </c>
      <c r="G15" s="311">
        <v>38.003887336769651</v>
      </c>
    </row>
    <row r="16" spans="1:16">
      <c r="A16" s="311">
        <v>0.20800000000000002</v>
      </c>
      <c r="B16" s="332">
        <v>0.16081886930336681</v>
      </c>
      <c r="C16" s="311">
        <v>0.64327547721346723</v>
      </c>
      <c r="D16" s="311">
        <v>1.6081886930336682</v>
      </c>
      <c r="E16" s="311">
        <v>3.2163773860673364</v>
      </c>
      <c r="F16" s="311">
        <v>6.4327547721346727</v>
      </c>
      <c r="G16" s="311">
        <v>16.081886930336683</v>
      </c>
    </row>
    <row r="17" spans="1:7">
      <c r="A17" s="311">
        <v>0.21600000000000003</v>
      </c>
      <c r="B17" s="332">
        <v>0.12697866294943347</v>
      </c>
      <c r="C17" s="311">
        <v>0.50791465179773387</v>
      </c>
      <c r="D17" s="311">
        <v>1.2697866294943345</v>
      </c>
      <c r="E17" s="311">
        <v>2.539573258988669</v>
      </c>
      <c r="F17" s="311">
        <v>5.0791465179773381</v>
      </c>
      <c r="G17" s="311">
        <v>12.697866294943347</v>
      </c>
    </row>
    <row r="18" spans="1:7">
      <c r="A18" s="311">
        <v>0.224</v>
      </c>
      <c r="B18" s="332">
        <v>0.10732179379296308</v>
      </c>
      <c r="C18" s="311">
        <v>0.42928717517185233</v>
      </c>
      <c r="D18" s="311">
        <v>1.0732179379296307</v>
      </c>
      <c r="E18" s="311">
        <v>2.1464358758592614</v>
      </c>
      <c r="F18" s="311">
        <v>4.2928717517185229</v>
      </c>
      <c r="G18" s="311">
        <v>10.732179379296308</v>
      </c>
    </row>
    <row r="19" spans="1:7">
      <c r="A19" s="311">
        <v>0.23200000000000001</v>
      </c>
      <c r="B19" s="332">
        <v>9.3507656553767887E-2</v>
      </c>
      <c r="C19" s="311">
        <v>0.37403062621507155</v>
      </c>
      <c r="D19" s="311">
        <v>0.93507656553767871</v>
      </c>
      <c r="E19" s="311">
        <v>1.8701531310753574</v>
      </c>
      <c r="F19" s="311">
        <v>3.7403062621507148</v>
      </c>
      <c r="G19" s="311">
        <v>9.3507656553767866</v>
      </c>
    </row>
    <row r="20" spans="1:7">
      <c r="A20" s="311">
        <v>0.24</v>
      </c>
      <c r="B20" s="332">
        <v>8.2905137816572272E-2</v>
      </c>
      <c r="C20" s="311">
        <v>0.33162055126628909</v>
      </c>
      <c r="D20" s="311">
        <v>0.82905137816572272</v>
      </c>
      <c r="E20" s="311">
        <v>1.6581027563314454</v>
      </c>
      <c r="F20" s="311">
        <v>3.3162055126628909</v>
      </c>
      <c r="G20" s="311">
        <v>8.2905137816572285</v>
      </c>
    </row>
    <row r="21" spans="1:7">
      <c r="A21" s="311">
        <v>0.248</v>
      </c>
      <c r="B21" s="332">
        <v>7.4338881163594564E-2</v>
      </c>
      <c r="C21" s="311">
        <v>0.29735552465437826</v>
      </c>
      <c r="D21" s="311">
        <v>0.7433888116359455</v>
      </c>
      <c r="E21" s="311">
        <v>1.486777623271891</v>
      </c>
      <c r="F21" s="311">
        <v>2.973555246543782</v>
      </c>
      <c r="G21" s="311">
        <v>7.4338881163594559</v>
      </c>
    </row>
    <row r="22" spans="1:7">
      <c r="A22" s="311">
        <v>0.25600000000000001</v>
      </c>
      <c r="B22" s="332">
        <v>6.7180892364204881E-2</v>
      </c>
      <c r="C22" s="311">
        <v>0.26872356945681952</v>
      </c>
      <c r="D22" s="311">
        <v>0.67180892364204881</v>
      </c>
      <c r="E22" s="311">
        <v>1.3436178472840976</v>
      </c>
      <c r="F22" s="311">
        <v>2.6872356945681952</v>
      </c>
      <c r="G22" s="311">
        <v>6.7180892364204894</v>
      </c>
    </row>
    <row r="23" spans="1:7">
      <c r="A23" s="311">
        <v>0.26400000000000001</v>
      </c>
      <c r="B23" s="332">
        <v>6.1055937561233987E-2</v>
      </c>
      <c r="C23" s="311">
        <v>0.24422375024493595</v>
      </c>
      <c r="D23" s="311">
        <v>0.61055937561233975</v>
      </c>
      <c r="E23" s="311">
        <v>1.2211187512246795</v>
      </c>
      <c r="F23" s="311">
        <v>2.442237502449359</v>
      </c>
      <c r="G23" s="311">
        <v>6.1055937561233975</v>
      </c>
    </row>
    <row r="24" spans="1:7">
      <c r="A24" s="311">
        <v>0.27200000000000002</v>
      </c>
      <c r="B24" s="332">
        <v>5.5721832426219753E-2</v>
      </c>
      <c r="C24" s="311">
        <v>0.22288732970487901</v>
      </c>
      <c r="D24" s="311">
        <v>0.55721832426219742</v>
      </c>
      <c r="E24" s="311">
        <v>1.1144366485243948</v>
      </c>
      <c r="F24" s="311">
        <v>2.2288732970487897</v>
      </c>
      <c r="G24" s="311">
        <v>5.572183242621974</v>
      </c>
    </row>
    <row r="25" spans="1:7">
      <c r="A25" s="311">
        <v>0.28000000000000003</v>
      </c>
      <c r="B25" s="332">
        <v>5.1013157444341456E-2</v>
      </c>
      <c r="C25" s="311">
        <v>0.20405262977736582</v>
      </c>
      <c r="D25" s="311">
        <v>0.51013157444341439</v>
      </c>
      <c r="E25" s="311">
        <v>1.0202631488868288</v>
      </c>
      <c r="F25" s="311">
        <v>2.0405262977736576</v>
      </c>
      <c r="G25" s="311">
        <v>5.1013157444341459</v>
      </c>
    </row>
    <row r="26" spans="1:7">
      <c r="A26" s="311">
        <v>0.28800000000000003</v>
      </c>
      <c r="B26" s="332">
        <v>4.6811910514287541E-2</v>
      </c>
      <c r="C26" s="311">
        <v>0.18724764205715017</v>
      </c>
      <c r="D26" s="311">
        <v>0.4681191051428753</v>
      </c>
      <c r="E26" s="311">
        <v>0.9362382102857506</v>
      </c>
      <c r="F26" s="311">
        <v>1.8724764205715012</v>
      </c>
      <c r="G26" s="311">
        <v>4.6811910514287529</v>
      </c>
    </row>
    <row r="27" spans="1:7">
      <c r="A27" s="311">
        <v>0.29600000000000004</v>
      </c>
      <c r="B27" s="332">
        <v>4.3030969335731466E-2</v>
      </c>
      <c r="C27" s="311">
        <v>0.17212387734292586</v>
      </c>
      <c r="D27" s="311">
        <v>0.4303096933573145</v>
      </c>
      <c r="E27" s="311">
        <v>0.86061938671462901</v>
      </c>
      <c r="F27" s="311">
        <v>1.721238773429258</v>
      </c>
      <c r="G27" s="311">
        <v>4.3030969335731459</v>
      </c>
    </row>
    <row r="28" spans="1:7">
      <c r="A28" s="311">
        <v>0.30400000000000005</v>
      </c>
      <c r="B28" s="332">
        <v>3.9604189521020981E-2</v>
      </c>
      <c r="C28" s="311">
        <v>0.15841675808408393</v>
      </c>
      <c r="D28" s="311">
        <v>0.39604189521020977</v>
      </c>
      <c r="E28" s="311">
        <v>0.79208379042041954</v>
      </c>
      <c r="F28" s="311">
        <v>1.5841675808408391</v>
      </c>
      <c r="G28" s="311">
        <v>3.9604189521020992</v>
      </c>
    </row>
    <row r="29" spans="1:7">
      <c r="A29" s="311">
        <v>0.31200000000000006</v>
      </c>
      <c r="B29" s="332">
        <v>3.648017939647076E-2</v>
      </c>
      <c r="C29" s="311">
        <v>0.14592071758588304</v>
      </c>
      <c r="D29" s="311">
        <v>0.36480179396470752</v>
      </c>
      <c r="E29" s="311">
        <v>0.72960358792941504</v>
      </c>
      <c r="F29" s="311">
        <v>1.4592071758588301</v>
      </c>
      <c r="G29" s="311">
        <v>3.6480179396470764</v>
      </c>
    </row>
    <row r="30" spans="1:7">
      <c r="A30" s="311">
        <v>0.32</v>
      </c>
      <c r="B30" s="332">
        <v>3.3618225947421657E-2</v>
      </c>
      <c r="C30" s="311">
        <v>0.13447290378968663</v>
      </c>
      <c r="D30" s="311">
        <v>0.33618225947421648</v>
      </c>
      <c r="E30" s="311">
        <v>0.67236451894843297</v>
      </c>
      <c r="F30" s="311">
        <v>1.3447290378968659</v>
      </c>
      <c r="G30" s="311">
        <v>3.3618225947421658</v>
      </c>
    </row>
    <row r="31" spans="1:7">
      <c r="A31" s="311">
        <v>0.32800000000000001</v>
      </c>
      <c r="B31" s="332">
        <v>3.0985537316867762E-2</v>
      </c>
      <c r="C31" s="311">
        <v>0.12394214926747105</v>
      </c>
      <c r="D31" s="311">
        <v>0.30985537316867751</v>
      </c>
      <c r="E31" s="311">
        <v>0.61971074633735501</v>
      </c>
      <c r="F31" s="311">
        <v>1.23942149267471</v>
      </c>
      <c r="G31" s="311">
        <v>3.0985537316867759</v>
      </c>
    </row>
    <row r="32" spans="1:7">
      <c r="A32" s="311">
        <v>0.33600000000000002</v>
      </c>
      <c r="B32" s="332">
        <v>2.8555322200593786E-2</v>
      </c>
      <c r="C32" s="311">
        <v>0.11422128880237514</v>
      </c>
      <c r="D32" s="311">
        <v>0.2855532220059378</v>
      </c>
      <c r="E32" s="311">
        <v>0.5711064440118756</v>
      </c>
      <c r="F32" s="311">
        <v>1.1422128880237512</v>
      </c>
      <c r="G32" s="311">
        <v>2.8555322200593789</v>
      </c>
    </row>
    <row r="33" spans="1:7">
      <c r="A33" s="311">
        <v>0.34399999999999997</v>
      </c>
      <c r="B33" s="332">
        <v>2.6305418742982815E-2</v>
      </c>
      <c r="C33" s="311">
        <v>0.10522167497193126</v>
      </c>
      <c r="D33" s="311">
        <v>0.263054187429828</v>
      </c>
      <c r="E33" s="311">
        <v>0.526108374859656</v>
      </c>
      <c r="F33" s="311">
        <v>1.052216749719312</v>
      </c>
      <c r="G33" s="311">
        <v>2.6305418742982809</v>
      </c>
    </row>
    <row r="34" spans="1:7">
      <c r="A34" s="311">
        <v>0.35200000000000004</v>
      </c>
      <c r="B34" s="332">
        <v>2.4217294475852337E-2</v>
      </c>
      <c r="C34" s="311">
        <v>9.6869177903409348E-2</v>
      </c>
      <c r="D34" s="311">
        <v>0.24217294475852319</v>
      </c>
      <c r="E34" s="311">
        <v>0.48434588951704638</v>
      </c>
      <c r="F34" s="311">
        <v>0.96869177903409276</v>
      </c>
      <c r="G34" s="311">
        <v>2.4217294475852329</v>
      </c>
    </row>
    <row r="35" spans="1:7">
      <c r="A35" s="311">
        <v>0.36</v>
      </c>
      <c r="B35" s="332">
        <v>2.2275303003266862E-2</v>
      </c>
      <c r="C35" s="311">
        <v>8.9101212013067449E-2</v>
      </c>
      <c r="D35" s="311">
        <v>0.22275303003266855</v>
      </c>
      <c r="E35" s="311">
        <v>0.44550606006533711</v>
      </c>
      <c r="F35" s="311">
        <v>0.89101212013067421</v>
      </c>
      <c r="G35" s="311">
        <v>2.227530300326686</v>
      </c>
    </row>
    <row r="36" spans="1:7">
      <c r="A36" s="311">
        <v>0.36799999999999999</v>
      </c>
      <c r="B36" s="332">
        <v>2.0466122216157061E-2</v>
      </c>
      <c r="C36" s="311">
        <v>8.1864488864628243E-2</v>
      </c>
      <c r="D36" s="311">
        <v>0.20466122216157051</v>
      </c>
      <c r="E36" s="311">
        <v>0.40932244432314102</v>
      </c>
      <c r="F36" s="311">
        <v>0.81864488864628204</v>
      </c>
      <c r="G36" s="311">
        <v>2.0466122216157068</v>
      </c>
    </row>
    <row r="37" spans="1:7">
      <c r="A37" s="311">
        <v>0.376</v>
      </c>
      <c r="B37" s="332">
        <v>1.8778323338690318E-2</v>
      </c>
      <c r="C37" s="311">
        <v>7.5113293354761274E-2</v>
      </c>
      <c r="D37" s="311">
        <v>0.18778323338690306</v>
      </c>
      <c r="E37" s="311">
        <v>0.37556646677380612</v>
      </c>
      <c r="F37" s="311">
        <v>0.75113293354761224</v>
      </c>
      <c r="G37" s="311">
        <v>1.8778323338690319</v>
      </c>
    </row>
    <row r="38" spans="1:7">
      <c r="A38" s="311">
        <v>0.38400000000000001</v>
      </c>
      <c r="B38" s="332">
        <v>1.7202035897820343E-2</v>
      </c>
      <c r="C38" s="311">
        <v>6.8808143591281373E-2</v>
      </c>
      <c r="D38" s="311">
        <v>0.17202035897820342</v>
      </c>
      <c r="E38" s="311">
        <v>0.34404071795640684</v>
      </c>
      <c r="F38" s="311">
        <v>0.68808143591281368</v>
      </c>
      <c r="G38" s="311">
        <v>1.7202035897820347</v>
      </c>
    </row>
    <row r="39" spans="1:7">
      <c r="A39" s="311">
        <v>0.39200000000000002</v>
      </c>
      <c r="B39" s="332">
        <v>1.572868411576946E-2</v>
      </c>
      <c r="C39" s="311">
        <v>6.2914736463077839E-2</v>
      </c>
      <c r="D39" s="311">
        <v>0.15728684115769451</v>
      </c>
      <c r="E39" s="311">
        <v>0.31457368231538901</v>
      </c>
      <c r="F39" s="311">
        <v>0.62914736463077803</v>
      </c>
      <c r="G39" s="311">
        <v>1.5728684115769456</v>
      </c>
    </row>
    <row r="40" spans="1:7">
      <c r="A40" s="311">
        <v>0.4</v>
      </c>
      <c r="B40" s="332">
        <v>1.4350777231540462E-2</v>
      </c>
      <c r="C40" s="311">
        <v>5.740310892616185E-2</v>
      </c>
      <c r="D40" s="311">
        <v>0.14350777231540454</v>
      </c>
      <c r="E40" s="311">
        <v>0.28701554463080908</v>
      </c>
      <c r="F40" s="311">
        <v>0.57403108926161817</v>
      </c>
      <c r="G40" s="311">
        <v>1.4350777231540455</v>
      </c>
    </row>
    <row r="41" spans="1:7">
      <c r="A41" s="311">
        <v>0.40800000000000003</v>
      </c>
      <c r="B41" s="332">
        <v>1.306174106393225E-2</v>
      </c>
      <c r="C41" s="311">
        <v>5.2246964255729E-2</v>
      </c>
      <c r="D41" s="311">
        <v>0.13061741063932236</v>
      </c>
      <c r="E41" s="311">
        <v>0.26123482127864472</v>
      </c>
      <c r="F41" s="311">
        <v>0.52246964255728945</v>
      </c>
      <c r="G41" s="311">
        <v>1.3061741063932248</v>
      </c>
    </row>
    <row r="42" spans="1:7">
      <c r="A42" s="311">
        <v>0.41600000000000004</v>
      </c>
      <c r="B42" s="332">
        <v>1.1855781482843008E-2</v>
      </c>
      <c r="C42" s="311">
        <v>4.7423125931372032E-2</v>
      </c>
      <c r="D42" s="311">
        <v>0.11855781482842997</v>
      </c>
      <c r="E42" s="311">
        <v>0.23711562965685995</v>
      </c>
      <c r="F42" s="311">
        <v>0.4742312593137199</v>
      </c>
      <c r="G42" s="311">
        <v>1.1855781482843011</v>
      </c>
    </row>
    <row r="43" spans="1:7">
      <c r="A43" s="311">
        <v>0.42400000000000004</v>
      </c>
      <c r="B43" s="332">
        <v>1.072777283353726E-2</v>
      </c>
      <c r="C43" s="311">
        <v>4.291109133414904E-2</v>
      </c>
      <c r="D43" s="311">
        <v>0.10727772833537252</v>
      </c>
      <c r="E43" s="311">
        <v>0.21455545667074505</v>
      </c>
      <c r="F43" s="311">
        <v>0.4291109133414901</v>
      </c>
      <c r="G43" s="311">
        <v>1.0727772833537259</v>
      </c>
    </row>
    <row r="44" spans="1:7">
      <c r="A44" s="311">
        <v>0.432</v>
      </c>
      <c r="B44" s="332">
        <v>9.6731660686245786E-3</v>
      </c>
      <c r="C44" s="311">
        <v>3.8692664274498315E-2</v>
      </c>
      <c r="D44" s="311">
        <v>9.6731660686245724E-2</v>
      </c>
      <c r="E44" s="311">
        <v>0.19346332137249145</v>
      </c>
      <c r="F44" s="311">
        <v>0.3869266427449829</v>
      </c>
      <c r="G44" s="311">
        <v>0.96731660686245768</v>
      </c>
    </row>
    <row r="45" spans="1:7">
      <c r="A45" s="311">
        <v>0.44</v>
      </c>
      <c r="B45" s="332">
        <v>8.6879125886484936E-3</v>
      </c>
      <c r="C45" s="311">
        <v>3.4751650354593974E-2</v>
      </c>
      <c r="D45" s="311">
        <v>8.6879125886484859E-2</v>
      </c>
      <c r="E45" s="311">
        <v>0.17375825177296972</v>
      </c>
      <c r="F45" s="311">
        <v>0.34751650354593944</v>
      </c>
      <c r="G45" s="311">
        <v>0.86879125886484965</v>
      </c>
    </row>
    <row r="46" spans="1:7">
      <c r="A46" s="311">
        <v>0.44800000000000001</v>
      </c>
      <c r="B46" s="332">
        <v>7.7684007114104912E-3</v>
      </c>
      <c r="C46" s="311">
        <v>3.1073602845641965E-2</v>
      </c>
      <c r="D46" s="311">
        <v>7.7684007114104836E-2</v>
      </c>
      <c r="E46" s="311">
        <v>0.15536801422820967</v>
      </c>
      <c r="F46" s="311">
        <v>0.31073602845641934</v>
      </c>
      <c r="G46" s="311">
        <v>0.77684007114104903</v>
      </c>
    </row>
    <row r="47" spans="1:7">
      <c r="A47" s="311">
        <v>0.45600000000000002</v>
      </c>
      <c r="B47" s="332">
        <v>6.9114023759302423E-3</v>
      </c>
      <c r="C47" s="311">
        <v>2.7645609503720969E-2</v>
      </c>
      <c r="D47" s="311">
        <v>6.911402375930234E-2</v>
      </c>
      <c r="E47" s="311">
        <v>0.13822804751860468</v>
      </c>
      <c r="F47" s="311">
        <v>0.27645609503720936</v>
      </c>
      <c r="G47" s="311">
        <v>0.69114023759302468</v>
      </c>
    </row>
    <row r="48" spans="1:7">
      <c r="A48" s="311">
        <v>0.46400000000000002</v>
      </c>
      <c r="B48" s="332">
        <v>6.1140282039692795E-3</v>
      </c>
      <c r="C48" s="311">
        <v>2.4456112815877118E-2</v>
      </c>
      <c r="D48" s="311">
        <v>6.1140282039692656E-2</v>
      </c>
      <c r="E48" s="311">
        <v>0.12228056407938531</v>
      </c>
      <c r="F48" s="311">
        <v>0.24456112815877062</v>
      </c>
      <c r="G48" s="311">
        <v>0.61140282039692684</v>
      </c>
    </row>
    <row r="49" spans="1:7">
      <c r="A49" s="311">
        <v>0.47200000000000003</v>
      </c>
      <c r="B49" s="332">
        <v>5.3736894356938014E-3</v>
      </c>
      <c r="C49" s="311">
        <v>2.1494757742775206E-2</v>
      </c>
      <c r="D49" s="311">
        <v>5.3736894356937959E-2</v>
      </c>
      <c r="E49" s="311">
        <v>0.10747378871387592</v>
      </c>
      <c r="F49" s="311">
        <v>0.21494757742775183</v>
      </c>
      <c r="G49" s="311">
        <v>0.5373689435693807</v>
      </c>
    </row>
    <row r="50" spans="1:7">
      <c r="A50" s="311">
        <v>0.48</v>
      </c>
      <c r="B50" s="332">
        <v>4.6880655585437199E-3</v>
      </c>
      <c r="C50" s="311">
        <v>1.875226223417488E-2</v>
      </c>
      <c r="D50" s="311">
        <v>4.6880655585437109E-2</v>
      </c>
      <c r="E50" s="311">
        <v>9.3761311170874218E-2</v>
      </c>
      <c r="F50" s="311">
        <v>0.18752262234174844</v>
      </c>
      <c r="G50" s="311">
        <v>0.4688065558543717</v>
      </c>
    </row>
    <row r="51" spans="1:7">
      <c r="A51" s="311">
        <v>0.48799999999999999</v>
      </c>
      <c r="B51" s="332">
        <v>4.0550766828488308E-3</v>
      </c>
      <c r="C51" s="311">
        <v>1.6220306731395323E-2</v>
      </c>
      <c r="D51" s="311">
        <v>4.0550766828488238E-2</v>
      </c>
      <c r="E51" s="311">
        <v>8.1101533656976477E-2</v>
      </c>
      <c r="F51" s="311">
        <v>0.16220306731395295</v>
      </c>
      <c r="G51" s="311">
        <v>0.40550766828488305</v>
      </c>
    </row>
    <row r="52" spans="1:7">
      <c r="A52" s="311">
        <v>0.496</v>
      </c>
      <c r="B52" s="332">
        <v>3.4728599009916546E-3</v>
      </c>
      <c r="C52" s="311">
        <v>1.3891439603966618E-2</v>
      </c>
      <c r="D52" s="311">
        <v>3.4728599009916511E-2</v>
      </c>
      <c r="E52" s="311">
        <v>6.9457198019833022E-2</v>
      </c>
      <c r="F52" s="311">
        <v>0.13891439603966604</v>
      </c>
      <c r="G52" s="311">
        <v>0.34728599009916605</v>
      </c>
    </row>
    <row r="53" spans="1:7">
      <c r="A53" s="311">
        <v>0.504</v>
      </c>
      <c r="B53" s="332">
        <v>2.9397490112820918E-3</v>
      </c>
      <c r="C53" s="311">
        <v>1.1758996045128367E-2</v>
      </c>
      <c r="D53" s="311">
        <v>2.9397490112820834E-2</v>
      </c>
      <c r="E53" s="311">
        <v>5.8794980225641669E-2</v>
      </c>
      <c r="F53" s="311">
        <v>0.11758996045128334</v>
      </c>
      <c r="G53" s="311">
        <v>0.29397490112820979</v>
      </c>
    </row>
    <row r="54" spans="1:7">
      <c r="A54" s="311">
        <v>0.51200000000000001</v>
      </c>
      <c r="B54" s="332">
        <v>2.4542571023064216E-3</v>
      </c>
      <c r="C54" s="311">
        <v>9.8170284092256865E-3</v>
      </c>
      <c r="D54" s="311">
        <v>2.4542571023064147E-2</v>
      </c>
      <c r="E54" s="311">
        <v>4.9085142046128294E-2</v>
      </c>
      <c r="F54" s="311">
        <v>9.8170284092256588E-2</v>
      </c>
      <c r="G54" s="311">
        <v>0.24542571023064186</v>
      </c>
    </row>
    <row r="55" spans="1:7">
      <c r="A55" s="311">
        <v>0.52</v>
      </c>
      <c r="B55" s="332">
        <v>2.0150615851625905E-3</v>
      </c>
      <c r="C55" s="311">
        <v>8.0602463406503622E-3</v>
      </c>
      <c r="D55" s="311">
        <v>2.0150615851625864E-2</v>
      </c>
      <c r="E55" s="311">
        <v>4.0301231703251728E-2</v>
      </c>
      <c r="F55" s="311">
        <v>8.0602463406503455E-2</v>
      </c>
      <c r="G55" s="311">
        <v>0.20150615851625897</v>
      </c>
    </row>
    <row r="56" spans="1:7">
      <c r="A56" s="311">
        <v>0.52800000000000002</v>
      </c>
      <c r="B56" s="332">
        <v>1.6209913348333507E-3</v>
      </c>
      <c r="C56" s="311">
        <v>6.4839653393334029E-3</v>
      </c>
      <c r="D56" s="311">
        <v>1.6209913348333438E-2</v>
      </c>
      <c r="E56" s="311">
        <v>3.2419826696666876E-2</v>
      </c>
      <c r="F56" s="311">
        <v>6.4839653393333752E-2</v>
      </c>
      <c r="G56" s="311">
        <v>0.16209913348333505</v>
      </c>
    </row>
    <row r="57" spans="1:7">
      <c r="A57" s="311">
        <v>0.53600000000000003</v>
      </c>
      <c r="B57" s="332">
        <v>1.2710156618887004E-3</v>
      </c>
      <c r="C57" s="311">
        <v>5.0840626475548018E-3</v>
      </c>
      <c r="D57" s="311">
        <v>1.2710156618886914E-2</v>
      </c>
      <c r="E57" s="311">
        <v>2.5420313237773828E-2</v>
      </c>
      <c r="F57" s="311">
        <v>5.0840626475547657E-2</v>
      </c>
      <c r="G57" s="311">
        <v>0.12710156618887014</v>
      </c>
    </row>
    <row r="58" spans="1:7">
      <c r="A58" s="311">
        <v>0.54400000000000004</v>
      </c>
      <c r="B58" s="332">
        <v>9.6423488474372751E-4</v>
      </c>
      <c r="C58" s="311">
        <v>3.85693953897491E-3</v>
      </c>
      <c r="D58" s="311">
        <v>9.6423488474371988E-3</v>
      </c>
      <c r="E58" s="311">
        <v>1.9284697694874398E-2</v>
      </c>
      <c r="F58" s="311">
        <v>3.8569395389748795E-2</v>
      </c>
      <c r="G58" s="311">
        <v>9.6423488474373098E-2</v>
      </c>
    </row>
    <row r="59" spans="1:7">
      <c r="A59" s="311">
        <v>0.55200000000000005</v>
      </c>
      <c r="B59" s="332">
        <v>6.9987231314299139E-4</v>
      </c>
      <c r="C59" s="311">
        <v>2.7994892525719656E-3</v>
      </c>
      <c r="D59" s="311">
        <v>6.9987231314298515E-3</v>
      </c>
      <c r="E59" s="311">
        <v>1.3997446262859703E-2</v>
      </c>
      <c r="F59" s="311">
        <v>2.7994892525719406E-2</v>
      </c>
      <c r="G59" s="311">
        <v>6.998723131429907E-2</v>
      </c>
    </row>
    <row r="60" spans="1:7">
      <c r="A60" s="311">
        <v>0.56000000000000005</v>
      </c>
      <c r="B60" s="332">
        <v>4.7726748720443649E-4</v>
      </c>
      <c r="C60" s="311">
        <v>1.9090699488177459E-3</v>
      </c>
      <c r="D60" s="311">
        <v>4.7726748720443024E-3</v>
      </c>
      <c r="E60" s="311">
        <v>9.5453497440886048E-3</v>
      </c>
      <c r="F60" s="311">
        <v>1.909069948817721E-2</v>
      </c>
      <c r="G60" s="311">
        <v>4.7726748720444245E-2</v>
      </c>
    </row>
    <row r="61" spans="1:7">
      <c r="A61" s="311">
        <v>0.56800000000000006</v>
      </c>
      <c r="B61" s="332">
        <v>2.9587054465505039E-4</v>
      </c>
      <c r="C61" s="311">
        <v>1.1834821786202016E-3</v>
      </c>
      <c r="D61" s="311">
        <v>2.9587054465504692E-3</v>
      </c>
      <c r="E61" s="311">
        <v>5.9174108931009384E-3</v>
      </c>
      <c r="F61" s="311">
        <v>1.1834821786201877E-2</v>
      </c>
      <c r="G61" s="311">
        <v>2.9587054465506135E-2</v>
      </c>
    </row>
    <row r="62" spans="1:7">
      <c r="A62" s="311">
        <v>0.57600000000000007</v>
      </c>
      <c r="B62" s="332">
        <v>1.5523761295641036E-4</v>
      </c>
      <c r="C62" s="311">
        <v>6.2095045182564146E-4</v>
      </c>
      <c r="D62" s="311">
        <v>1.5523761295640481E-3</v>
      </c>
      <c r="E62" s="311">
        <v>3.1047522591280963E-3</v>
      </c>
      <c r="F62" s="311">
        <v>6.2095045182561925E-3</v>
      </c>
      <c r="G62" s="311">
        <v>1.5523761295641592E-2</v>
      </c>
    </row>
    <row r="63" spans="1:7">
      <c r="A63" s="311">
        <v>0.58400000000000007</v>
      </c>
      <c r="B63" s="332">
        <v>5.5027143760461028E-5</v>
      </c>
      <c r="C63" s="311">
        <v>2.2010857504184411E-4</v>
      </c>
      <c r="D63" s="311">
        <v>5.5027143760455477E-4</v>
      </c>
      <c r="E63" s="311">
        <v>1.1005428752091095E-3</v>
      </c>
      <c r="F63" s="311">
        <v>2.2010857504182191E-3</v>
      </c>
      <c r="G63" s="311">
        <v>5.5027143760462138E-3</v>
      </c>
    </row>
    <row r="64" spans="1:7">
      <c r="A64" s="311">
        <v>0.59200000000000008</v>
      </c>
      <c r="B64" s="332">
        <v>-5.0028747040978261E-6</v>
      </c>
      <c r="C64" s="311">
        <v>-2.0011498816391304E-5</v>
      </c>
      <c r="D64" s="311">
        <v>-5.0028747041075405E-5</v>
      </c>
      <c r="E64" s="311">
        <v>-1.0005749408215081E-4</v>
      </c>
      <c r="F64" s="311">
        <v>-2.0011498816430162E-4</v>
      </c>
      <c r="G64" s="311">
        <v>-5.0028747040986588E-4</v>
      </c>
    </row>
    <row r="65" spans="1:7">
      <c r="A65" s="311">
        <v>0.6</v>
      </c>
      <c r="B65" s="332">
        <v>-2.4996875520731654E-5</v>
      </c>
      <c r="C65" s="311">
        <v>-9.9987502082926616E-5</v>
      </c>
      <c r="D65" s="311">
        <v>-2.4996875520744144E-4</v>
      </c>
      <c r="E65" s="311">
        <v>-4.9993751041488288E-4</v>
      </c>
      <c r="F65" s="311">
        <v>-9.9987502082976576E-4</v>
      </c>
      <c r="G65" s="311">
        <v>-2.4996875520737483E-3</v>
      </c>
    </row>
    <row r="66" spans="1:7">
      <c r="A66" s="311">
        <v>0.6080000000000001</v>
      </c>
      <c r="B66" s="332">
        <v>-5.0028747040978261E-6</v>
      </c>
      <c r="C66" s="311">
        <v>-2.0011498816391304E-5</v>
      </c>
      <c r="D66" s="311">
        <v>-5.0028747041075405E-5</v>
      </c>
      <c r="E66" s="311">
        <v>-1.0005749408215081E-4</v>
      </c>
      <c r="F66" s="311">
        <v>-2.0011498816430162E-4</v>
      </c>
      <c r="G66" s="311">
        <v>-5.0028747040986588E-4</v>
      </c>
    </row>
    <row r="67" spans="1:7">
      <c r="A67" s="311">
        <v>0.6160000000000001</v>
      </c>
      <c r="B67" s="332">
        <v>5.5027143760461028E-5</v>
      </c>
      <c r="C67" s="311">
        <v>2.2010857504184411E-4</v>
      </c>
      <c r="D67" s="311">
        <v>5.5027143760455477E-4</v>
      </c>
      <c r="E67" s="311">
        <v>1.1005428752091095E-3</v>
      </c>
      <c r="F67" s="311">
        <v>2.2010857504182191E-3</v>
      </c>
      <c r="G67" s="311">
        <v>5.5027143760466579E-3</v>
      </c>
    </row>
    <row r="68" spans="1:7">
      <c r="A68" s="311">
        <v>0.62400000000000011</v>
      </c>
      <c r="B68" s="332">
        <v>1.5523761295641036E-4</v>
      </c>
      <c r="C68" s="311">
        <v>6.2095045182564146E-4</v>
      </c>
      <c r="D68" s="311">
        <v>1.5523761295640481E-3</v>
      </c>
      <c r="E68" s="311">
        <v>3.1047522591280963E-3</v>
      </c>
      <c r="F68" s="311">
        <v>6.2095045182561925E-3</v>
      </c>
      <c r="G68" s="311">
        <v>1.5523761295641592E-2</v>
      </c>
    </row>
    <row r="69" spans="1:7">
      <c r="A69" s="311">
        <v>0.63200000000000012</v>
      </c>
      <c r="B69" s="332">
        <v>2.958705446550608E-4</v>
      </c>
      <c r="C69" s="311">
        <v>1.1834821786202432E-3</v>
      </c>
      <c r="D69" s="311">
        <v>2.9587054465504692E-3</v>
      </c>
      <c r="E69" s="311">
        <v>5.9174108931009384E-3</v>
      </c>
      <c r="F69" s="311">
        <v>1.1834821786201877E-2</v>
      </c>
      <c r="G69" s="311">
        <v>2.9587054465505247E-2</v>
      </c>
    </row>
    <row r="70" spans="1:7">
      <c r="A70" s="311">
        <v>0.64</v>
      </c>
      <c r="B70" s="332">
        <v>4.7726748720443302E-4</v>
      </c>
      <c r="C70" s="311">
        <v>1.9090699488177321E-3</v>
      </c>
      <c r="D70" s="311">
        <v>4.7726748720442469E-3</v>
      </c>
      <c r="E70" s="311">
        <v>9.5453497440884938E-3</v>
      </c>
      <c r="F70" s="311">
        <v>1.9090699488176988E-2</v>
      </c>
      <c r="G70" s="311">
        <v>4.7726748720443801E-2</v>
      </c>
    </row>
    <row r="71" spans="1:7">
      <c r="A71" s="311">
        <v>0.64800000000000013</v>
      </c>
      <c r="B71" s="332">
        <v>6.9987231314299486E-4</v>
      </c>
      <c r="C71" s="311">
        <v>2.7994892525719794E-3</v>
      </c>
      <c r="D71" s="311">
        <v>6.9987231314298515E-3</v>
      </c>
      <c r="E71" s="311">
        <v>1.3997446262859703E-2</v>
      </c>
      <c r="F71" s="311">
        <v>2.7994892525719406E-2</v>
      </c>
      <c r="G71" s="311">
        <v>6.9987231314299514E-2</v>
      </c>
    </row>
    <row r="72" spans="1:7">
      <c r="A72" s="311">
        <v>0.65599999999999992</v>
      </c>
      <c r="B72" s="332">
        <v>9.6423488474373098E-4</v>
      </c>
      <c r="C72" s="311">
        <v>3.8569395389749239E-3</v>
      </c>
      <c r="D72" s="311">
        <v>9.6423488474371988E-3</v>
      </c>
      <c r="E72" s="311">
        <v>1.9284697694874398E-2</v>
      </c>
      <c r="F72" s="311">
        <v>3.8569395389748795E-2</v>
      </c>
      <c r="G72" s="311">
        <v>9.6423488474373542E-2</v>
      </c>
    </row>
    <row r="73" spans="1:7">
      <c r="A73" s="311">
        <v>0.66399999999999992</v>
      </c>
      <c r="B73" s="332">
        <v>1.271015661888697E-3</v>
      </c>
      <c r="C73" s="311">
        <v>5.0840626475547879E-3</v>
      </c>
      <c r="D73" s="311">
        <v>1.2710156618886859E-2</v>
      </c>
      <c r="E73" s="311">
        <v>2.5420313237773717E-2</v>
      </c>
      <c r="F73" s="311">
        <v>5.0840626475547435E-2</v>
      </c>
      <c r="G73" s="311">
        <v>0.1271015661888697</v>
      </c>
    </row>
    <row r="74" spans="1:7">
      <c r="A74" s="311">
        <v>0.67199999999999993</v>
      </c>
      <c r="B74" s="332">
        <v>1.6209913348333438E-3</v>
      </c>
      <c r="C74" s="311">
        <v>6.4839653393333752E-3</v>
      </c>
      <c r="D74" s="311">
        <v>1.6209913348333382E-2</v>
      </c>
      <c r="E74" s="311">
        <v>3.2419826696666765E-2</v>
      </c>
      <c r="F74" s="311">
        <v>6.483965339333353E-2</v>
      </c>
      <c r="G74" s="311">
        <v>0.16209913348333416</v>
      </c>
    </row>
    <row r="75" spans="1:7">
      <c r="A75" s="311">
        <v>0.68</v>
      </c>
      <c r="B75" s="332">
        <v>2.0150615851625975E-3</v>
      </c>
      <c r="C75" s="311">
        <v>8.0602463406503899E-3</v>
      </c>
      <c r="D75" s="311">
        <v>2.0150615851625919E-2</v>
      </c>
      <c r="E75" s="311">
        <v>4.0301231703251839E-2</v>
      </c>
      <c r="F75" s="311">
        <v>8.0602463406503677E-2</v>
      </c>
      <c r="G75" s="311">
        <v>0.20150615851625986</v>
      </c>
    </row>
    <row r="76" spans="1:7">
      <c r="A76" s="311">
        <v>0.68799999999999994</v>
      </c>
      <c r="B76" s="332">
        <v>2.4542571023064286E-3</v>
      </c>
      <c r="C76" s="311">
        <v>9.8170284092257143E-3</v>
      </c>
      <c r="D76" s="311">
        <v>2.4542571023064175E-2</v>
      </c>
      <c r="E76" s="311">
        <v>4.9085142046128349E-2</v>
      </c>
      <c r="F76" s="311">
        <v>9.8170284092256699E-2</v>
      </c>
      <c r="G76" s="311">
        <v>0.2454257102306423</v>
      </c>
    </row>
    <row r="77" spans="1:7">
      <c r="A77" s="311">
        <v>0.69599999999999995</v>
      </c>
      <c r="B77" s="332">
        <v>2.9397490112820918E-3</v>
      </c>
      <c r="C77" s="311">
        <v>1.1758996045128367E-2</v>
      </c>
      <c r="D77" s="311">
        <v>2.9397490112820834E-2</v>
      </c>
      <c r="E77" s="311">
        <v>5.8794980225641669E-2</v>
      </c>
      <c r="F77" s="311">
        <v>0.11758996045128334</v>
      </c>
      <c r="G77" s="311">
        <v>0.2939749011282089</v>
      </c>
    </row>
    <row r="78" spans="1:7">
      <c r="A78" s="311">
        <v>0.70399999999999996</v>
      </c>
      <c r="B78" s="332">
        <v>3.4728599009916511E-3</v>
      </c>
      <c r="C78" s="311">
        <v>1.3891439603966604E-2</v>
      </c>
      <c r="D78" s="311">
        <v>3.4728599009916483E-2</v>
      </c>
      <c r="E78" s="311">
        <v>6.9457198019832966E-2</v>
      </c>
      <c r="F78" s="311">
        <v>0.13891439603966593</v>
      </c>
      <c r="G78" s="311">
        <v>0.3472859900991665</v>
      </c>
    </row>
    <row r="79" spans="1:7">
      <c r="A79" s="311">
        <v>0.71199999999999997</v>
      </c>
      <c r="B79" s="332">
        <v>4.0550766828488238E-3</v>
      </c>
      <c r="C79" s="311">
        <v>1.6220306731395295E-2</v>
      </c>
      <c r="D79" s="311">
        <v>4.0550766828488183E-2</v>
      </c>
      <c r="E79" s="311">
        <v>8.1101533656976366E-2</v>
      </c>
      <c r="F79" s="311">
        <v>0.16220306731395273</v>
      </c>
      <c r="G79" s="311">
        <v>0.40550766828488261</v>
      </c>
    </row>
    <row r="80" spans="1:7">
      <c r="A80" s="311">
        <v>0.72</v>
      </c>
      <c r="B80" s="332">
        <v>4.6880655585437164E-3</v>
      </c>
      <c r="C80" s="311">
        <v>1.8752262234174866E-2</v>
      </c>
      <c r="D80" s="311">
        <v>4.6880655585437081E-2</v>
      </c>
      <c r="E80" s="311">
        <v>9.3761311170874162E-2</v>
      </c>
      <c r="F80" s="311">
        <v>0.18752262234174832</v>
      </c>
      <c r="G80" s="311">
        <v>0.46880655585437125</v>
      </c>
    </row>
    <row r="81" spans="1:7">
      <c r="A81" s="311">
        <v>0.72799999999999998</v>
      </c>
      <c r="B81" s="332">
        <v>5.3736894356937806E-3</v>
      </c>
      <c r="C81" s="311">
        <v>2.1494757742775122E-2</v>
      </c>
      <c r="D81" s="311">
        <v>5.3736894356937792E-2</v>
      </c>
      <c r="E81" s="311">
        <v>0.10747378871387558</v>
      </c>
      <c r="F81" s="311">
        <v>0.21494757742775117</v>
      </c>
      <c r="G81" s="311">
        <v>0.53736894356937892</v>
      </c>
    </row>
    <row r="82" spans="1:7">
      <c r="A82" s="311">
        <v>0.73599999999999999</v>
      </c>
      <c r="B82" s="332">
        <v>6.1140282039692725E-3</v>
      </c>
      <c r="C82" s="311">
        <v>2.445611281587709E-2</v>
      </c>
      <c r="D82" s="311">
        <v>6.1140282039692628E-2</v>
      </c>
      <c r="E82" s="311">
        <v>0.12228056407938526</v>
      </c>
      <c r="F82" s="311">
        <v>0.24456112815877051</v>
      </c>
      <c r="G82" s="311">
        <v>0.61140282039692728</v>
      </c>
    </row>
    <row r="83" spans="1:7">
      <c r="A83" s="311">
        <v>0.74399999999999999</v>
      </c>
      <c r="B83" s="332">
        <v>6.9114023759302354E-3</v>
      </c>
      <c r="C83" s="311">
        <v>2.7645609503720942E-2</v>
      </c>
      <c r="D83" s="311">
        <v>6.9114023759302312E-2</v>
      </c>
      <c r="E83" s="311">
        <v>0.13822804751860462</v>
      </c>
      <c r="F83" s="311">
        <v>0.27645609503720925</v>
      </c>
      <c r="G83" s="311">
        <v>0.69114023759302334</v>
      </c>
    </row>
    <row r="84" spans="1:7">
      <c r="A84" s="311">
        <v>0.752</v>
      </c>
      <c r="B84" s="332">
        <v>7.7684007114104947E-3</v>
      </c>
      <c r="C84" s="311">
        <v>3.1073602845641979E-2</v>
      </c>
      <c r="D84" s="311">
        <v>7.7684007114104836E-2</v>
      </c>
      <c r="E84" s="311">
        <v>0.15536801422820967</v>
      </c>
      <c r="F84" s="311">
        <v>0.31073602845641934</v>
      </c>
      <c r="G84" s="311">
        <v>0.77684007114104858</v>
      </c>
    </row>
    <row r="85" spans="1:7">
      <c r="A85" s="311">
        <v>0.76</v>
      </c>
      <c r="B85" s="332">
        <v>8.687912588648497E-3</v>
      </c>
      <c r="C85" s="311">
        <v>3.4751650354593988E-2</v>
      </c>
      <c r="D85" s="311">
        <v>8.6879125886484831E-2</v>
      </c>
      <c r="E85" s="311">
        <v>0.17375825177296966</v>
      </c>
      <c r="F85" s="311">
        <v>0.34751650354593933</v>
      </c>
      <c r="G85" s="311">
        <v>0.86879125886484942</v>
      </c>
    </row>
    <row r="86" spans="1:7">
      <c r="A86" s="311">
        <v>0.76800000000000002</v>
      </c>
      <c r="B86" s="332">
        <v>9.6731660686245752E-3</v>
      </c>
      <c r="C86" s="311">
        <v>3.8692664274498301E-2</v>
      </c>
      <c r="D86" s="311">
        <v>9.6731660686245613E-2</v>
      </c>
      <c r="E86" s="311">
        <v>0.19346332137249123</v>
      </c>
      <c r="F86" s="311">
        <v>0.38692664274498245</v>
      </c>
      <c r="G86" s="311">
        <v>0.96731660686245746</v>
      </c>
    </row>
    <row r="87" spans="1:7">
      <c r="A87" s="311">
        <v>0.77600000000000002</v>
      </c>
      <c r="B87" s="332">
        <v>1.072777283353725E-2</v>
      </c>
      <c r="C87" s="311">
        <v>4.2911091334148999E-2</v>
      </c>
      <c r="D87" s="311">
        <v>0.10727772833537252</v>
      </c>
      <c r="E87" s="311">
        <v>0.21455545667074505</v>
      </c>
      <c r="F87" s="311">
        <v>0.4291109133414901</v>
      </c>
      <c r="G87" s="311">
        <v>1.0727772833537257</v>
      </c>
    </row>
    <row r="88" spans="1:7">
      <c r="A88" s="311">
        <v>0.78400000000000003</v>
      </c>
      <c r="B88" s="332">
        <v>1.1855781482842997E-2</v>
      </c>
      <c r="C88" s="311">
        <v>4.742312593137199E-2</v>
      </c>
      <c r="D88" s="311">
        <v>0.11855781482842997</v>
      </c>
      <c r="E88" s="311">
        <v>0.23711562965685995</v>
      </c>
      <c r="F88" s="311">
        <v>0.4742312593137199</v>
      </c>
      <c r="G88" s="311">
        <v>1.1855781482843009</v>
      </c>
    </row>
    <row r="89" spans="1:7">
      <c r="A89" s="311">
        <v>0.79200000000000004</v>
      </c>
      <c r="B89" s="332">
        <v>1.3061741063932243E-2</v>
      </c>
      <c r="C89" s="311">
        <v>5.2246964255728973E-2</v>
      </c>
      <c r="D89" s="311">
        <v>0.13061741063932242</v>
      </c>
      <c r="E89" s="311">
        <v>0.26123482127864484</v>
      </c>
      <c r="F89" s="311">
        <v>0.52246964255728967</v>
      </c>
      <c r="G89" s="311">
        <v>1.3061741063932253</v>
      </c>
    </row>
    <row r="90" spans="1:7">
      <c r="A90" s="311">
        <v>0.8</v>
      </c>
      <c r="B90" s="332">
        <v>1.4350777231540462E-2</v>
      </c>
      <c r="C90" s="311">
        <v>5.740310892616185E-2</v>
      </c>
      <c r="D90" s="311">
        <v>0.14350777231540457</v>
      </c>
      <c r="E90" s="311">
        <v>0.28701554463080914</v>
      </c>
      <c r="F90" s="311">
        <v>0.57403108926161828</v>
      </c>
      <c r="G90" s="311">
        <v>1.4350777231540466</v>
      </c>
    </row>
    <row r="91" spans="1:7">
      <c r="A91" s="311">
        <v>0.80800000000000005</v>
      </c>
      <c r="B91" s="332">
        <v>1.5728684115769456E-2</v>
      </c>
      <c r="C91" s="311">
        <v>6.2914736463077825E-2</v>
      </c>
      <c r="D91" s="311">
        <v>0.15728684115769453</v>
      </c>
      <c r="E91" s="311">
        <v>0.31457368231538907</v>
      </c>
      <c r="F91" s="311">
        <v>0.62914736463077814</v>
      </c>
      <c r="G91" s="311">
        <v>1.5728684115769465</v>
      </c>
    </row>
    <row r="92" spans="1:7">
      <c r="A92" s="311">
        <v>0.81600000000000006</v>
      </c>
      <c r="B92" s="332">
        <v>1.720203589782035E-2</v>
      </c>
      <c r="C92" s="311">
        <v>6.8808143591281401E-2</v>
      </c>
      <c r="D92" s="311">
        <v>0.17202035897820345</v>
      </c>
      <c r="E92" s="311">
        <v>0.34404071795640689</v>
      </c>
      <c r="F92" s="311">
        <v>0.68808143591281379</v>
      </c>
      <c r="G92" s="311">
        <v>1.7202035897820354</v>
      </c>
    </row>
    <row r="93" spans="1:7">
      <c r="A93" s="311">
        <v>0.82400000000000007</v>
      </c>
      <c r="B93" s="332">
        <v>1.8778323338690325E-2</v>
      </c>
      <c r="C93" s="311">
        <v>7.5113293354761301E-2</v>
      </c>
      <c r="D93" s="311">
        <v>0.18778323338690328</v>
      </c>
      <c r="E93" s="311">
        <v>0.37556646677380656</v>
      </c>
      <c r="F93" s="311">
        <v>0.75113293354761312</v>
      </c>
      <c r="G93" s="311">
        <v>1.8778323338690326</v>
      </c>
    </row>
    <row r="94" spans="1:7">
      <c r="A94" s="311">
        <v>0.83200000000000007</v>
      </c>
      <c r="B94" s="332">
        <v>2.0466122216157068E-2</v>
      </c>
      <c r="C94" s="311">
        <v>8.1864488864628271E-2</v>
      </c>
      <c r="D94" s="311">
        <v>0.20466122216157057</v>
      </c>
      <c r="E94" s="311">
        <v>0.40932244432314113</v>
      </c>
      <c r="F94" s="311">
        <v>0.81864488864628226</v>
      </c>
      <c r="G94" s="311">
        <v>2.0466122216157068</v>
      </c>
    </row>
    <row r="95" spans="1:7">
      <c r="A95" s="311">
        <v>0.84</v>
      </c>
      <c r="B95" s="332">
        <v>2.2275303003266883E-2</v>
      </c>
      <c r="C95" s="311">
        <v>8.9101212013067532E-2</v>
      </c>
      <c r="D95" s="311">
        <v>0.22275303003266866</v>
      </c>
      <c r="E95" s="311">
        <v>0.44550606006533733</v>
      </c>
      <c r="F95" s="311">
        <v>0.89101212013067466</v>
      </c>
      <c r="G95" s="311">
        <v>2.2275303003266878</v>
      </c>
    </row>
    <row r="96" spans="1:7">
      <c r="A96" s="311">
        <v>0.84800000000000009</v>
      </c>
      <c r="B96" s="332">
        <v>2.4217294475852358E-2</v>
      </c>
      <c r="C96" s="311">
        <v>9.6869177903409431E-2</v>
      </c>
      <c r="D96" s="311">
        <v>0.24217294475852347</v>
      </c>
      <c r="E96" s="311">
        <v>0.48434588951704693</v>
      </c>
      <c r="F96" s="311">
        <v>0.96869177903409387</v>
      </c>
      <c r="G96" s="311">
        <v>2.4217294475852356</v>
      </c>
    </row>
    <row r="97" spans="1:7">
      <c r="A97" s="311">
        <v>0.85600000000000009</v>
      </c>
      <c r="B97" s="332">
        <v>2.6305418742982811E-2</v>
      </c>
      <c r="C97" s="311">
        <v>0.10522167497193124</v>
      </c>
      <c r="D97" s="311">
        <v>0.263054187429828</v>
      </c>
      <c r="E97" s="311">
        <v>0.526108374859656</v>
      </c>
      <c r="F97" s="311">
        <v>1.052216749719312</v>
      </c>
      <c r="G97" s="311">
        <v>2.6305418742982809</v>
      </c>
    </row>
    <row r="98" spans="1:7">
      <c r="A98" s="311">
        <v>0.8640000000000001</v>
      </c>
      <c r="B98" s="332">
        <v>2.8555322200593806E-2</v>
      </c>
      <c r="C98" s="311">
        <v>0.11422128880237523</v>
      </c>
      <c r="D98" s="311">
        <v>0.28555322200593802</v>
      </c>
      <c r="E98" s="311">
        <v>0.57110644401187605</v>
      </c>
      <c r="F98" s="311">
        <v>1.1422128880237521</v>
      </c>
      <c r="G98" s="311">
        <v>2.8555322200593807</v>
      </c>
    </row>
    <row r="99" spans="1:7">
      <c r="A99" s="311">
        <v>0.87200000000000011</v>
      </c>
      <c r="B99" s="332">
        <v>3.0985537316867803E-2</v>
      </c>
      <c r="C99" s="311">
        <v>0.12394214926747121</v>
      </c>
      <c r="D99" s="311">
        <v>0.30985537316867795</v>
      </c>
      <c r="E99" s="311">
        <v>0.6197107463373559</v>
      </c>
      <c r="F99" s="311">
        <v>1.2394214926747118</v>
      </c>
      <c r="G99" s="311">
        <v>3.0985537316867795</v>
      </c>
    </row>
    <row r="100" spans="1:7">
      <c r="A100" s="311">
        <v>0.88</v>
      </c>
      <c r="B100" s="332">
        <v>3.3618225947421712E-2</v>
      </c>
      <c r="C100" s="311">
        <v>0.13447290378968685</v>
      </c>
      <c r="D100" s="311">
        <v>0.33618225947421698</v>
      </c>
      <c r="E100" s="311">
        <v>0.67236451894843396</v>
      </c>
      <c r="F100" s="311">
        <v>1.3447290378968679</v>
      </c>
      <c r="G100" s="311">
        <v>3.3618225947421712</v>
      </c>
    </row>
    <row r="101" spans="1:7">
      <c r="A101" s="311">
        <v>0.88800000000000012</v>
      </c>
      <c r="B101" s="332">
        <v>3.648017939647083E-2</v>
      </c>
      <c r="C101" s="311">
        <v>0.14592071758588332</v>
      </c>
      <c r="D101" s="311">
        <v>0.36480179396470824</v>
      </c>
      <c r="E101" s="311">
        <v>0.72960358792941649</v>
      </c>
      <c r="F101" s="311">
        <v>1.459207175858833</v>
      </c>
      <c r="G101" s="311">
        <v>3.6480179396470831</v>
      </c>
    </row>
    <row r="102" spans="1:7">
      <c r="A102" s="311">
        <v>0.89600000000000013</v>
      </c>
      <c r="B102" s="332">
        <v>3.9604189521021071E-2</v>
      </c>
      <c r="C102" s="311">
        <v>0.15841675808408429</v>
      </c>
      <c r="D102" s="311">
        <v>0.39604189521021049</v>
      </c>
      <c r="E102" s="311">
        <v>0.79208379042042099</v>
      </c>
      <c r="F102" s="311">
        <v>1.584167580840842</v>
      </c>
      <c r="G102" s="311">
        <v>3.9604189521021063</v>
      </c>
    </row>
    <row r="103" spans="1:7">
      <c r="A103" s="311">
        <v>0.90400000000000014</v>
      </c>
      <c r="B103" s="332">
        <v>4.303096933573157E-2</v>
      </c>
      <c r="C103" s="311">
        <v>0.17212387734292628</v>
      </c>
      <c r="D103" s="311">
        <v>0.4303096933573155</v>
      </c>
      <c r="E103" s="311">
        <v>0.86061938671463101</v>
      </c>
      <c r="F103" s="311">
        <v>1.721238773429262</v>
      </c>
      <c r="G103" s="311">
        <v>4.3030969335731557</v>
      </c>
    </row>
    <row r="104" spans="1:7">
      <c r="A104" s="311">
        <v>0.91200000000000014</v>
      </c>
      <c r="B104" s="332">
        <v>4.6811910514287638E-2</v>
      </c>
      <c r="C104" s="311">
        <v>0.18724764205715055</v>
      </c>
      <c r="D104" s="311">
        <v>0.46811910514287625</v>
      </c>
      <c r="E104" s="311">
        <v>0.93623821028575249</v>
      </c>
      <c r="F104" s="311">
        <v>1.872476420571505</v>
      </c>
      <c r="G104" s="311">
        <v>4.6811910514287636</v>
      </c>
    </row>
    <row r="105" spans="1:7">
      <c r="A105" s="311">
        <v>0.92</v>
      </c>
      <c r="B105" s="332">
        <v>5.1013157444341539E-2</v>
      </c>
      <c r="C105" s="311">
        <v>0.20405262977736616</v>
      </c>
      <c r="D105" s="311">
        <v>0.51013157444341539</v>
      </c>
      <c r="E105" s="311">
        <v>1.0202631488868308</v>
      </c>
      <c r="F105" s="311">
        <v>2.0405262977736616</v>
      </c>
      <c r="G105" s="311">
        <v>5.1013157444341539</v>
      </c>
    </row>
    <row r="106" spans="1:7">
      <c r="A106" s="311">
        <v>0.92800000000000016</v>
      </c>
      <c r="B106" s="332">
        <v>5.5721832426219864E-2</v>
      </c>
      <c r="C106" s="311">
        <v>0.22288732970487946</v>
      </c>
      <c r="D106" s="311">
        <v>0.55721832426219864</v>
      </c>
      <c r="E106" s="311">
        <v>1.1144366485243973</v>
      </c>
      <c r="F106" s="311">
        <v>2.2288732970487946</v>
      </c>
      <c r="G106" s="311">
        <v>5.5721832426219882</v>
      </c>
    </row>
    <row r="107" spans="1:7">
      <c r="A107" s="311">
        <v>0.93600000000000017</v>
      </c>
      <c r="B107" s="332">
        <v>6.1055937561234105E-2</v>
      </c>
      <c r="C107" s="311">
        <v>0.24422375024493642</v>
      </c>
      <c r="D107" s="311">
        <v>0.61055937561234086</v>
      </c>
      <c r="E107" s="311">
        <v>1.2211187512246817</v>
      </c>
      <c r="F107" s="311">
        <v>2.4422375024493634</v>
      </c>
      <c r="G107" s="311">
        <v>6.1055937561234099</v>
      </c>
    </row>
    <row r="108" spans="1:7">
      <c r="A108" s="311">
        <v>0.94400000000000017</v>
      </c>
      <c r="B108" s="332">
        <v>6.7180892364205019E-2</v>
      </c>
      <c r="C108" s="311">
        <v>0.26872356945682008</v>
      </c>
      <c r="D108" s="311">
        <v>0.67180892364205025</v>
      </c>
      <c r="E108" s="311">
        <v>1.3436178472841005</v>
      </c>
      <c r="F108" s="311">
        <v>2.687235694568201</v>
      </c>
      <c r="G108" s="311">
        <v>6.7180892364205036</v>
      </c>
    </row>
    <row r="109" spans="1:7">
      <c r="A109" s="311">
        <v>0.95199999999999996</v>
      </c>
      <c r="B109" s="332">
        <v>7.433888116359455E-2</v>
      </c>
      <c r="C109" s="311">
        <v>0.2973555246543782</v>
      </c>
      <c r="D109" s="311">
        <v>0.7433888116359455</v>
      </c>
      <c r="E109" s="311">
        <v>1.486777623271891</v>
      </c>
      <c r="F109" s="311">
        <v>2.973555246543782</v>
      </c>
      <c r="G109" s="311">
        <v>7.4338881163594568</v>
      </c>
    </row>
    <row r="110" spans="1:7">
      <c r="A110" s="311">
        <v>0.96</v>
      </c>
      <c r="B110" s="332">
        <v>8.29051378165723E-2</v>
      </c>
      <c r="C110" s="311">
        <v>0.3316205512662892</v>
      </c>
      <c r="D110" s="311">
        <v>0.82905137816572294</v>
      </c>
      <c r="E110" s="311">
        <v>1.6581027563314459</v>
      </c>
      <c r="F110" s="311">
        <v>3.3162055126628918</v>
      </c>
      <c r="G110" s="311">
        <v>8.2905137816572303</v>
      </c>
    </row>
    <row r="111" spans="1:7">
      <c r="A111" s="311">
        <v>0.96799999999999997</v>
      </c>
      <c r="B111" s="332">
        <v>9.3507656553767943E-2</v>
      </c>
      <c r="C111" s="311">
        <v>0.37403062621507177</v>
      </c>
      <c r="D111" s="311">
        <v>0.93507656553767915</v>
      </c>
      <c r="E111" s="311">
        <v>1.8701531310753583</v>
      </c>
      <c r="F111" s="311">
        <v>3.7403062621507166</v>
      </c>
      <c r="G111" s="311">
        <v>9.3507656553767919</v>
      </c>
    </row>
    <row r="112" spans="1:7">
      <c r="A112" s="311">
        <v>0.97599999999999998</v>
      </c>
      <c r="B112" s="332">
        <v>0.10732179379296315</v>
      </c>
      <c r="C112" s="311">
        <v>0.42928717517185261</v>
      </c>
      <c r="D112" s="311">
        <v>1.0732179379296314</v>
      </c>
      <c r="E112" s="311">
        <v>2.1464358758592628</v>
      </c>
      <c r="F112" s="311">
        <v>4.2928717517185255</v>
      </c>
      <c r="G112" s="311">
        <v>10.732179379296316</v>
      </c>
    </row>
    <row r="113" spans="1:7">
      <c r="A113" s="311">
        <v>0.98399999999999999</v>
      </c>
      <c r="B113" s="332">
        <v>0.12697866294943366</v>
      </c>
      <c r="C113" s="311">
        <v>0.50791465179773465</v>
      </c>
      <c r="D113" s="311">
        <v>1.2697866294943365</v>
      </c>
      <c r="E113" s="311">
        <v>2.539573258988673</v>
      </c>
      <c r="F113" s="311">
        <v>5.0791465179773461</v>
      </c>
      <c r="G113" s="311">
        <v>12.697866294943367</v>
      </c>
    </row>
    <row r="114" spans="1:7">
      <c r="A114" s="311">
        <v>0.99199999999999999</v>
      </c>
      <c r="B114" s="332">
        <v>0.16081886930336714</v>
      </c>
      <c r="C114" s="311">
        <v>0.64327547721346856</v>
      </c>
      <c r="D114" s="311">
        <v>1.6081886930336713</v>
      </c>
      <c r="E114" s="311">
        <v>3.2163773860673426</v>
      </c>
      <c r="F114" s="311">
        <v>6.4327547721346852</v>
      </c>
      <c r="G114" s="311">
        <v>16.081886930336715</v>
      </c>
    </row>
    <row r="115" spans="1:7">
      <c r="A115" s="311">
        <v>1</v>
      </c>
      <c r="B115" s="332">
        <v>0.38003887336772429</v>
      </c>
      <c r="C115" s="311">
        <v>1.5201554934708972</v>
      </c>
      <c r="D115" s="311">
        <v>3.8003887336772428</v>
      </c>
      <c r="E115" s="311">
        <v>7.6007774673544857</v>
      </c>
      <c r="F115" s="311">
        <v>15.201554934708971</v>
      </c>
      <c r="G115" s="311">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116"/>
  <sheetViews>
    <sheetView topLeftCell="A3" workbookViewId="0">
      <selection activeCell="C3" sqref="C3"/>
    </sheetView>
  </sheetViews>
  <sheetFormatPr defaultRowHeight="12.5"/>
  <cols>
    <col min="1" max="3" width="9.1796875" style="39"/>
    <col min="4" max="5" width="12.453125" style="39" bestFit="1" customWidth="1"/>
    <col min="6" max="7" width="12.26953125" style="39" bestFit="1" customWidth="1"/>
    <col min="8" max="259" width="9.1796875" style="39"/>
    <col min="260" max="261" width="12.453125" style="39" bestFit="1" customWidth="1"/>
    <col min="262" max="263" width="12.26953125" style="39" bestFit="1" customWidth="1"/>
    <col min="264" max="515" width="9.1796875" style="39"/>
    <col min="516" max="517" width="12.453125" style="39" bestFit="1" customWidth="1"/>
    <col min="518" max="519" width="12.26953125" style="39" bestFit="1" customWidth="1"/>
    <col min="520" max="771" width="9.1796875" style="39"/>
    <col min="772" max="773" width="12.453125" style="39" bestFit="1" customWidth="1"/>
    <col min="774" max="775" width="12.26953125" style="39" bestFit="1" customWidth="1"/>
    <col min="776" max="1027" width="9.1796875" style="39"/>
    <col min="1028" max="1029" width="12.453125" style="39" bestFit="1" customWidth="1"/>
    <col min="1030" max="1031" width="12.26953125" style="39" bestFit="1" customWidth="1"/>
    <col min="1032" max="1283" width="9.1796875" style="39"/>
    <col min="1284" max="1285" width="12.453125" style="39" bestFit="1" customWidth="1"/>
    <col min="1286" max="1287" width="12.26953125" style="39" bestFit="1" customWidth="1"/>
    <col min="1288" max="1539" width="9.1796875" style="39"/>
    <col min="1540" max="1541" width="12.453125" style="39" bestFit="1" customWidth="1"/>
    <col min="1542" max="1543" width="12.26953125" style="39" bestFit="1" customWidth="1"/>
    <col min="1544" max="1795" width="9.1796875" style="39"/>
    <col min="1796" max="1797" width="12.453125" style="39" bestFit="1" customWidth="1"/>
    <col min="1798" max="1799" width="12.26953125" style="39" bestFit="1" customWidth="1"/>
    <col min="1800" max="2051" width="9.1796875" style="39"/>
    <col min="2052" max="2053" width="12.453125" style="39" bestFit="1" customWidth="1"/>
    <col min="2054" max="2055" width="12.26953125" style="39" bestFit="1" customWidth="1"/>
    <col min="2056" max="2307" width="9.1796875" style="39"/>
    <col min="2308" max="2309" width="12.453125" style="39" bestFit="1" customWidth="1"/>
    <col min="2310" max="2311" width="12.26953125" style="39" bestFit="1" customWidth="1"/>
    <col min="2312" max="2563" width="9.1796875" style="39"/>
    <col min="2564" max="2565" width="12.453125" style="39" bestFit="1" customWidth="1"/>
    <col min="2566" max="2567" width="12.26953125" style="39" bestFit="1" customWidth="1"/>
    <col min="2568" max="2819" width="9.1796875" style="39"/>
    <col min="2820" max="2821" width="12.453125" style="39" bestFit="1" customWidth="1"/>
    <col min="2822" max="2823" width="12.26953125" style="39" bestFit="1" customWidth="1"/>
    <col min="2824" max="3075" width="9.1796875" style="39"/>
    <col min="3076" max="3077" width="12.453125" style="39" bestFit="1" customWidth="1"/>
    <col min="3078" max="3079" width="12.26953125" style="39" bestFit="1" customWidth="1"/>
    <col min="3080" max="3331" width="9.1796875" style="39"/>
    <col min="3332" max="3333" width="12.453125" style="39" bestFit="1" customWidth="1"/>
    <col min="3334" max="3335" width="12.26953125" style="39" bestFit="1" customWidth="1"/>
    <col min="3336" max="3587" width="9.1796875" style="39"/>
    <col min="3588" max="3589" width="12.453125" style="39" bestFit="1" customWidth="1"/>
    <col min="3590" max="3591" width="12.26953125" style="39" bestFit="1" customWidth="1"/>
    <col min="3592" max="3843" width="9.1796875" style="39"/>
    <col min="3844" max="3845" width="12.453125" style="39" bestFit="1" customWidth="1"/>
    <col min="3846" max="3847" width="12.26953125" style="39" bestFit="1" customWidth="1"/>
    <col min="3848" max="4099" width="9.1796875" style="39"/>
    <col min="4100" max="4101" width="12.453125" style="39" bestFit="1" customWidth="1"/>
    <col min="4102" max="4103" width="12.26953125" style="39" bestFit="1" customWidth="1"/>
    <col min="4104" max="4355" width="9.1796875" style="39"/>
    <col min="4356" max="4357" width="12.453125" style="39" bestFit="1" customWidth="1"/>
    <col min="4358" max="4359" width="12.26953125" style="39" bestFit="1" customWidth="1"/>
    <col min="4360" max="4611" width="9.1796875" style="39"/>
    <col min="4612" max="4613" width="12.453125" style="39" bestFit="1" customWidth="1"/>
    <col min="4614" max="4615" width="12.26953125" style="39" bestFit="1" customWidth="1"/>
    <col min="4616" max="4867" width="9.1796875" style="39"/>
    <col min="4868" max="4869" width="12.453125" style="39" bestFit="1" customWidth="1"/>
    <col min="4870" max="4871" width="12.26953125" style="39" bestFit="1" customWidth="1"/>
    <col min="4872" max="5123" width="9.1796875" style="39"/>
    <col min="5124" max="5125" width="12.453125" style="39" bestFit="1" customWidth="1"/>
    <col min="5126" max="5127" width="12.26953125" style="39" bestFit="1" customWidth="1"/>
    <col min="5128" max="5379" width="9.1796875" style="39"/>
    <col min="5380" max="5381" width="12.453125" style="39" bestFit="1" customWidth="1"/>
    <col min="5382" max="5383" width="12.26953125" style="39" bestFit="1" customWidth="1"/>
    <col min="5384" max="5635" width="9.1796875" style="39"/>
    <col min="5636" max="5637" width="12.453125" style="39" bestFit="1" customWidth="1"/>
    <col min="5638" max="5639" width="12.26953125" style="39" bestFit="1" customWidth="1"/>
    <col min="5640" max="5891" width="9.1796875" style="39"/>
    <col min="5892" max="5893" width="12.453125" style="39" bestFit="1" customWidth="1"/>
    <col min="5894" max="5895" width="12.26953125" style="39" bestFit="1" customWidth="1"/>
    <col min="5896" max="6147" width="9.1796875" style="39"/>
    <col min="6148" max="6149" width="12.453125" style="39" bestFit="1" customWidth="1"/>
    <col min="6150" max="6151" width="12.26953125" style="39" bestFit="1" customWidth="1"/>
    <col min="6152" max="6403" width="9.1796875" style="39"/>
    <col min="6404" max="6405" width="12.453125" style="39" bestFit="1" customWidth="1"/>
    <col min="6406" max="6407" width="12.26953125" style="39" bestFit="1" customWidth="1"/>
    <col min="6408" max="6659" width="9.1796875" style="39"/>
    <col min="6660" max="6661" width="12.453125" style="39" bestFit="1" customWidth="1"/>
    <col min="6662" max="6663" width="12.26953125" style="39" bestFit="1" customWidth="1"/>
    <col min="6664" max="6915" width="9.1796875" style="39"/>
    <col min="6916" max="6917" width="12.453125" style="39" bestFit="1" customWidth="1"/>
    <col min="6918" max="6919" width="12.26953125" style="39" bestFit="1" customWidth="1"/>
    <col min="6920" max="7171" width="9.1796875" style="39"/>
    <col min="7172" max="7173" width="12.453125" style="39" bestFit="1" customWidth="1"/>
    <col min="7174" max="7175" width="12.26953125" style="39" bestFit="1" customWidth="1"/>
    <col min="7176" max="7427" width="9.1796875" style="39"/>
    <col min="7428" max="7429" width="12.453125" style="39" bestFit="1" customWidth="1"/>
    <col min="7430" max="7431" width="12.26953125" style="39" bestFit="1" customWidth="1"/>
    <col min="7432" max="7683" width="9.1796875" style="39"/>
    <col min="7684" max="7685" width="12.453125" style="39" bestFit="1" customWidth="1"/>
    <col min="7686" max="7687" width="12.26953125" style="39" bestFit="1" customWidth="1"/>
    <col min="7688" max="7939" width="9.1796875" style="39"/>
    <col min="7940" max="7941" width="12.453125" style="39" bestFit="1" customWidth="1"/>
    <col min="7942" max="7943" width="12.26953125" style="39" bestFit="1" customWidth="1"/>
    <col min="7944" max="8195" width="9.1796875" style="39"/>
    <col min="8196" max="8197" width="12.453125" style="39" bestFit="1" customWidth="1"/>
    <col min="8198" max="8199" width="12.26953125" style="39" bestFit="1" customWidth="1"/>
    <col min="8200" max="8451" width="9.1796875" style="39"/>
    <col min="8452" max="8453" width="12.453125" style="39" bestFit="1" customWidth="1"/>
    <col min="8454" max="8455" width="12.26953125" style="39" bestFit="1" customWidth="1"/>
    <col min="8456" max="8707" width="9.1796875" style="39"/>
    <col min="8708" max="8709" width="12.453125" style="39" bestFit="1" customWidth="1"/>
    <col min="8710" max="8711" width="12.26953125" style="39" bestFit="1" customWidth="1"/>
    <col min="8712" max="8963" width="9.1796875" style="39"/>
    <col min="8964" max="8965" width="12.453125" style="39" bestFit="1" customWidth="1"/>
    <col min="8966" max="8967" width="12.26953125" style="39" bestFit="1" customWidth="1"/>
    <col min="8968" max="9219" width="9.1796875" style="39"/>
    <col min="9220" max="9221" width="12.453125" style="39" bestFit="1" customWidth="1"/>
    <col min="9222" max="9223" width="12.26953125" style="39" bestFit="1" customWidth="1"/>
    <col min="9224" max="9475" width="9.1796875" style="39"/>
    <col min="9476" max="9477" width="12.453125" style="39" bestFit="1" customWidth="1"/>
    <col min="9478" max="9479" width="12.26953125" style="39" bestFit="1" customWidth="1"/>
    <col min="9480" max="9731" width="9.1796875" style="39"/>
    <col min="9732" max="9733" width="12.453125" style="39" bestFit="1" customWidth="1"/>
    <col min="9734" max="9735" width="12.26953125" style="39" bestFit="1" customWidth="1"/>
    <col min="9736" max="9987" width="9.1796875" style="39"/>
    <col min="9988" max="9989" width="12.453125" style="39" bestFit="1" customWidth="1"/>
    <col min="9990" max="9991" width="12.26953125" style="39" bestFit="1" customWidth="1"/>
    <col min="9992" max="10243" width="9.1796875" style="39"/>
    <col min="10244" max="10245" width="12.453125" style="39" bestFit="1" customWidth="1"/>
    <col min="10246" max="10247" width="12.26953125" style="39" bestFit="1" customWidth="1"/>
    <col min="10248" max="10499" width="9.1796875" style="39"/>
    <col min="10500" max="10501" width="12.453125" style="39" bestFit="1" customWidth="1"/>
    <col min="10502" max="10503" width="12.26953125" style="39" bestFit="1" customWidth="1"/>
    <col min="10504" max="10755" width="9.1796875" style="39"/>
    <col min="10756" max="10757" width="12.453125" style="39" bestFit="1" customWidth="1"/>
    <col min="10758" max="10759" width="12.26953125" style="39" bestFit="1" customWidth="1"/>
    <col min="10760" max="11011" width="9.1796875" style="39"/>
    <col min="11012" max="11013" width="12.453125" style="39" bestFit="1" customWidth="1"/>
    <col min="11014" max="11015" width="12.26953125" style="39" bestFit="1" customWidth="1"/>
    <col min="11016" max="11267" width="9.1796875" style="39"/>
    <col min="11268" max="11269" width="12.453125" style="39" bestFit="1" customWidth="1"/>
    <col min="11270" max="11271" width="12.26953125" style="39" bestFit="1" customWidth="1"/>
    <col min="11272" max="11523" width="9.1796875" style="39"/>
    <col min="11524" max="11525" width="12.453125" style="39" bestFit="1" customWidth="1"/>
    <col min="11526" max="11527" width="12.26953125" style="39" bestFit="1" customWidth="1"/>
    <col min="11528" max="11779" width="9.1796875" style="39"/>
    <col min="11780" max="11781" width="12.453125" style="39" bestFit="1" customWidth="1"/>
    <col min="11782" max="11783" width="12.26953125" style="39" bestFit="1" customWidth="1"/>
    <col min="11784" max="12035" width="9.1796875" style="39"/>
    <col min="12036" max="12037" width="12.453125" style="39" bestFit="1" customWidth="1"/>
    <col min="12038" max="12039" width="12.26953125" style="39" bestFit="1" customWidth="1"/>
    <col min="12040" max="12291" width="9.1796875" style="39"/>
    <col min="12292" max="12293" width="12.453125" style="39" bestFit="1" customWidth="1"/>
    <col min="12294" max="12295" width="12.26953125" style="39" bestFit="1" customWidth="1"/>
    <col min="12296" max="12547" width="9.1796875" style="39"/>
    <col min="12548" max="12549" width="12.453125" style="39" bestFit="1" customWidth="1"/>
    <col min="12550" max="12551" width="12.26953125" style="39" bestFit="1" customWidth="1"/>
    <col min="12552" max="12803" width="9.1796875" style="39"/>
    <col min="12804" max="12805" width="12.453125" style="39" bestFit="1" customWidth="1"/>
    <col min="12806" max="12807" width="12.26953125" style="39" bestFit="1" customWidth="1"/>
    <col min="12808" max="13059" width="9.1796875" style="39"/>
    <col min="13060" max="13061" width="12.453125" style="39" bestFit="1" customWidth="1"/>
    <col min="13062" max="13063" width="12.26953125" style="39" bestFit="1" customWidth="1"/>
    <col min="13064" max="13315" width="9.1796875" style="39"/>
    <col min="13316" max="13317" width="12.453125" style="39" bestFit="1" customWidth="1"/>
    <col min="13318" max="13319" width="12.26953125" style="39" bestFit="1" customWidth="1"/>
    <col min="13320" max="13571" width="9.1796875" style="39"/>
    <col min="13572" max="13573" width="12.453125" style="39" bestFit="1" customWidth="1"/>
    <col min="13574" max="13575" width="12.26953125" style="39" bestFit="1" customWidth="1"/>
    <col min="13576" max="13827" width="9.1796875" style="39"/>
    <col min="13828" max="13829" width="12.453125" style="39" bestFit="1" customWidth="1"/>
    <col min="13830" max="13831" width="12.26953125" style="39" bestFit="1" customWidth="1"/>
    <col min="13832" max="14083" width="9.1796875" style="39"/>
    <col min="14084" max="14085" width="12.453125" style="39" bestFit="1" customWidth="1"/>
    <col min="14086" max="14087" width="12.26953125" style="39" bestFit="1" customWidth="1"/>
    <col min="14088" max="14339" width="9.1796875" style="39"/>
    <col min="14340" max="14341" width="12.453125" style="39" bestFit="1" customWidth="1"/>
    <col min="14342" max="14343" width="12.26953125" style="39" bestFit="1" customWidth="1"/>
    <col min="14344" max="14595" width="9.1796875" style="39"/>
    <col min="14596" max="14597" width="12.453125" style="39" bestFit="1" customWidth="1"/>
    <col min="14598" max="14599" width="12.26953125" style="39" bestFit="1" customWidth="1"/>
    <col min="14600" max="14851" width="9.1796875" style="39"/>
    <col min="14852" max="14853" width="12.453125" style="39" bestFit="1" customWidth="1"/>
    <col min="14854" max="14855" width="12.26953125" style="39" bestFit="1" customWidth="1"/>
    <col min="14856" max="15107" width="9.1796875" style="39"/>
    <col min="15108" max="15109" width="12.453125" style="39" bestFit="1" customWidth="1"/>
    <col min="15110" max="15111" width="12.26953125" style="39" bestFit="1" customWidth="1"/>
    <col min="15112" max="15363" width="9.1796875" style="39"/>
    <col min="15364" max="15365" width="12.453125" style="39" bestFit="1" customWidth="1"/>
    <col min="15366" max="15367" width="12.26953125" style="39" bestFit="1" customWidth="1"/>
    <col min="15368" max="15619" width="9.1796875" style="39"/>
    <col min="15620" max="15621" width="12.453125" style="39" bestFit="1" customWidth="1"/>
    <col min="15622" max="15623" width="12.26953125" style="39" bestFit="1" customWidth="1"/>
    <col min="15624" max="15875" width="9.1796875" style="39"/>
    <col min="15876" max="15877" width="12.453125" style="39" bestFit="1" customWidth="1"/>
    <col min="15878" max="15879" width="12.26953125" style="39" bestFit="1" customWidth="1"/>
    <col min="15880" max="16131" width="9.1796875" style="39"/>
    <col min="16132" max="16133" width="12.453125" style="39" bestFit="1" customWidth="1"/>
    <col min="16134" max="16135" width="12.26953125" style="39" bestFit="1" customWidth="1"/>
    <col min="16136" max="16384" width="9.1796875" style="39"/>
  </cols>
  <sheetData>
    <row r="1" spans="1:14">
      <c r="A1" s="39" t="s">
        <v>881</v>
      </c>
    </row>
    <row r="2" spans="1:14" ht="13.5" thickBot="1">
      <c r="A2" s="264" t="s">
        <v>882</v>
      </c>
    </row>
    <row r="3" spans="1:14" ht="13">
      <c r="A3" s="48" t="s">
        <v>371</v>
      </c>
      <c r="B3" s="48" t="s">
        <v>372</v>
      </c>
      <c r="C3" s="40">
        <v>0.2</v>
      </c>
      <c r="D3" s="41"/>
      <c r="H3" s="344" t="s">
        <v>1166</v>
      </c>
      <c r="I3" s="335"/>
      <c r="J3" s="335"/>
      <c r="K3" s="335"/>
      <c r="L3" s="335"/>
      <c r="M3" s="335"/>
      <c r="N3" s="336"/>
    </row>
    <row r="4" spans="1:14" ht="13">
      <c r="A4" s="48" t="s">
        <v>373</v>
      </c>
      <c r="B4" s="48" t="s">
        <v>374</v>
      </c>
      <c r="C4" s="40">
        <v>1</v>
      </c>
      <c r="D4" s="41"/>
      <c r="F4" s="39" t="s">
        <v>383</v>
      </c>
      <c r="H4" s="337" t="s">
        <v>388</v>
      </c>
      <c r="I4" s="338"/>
      <c r="J4" s="338"/>
      <c r="K4" s="338"/>
      <c r="L4" s="338"/>
      <c r="M4" s="338"/>
      <c r="N4" s="339"/>
    </row>
    <row r="5" spans="1:14" ht="13">
      <c r="A5" s="48" t="s">
        <v>375</v>
      </c>
      <c r="B5" s="48" t="s">
        <v>364</v>
      </c>
      <c r="C5" s="40">
        <v>0.52293133327833408</v>
      </c>
      <c r="D5" s="41"/>
      <c r="F5" s="44">
        <f>SUM(I16:I116)</f>
        <v>4.198150986021363E-2</v>
      </c>
      <c r="H5" s="337" t="s">
        <v>389</v>
      </c>
      <c r="I5" s="338"/>
      <c r="J5" s="338"/>
      <c r="K5" s="338"/>
      <c r="L5" s="343"/>
      <c r="M5" s="338"/>
      <c r="N5" s="339"/>
    </row>
    <row r="6" spans="1:14" ht="13.5" thickBot="1">
      <c r="A6" s="48" t="s">
        <v>376</v>
      </c>
      <c r="B6" s="48" t="s">
        <v>376</v>
      </c>
      <c r="C6" s="40">
        <v>0.2097406194142635</v>
      </c>
      <c r="D6" s="41"/>
      <c r="H6" s="340" t="s">
        <v>1167</v>
      </c>
      <c r="I6" s="341"/>
      <c r="J6" s="341"/>
      <c r="K6" s="341"/>
      <c r="L6" s="341"/>
      <c r="M6" s="341"/>
      <c r="N6" s="342"/>
    </row>
    <row r="7" spans="1:14" ht="13">
      <c r="A7" s="48"/>
      <c r="B7" s="48" t="s">
        <v>377</v>
      </c>
      <c r="C7" s="42">
        <f>(mu-A)/(B-A)</f>
        <v>0.40366416659791754</v>
      </c>
      <c r="D7" s="334" t="s">
        <v>364</v>
      </c>
      <c r="K7" s="311"/>
    </row>
    <row r="8" spans="1:14" ht="13">
      <c r="A8" s="48"/>
      <c r="B8" s="48" t="s">
        <v>378</v>
      </c>
      <c r="C8" s="42">
        <f>(mu-A)*(B-mu)/(s*s) - 1</f>
        <v>2.5020793874153227</v>
      </c>
      <c r="D8" s="334" t="s">
        <v>370</v>
      </c>
      <c r="H8" s="310" t="s">
        <v>384</v>
      </c>
      <c r="I8" s="310"/>
      <c r="J8" s="312"/>
      <c r="K8" s="312"/>
    </row>
    <row r="9" spans="1:14" ht="13">
      <c r="A9" s="48"/>
      <c r="B9" s="48" t="s">
        <v>368</v>
      </c>
      <c r="C9" s="42">
        <f>t*v</f>
        <v>1.0099997906828342</v>
      </c>
      <c r="D9" s="334" t="s">
        <v>365</v>
      </c>
      <c r="H9" s="46"/>
      <c r="I9" s="311" t="s">
        <v>385</v>
      </c>
      <c r="J9" s="311"/>
      <c r="K9" s="311"/>
    </row>
    <row r="10" spans="1:14" ht="13">
      <c r="A10" s="48"/>
      <c r="B10" s="48" t="s">
        <v>369</v>
      </c>
      <c r="C10" s="42">
        <f>t*(1-v)</f>
        <v>1.4920795967324885</v>
      </c>
      <c r="D10" s="334" t="s">
        <v>366</v>
      </c>
      <c r="H10" s="45"/>
      <c r="I10" s="311" t="s">
        <v>386</v>
      </c>
      <c r="J10" s="311"/>
      <c r="K10" s="311"/>
    </row>
    <row r="11" spans="1:14">
      <c r="B11" s="41"/>
      <c r="C11" s="41"/>
      <c r="D11" s="41"/>
      <c r="H11" s="44"/>
      <c r="I11" s="311" t="s">
        <v>387</v>
      </c>
      <c r="J11" s="311"/>
      <c r="K11" s="311"/>
    </row>
    <row r="12" spans="1:14">
      <c r="C12" s="42">
        <v>0.37538225923911561</v>
      </c>
    </row>
    <row r="13" spans="1:14">
      <c r="C13" s="41"/>
      <c r="E13" s="42">
        <f>SUM(E16:E1016)</f>
        <v>86.693851192373401</v>
      </c>
      <c r="F13" s="39" t="s">
        <v>392</v>
      </c>
    </row>
    <row r="14" spans="1:14">
      <c r="C14" s="41"/>
      <c r="F14" s="39" t="s">
        <v>391</v>
      </c>
    </row>
    <row r="15" spans="1:14" ht="13">
      <c r="B15" s="326" t="s">
        <v>363</v>
      </c>
      <c r="C15" s="326" t="s">
        <v>379</v>
      </c>
      <c r="D15" s="326" t="s">
        <v>367</v>
      </c>
      <c r="E15" s="326" t="s">
        <v>390</v>
      </c>
      <c r="F15" s="326">
        <v>0</v>
      </c>
      <c r="G15" s="326" t="s">
        <v>380</v>
      </c>
      <c r="H15" s="326" t="s">
        <v>381</v>
      </c>
      <c r="I15" s="326"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38"/>
  <sheetViews>
    <sheetView workbookViewId="0">
      <selection activeCell="AA21" sqref="AA21"/>
    </sheetView>
  </sheetViews>
  <sheetFormatPr defaultRowHeight="12.5"/>
  <cols>
    <col min="8" max="8" width="10" customWidth="1"/>
    <col min="11" max="11" width="11" customWidth="1"/>
    <col min="12" max="12" width="9.81640625" customWidth="1"/>
    <col min="13" max="13" width="10.26953125" customWidth="1"/>
    <col min="21" max="21" width="11" customWidth="1"/>
  </cols>
  <sheetData>
    <row r="1" spans="1:21" ht="13">
      <c r="A1" s="32" t="s">
        <v>858</v>
      </c>
      <c r="F1" s="30"/>
      <c r="G1" s="38" t="s">
        <v>1325</v>
      </c>
      <c r="L1" s="30"/>
    </row>
    <row r="2" spans="1:21" ht="13">
      <c r="A2" s="32"/>
      <c r="F2" s="30"/>
      <c r="G2" s="38"/>
      <c r="L2" s="30"/>
    </row>
    <row r="3" spans="1:21" ht="13">
      <c r="A3" s="181"/>
      <c r="B3" s="3" t="s">
        <v>911</v>
      </c>
      <c r="F3" s="30"/>
      <c r="G3" s="38"/>
      <c r="L3" s="30"/>
    </row>
    <row r="4" spans="1:21" ht="13">
      <c r="A4" s="1"/>
      <c r="B4" s="3"/>
      <c r="F4" s="30"/>
      <c r="G4" s="38"/>
      <c r="L4" s="30"/>
    </row>
    <row r="5" spans="1:21" ht="13">
      <c r="A5" s="32" t="s">
        <v>941</v>
      </c>
      <c r="F5" s="30"/>
      <c r="G5" s="38"/>
      <c r="L5" s="30"/>
    </row>
    <row r="6" spans="1:21" ht="13"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8" thickBot="1">
      <c r="A7" s="533" t="s">
        <v>940</v>
      </c>
      <c r="B7" s="534"/>
      <c r="C7" s="534"/>
      <c r="D7" s="534"/>
      <c r="E7" s="534"/>
      <c r="F7" s="534"/>
      <c r="G7" s="535"/>
      <c r="H7" s="282" t="s">
        <v>939</v>
      </c>
      <c r="I7" s="530" t="s">
        <v>938</v>
      </c>
      <c r="J7" s="531"/>
      <c r="K7" s="531"/>
      <c r="L7" s="532"/>
      <c r="M7" s="536" t="s">
        <v>1319</v>
      </c>
      <c r="N7" s="537"/>
      <c r="O7" s="36"/>
    </row>
    <row r="8" spans="1:21">
      <c r="A8" s="278" t="s">
        <v>945</v>
      </c>
      <c r="B8" s="278"/>
      <c r="C8" s="278"/>
      <c r="D8" s="278"/>
      <c r="E8" s="278"/>
      <c r="F8" s="278"/>
      <c r="G8" s="278"/>
      <c r="H8" s="279"/>
      <c r="I8" s="280"/>
      <c r="J8" s="280"/>
      <c r="K8" s="280"/>
      <c r="L8" s="280"/>
      <c r="M8" s="281"/>
      <c r="N8" s="36"/>
      <c r="O8" s="36"/>
    </row>
    <row r="9" spans="1:21" ht="13">
      <c r="A9" s="87" t="s">
        <v>857</v>
      </c>
    </row>
    <row r="10" spans="1:21" s="1" customFormat="1" ht="13">
      <c r="A10" s="43" t="s">
        <v>808</v>
      </c>
    </row>
    <row r="11" spans="1:21" ht="13">
      <c r="A11" s="21">
        <v>0</v>
      </c>
      <c r="B11" s="17" t="s">
        <v>16</v>
      </c>
      <c r="C11" s="17"/>
      <c r="D11" s="17"/>
      <c r="E11" s="17"/>
      <c r="F11" s="17"/>
      <c r="G11" s="17"/>
      <c r="H11" s="17"/>
      <c r="I11" s="17"/>
      <c r="J11" s="17"/>
      <c r="K11" s="17"/>
      <c r="L11" s="17"/>
      <c r="M11" s="275"/>
      <c r="N11" s="33"/>
      <c r="O11" s="33"/>
      <c r="P11" s="17"/>
      <c r="Q11" s="17"/>
      <c r="R11" s="17"/>
      <c r="S11" s="17"/>
      <c r="T11" s="17"/>
      <c r="U11" s="17"/>
    </row>
    <row r="12" spans="1:21" ht="13">
      <c r="A12" s="56" t="s">
        <v>807</v>
      </c>
      <c r="B12" s="56"/>
      <c r="C12" s="56"/>
      <c r="D12" s="56"/>
      <c r="E12" s="56"/>
      <c r="F12" s="56"/>
      <c r="G12" s="56"/>
      <c r="H12" s="56"/>
      <c r="I12" s="56"/>
      <c r="J12" s="56"/>
      <c r="K12" s="56"/>
      <c r="L12" s="17"/>
      <c r="M12" s="276"/>
      <c r="N12" s="276"/>
      <c r="O12" s="33"/>
      <c r="P12" s="17"/>
      <c r="Q12" s="17"/>
      <c r="R12" s="17"/>
      <c r="S12" s="17"/>
      <c r="T12" s="17"/>
      <c r="U12" s="17"/>
    </row>
    <row r="13" spans="1:21">
      <c r="M13" s="273"/>
      <c r="N13" s="99"/>
      <c r="O13" s="95"/>
    </row>
    <row r="14" spans="1:21" s="1" customFormat="1" ht="13">
      <c r="A14" s="43" t="s">
        <v>19</v>
      </c>
      <c r="M14" s="273"/>
      <c r="N14" s="274"/>
      <c r="O14" s="95"/>
    </row>
    <row r="15" spans="1:21">
      <c r="A15" s="21">
        <v>1</v>
      </c>
      <c r="B15" s="17" t="s">
        <v>16</v>
      </c>
      <c r="C15" s="17"/>
      <c r="D15" s="17"/>
      <c r="E15" s="17"/>
      <c r="F15" s="17"/>
      <c r="G15" s="17"/>
      <c r="H15" s="17"/>
      <c r="I15" s="17"/>
      <c r="J15" s="17"/>
      <c r="K15" s="17"/>
      <c r="L15" s="17"/>
      <c r="M15" s="265"/>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21" t="s">
        <v>845</v>
      </c>
      <c r="M20" s="522"/>
      <c r="N20" s="522"/>
      <c r="O20" s="523"/>
      <c r="P20" s="17"/>
      <c r="Q20" s="17"/>
      <c r="R20" s="17"/>
      <c r="S20" s="17"/>
      <c r="T20" s="17"/>
      <c r="U20" s="17"/>
    </row>
    <row r="21" spans="1:21">
      <c r="A21" s="21">
        <v>3</v>
      </c>
      <c r="B21" s="21">
        <v>2</v>
      </c>
      <c r="C21" s="17" t="s">
        <v>17</v>
      </c>
      <c r="D21" s="17"/>
      <c r="E21" s="17"/>
      <c r="F21" s="17"/>
      <c r="G21" s="17"/>
      <c r="H21" s="17"/>
      <c r="I21" s="17"/>
      <c r="J21" s="17"/>
      <c r="K21" s="17"/>
      <c r="L21" s="524"/>
      <c r="M21" s="525"/>
      <c r="N21" s="525"/>
      <c r="O21" s="526"/>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24"/>
      <c r="M22" s="525"/>
      <c r="N22" s="525"/>
      <c r="O22" s="526"/>
      <c r="P22" s="17"/>
      <c r="Q22" s="17"/>
      <c r="R22" s="17"/>
      <c r="S22" s="17"/>
      <c r="T22" s="17"/>
      <c r="U22" s="17"/>
    </row>
    <row r="23" spans="1:21" ht="13" thickBot="1">
      <c r="A23" s="21">
        <v>1987</v>
      </c>
      <c r="B23" s="21">
        <v>1988</v>
      </c>
      <c r="C23" s="21">
        <v>1997</v>
      </c>
      <c r="D23" s="21">
        <v>2001</v>
      </c>
      <c r="E23" s="17"/>
      <c r="F23" s="17"/>
      <c r="G23" s="17" t="s">
        <v>22</v>
      </c>
      <c r="H23" s="17"/>
      <c r="I23" s="17"/>
      <c r="J23" s="17"/>
      <c r="K23" s="17"/>
      <c r="L23" s="527"/>
      <c r="M23" s="528"/>
      <c r="N23" s="528"/>
      <c r="O23" s="529"/>
      <c r="P23" s="17"/>
      <c r="Q23" s="17"/>
      <c r="R23" s="17"/>
      <c r="S23" s="17"/>
      <c r="T23" s="17"/>
      <c r="U23" s="17"/>
    </row>
    <row r="24" spans="1:21">
      <c r="A24" s="1"/>
      <c r="B24" s="1"/>
      <c r="C24" s="1"/>
      <c r="D24" s="1"/>
      <c r="E24" s="1"/>
      <c r="F24" s="1"/>
      <c r="G24" s="1"/>
      <c r="H24" s="1"/>
      <c r="I24" s="1"/>
      <c r="J24" s="1"/>
      <c r="K24" s="1"/>
    </row>
    <row r="25" spans="1:21" ht="13">
      <c r="A25" s="87" t="s">
        <v>923</v>
      </c>
      <c r="L25" s="285" t="s">
        <v>1317</v>
      </c>
      <c r="M25" s="83"/>
      <c r="N25" s="83"/>
      <c r="O25" s="83"/>
      <c r="P25" s="83"/>
      <c r="R25" s="81" t="s">
        <v>1298</v>
      </c>
      <c r="S25" s="11"/>
      <c r="T25" s="11"/>
      <c r="U25" s="11"/>
    </row>
    <row r="26" spans="1:21" ht="13">
      <c r="A26" s="87"/>
      <c r="L26" s="84" t="s">
        <v>959</v>
      </c>
      <c r="M26" s="11" t="s">
        <v>1309</v>
      </c>
      <c r="N26" s="11"/>
      <c r="O26" s="11"/>
      <c r="P26" s="11"/>
      <c r="R26" s="82" t="s">
        <v>503</v>
      </c>
      <c r="S26" s="82" t="s">
        <v>439</v>
      </c>
      <c r="T26" s="83"/>
      <c r="U26" s="11"/>
    </row>
    <row r="27" spans="1:21" s="1" customFormat="1" ht="13">
      <c r="A27" s="43" t="s">
        <v>45</v>
      </c>
      <c r="L27" s="84">
        <v>-1</v>
      </c>
      <c r="M27" s="11" t="s">
        <v>967</v>
      </c>
      <c r="N27" s="11"/>
      <c r="O27" s="11"/>
      <c r="P27" s="11"/>
      <c r="R27" s="84">
        <v>0</v>
      </c>
      <c r="S27" s="14" t="s">
        <v>934</v>
      </c>
      <c r="T27" s="11"/>
      <c r="U27" s="11"/>
    </row>
    <row r="28" spans="1:21" s="1" customFormat="1">
      <c r="A28" s="1" t="s">
        <v>922</v>
      </c>
      <c r="L28" s="84">
        <v>-2</v>
      </c>
      <c r="M28" s="14" t="s">
        <v>968</v>
      </c>
      <c r="N28" s="11"/>
      <c r="O28" s="11"/>
      <c r="P28" s="11"/>
      <c r="R28" s="84">
        <v>1</v>
      </c>
      <c r="S28" s="245" t="s">
        <v>935</v>
      </c>
      <c r="T28" s="11"/>
      <c r="U28" s="11"/>
    </row>
    <row r="29" spans="1:21" s="1" customFormat="1">
      <c r="A29" s="1" t="s">
        <v>47</v>
      </c>
      <c r="L29" s="84">
        <v>-3</v>
      </c>
      <c r="M29" s="11" t="s">
        <v>1318</v>
      </c>
      <c r="N29" s="11"/>
      <c r="O29" s="11"/>
      <c r="P29" s="11"/>
      <c r="R29" s="84">
        <v>2</v>
      </c>
      <c r="S29" s="14" t="s">
        <v>1299</v>
      </c>
      <c r="T29" s="11"/>
      <c r="U29" s="11"/>
    </row>
    <row r="30" spans="1:21" s="1" customFormat="1">
      <c r="A30" s="1" t="s">
        <v>48</v>
      </c>
      <c r="R30" s="84">
        <v>3</v>
      </c>
      <c r="S30" s="14" t="s">
        <v>943</v>
      </c>
      <c r="T30" s="11"/>
      <c r="U30" s="11"/>
    </row>
    <row r="31" spans="1:21" s="1" customFormat="1">
      <c r="R31" s="84">
        <v>4</v>
      </c>
      <c r="S31" s="14" t="s">
        <v>944</v>
      </c>
      <c r="T31" s="11"/>
      <c r="U31" s="11"/>
    </row>
    <row r="32" spans="1:21" s="1" customFormat="1" ht="13"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 thickBot="1">
      <c r="A33" s="21">
        <v>-10</v>
      </c>
      <c r="B33" s="21">
        <v>5</v>
      </c>
      <c r="C33" s="21">
        <v>0</v>
      </c>
      <c r="D33" s="21">
        <v>0</v>
      </c>
      <c r="E33" s="21">
        <v>99</v>
      </c>
      <c r="F33" s="21">
        <v>0</v>
      </c>
      <c r="G33" s="181">
        <v>2</v>
      </c>
      <c r="H33" s="21">
        <v>0</v>
      </c>
      <c r="I33" s="21">
        <v>0</v>
      </c>
      <c r="J33" s="21">
        <v>0</v>
      </c>
      <c r="K33" s="21">
        <v>0</v>
      </c>
      <c r="L33" s="21">
        <v>0.5</v>
      </c>
      <c r="M33" s="181">
        <v>1</v>
      </c>
      <c r="N33" s="181">
        <v>0</v>
      </c>
      <c r="O33" s="17" t="s">
        <v>914</v>
      </c>
      <c r="P33" s="241"/>
      <c r="Q33" s="189" t="s">
        <v>924</v>
      </c>
      <c r="R33" s="103"/>
      <c r="S33" s="103"/>
      <c r="T33" s="103"/>
      <c r="U33" s="104"/>
    </row>
    <row r="34" spans="1:25">
      <c r="A34" s="1" t="s">
        <v>912</v>
      </c>
      <c r="B34" s="1"/>
      <c r="C34" s="1"/>
      <c r="D34" s="1"/>
      <c r="E34" s="1"/>
      <c r="F34" s="1"/>
      <c r="G34" s="1"/>
      <c r="H34" s="1"/>
      <c r="I34" s="1"/>
      <c r="J34" s="1"/>
      <c r="K34" s="1"/>
      <c r="L34" s="1"/>
      <c r="M34" s="1"/>
      <c r="N34" s="1"/>
      <c r="O34" s="1"/>
      <c r="P34" s="1"/>
      <c r="Q34" s="1"/>
      <c r="R34" s="1"/>
      <c r="S34" s="1"/>
      <c r="T34" s="1"/>
      <c r="U34" s="1"/>
    </row>
    <row r="35" spans="1:25" ht="13" thickBot="1">
      <c r="A35" s="17" t="s">
        <v>13</v>
      </c>
      <c r="B35" s="17" t="s">
        <v>0</v>
      </c>
      <c r="C35" s="17" t="s">
        <v>1</v>
      </c>
      <c r="D35" s="17" t="s">
        <v>2</v>
      </c>
      <c r="E35" s="17" t="s">
        <v>273</v>
      </c>
      <c r="F35" s="17" t="s">
        <v>3</v>
      </c>
      <c r="G35" s="17" t="s">
        <v>5</v>
      </c>
      <c r="H35" s="17" t="s">
        <v>913</v>
      </c>
      <c r="I35" s="17"/>
      <c r="J35" s="17"/>
      <c r="K35" s="33"/>
      <c r="L35" s="33"/>
      <c r="M35" s="17"/>
      <c r="N35" s="17"/>
      <c r="O35" s="17"/>
      <c r="P35" s="17"/>
      <c r="Q35" s="17"/>
      <c r="R35" s="17"/>
      <c r="S35" s="17"/>
      <c r="T35" s="17"/>
      <c r="U35" s="17"/>
    </row>
    <row r="36" spans="1:25" s="1" customFormat="1" ht="13" thickBot="1">
      <c r="A36" s="21">
        <v>-10</v>
      </c>
      <c r="B36" s="21">
        <v>5</v>
      </c>
      <c r="C36" s="21">
        <v>0</v>
      </c>
      <c r="D36" s="21">
        <v>0</v>
      </c>
      <c r="E36" s="21">
        <v>99</v>
      </c>
      <c r="F36" s="21">
        <v>0</v>
      </c>
      <c r="G36" s="21">
        <v>2</v>
      </c>
      <c r="H36" s="17" t="s">
        <v>916</v>
      </c>
      <c r="I36" s="17"/>
      <c r="J36" s="17"/>
      <c r="K36" s="33"/>
      <c r="L36" s="33"/>
      <c r="M36" s="189" t="s">
        <v>921</v>
      </c>
      <c r="N36" s="103"/>
      <c r="O36" s="103"/>
      <c r="P36" s="103"/>
      <c r="Q36" s="103"/>
      <c r="R36" s="103"/>
      <c r="S36" s="104"/>
      <c r="T36" s="103"/>
      <c r="U36" s="104"/>
    </row>
    <row r="37" spans="1:25" s="1" customFormat="1">
      <c r="A37" s="21">
        <v>-10</v>
      </c>
      <c r="B37" s="21">
        <v>5</v>
      </c>
      <c r="C37" s="21">
        <v>1</v>
      </c>
      <c r="D37" s="21">
        <v>0</v>
      </c>
      <c r="E37" s="21">
        <v>99</v>
      </c>
      <c r="F37" s="21">
        <v>0</v>
      </c>
      <c r="G37" s="21">
        <v>-2</v>
      </c>
      <c r="H37" s="17" t="s">
        <v>917</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918</v>
      </c>
      <c r="I38" s="17"/>
      <c r="J38" s="17"/>
      <c r="K38" s="33"/>
      <c r="L38" s="33"/>
      <c r="M38" s="33"/>
      <c r="N38" s="33"/>
      <c r="O38" s="33"/>
      <c r="P38" s="33"/>
      <c r="Q38" s="33"/>
      <c r="R38" s="33"/>
      <c r="S38" s="33"/>
      <c r="T38" s="17"/>
      <c r="U38" s="17"/>
    </row>
    <row r="40" spans="1:25" s="1" customFormat="1" ht="13">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915</v>
      </c>
      <c r="P45" s="17"/>
      <c r="Q45" s="17"/>
      <c r="R45" s="17"/>
      <c r="S45" s="17"/>
      <c r="T45" s="17"/>
      <c r="U45" s="17"/>
    </row>
    <row r="46" spans="1:25">
      <c r="A46" s="1" t="s">
        <v>912</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913</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919</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920</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ht="13">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Y53" s="1"/>
    </row>
    <row r="54" spans="1:25">
      <c r="A54" s="1" t="s">
        <v>51</v>
      </c>
      <c r="B54" s="1"/>
      <c r="C54" s="1"/>
      <c r="D54" s="1"/>
      <c r="E54" s="1"/>
      <c r="F54" s="1"/>
      <c r="G54" s="1"/>
      <c r="H54" s="1"/>
      <c r="I54" s="1"/>
      <c r="J54" s="1"/>
      <c r="K54" s="1"/>
      <c r="L54" s="1"/>
      <c r="M54" s="1"/>
      <c r="N54" s="1"/>
      <c r="O54" s="1"/>
      <c r="P54" s="1"/>
      <c r="Q54" s="1"/>
      <c r="R54" s="1"/>
      <c r="S54" s="1"/>
      <c r="T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912</v>
      </c>
      <c r="B57" s="1"/>
      <c r="C57" s="1"/>
      <c r="D57" s="1"/>
      <c r="E57" s="1"/>
      <c r="F57" s="1"/>
      <c r="G57" s="1"/>
      <c r="H57" s="1"/>
      <c r="I57" s="1"/>
      <c r="J57" s="1"/>
      <c r="K57" s="1"/>
      <c r="L57" s="1"/>
      <c r="M57" s="1"/>
      <c r="N57" s="1"/>
      <c r="O57" s="1"/>
      <c r="P57" s="1"/>
      <c r="Q57" s="1"/>
      <c r="R57" s="1"/>
      <c r="S57" s="1"/>
      <c r="T57" s="1"/>
    </row>
    <row r="58" spans="1:25">
      <c r="A58" s="17" t="s">
        <v>13</v>
      </c>
      <c r="B58" s="17" t="s">
        <v>0</v>
      </c>
      <c r="C58" s="17" t="s">
        <v>1</v>
      </c>
      <c r="D58" s="17" t="s">
        <v>2</v>
      </c>
      <c r="E58" s="17" t="s">
        <v>273</v>
      </c>
      <c r="F58" s="17" t="s">
        <v>3</v>
      </c>
      <c r="G58" s="17" t="s">
        <v>5</v>
      </c>
      <c r="H58" s="17" t="s">
        <v>913</v>
      </c>
      <c r="I58" s="17"/>
      <c r="J58" s="17"/>
      <c r="K58" s="33"/>
      <c r="L58" s="33"/>
      <c r="M58" s="17"/>
      <c r="N58" s="17"/>
      <c r="O58" s="17"/>
      <c r="P58" s="17"/>
      <c r="Q58" s="17"/>
      <c r="R58" s="17"/>
      <c r="S58" s="17"/>
      <c r="T58" s="17"/>
      <c r="U58" s="17"/>
    </row>
    <row r="59" spans="1:25">
      <c r="A59" s="21">
        <v>-10</v>
      </c>
      <c r="B59" s="21">
        <v>5</v>
      </c>
      <c r="C59" s="21">
        <v>0</v>
      </c>
      <c r="D59" s="21">
        <v>0</v>
      </c>
      <c r="E59" s="21">
        <v>99</v>
      </c>
      <c r="F59" s="21">
        <v>0</v>
      </c>
      <c r="G59" s="21">
        <v>2</v>
      </c>
      <c r="H59" s="17" t="s">
        <v>916</v>
      </c>
      <c r="I59" s="17"/>
      <c r="J59" s="17"/>
      <c r="K59" s="33"/>
      <c r="L59" s="33"/>
      <c r="M59" s="33"/>
      <c r="N59" s="33"/>
      <c r="O59" s="33"/>
      <c r="P59" s="33"/>
      <c r="Q59" s="33"/>
      <c r="R59" s="33"/>
      <c r="S59" s="33"/>
      <c r="T59" s="33"/>
      <c r="U59" s="17"/>
    </row>
    <row r="60" spans="1:25">
      <c r="A60" s="21">
        <v>-10</v>
      </c>
      <c r="B60" s="21">
        <v>5</v>
      </c>
      <c r="C60" s="21">
        <v>1</v>
      </c>
      <c r="D60" s="21">
        <v>0</v>
      </c>
      <c r="E60" s="21">
        <v>99</v>
      </c>
      <c r="F60" s="21">
        <v>0</v>
      </c>
      <c r="G60" s="21">
        <v>-2</v>
      </c>
      <c r="H60" s="17" t="s">
        <v>917</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918</v>
      </c>
      <c r="I61" s="17"/>
      <c r="J61" s="17"/>
      <c r="K61" s="33"/>
      <c r="L61" s="33"/>
      <c r="M61" s="33"/>
      <c r="N61" s="33"/>
      <c r="O61" s="33"/>
      <c r="P61" s="33"/>
      <c r="Q61" s="33"/>
      <c r="R61" s="33"/>
      <c r="S61" s="33"/>
      <c r="T61" s="17"/>
      <c r="U61" s="17"/>
      <c r="V61" s="1"/>
    </row>
    <row r="62" spans="1:25">
      <c r="A62" s="21"/>
      <c r="B62" s="21"/>
      <c r="C62" s="21"/>
      <c r="D62" s="21"/>
      <c r="E62" s="21"/>
      <c r="F62" s="21"/>
      <c r="G62" s="21"/>
      <c r="H62" s="17"/>
      <c r="I62" s="17"/>
      <c r="J62" s="17"/>
      <c r="K62" s="33"/>
      <c r="L62" s="33"/>
      <c r="M62" s="33"/>
      <c r="N62" s="33"/>
      <c r="O62" s="33"/>
      <c r="P62" s="33"/>
      <c r="Q62" s="33"/>
      <c r="R62" s="33"/>
      <c r="S62" s="33"/>
      <c r="T62" s="17"/>
      <c r="U62" s="17"/>
      <c r="V62" s="1"/>
    </row>
    <row r="63" spans="1:25" s="1" customFormat="1">
      <c r="K63" s="95"/>
      <c r="L63" s="95"/>
      <c r="M63" s="95"/>
      <c r="N63" s="95"/>
      <c r="O63" s="95"/>
      <c r="P63" s="95"/>
      <c r="Q63" s="95"/>
      <c r="R63" s="95"/>
      <c r="S63" s="95"/>
    </row>
    <row r="64" spans="1:25" s="1" customFormat="1">
      <c r="K64" s="95"/>
      <c r="L64" s="95"/>
      <c r="M64" s="95"/>
      <c r="N64" s="95"/>
      <c r="O64" s="95"/>
      <c r="P64" s="95"/>
      <c r="Q64" s="95"/>
      <c r="R64" s="95"/>
      <c r="S64" s="95"/>
    </row>
    <row r="65" spans="1:29" ht="13">
      <c r="A65" s="43" t="s">
        <v>1310</v>
      </c>
      <c r="B65" s="1"/>
      <c r="C65" s="1"/>
      <c r="D65" s="1"/>
      <c r="E65" s="1"/>
      <c r="F65" s="1"/>
      <c r="G65" s="1"/>
      <c r="H65" s="1"/>
      <c r="I65" s="1"/>
      <c r="J65" s="1"/>
      <c r="K65" s="1"/>
      <c r="L65" s="1"/>
      <c r="M65" s="1"/>
      <c r="N65" s="1"/>
      <c r="O65" s="1"/>
      <c r="P65" s="1"/>
      <c r="Q65" s="1"/>
      <c r="R65" s="1"/>
      <c r="S65" s="1"/>
      <c r="T65" s="1"/>
      <c r="U65" s="1"/>
      <c r="V65" s="1"/>
    </row>
    <row r="66" spans="1:29">
      <c r="A66" s="1" t="s">
        <v>51</v>
      </c>
      <c r="B66" s="1"/>
      <c r="C66" s="1"/>
      <c r="D66" s="1"/>
      <c r="E66" s="1"/>
      <c r="F66" s="1"/>
      <c r="G66" s="1"/>
      <c r="H66" s="1"/>
      <c r="I66" s="1"/>
      <c r="J66" s="1"/>
      <c r="K66" s="1"/>
      <c r="L66" s="1"/>
      <c r="M66" s="1"/>
      <c r="N66" s="1"/>
      <c r="O66" s="1"/>
      <c r="P66" s="1"/>
      <c r="Q66" s="1"/>
      <c r="R66" s="1"/>
      <c r="S66" s="1"/>
      <c r="T66" s="1"/>
      <c r="U66" s="1"/>
      <c r="V66" s="1"/>
    </row>
    <row r="67" spans="1:29">
      <c r="A67" s="17" t="s">
        <v>13</v>
      </c>
      <c r="B67" s="17" t="s">
        <v>0</v>
      </c>
      <c r="C67" s="17" t="s">
        <v>1</v>
      </c>
      <c r="D67" s="17" t="s">
        <v>2</v>
      </c>
      <c r="E67" s="16" t="s">
        <v>4</v>
      </c>
      <c r="F67" s="16" t="s">
        <v>3</v>
      </c>
      <c r="G67" s="17" t="s">
        <v>5</v>
      </c>
      <c r="H67" s="17" t="s">
        <v>6</v>
      </c>
      <c r="I67" s="17" t="s">
        <v>7</v>
      </c>
      <c r="J67" s="17" t="s">
        <v>8</v>
      </c>
      <c r="K67" s="17" t="s">
        <v>9</v>
      </c>
      <c r="L67" s="17" t="s">
        <v>10</v>
      </c>
      <c r="M67" s="17" t="s">
        <v>14</v>
      </c>
      <c r="N67" s="17" t="s">
        <v>15</v>
      </c>
      <c r="O67" s="17"/>
      <c r="P67" s="17"/>
      <c r="Q67" s="17"/>
      <c r="R67" s="17"/>
      <c r="S67" s="17"/>
      <c r="T67" s="17"/>
      <c r="U67" s="17"/>
      <c r="V67" s="1"/>
    </row>
    <row r="68" spans="1:29">
      <c r="A68" s="21">
        <v>-10</v>
      </c>
      <c r="B68" s="21">
        <v>5</v>
      </c>
      <c r="C68" s="21">
        <v>0</v>
      </c>
      <c r="D68" s="21">
        <v>0</v>
      </c>
      <c r="E68" s="21">
        <v>99</v>
      </c>
      <c r="F68" s="21">
        <v>0</v>
      </c>
      <c r="G68" s="21">
        <v>2</v>
      </c>
      <c r="H68" s="21">
        <v>0</v>
      </c>
      <c r="I68" s="21">
        <v>0</v>
      </c>
      <c r="J68" s="21">
        <v>0</v>
      </c>
      <c r="K68" s="21">
        <v>0</v>
      </c>
      <c r="L68" s="21">
        <v>0.5</v>
      </c>
      <c r="M68" s="181">
        <v>-1</v>
      </c>
      <c r="N68" s="21">
        <v>0</v>
      </c>
      <c r="O68" s="402" t="s">
        <v>1315</v>
      </c>
      <c r="P68" s="402"/>
      <c r="Q68" s="402"/>
      <c r="R68" s="402"/>
      <c r="S68" s="402"/>
      <c r="T68" s="402"/>
      <c r="U68" s="402"/>
      <c r="V68" s="1"/>
    </row>
    <row r="69" spans="1:29">
      <c r="A69" s="1" t="s">
        <v>1311</v>
      </c>
      <c r="B69" s="1"/>
      <c r="C69" s="1"/>
      <c r="D69" s="1"/>
      <c r="E69" s="1"/>
      <c r="F69" s="1"/>
      <c r="G69" s="1"/>
      <c r="H69" s="1"/>
      <c r="I69" s="1"/>
      <c r="J69" s="1"/>
      <c r="K69" s="1"/>
      <c r="L69" s="1"/>
      <c r="M69" s="1"/>
      <c r="N69" s="1"/>
      <c r="O69" s="1"/>
      <c r="P69" s="1"/>
      <c r="Q69" s="1"/>
      <c r="R69" s="1"/>
      <c r="S69" s="1"/>
      <c r="T69" s="1"/>
      <c r="U69" s="1"/>
      <c r="V69" s="1"/>
    </row>
    <row r="70" spans="1:29">
      <c r="A70" s="17" t="s">
        <v>13</v>
      </c>
      <c r="B70" s="17" t="s">
        <v>0</v>
      </c>
      <c r="C70" s="17" t="s">
        <v>1</v>
      </c>
      <c r="D70" s="17" t="s">
        <v>2</v>
      </c>
      <c r="E70" s="17" t="s">
        <v>273</v>
      </c>
      <c r="F70" s="17" t="s">
        <v>3</v>
      </c>
      <c r="G70" s="17" t="s">
        <v>5</v>
      </c>
      <c r="H70" s="17" t="s">
        <v>913</v>
      </c>
      <c r="I70" s="17"/>
      <c r="J70" s="17"/>
      <c r="K70" s="33"/>
      <c r="L70" s="33"/>
      <c r="M70" s="17"/>
      <c r="N70" s="17"/>
      <c r="O70" s="17"/>
      <c r="P70" s="17"/>
      <c r="Q70" s="17"/>
      <c r="R70" s="17"/>
      <c r="S70" s="17"/>
      <c r="T70" s="17"/>
      <c r="U70" s="17"/>
      <c r="V70" s="1"/>
    </row>
    <row r="71" spans="1:29">
      <c r="A71" s="21">
        <v>-10</v>
      </c>
      <c r="B71" s="21">
        <v>5</v>
      </c>
      <c r="C71" s="21">
        <v>0</v>
      </c>
      <c r="D71" s="21">
        <v>0</v>
      </c>
      <c r="E71" s="21">
        <v>99</v>
      </c>
      <c r="F71" s="21">
        <v>0</v>
      </c>
      <c r="G71" s="21">
        <v>2</v>
      </c>
      <c r="H71" s="17" t="s">
        <v>1312</v>
      </c>
      <c r="I71" s="17"/>
      <c r="J71" s="17"/>
      <c r="K71" s="33"/>
      <c r="L71" s="33"/>
      <c r="M71" s="403" t="s">
        <v>1316</v>
      </c>
      <c r="N71" s="386"/>
      <c r="O71" s="386"/>
      <c r="P71" s="386"/>
      <c r="Q71" s="386"/>
      <c r="R71" s="386"/>
      <c r="S71" s="387"/>
      <c r="T71" s="33"/>
      <c r="U71" s="17"/>
      <c r="V71" s="1"/>
    </row>
    <row r="72" spans="1:29">
      <c r="A72" s="21">
        <v>-10</v>
      </c>
      <c r="B72" s="21">
        <v>5</v>
      </c>
      <c r="C72" s="21">
        <v>1</v>
      </c>
      <c r="D72" s="21">
        <v>0</v>
      </c>
      <c r="E72" s="21">
        <v>99</v>
      </c>
      <c r="F72" s="21">
        <v>0</v>
      </c>
      <c r="G72" s="21">
        <v>-2</v>
      </c>
      <c r="H72" s="17" t="s">
        <v>1313</v>
      </c>
      <c r="I72" s="17"/>
      <c r="J72" s="17"/>
      <c r="K72" s="33"/>
      <c r="L72" s="33"/>
      <c r="M72" s="33"/>
      <c r="N72" s="33"/>
      <c r="O72" s="33"/>
      <c r="P72" s="33"/>
      <c r="Q72" s="33"/>
      <c r="R72" s="33"/>
      <c r="S72" s="33"/>
      <c r="T72" s="17"/>
      <c r="U72" s="17"/>
      <c r="V72" s="1"/>
    </row>
    <row r="73" spans="1:29">
      <c r="A73" s="21">
        <v>-10</v>
      </c>
      <c r="B73" s="21">
        <v>5</v>
      </c>
      <c r="C73" s="21">
        <v>2</v>
      </c>
      <c r="D73" s="21">
        <v>0</v>
      </c>
      <c r="E73" s="21">
        <v>99</v>
      </c>
      <c r="F73" s="21">
        <v>0</v>
      </c>
      <c r="G73" s="21">
        <v>-2</v>
      </c>
      <c r="H73" s="17" t="s">
        <v>1314</v>
      </c>
      <c r="I73" s="17"/>
      <c r="J73" s="17"/>
      <c r="K73" s="33"/>
      <c r="L73" s="33"/>
      <c r="M73" s="33"/>
      <c r="N73" s="33"/>
      <c r="O73" s="33"/>
      <c r="P73" s="33"/>
      <c r="Q73" s="33"/>
      <c r="R73" s="33"/>
      <c r="S73" s="33"/>
      <c r="T73" s="17"/>
      <c r="U73" s="17"/>
      <c r="V73" s="1"/>
    </row>
    <row r="74" spans="1:29">
      <c r="A74" s="1"/>
      <c r="B74" s="1"/>
      <c r="C74" s="1"/>
      <c r="D74" s="1"/>
      <c r="E74" s="1"/>
      <c r="F74" s="1"/>
      <c r="G74" s="1"/>
      <c r="H74" s="1"/>
      <c r="I74" s="1"/>
      <c r="J74" s="1"/>
      <c r="K74" s="95"/>
      <c r="L74" s="95"/>
      <c r="M74" s="95"/>
      <c r="N74" s="95"/>
      <c r="O74" s="95"/>
      <c r="P74" s="95"/>
      <c r="Q74" s="95"/>
      <c r="R74" s="95"/>
      <c r="S74" s="95"/>
      <c r="T74" s="1"/>
      <c r="U74" s="1"/>
      <c r="V74" s="1"/>
      <c r="W74" s="1"/>
    </row>
    <row r="75" spans="1:29">
      <c r="A75" s="1"/>
      <c r="B75" s="1"/>
      <c r="C75" s="1"/>
      <c r="D75" s="1"/>
      <c r="E75" s="1"/>
      <c r="F75" s="1"/>
      <c r="G75" s="1"/>
      <c r="H75" s="1"/>
      <c r="I75" s="1"/>
      <c r="J75" s="1"/>
      <c r="K75" s="95"/>
      <c r="L75" s="95"/>
      <c r="M75" s="95"/>
      <c r="N75" s="95"/>
      <c r="O75" s="95"/>
      <c r="P75" s="95"/>
      <c r="Q75" s="95"/>
      <c r="R75" s="95"/>
      <c r="S75" s="95"/>
      <c r="T75" s="1"/>
      <c r="U75" s="1"/>
      <c r="V75" s="1"/>
      <c r="W75" s="1"/>
      <c r="X75" s="1"/>
    </row>
    <row r="76" spans="1:29" ht="13.5" thickBot="1">
      <c r="A76" s="1"/>
      <c r="B76" s="1"/>
      <c r="C76" s="1"/>
      <c r="D76" s="1"/>
      <c r="E76" s="1"/>
      <c r="F76" s="1"/>
      <c r="G76" s="1"/>
      <c r="H76" s="1"/>
      <c r="I76" s="1"/>
      <c r="J76" s="1"/>
      <c r="K76" s="95"/>
      <c r="L76" s="95"/>
      <c r="M76" s="95"/>
      <c r="N76" s="95"/>
      <c r="O76" s="95"/>
      <c r="P76" s="95"/>
      <c r="Q76" s="95"/>
      <c r="R76" s="95"/>
      <c r="S76" s="95"/>
      <c r="T76" s="1"/>
      <c r="U76" s="81" t="s">
        <v>958</v>
      </c>
      <c r="V76" s="11"/>
      <c r="W76" s="11"/>
      <c r="X76" s="11"/>
      <c r="Y76" s="11"/>
      <c r="Z76" s="404" t="s">
        <v>1301</v>
      </c>
      <c r="AA76" s="11"/>
      <c r="AB76" s="11"/>
      <c r="AC76" s="11"/>
    </row>
    <row r="77" spans="1:29" ht="13.5" thickBot="1">
      <c r="A77" s="43" t="s">
        <v>928</v>
      </c>
      <c r="B77" s="1"/>
      <c r="C77" s="1"/>
      <c r="D77" s="1"/>
      <c r="E77" s="102" t="s">
        <v>931</v>
      </c>
      <c r="F77" s="103"/>
      <c r="G77" s="103"/>
      <c r="H77" s="103"/>
      <c r="I77" s="103"/>
      <c r="J77" s="103"/>
      <c r="K77" s="103"/>
      <c r="L77" s="103"/>
      <c r="M77" s="103"/>
      <c r="N77" s="103"/>
      <c r="O77" s="103"/>
      <c r="P77" s="104"/>
      <c r="Q77" s="95"/>
      <c r="R77" s="95"/>
      <c r="S77" s="95"/>
      <c r="T77" s="1"/>
      <c r="U77" s="277" t="s">
        <v>966</v>
      </c>
      <c r="V77" s="277" t="s">
        <v>932</v>
      </c>
      <c r="W77" s="83"/>
      <c r="X77" s="83"/>
      <c r="Y77" s="83"/>
      <c r="Z77" s="405" t="s">
        <v>100</v>
      </c>
      <c r="AA77" s="277" t="s">
        <v>932</v>
      </c>
      <c r="AB77" s="83"/>
      <c r="AC77" s="83"/>
    </row>
    <row r="78" spans="1:29">
      <c r="A78" s="17" t="s">
        <v>13</v>
      </c>
      <c r="B78" s="17" t="s">
        <v>0</v>
      </c>
      <c r="C78" s="17" t="s">
        <v>1</v>
      </c>
      <c r="D78" s="17" t="s">
        <v>2</v>
      </c>
      <c r="E78" s="16" t="s">
        <v>4</v>
      </c>
      <c r="F78" s="16" t="s">
        <v>3</v>
      </c>
      <c r="G78" s="17" t="s">
        <v>5</v>
      </c>
      <c r="H78" s="17" t="s">
        <v>6</v>
      </c>
      <c r="I78" s="17" t="s">
        <v>7</v>
      </c>
      <c r="J78" s="17" t="s">
        <v>8</v>
      </c>
      <c r="K78" s="17" t="s">
        <v>9</v>
      </c>
      <c r="L78" s="17" t="s">
        <v>10</v>
      </c>
      <c r="M78" s="17" t="s">
        <v>14</v>
      </c>
      <c r="N78" s="17" t="s">
        <v>15</v>
      </c>
      <c r="O78" s="95"/>
      <c r="P78" s="95"/>
      <c r="Q78" s="95"/>
      <c r="R78" s="95"/>
      <c r="S78" s="95"/>
      <c r="T78" s="1"/>
      <c r="U78" s="284" t="s">
        <v>959</v>
      </c>
      <c r="V78" s="14" t="s">
        <v>960</v>
      </c>
      <c r="W78" s="11"/>
      <c r="X78" s="11"/>
      <c r="Y78" s="11"/>
      <c r="Z78" s="406">
        <v>1</v>
      </c>
      <c r="AA78" s="14" t="s">
        <v>1302</v>
      </c>
      <c r="AB78" s="11"/>
      <c r="AC78" s="11"/>
    </row>
    <row r="79" spans="1:29">
      <c r="A79" s="21">
        <v>-20</v>
      </c>
      <c r="B79" s="21">
        <v>5</v>
      </c>
      <c r="C79" s="21">
        <v>-9</v>
      </c>
      <c r="D79" s="21">
        <v>0</v>
      </c>
      <c r="E79" s="21">
        <v>99</v>
      </c>
      <c r="F79" s="21">
        <v>0</v>
      </c>
      <c r="G79" s="21">
        <v>1</v>
      </c>
      <c r="H79" s="181">
        <v>103</v>
      </c>
      <c r="I79" s="21">
        <v>0</v>
      </c>
      <c r="J79" s="21">
        <v>0</v>
      </c>
      <c r="K79" s="21">
        <v>0</v>
      </c>
      <c r="L79" s="21">
        <v>0</v>
      </c>
      <c r="M79" s="21">
        <v>0</v>
      </c>
      <c r="N79" s="21">
        <v>0</v>
      </c>
      <c r="O79" s="99" t="s">
        <v>925</v>
      </c>
      <c r="Q79" s="99" t="s">
        <v>926</v>
      </c>
      <c r="R79" s="95"/>
      <c r="S79" s="95"/>
      <c r="T79" s="1"/>
      <c r="U79" s="11">
        <v>0</v>
      </c>
      <c r="V79" s="14" t="s">
        <v>961</v>
      </c>
      <c r="W79" s="11"/>
      <c r="X79" s="11"/>
      <c r="Y79" s="11"/>
      <c r="Z79" s="406">
        <v>2</v>
      </c>
      <c r="AA79" s="14" t="s">
        <v>1303</v>
      </c>
      <c r="AB79" s="11"/>
      <c r="AC79" s="11"/>
    </row>
    <row r="80" spans="1:29">
      <c r="A80" s="1"/>
      <c r="B80" s="1"/>
      <c r="C80" s="1"/>
      <c r="D80" s="1"/>
      <c r="E80" s="1"/>
      <c r="F80" s="1"/>
      <c r="G80" s="1"/>
      <c r="H80" s="1"/>
      <c r="I80" s="1"/>
      <c r="J80" s="1"/>
      <c r="K80" s="95"/>
      <c r="L80" s="95"/>
      <c r="M80" s="95"/>
      <c r="N80" s="95"/>
      <c r="O80" s="95"/>
      <c r="P80" s="95"/>
      <c r="Q80" s="95"/>
      <c r="R80" s="95"/>
      <c r="S80" s="95"/>
      <c r="T80" s="1"/>
      <c r="U80" s="11">
        <v>-1</v>
      </c>
      <c r="V80" s="14" t="s">
        <v>962</v>
      </c>
      <c r="W80" s="11"/>
      <c r="X80" s="11"/>
      <c r="Y80" s="11"/>
      <c r="Z80" s="406">
        <v>3</v>
      </c>
      <c r="AA80" s="14" t="s">
        <v>1304</v>
      </c>
      <c r="AB80" s="11"/>
      <c r="AC80" s="11"/>
    </row>
    <row r="81" spans="1:29">
      <c r="A81" s="5" t="s">
        <v>927</v>
      </c>
      <c r="B81" s="1"/>
      <c r="C81" s="1"/>
      <c r="D81" s="1"/>
      <c r="E81" s="1"/>
      <c r="F81" s="1"/>
      <c r="G81" s="1"/>
      <c r="H81" s="1"/>
      <c r="I81" s="1"/>
      <c r="J81" s="1"/>
      <c r="K81" s="95"/>
      <c r="L81" s="95"/>
      <c r="M81" s="95"/>
      <c r="N81" s="95"/>
      <c r="O81" s="95"/>
      <c r="P81" s="95"/>
      <c r="Q81" s="95"/>
      <c r="R81" s="95"/>
      <c r="S81" s="95"/>
      <c r="T81" s="1"/>
      <c r="U81" s="11">
        <v>-2</v>
      </c>
      <c r="V81" s="14" t="s">
        <v>963</v>
      </c>
      <c r="W81" s="11"/>
      <c r="X81" s="11"/>
      <c r="Y81" s="11"/>
      <c r="Z81" s="406">
        <v>4</v>
      </c>
      <c r="AA81" s="14" t="s">
        <v>549</v>
      </c>
      <c r="AB81" s="11"/>
      <c r="AC81" s="11"/>
    </row>
    <row r="82" spans="1:29">
      <c r="A82" s="17" t="s">
        <v>13</v>
      </c>
      <c r="B82" s="17" t="s">
        <v>0</v>
      </c>
      <c r="C82" s="17" t="s">
        <v>1</v>
      </c>
      <c r="D82" s="17" t="s">
        <v>2</v>
      </c>
      <c r="E82" s="16" t="s">
        <v>4</v>
      </c>
      <c r="F82" s="16" t="s">
        <v>3</v>
      </c>
      <c r="G82" s="17" t="s">
        <v>5</v>
      </c>
      <c r="H82" s="17"/>
      <c r="I82" s="17"/>
      <c r="J82" s="17"/>
      <c r="K82" s="17"/>
      <c r="L82" s="17"/>
      <c r="M82" s="17"/>
      <c r="N82" s="17"/>
      <c r="O82" s="33"/>
      <c r="P82" s="33"/>
      <c r="Q82" s="33"/>
      <c r="R82" s="33"/>
      <c r="S82" s="33"/>
      <c r="T82" s="17"/>
      <c r="U82" s="11">
        <v>-3</v>
      </c>
      <c r="V82" s="14" t="s">
        <v>964</v>
      </c>
      <c r="W82" s="11"/>
      <c r="X82" s="11"/>
      <c r="Y82" s="11"/>
      <c r="Z82" s="406"/>
      <c r="AA82" s="14"/>
      <c r="AB82" s="11"/>
      <c r="AC82" s="11"/>
    </row>
    <row r="83" spans="1:29">
      <c r="A83" s="21">
        <v>-20</v>
      </c>
      <c r="B83" s="21">
        <v>5</v>
      </c>
      <c r="C83" s="21">
        <v>-9</v>
      </c>
      <c r="D83" s="21">
        <v>0</v>
      </c>
      <c r="E83" s="21">
        <v>99</v>
      </c>
      <c r="F83" s="21">
        <v>0</v>
      </c>
      <c r="G83" s="21">
        <v>1</v>
      </c>
      <c r="H83" s="100" t="s">
        <v>930</v>
      </c>
      <c r="I83" s="17"/>
      <c r="J83" s="17"/>
      <c r="K83" s="403" t="s">
        <v>1326</v>
      </c>
      <c r="L83" s="386"/>
      <c r="M83" s="386"/>
      <c r="N83" s="386"/>
      <c r="O83" s="386"/>
      <c r="P83" s="386"/>
      <c r="Q83" s="386"/>
      <c r="R83" s="387"/>
      <c r="S83" s="33"/>
      <c r="T83" s="17"/>
      <c r="U83" s="11">
        <v>-4</v>
      </c>
      <c r="V83" s="14" t="s">
        <v>965</v>
      </c>
      <c r="W83" s="11"/>
      <c r="X83" s="11"/>
      <c r="Y83" s="11"/>
      <c r="Z83" s="407"/>
    </row>
    <row r="84" spans="1:29">
      <c r="A84" s="1"/>
      <c r="B84" s="1"/>
      <c r="C84" s="1"/>
      <c r="D84" s="1"/>
      <c r="E84" s="1"/>
      <c r="F84" s="1"/>
      <c r="G84" s="1"/>
      <c r="H84" s="1"/>
      <c r="I84" s="1"/>
      <c r="J84" s="1"/>
      <c r="K84" s="95"/>
      <c r="L84" s="95"/>
      <c r="M84" s="95"/>
      <c r="N84" s="95"/>
      <c r="O84" s="95"/>
      <c r="P84" s="95"/>
      <c r="Q84" s="95"/>
      <c r="R84" s="95"/>
      <c r="S84" s="95"/>
      <c r="T84" s="1"/>
      <c r="U84" s="1"/>
      <c r="V84" s="1"/>
    </row>
    <row r="85" spans="1:29" ht="13">
      <c r="A85" s="43" t="s">
        <v>957</v>
      </c>
      <c r="B85" s="1"/>
      <c r="C85" s="1"/>
      <c r="D85" s="1"/>
      <c r="E85" s="1"/>
      <c r="F85" s="1"/>
      <c r="G85" s="1"/>
      <c r="H85" s="1"/>
      <c r="I85" s="1"/>
      <c r="J85" s="1"/>
      <c r="K85" s="95"/>
      <c r="L85" s="95"/>
      <c r="M85" s="95"/>
      <c r="N85" s="95"/>
      <c r="O85" s="95"/>
      <c r="P85" s="95"/>
      <c r="Q85" s="95"/>
      <c r="R85" s="95"/>
      <c r="S85" s="95"/>
      <c r="T85" s="1"/>
      <c r="U85" s="1"/>
      <c r="V85" s="1"/>
    </row>
    <row r="86" spans="1:29" ht="13" thickBot="1">
      <c r="A86" s="17" t="s">
        <v>13</v>
      </c>
      <c r="B86" s="17" t="s">
        <v>0</v>
      </c>
      <c r="C86" s="17" t="s">
        <v>1</v>
      </c>
      <c r="D86" s="17" t="s">
        <v>2</v>
      </c>
      <c r="E86" s="16" t="s">
        <v>4</v>
      </c>
      <c r="F86" s="16" t="s">
        <v>3</v>
      </c>
      <c r="G86" s="17" t="s">
        <v>5</v>
      </c>
      <c r="H86" s="17" t="s">
        <v>6</v>
      </c>
      <c r="I86" s="17" t="s">
        <v>7</v>
      </c>
      <c r="J86" s="17" t="s">
        <v>8</v>
      </c>
      <c r="K86" s="17" t="s">
        <v>9</v>
      </c>
      <c r="L86" s="17" t="s">
        <v>10</v>
      </c>
      <c r="M86" s="17" t="s">
        <v>14</v>
      </c>
      <c r="N86" s="17" t="s">
        <v>15</v>
      </c>
      <c r="O86" s="95"/>
      <c r="P86" s="95"/>
      <c r="Q86" s="95"/>
      <c r="R86" s="95"/>
      <c r="S86" s="95"/>
      <c r="T86" s="1"/>
      <c r="U86" s="1"/>
      <c r="V86" s="1"/>
    </row>
    <row r="87" spans="1:29" ht="13.5" thickBot="1">
      <c r="A87" s="21">
        <v>-20</v>
      </c>
      <c r="B87" s="21">
        <v>5</v>
      </c>
      <c r="C87" s="21">
        <v>-9</v>
      </c>
      <c r="D87" s="21">
        <v>0</v>
      </c>
      <c r="E87" s="21">
        <v>99</v>
      </c>
      <c r="F87" s="21">
        <v>0</v>
      </c>
      <c r="G87" s="21">
        <v>1</v>
      </c>
      <c r="H87" s="21">
        <v>0</v>
      </c>
      <c r="I87" s="181">
        <v>1</v>
      </c>
      <c r="J87" s="181">
        <v>1987</v>
      </c>
      <c r="K87" s="181">
        <v>2009</v>
      </c>
      <c r="L87" s="181">
        <v>5</v>
      </c>
      <c r="M87" s="21">
        <v>0</v>
      </c>
      <c r="N87" s="21">
        <v>0</v>
      </c>
      <c r="O87" s="99" t="s">
        <v>925</v>
      </c>
      <c r="Q87" s="102" t="s">
        <v>926</v>
      </c>
      <c r="R87" s="103"/>
      <c r="S87" s="103"/>
      <c r="T87" s="104"/>
      <c r="U87" s="81" t="s">
        <v>1300</v>
      </c>
      <c r="V87" s="11"/>
      <c r="W87" s="11"/>
      <c r="X87" s="11"/>
    </row>
    <row r="88" spans="1:29">
      <c r="A88" s="1"/>
      <c r="B88" s="1"/>
      <c r="C88" s="1"/>
      <c r="D88" s="1"/>
      <c r="E88" s="1"/>
      <c r="F88" s="1"/>
      <c r="G88" s="1"/>
      <c r="H88" s="1"/>
      <c r="I88" s="1"/>
      <c r="J88" s="1"/>
      <c r="K88" s="95"/>
      <c r="L88" s="95"/>
      <c r="M88" s="95"/>
      <c r="N88" s="95"/>
      <c r="O88" s="95"/>
      <c r="P88" s="95"/>
      <c r="Q88" s="95"/>
      <c r="R88" s="95"/>
      <c r="S88" s="95"/>
      <c r="T88" s="1"/>
      <c r="U88" s="277" t="s">
        <v>100</v>
      </c>
      <c r="V88" s="277" t="s">
        <v>932</v>
      </c>
      <c r="W88" s="83"/>
      <c r="X88" s="83"/>
    </row>
    <row r="89" spans="1:29">
      <c r="A89" s="5" t="s">
        <v>927</v>
      </c>
      <c r="B89" s="1"/>
      <c r="C89" s="1"/>
      <c r="D89" s="1"/>
      <c r="E89" s="1"/>
      <c r="F89" s="1"/>
      <c r="G89" s="1"/>
      <c r="H89" s="1"/>
      <c r="I89" s="1"/>
      <c r="J89" s="1"/>
      <c r="K89" s="95"/>
      <c r="L89" s="95"/>
      <c r="M89" s="95"/>
      <c r="N89" s="95"/>
      <c r="O89" s="95"/>
      <c r="P89" s="95"/>
      <c r="Q89" s="95"/>
      <c r="R89" s="95"/>
      <c r="S89" s="95"/>
      <c r="T89" s="1"/>
      <c r="U89" s="11">
        <v>0</v>
      </c>
      <c r="V89" s="14" t="s">
        <v>933</v>
      </c>
      <c r="W89" s="11"/>
      <c r="X89" s="11"/>
    </row>
    <row r="90" spans="1:29" ht="13" thickBot="1">
      <c r="A90" s="17" t="s">
        <v>13</v>
      </c>
      <c r="B90" s="17" t="s">
        <v>0</v>
      </c>
      <c r="C90" s="17" t="s">
        <v>1</v>
      </c>
      <c r="D90" s="17" t="s">
        <v>2</v>
      </c>
      <c r="E90" s="16" t="s">
        <v>4</v>
      </c>
      <c r="F90" s="16" t="s">
        <v>3</v>
      </c>
      <c r="G90" s="17" t="s">
        <v>5</v>
      </c>
      <c r="H90" s="17"/>
      <c r="I90" s="17"/>
      <c r="J90" s="17"/>
      <c r="K90" s="33"/>
      <c r="L90" s="33"/>
      <c r="M90" s="33"/>
      <c r="N90" s="33"/>
      <c r="O90" s="33"/>
      <c r="P90" s="33"/>
      <c r="Q90" s="33"/>
      <c r="R90" s="33"/>
      <c r="S90" s="33"/>
      <c r="T90" s="17"/>
      <c r="U90" s="11">
        <v>1</v>
      </c>
      <c r="V90" s="14" t="s">
        <v>934</v>
      </c>
      <c r="W90" s="11"/>
      <c r="X90" s="11"/>
    </row>
    <row r="91" spans="1:29" ht="13" thickBot="1">
      <c r="A91" s="21">
        <v>1E-4</v>
      </c>
      <c r="B91" s="21">
        <v>2</v>
      </c>
      <c r="C91" s="21">
        <v>99</v>
      </c>
      <c r="D91" s="21">
        <v>99</v>
      </c>
      <c r="E91" s="21">
        <v>0.5</v>
      </c>
      <c r="F91" s="21">
        <v>6</v>
      </c>
      <c r="G91" s="21">
        <v>-5</v>
      </c>
      <c r="H91" s="17" t="s">
        <v>929</v>
      </c>
      <c r="I91" s="17"/>
      <c r="J91" s="17"/>
      <c r="K91" s="74" t="s">
        <v>956</v>
      </c>
      <c r="L91" s="75"/>
      <c r="M91" s="75"/>
      <c r="N91" s="75"/>
      <c r="O91" s="75"/>
      <c r="P91" s="76"/>
      <c r="Q91" s="33"/>
      <c r="R91" s="33"/>
      <c r="S91" s="33"/>
      <c r="T91" s="17"/>
      <c r="U91" s="11">
        <v>2</v>
      </c>
      <c r="V91" s="14" t="s">
        <v>935</v>
      </c>
      <c r="W91" s="11"/>
      <c r="X91" s="11"/>
    </row>
    <row r="92" spans="1:29">
      <c r="A92" s="21">
        <v>-0.99</v>
      </c>
      <c r="B92" s="21">
        <v>0.99</v>
      </c>
      <c r="C92" s="21">
        <v>0</v>
      </c>
      <c r="D92" s="21">
        <v>0</v>
      </c>
      <c r="E92" s="21">
        <v>0.5</v>
      </c>
      <c r="F92" s="21">
        <v>6</v>
      </c>
      <c r="G92" s="21">
        <v>-5</v>
      </c>
      <c r="H92" s="16" t="s">
        <v>946</v>
      </c>
      <c r="I92" s="17"/>
      <c r="J92" s="17"/>
      <c r="K92" s="33"/>
      <c r="L92" s="33"/>
      <c r="M92" s="33"/>
      <c r="N92" s="33"/>
      <c r="O92" s="33"/>
      <c r="P92" s="33"/>
      <c r="Q92" s="33"/>
      <c r="R92" s="33"/>
      <c r="S92" s="33"/>
      <c r="T92" s="17"/>
      <c r="U92" s="11">
        <v>3</v>
      </c>
      <c r="V92" s="14" t="s">
        <v>936</v>
      </c>
      <c r="W92" s="11"/>
      <c r="X92" s="11"/>
    </row>
    <row r="93" spans="1:29">
      <c r="A93" s="1"/>
      <c r="B93" s="1"/>
      <c r="C93" s="1"/>
      <c r="D93" s="1"/>
      <c r="E93" s="1"/>
      <c r="F93" s="1"/>
      <c r="G93" s="1"/>
      <c r="H93" s="1"/>
      <c r="I93" s="1"/>
      <c r="J93" s="1"/>
      <c r="K93" s="95"/>
      <c r="L93" s="95"/>
      <c r="M93" s="95"/>
      <c r="N93" s="95"/>
      <c r="O93" s="95"/>
      <c r="P93" s="95"/>
      <c r="Q93" s="95"/>
      <c r="R93" s="95"/>
      <c r="S93" s="95"/>
      <c r="T93" s="1"/>
      <c r="U93" s="11">
        <v>4</v>
      </c>
      <c r="V93" s="14" t="s">
        <v>937</v>
      </c>
      <c r="W93" s="11"/>
      <c r="X93" s="11"/>
    </row>
    <row r="94" spans="1:29" ht="12.75" customHeight="1">
      <c r="A94" s="43" t="s">
        <v>1324</v>
      </c>
      <c r="B94" s="1"/>
      <c r="C94" s="1"/>
      <c r="D94" s="1"/>
      <c r="F94" s="1"/>
      <c r="G94" s="1"/>
      <c r="H94" s="1"/>
      <c r="I94" s="1"/>
      <c r="J94" s="1"/>
      <c r="K94" s="95"/>
      <c r="L94" s="95"/>
      <c r="M94" s="95"/>
      <c r="N94" s="95"/>
      <c r="O94" s="95"/>
      <c r="P94" s="95"/>
      <c r="Q94" s="95"/>
      <c r="R94" s="95"/>
      <c r="S94" s="95"/>
      <c r="T94" s="1"/>
      <c r="U94" s="11">
        <v>5</v>
      </c>
      <c r="V94" s="511" t="s">
        <v>1262</v>
      </c>
      <c r="W94" s="511"/>
      <c r="X94" s="511"/>
    </row>
    <row r="95" spans="1:29" ht="15.75" customHeight="1">
      <c r="A95" s="88" t="s">
        <v>1320</v>
      </c>
      <c r="B95" s="1"/>
      <c r="C95" s="1"/>
      <c r="D95" s="1"/>
      <c r="E95" s="88"/>
      <c r="F95" s="1"/>
      <c r="G95" s="1"/>
      <c r="H95" s="1"/>
      <c r="I95" s="1"/>
      <c r="J95" s="1"/>
      <c r="K95" s="95"/>
      <c r="L95" s="95"/>
      <c r="M95" s="95"/>
      <c r="N95" s="95"/>
      <c r="O95" s="95"/>
      <c r="P95" s="95"/>
      <c r="Q95" s="95"/>
      <c r="R95" s="95"/>
      <c r="S95" s="95"/>
      <c r="T95" s="1"/>
      <c r="U95" s="11"/>
      <c r="V95" s="511"/>
      <c r="W95" s="511"/>
      <c r="X95" s="511"/>
    </row>
    <row r="96" spans="1:29" ht="11.25" customHeight="1">
      <c r="A96" s="5" t="s">
        <v>947</v>
      </c>
      <c r="B96" s="1"/>
      <c r="C96" s="1"/>
      <c r="D96" s="1"/>
      <c r="E96" s="1"/>
      <c r="F96" s="1"/>
      <c r="G96" s="1"/>
      <c r="H96" s="1"/>
      <c r="I96" s="1"/>
      <c r="J96" s="1"/>
      <c r="K96" s="95"/>
      <c r="L96" s="95"/>
      <c r="M96" s="95"/>
      <c r="N96" s="95"/>
      <c r="O96" s="95"/>
      <c r="P96" s="95"/>
      <c r="Q96" s="95"/>
      <c r="R96" s="95"/>
      <c r="S96" s="95"/>
      <c r="T96" s="1"/>
      <c r="U96" s="11"/>
      <c r="V96" s="511"/>
      <c r="W96" s="511"/>
      <c r="X96" s="511"/>
    </row>
    <row r="97" spans="1:24" ht="14.25" customHeight="1">
      <c r="A97" s="5" t="s">
        <v>948</v>
      </c>
      <c r="B97" s="1"/>
      <c r="C97" s="1"/>
      <c r="D97" s="1"/>
      <c r="E97" s="1"/>
      <c r="F97" s="1"/>
      <c r="G97" s="1"/>
      <c r="H97" s="1"/>
      <c r="I97" s="1"/>
      <c r="J97" s="1"/>
      <c r="K97" s="95"/>
      <c r="L97" s="95"/>
      <c r="M97" s="95"/>
      <c r="N97" s="95"/>
      <c r="O97" s="95"/>
      <c r="P97" s="95"/>
      <c r="Q97" s="95"/>
      <c r="R97" s="95"/>
      <c r="S97" s="95"/>
      <c r="T97" s="1"/>
      <c r="U97" s="14" t="s">
        <v>942</v>
      </c>
      <c r="V97" s="511" t="s">
        <v>1067</v>
      </c>
      <c r="W97" s="511"/>
      <c r="X97" s="511"/>
    </row>
    <row r="98" spans="1:24">
      <c r="A98" s="5" t="s">
        <v>949</v>
      </c>
      <c r="B98" s="1"/>
      <c r="C98" s="1"/>
      <c r="D98" s="1"/>
      <c r="E98" s="1"/>
      <c r="F98" s="1"/>
      <c r="G98" s="1"/>
      <c r="H98" s="1"/>
      <c r="I98" s="1"/>
      <c r="J98" s="1"/>
      <c r="K98" s="95"/>
      <c r="L98" s="95"/>
      <c r="M98" s="95"/>
      <c r="N98" s="95"/>
      <c r="O98" s="95"/>
      <c r="P98" s="95"/>
      <c r="Q98" s="95"/>
      <c r="R98" s="95"/>
      <c r="S98" s="95"/>
      <c r="T98" s="1"/>
      <c r="U98" s="11"/>
      <c r="V98" s="511"/>
      <c r="W98" s="511"/>
      <c r="X98" s="511"/>
    </row>
    <row r="99" spans="1:24">
      <c r="A99" s="5" t="s">
        <v>950</v>
      </c>
      <c r="B99" s="1"/>
      <c r="C99" s="1"/>
      <c r="D99" s="1"/>
      <c r="E99" s="1"/>
      <c r="F99" s="1"/>
      <c r="G99" s="1"/>
      <c r="H99" s="1"/>
      <c r="I99" s="1"/>
      <c r="J99" s="1"/>
      <c r="K99" s="1"/>
      <c r="L99" s="1"/>
      <c r="M99" s="1"/>
      <c r="N99" s="1"/>
      <c r="O99" s="1"/>
      <c r="P99" s="1"/>
      <c r="Q99" s="1"/>
      <c r="R99" s="1"/>
      <c r="S99" s="1"/>
      <c r="T99" s="1"/>
      <c r="U99" s="11"/>
      <c r="V99" s="511"/>
      <c r="W99" s="511"/>
      <c r="X99" s="511"/>
    </row>
    <row r="100" spans="1:24">
      <c r="A100" s="5" t="s">
        <v>951</v>
      </c>
      <c r="B100" s="1"/>
      <c r="C100" s="1"/>
      <c r="D100" s="1"/>
      <c r="E100" s="1"/>
      <c r="F100" s="1"/>
      <c r="G100" s="1"/>
      <c r="H100" s="1"/>
      <c r="I100" s="1"/>
      <c r="J100" s="1"/>
      <c r="K100" s="1"/>
      <c r="L100" s="1"/>
      <c r="M100" s="1"/>
      <c r="N100" s="1"/>
      <c r="O100" s="1"/>
      <c r="P100" s="1"/>
      <c r="Q100" s="1"/>
      <c r="R100" s="1"/>
      <c r="S100" s="1"/>
      <c r="T100" s="1"/>
      <c r="U100" s="1"/>
      <c r="V100" s="1"/>
    </row>
    <row r="101" spans="1:24">
      <c r="A101" s="5" t="s">
        <v>952</v>
      </c>
      <c r="B101" s="1"/>
      <c r="C101" s="1"/>
      <c r="D101" s="1"/>
      <c r="E101" s="1"/>
      <c r="F101" s="1"/>
      <c r="G101" s="1"/>
      <c r="H101" s="1"/>
      <c r="I101" s="1"/>
      <c r="J101" s="1"/>
      <c r="K101" s="1"/>
      <c r="L101" s="1"/>
      <c r="M101" s="1"/>
      <c r="N101" s="1"/>
      <c r="O101" s="1"/>
      <c r="P101" s="1"/>
      <c r="Q101" s="1"/>
      <c r="R101" s="1"/>
      <c r="S101" s="1"/>
      <c r="T101" s="1"/>
      <c r="U101" s="1"/>
      <c r="V101" s="1"/>
    </row>
    <row r="102" spans="1:24">
      <c r="A102" s="5" t="s">
        <v>953</v>
      </c>
      <c r="B102" s="1"/>
      <c r="C102" s="1"/>
      <c r="D102" s="1"/>
      <c r="E102" s="1"/>
      <c r="F102" s="1"/>
      <c r="G102" s="1"/>
      <c r="H102" s="1"/>
      <c r="I102" s="1"/>
      <c r="J102" s="1"/>
      <c r="K102" s="1"/>
      <c r="L102" s="1"/>
      <c r="M102" s="1"/>
      <c r="N102" s="1"/>
      <c r="O102" s="1"/>
      <c r="P102" s="1"/>
      <c r="Q102" s="1"/>
      <c r="R102" s="1"/>
      <c r="S102" s="1"/>
      <c r="T102" s="1"/>
      <c r="U102" s="1"/>
      <c r="V102" s="1"/>
    </row>
    <row r="103" spans="1:24">
      <c r="A103" s="5" t="s">
        <v>954</v>
      </c>
      <c r="B103" s="1"/>
      <c r="C103" s="1"/>
      <c r="D103" s="1"/>
      <c r="E103" s="1"/>
      <c r="F103" s="1"/>
      <c r="G103" s="1"/>
      <c r="H103" s="1"/>
      <c r="I103" s="1"/>
      <c r="J103" s="1"/>
      <c r="K103" s="1"/>
      <c r="L103" s="1"/>
      <c r="M103" s="1"/>
      <c r="N103" s="1"/>
      <c r="O103" s="1"/>
      <c r="P103" s="1"/>
      <c r="Q103" s="1"/>
      <c r="R103" s="1"/>
      <c r="S103" s="1"/>
      <c r="T103" s="1"/>
      <c r="U103" s="1"/>
      <c r="V103" s="1"/>
    </row>
    <row r="104" spans="1:24" ht="13">
      <c r="A104" s="88" t="s">
        <v>955</v>
      </c>
      <c r="B104" s="1"/>
      <c r="C104" s="1"/>
      <c r="D104" s="1"/>
      <c r="E104" s="1"/>
      <c r="F104" s="1"/>
      <c r="G104" s="1"/>
      <c r="H104" s="1"/>
      <c r="I104" s="1"/>
      <c r="J104" s="1"/>
      <c r="K104" s="1"/>
      <c r="L104" s="1"/>
      <c r="M104" s="1"/>
      <c r="N104" s="1"/>
      <c r="O104" s="1"/>
      <c r="P104" s="1"/>
      <c r="Q104" s="1"/>
      <c r="R104" s="1"/>
      <c r="S104" s="1"/>
      <c r="T104" s="1"/>
      <c r="U104" s="1"/>
      <c r="V104" s="1"/>
    </row>
    <row r="105" spans="1:24" ht="13">
      <c r="A105" s="88"/>
      <c r="B105" s="1"/>
      <c r="C105" s="1"/>
      <c r="D105" s="1"/>
      <c r="E105" s="1"/>
      <c r="F105" s="1"/>
      <c r="G105" s="1"/>
      <c r="H105" s="1"/>
      <c r="I105" s="1"/>
      <c r="J105" s="1"/>
      <c r="K105" s="1"/>
      <c r="L105" s="1"/>
      <c r="M105" s="1"/>
      <c r="N105" s="1"/>
      <c r="O105" s="1"/>
      <c r="P105" s="1"/>
      <c r="Q105" s="1"/>
      <c r="R105" s="1"/>
      <c r="S105" s="1"/>
      <c r="T105" s="1"/>
      <c r="U105" s="1"/>
      <c r="V105" s="1"/>
    </row>
    <row r="106" spans="1:24" ht="13">
      <c r="A106" s="88" t="s">
        <v>1321</v>
      </c>
      <c r="B106" s="1"/>
      <c r="C106" s="1"/>
      <c r="D106" s="1"/>
      <c r="E106" s="88"/>
      <c r="F106" s="1"/>
      <c r="G106" s="1"/>
      <c r="H106" s="1"/>
      <c r="I106" s="1"/>
      <c r="J106" s="1"/>
      <c r="K106" s="95"/>
      <c r="L106" s="95"/>
      <c r="M106" s="95"/>
      <c r="N106" s="95"/>
      <c r="O106" s="95"/>
      <c r="P106" s="1"/>
      <c r="Q106" s="1"/>
      <c r="R106" s="1"/>
      <c r="S106" s="1"/>
      <c r="T106" s="1"/>
      <c r="U106" s="1"/>
      <c r="V106" s="1"/>
    </row>
    <row r="107" spans="1:24">
      <c r="A107" s="5" t="s">
        <v>1322</v>
      </c>
      <c r="B107" s="1"/>
      <c r="C107" s="1"/>
      <c r="D107" s="1"/>
      <c r="E107" s="1"/>
      <c r="F107" s="1"/>
      <c r="G107" s="1"/>
      <c r="H107" s="1"/>
      <c r="I107" s="1"/>
      <c r="J107" s="1"/>
      <c r="K107" s="95"/>
      <c r="L107" s="95"/>
      <c r="M107" s="95"/>
      <c r="N107" s="95"/>
      <c r="O107" s="95"/>
      <c r="P107" s="1"/>
      <c r="Q107" s="1"/>
      <c r="R107" s="1"/>
      <c r="S107" s="1"/>
      <c r="T107" s="1"/>
      <c r="U107" s="1"/>
      <c r="V107" s="1"/>
    </row>
    <row r="108" spans="1:24">
      <c r="A108" s="5" t="s">
        <v>948</v>
      </c>
      <c r="B108" s="1"/>
      <c r="C108" s="1"/>
      <c r="D108" s="1"/>
      <c r="E108" s="1"/>
      <c r="F108" s="1"/>
      <c r="G108" s="1"/>
      <c r="H108" s="1"/>
      <c r="I108" s="1"/>
      <c r="J108" s="1"/>
      <c r="K108" s="95"/>
      <c r="L108" s="95"/>
      <c r="M108" s="95"/>
      <c r="N108" s="95"/>
      <c r="O108" s="95"/>
      <c r="P108" s="1"/>
      <c r="Q108" s="1"/>
      <c r="R108" s="1"/>
      <c r="S108" s="1"/>
      <c r="T108" s="1"/>
      <c r="U108" s="1"/>
      <c r="V108" s="1"/>
    </row>
    <row r="109" spans="1:24">
      <c r="A109" s="5" t="s">
        <v>949</v>
      </c>
      <c r="B109" s="1"/>
      <c r="C109" s="1"/>
      <c r="D109" s="1"/>
      <c r="E109" s="1"/>
      <c r="F109" s="1"/>
      <c r="G109" s="1"/>
      <c r="H109" s="1"/>
      <c r="I109" s="1"/>
      <c r="J109" s="1"/>
      <c r="K109" s="95"/>
      <c r="L109" s="95"/>
      <c r="M109" s="95"/>
      <c r="N109" s="95"/>
      <c r="O109" s="95"/>
      <c r="P109" s="1"/>
      <c r="Q109" s="1"/>
      <c r="R109" s="1"/>
      <c r="S109" s="1"/>
      <c r="T109" s="1"/>
      <c r="U109" s="1"/>
      <c r="V109" s="1"/>
    </row>
    <row r="110" spans="1:24">
      <c r="A110" s="5" t="s">
        <v>950</v>
      </c>
      <c r="B110" s="1"/>
      <c r="C110" s="1"/>
      <c r="D110" s="1"/>
      <c r="E110" s="1"/>
      <c r="F110" s="1"/>
      <c r="G110" s="1"/>
      <c r="H110" s="1"/>
      <c r="I110" s="1"/>
      <c r="J110" s="1"/>
      <c r="K110" s="1"/>
      <c r="L110" s="1"/>
      <c r="M110" s="1"/>
      <c r="N110" s="1"/>
      <c r="O110" s="1"/>
      <c r="P110" s="1"/>
      <c r="Q110" s="1"/>
      <c r="R110" s="1"/>
      <c r="S110" s="1"/>
      <c r="T110" s="1"/>
      <c r="U110" s="1"/>
      <c r="V110" s="1"/>
    </row>
    <row r="111" spans="1:24">
      <c r="A111" s="5" t="s">
        <v>1323</v>
      </c>
      <c r="B111" s="1"/>
      <c r="C111" s="1"/>
      <c r="D111" s="1"/>
      <c r="E111" s="1"/>
      <c r="F111" s="1"/>
      <c r="G111" s="1"/>
      <c r="H111" s="1"/>
      <c r="I111" s="1"/>
      <c r="J111" s="1"/>
      <c r="K111" s="1"/>
      <c r="L111" s="1"/>
      <c r="M111" s="1"/>
      <c r="N111" s="1"/>
      <c r="O111" s="1"/>
      <c r="P111" s="1"/>
      <c r="Q111" s="1"/>
      <c r="R111" s="1"/>
      <c r="S111" s="1"/>
      <c r="T111" s="1"/>
      <c r="U111" s="1"/>
      <c r="V111" s="1"/>
    </row>
    <row r="112" spans="1:24">
      <c r="A112" s="5" t="s">
        <v>952</v>
      </c>
      <c r="B112" s="1"/>
      <c r="C112" s="1"/>
      <c r="D112" s="1"/>
      <c r="E112" s="1"/>
      <c r="F112" s="1"/>
      <c r="G112" s="1"/>
      <c r="H112" s="1"/>
      <c r="I112" s="1"/>
      <c r="J112" s="1"/>
      <c r="K112" s="1"/>
      <c r="L112" s="1"/>
      <c r="M112" s="1"/>
      <c r="N112" s="1"/>
      <c r="O112" s="1"/>
      <c r="P112" s="1"/>
      <c r="Q112" s="1"/>
      <c r="R112" s="1"/>
      <c r="S112" s="1"/>
      <c r="T112" s="1"/>
      <c r="U112" s="1"/>
      <c r="V112" s="1"/>
    </row>
    <row r="113" spans="1:26">
      <c r="A113" s="5" t="s">
        <v>953</v>
      </c>
      <c r="B113" s="1"/>
      <c r="C113" s="1"/>
      <c r="D113" s="1"/>
      <c r="E113" s="1"/>
      <c r="F113" s="1"/>
      <c r="G113" s="1"/>
      <c r="H113" s="1"/>
      <c r="I113" s="1"/>
      <c r="J113" s="1"/>
      <c r="K113" s="1"/>
      <c r="L113" s="1"/>
      <c r="M113" s="1"/>
      <c r="N113" s="1"/>
      <c r="O113" s="1"/>
      <c r="P113" s="1"/>
      <c r="Q113" s="1"/>
      <c r="R113" s="1"/>
      <c r="S113" s="1"/>
      <c r="T113" s="1"/>
      <c r="U113" s="1"/>
      <c r="V113" s="1"/>
    </row>
    <row r="114" spans="1:26">
      <c r="A114" s="5" t="s">
        <v>954</v>
      </c>
      <c r="B114" s="1"/>
      <c r="C114" s="1"/>
      <c r="D114" s="1"/>
      <c r="E114" s="1"/>
      <c r="F114" s="1"/>
      <c r="G114" s="1"/>
      <c r="H114" s="1"/>
      <c r="I114" s="1"/>
      <c r="J114" s="1"/>
      <c r="K114" s="1"/>
      <c r="L114" s="1"/>
      <c r="M114" s="1"/>
      <c r="N114" s="1"/>
      <c r="O114" s="1"/>
      <c r="P114" s="1"/>
      <c r="Q114" s="1"/>
      <c r="R114" s="1"/>
      <c r="S114" s="1"/>
      <c r="T114" s="1"/>
      <c r="U114" s="1"/>
      <c r="V114" s="1"/>
    </row>
    <row r="115" spans="1:26" ht="13">
      <c r="A115" s="88" t="s">
        <v>955</v>
      </c>
      <c r="B115" s="1"/>
      <c r="C115" s="1"/>
      <c r="D115" s="1"/>
      <c r="E115" s="1"/>
      <c r="F115" s="1"/>
      <c r="G115" s="1"/>
      <c r="H115" s="1"/>
      <c r="I115" s="1"/>
      <c r="J115" s="1"/>
      <c r="K115" s="1"/>
      <c r="L115" s="1"/>
      <c r="M115" s="1"/>
      <c r="N115" s="1"/>
      <c r="O115" s="1"/>
      <c r="P115" s="1"/>
      <c r="Q115" s="1"/>
      <c r="R115" s="1"/>
      <c r="S115" s="1"/>
      <c r="T115" s="1"/>
      <c r="U115" s="1"/>
      <c r="V115" s="1"/>
    </row>
    <row r="116" spans="1:26">
      <c r="A116" s="5"/>
      <c r="B116" s="1"/>
      <c r="C116" s="1"/>
      <c r="D116" s="1"/>
      <c r="E116" s="1"/>
      <c r="F116" s="1"/>
      <c r="G116" s="1"/>
      <c r="H116" s="1"/>
      <c r="I116" s="1"/>
      <c r="J116" s="1"/>
      <c r="K116" s="1"/>
      <c r="L116" s="1"/>
      <c r="M116" s="1"/>
      <c r="N116" s="1"/>
      <c r="O116" s="1"/>
      <c r="P116" s="1"/>
      <c r="Q116" s="1"/>
      <c r="R116" s="1"/>
      <c r="S116" s="1"/>
      <c r="T116" s="1"/>
      <c r="U116" s="1"/>
      <c r="V116" s="1"/>
    </row>
    <row r="117" spans="1:26" ht="13">
      <c r="A117" s="32" t="s">
        <v>856</v>
      </c>
      <c r="D117" s="38" t="s">
        <v>846</v>
      </c>
    </row>
    <row r="118" spans="1:26" ht="13">
      <c r="A118" s="32"/>
      <c r="D118" s="38"/>
    </row>
    <row r="119" spans="1:26" ht="13">
      <c r="A119" s="252" t="s">
        <v>848</v>
      </c>
      <c r="B119" s="253"/>
      <c r="C119" s="253"/>
      <c r="D119" s="253"/>
      <c r="E119" s="253"/>
      <c r="F119" s="253"/>
      <c r="G119" s="253"/>
      <c r="H119" s="253"/>
      <c r="Z119" s="1"/>
    </row>
    <row r="120" spans="1:26" ht="13.5" thickBot="1">
      <c r="A120" s="254" t="s">
        <v>849</v>
      </c>
      <c r="B120" s="254" t="s">
        <v>439</v>
      </c>
      <c r="C120" s="254"/>
      <c r="D120" s="255"/>
      <c r="E120" s="255"/>
      <c r="F120" s="255"/>
      <c r="G120" s="255"/>
      <c r="H120" s="255"/>
      <c r="Z120" s="1"/>
    </row>
    <row r="121" spans="1:26" ht="12.75" customHeight="1">
      <c r="A121" s="256">
        <v>0</v>
      </c>
      <c r="B121" s="253" t="s">
        <v>1099</v>
      </c>
      <c r="C121" s="253"/>
      <c r="D121" s="253"/>
      <c r="E121" s="253"/>
      <c r="F121" s="253"/>
      <c r="G121" s="253"/>
      <c r="H121" s="253"/>
      <c r="J121" s="512" t="s">
        <v>1100</v>
      </c>
      <c r="K121" s="513"/>
      <c r="L121" s="513"/>
      <c r="M121" s="513"/>
      <c r="N121" s="513"/>
      <c r="O121" s="513"/>
      <c r="P121" s="513"/>
      <c r="Q121" s="514"/>
      <c r="Z121" s="1"/>
    </row>
    <row r="122" spans="1:26">
      <c r="A122" s="256">
        <v>1</v>
      </c>
      <c r="B122" s="253" t="s">
        <v>850</v>
      </c>
      <c r="C122" s="253"/>
      <c r="D122" s="253"/>
      <c r="E122" s="253"/>
      <c r="F122" s="253"/>
      <c r="G122" s="253"/>
      <c r="H122" s="253"/>
      <c r="J122" s="515"/>
      <c r="K122" s="516"/>
      <c r="L122" s="516"/>
      <c r="M122" s="516"/>
      <c r="N122" s="516"/>
      <c r="O122" s="516"/>
      <c r="P122" s="516"/>
      <c r="Q122" s="517"/>
      <c r="Z122" s="1"/>
    </row>
    <row r="123" spans="1:26">
      <c r="A123" s="256">
        <v>2</v>
      </c>
      <c r="B123" s="253" t="s">
        <v>851</v>
      </c>
      <c r="C123" s="253"/>
      <c r="D123" s="253"/>
      <c r="E123" s="253"/>
      <c r="F123" s="253"/>
      <c r="G123" s="253"/>
      <c r="H123" s="253"/>
      <c r="J123" s="515"/>
      <c r="K123" s="516"/>
      <c r="L123" s="516"/>
      <c r="M123" s="516"/>
      <c r="N123" s="516"/>
      <c r="O123" s="516"/>
      <c r="P123" s="516"/>
      <c r="Q123" s="517"/>
      <c r="R123" s="1"/>
      <c r="S123" s="1"/>
      <c r="T123" s="1"/>
      <c r="U123" s="1"/>
      <c r="V123" s="1"/>
      <c r="W123" s="1"/>
      <c r="X123" s="1"/>
      <c r="Y123" s="1"/>
      <c r="Z123" s="1"/>
    </row>
    <row r="124" spans="1:26" ht="13.5" thickBot="1">
      <c r="J124" s="518"/>
      <c r="K124" s="519"/>
      <c r="L124" s="519"/>
      <c r="M124" s="519"/>
      <c r="N124" s="519"/>
      <c r="O124" s="519"/>
      <c r="P124" s="519"/>
      <c r="Q124" s="520"/>
      <c r="R124" s="269"/>
      <c r="S124" s="270"/>
      <c r="T124" s="270"/>
      <c r="U124" s="270"/>
      <c r="V124" s="270"/>
      <c r="W124" s="270"/>
      <c r="X124" s="270"/>
      <c r="Y124" s="270"/>
      <c r="Z124" s="1"/>
    </row>
    <row r="125" spans="1:26" ht="13.5" thickBot="1">
      <c r="A125" s="59" t="s">
        <v>487</v>
      </c>
      <c r="B125" s="17"/>
      <c r="C125" s="17"/>
      <c r="D125" s="17"/>
      <c r="E125" s="17"/>
      <c r="F125" s="17"/>
      <c r="G125" s="17"/>
      <c r="H125" s="17"/>
      <c r="I125" s="17"/>
      <c r="J125" s="17"/>
      <c r="K125" s="17"/>
      <c r="L125" s="17"/>
      <c r="M125" s="17"/>
      <c r="N125" s="17"/>
      <c r="O125" s="17"/>
      <c r="P125" s="17"/>
      <c r="Q125" s="17"/>
      <c r="R125" s="271"/>
      <c r="S125" s="271"/>
      <c r="T125" s="271"/>
      <c r="U125" s="270"/>
      <c r="V125" s="270"/>
      <c r="W125" s="270"/>
      <c r="X125" s="270"/>
      <c r="Y125" s="270"/>
      <c r="Z125" s="1"/>
    </row>
    <row r="126" spans="1:26" ht="13" thickBot="1">
      <c r="A126" s="2">
        <v>1</v>
      </c>
      <c r="B126" s="17" t="s">
        <v>252</v>
      </c>
      <c r="C126" s="17"/>
      <c r="D126" s="17"/>
      <c r="E126" s="17"/>
      <c r="F126" s="17"/>
      <c r="G126" s="17"/>
      <c r="H126" s="17"/>
      <c r="I126" s="17"/>
      <c r="J126" s="17"/>
      <c r="K126" s="17"/>
      <c r="L126" s="17"/>
      <c r="M126" s="248" t="s">
        <v>847</v>
      </c>
      <c r="N126" s="249"/>
      <c r="O126" s="17"/>
      <c r="P126" s="17"/>
      <c r="Q126" s="17"/>
      <c r="R126" s="272"/>
      <c r="S126" s="270"/>
      <c r="T126" s="270"/>
      <c r="U126" s="270"/>
      <c r="V126" s="270"/>
      <c r="W126" s="270"/>
      <c r="X126" s="270"/>
      <c r="Y126" s="270"/>
      <c r="Z126" s="1"/>
    </row>
    <row r="127" spans="1:26" ht="13" thickBot="1">
      <c r="A127" s="17" t="s">
        <v>323</v>
      </c>
      <c r="B127" s="16"/>
      <c r="C127" s="16"/>
      <c r="D127" s="16"/>
      <c r="E127" s="16"/>
      <c r="F127" s="250" t="s">
        <v>861</v>
      </c>
      <c r="G127" s="257"/>
      <c r="H127" s="258"/>
      <c r="I127" s="258"/>
      <c r="J127" s="16"/>
      <c r="K127" s="16"/>
      <c r="L127" s="17"/>
      <c r="M127" s="17"/>
      <c r="N127" s="17"/>
      <c r="O127" s="17"/>
      <c r="P127" s="17"/>
      <c r="Q127" s="17"/>
      <c r="R127" s="272"/>
      <c r="S127" s="270"/>
      <c r="T127" s="270"/>
      <c r="U127" s="270"/>
      <c r="V127" s="270"/>
      <c r="W127" s="270"/>
      <c r="X127" s="270"/>
      <c r="Y127" s="270"/>
      <c r="Z127" s="1"/>
    </row>
    <row r="128" spans="1:26" ht="13" thickBot="1">
      <c r="A128" s="16" t="s">
        <v>852</v>
      </c>
      <c r="B128" s="16" t="s">
        <v>853</v>
      </c>
      <c r="C128" s="16" t="s">
        <v>854</v>
      </c>
      <c r="D128" s="16" t="s">
        <v>855</v>
      </c>
      <c r="E128" s="16" t="s">
        <v>532</v>
      </c>
      <c r="F128" s="16"/>
      <c r="G128" s="16"/>
      <c r="H128" s="16"/>
      <c r="I128" s="16"/>
      <c r="J128" s="16"/>
      <c r="K128" s="16"/>
      <c r="L128" s="17"/>
      <c r="M128" s="17"/>
      <c r="N128" s="17"/>
      <c r="O128" s="17"/>
      <c r="P128" s="17"/>
      <c r="Q128" s="17"/>
      <c r="R128" s="272"/>
      <c r="S128" s="270"/>
      <c r="T128" s="270"/>
      <c r="U128" s="270"/>
      <c r="V128" s="270"/>
      <c r="W128" s="270"/>
      <c r="X128" s="270"/>
      <c r="Y128" s="270"/>
      <c r="Z128" s="1"/>
    </row>
    <row r="129" spans="1:25" ht="13" thickBot="1">
      <c r="A129" s="246">
        <v>1</v>
      </c>
      <c r="B129" s="246">
        <v>1</v>
      </c>
      <c r="C129" s="246">
        <v>1</v>
      </c>
      <c r="D129" s="246">
        <v>1</v>
      </c>
      <c r="E129" s="246">
        <v>1</v>
      </c>
      <c r="F129" s="102" t="s">
        <v>1068</v>
      </c>
      <c r="G129" s="76"/>
      <c r="H129" s="75"/>
      <c r="I129" s="75"/>
      <c r="J129" s="75"/>
      <c r="K129" s="76"/>
      <c r="L129" s="17"/>
      <c r="M129" s="33"/>
      <c r="N129" s="33"/>
      <c r="O129" s="17"/>
      <c r="P129" s="17"/>
      <c r="Q129" s="17"/>
      <c r="R129" s="95"/>
      <c r="S129" s="95"/>
      <c r="T129" s="95"/>
      <c r="U129" s="95"/>
      <c r="V129" s="95"/>
      <c r="W129" s="95"/>
      <c r="X129" s="95"/>
      <c r="Y129" s="95"/>
    </row>
    <row r="130" spans="1:25">
      <c r="A130" s="1"/>
      <c r="B130" s="1"/>
      <c r="C130" s="1"/>
      <c r="D130" s="1"/>
      <c r="E130" s="1"/>
      <c r="F130" s="1"/>
      <c r="G130" s="1"/>
      <c r="H130" s="1"/>
      <c r="I130" s="1"/>
      <c r="J130" s="1"/>
      <c r="K130" s="1"/>
      <c r="L130" s="1"/>
      <c r="M130" s="1"/>
      <c r="N130" s="1"/>
      <c r="O130" s="1"/>
      <c r="P130" s="1"/>
      <c r="Q130" s="1"/>
      <c r="R130" s="95"/>
      <c r="S130" s="95"/>
      <c r="T130" s="95"/>
      <c r="U130" s="95"/>
      <c r="V130" s="95"/>
      <c r="W130" s="95"/>
      <c r="X130" s="95"/>
      <c r="Y130" s="95"/>
    </row>
    <row r="131" spans="1:25" ht="13">
      <c r="A131" s="43"/>
      <c r="B131" s="1"/>
      <c r="C131" s="1"/>
      <c r="D131" s="1"/>
      <c r="E131" s="1"/>
      <c r="F131" s="1"/>
      <c r="G131" s="1"/>
      <c r="H131" s="31"/>
      <c r="I131" s="31"/>
      <c r="J131" s="31"/>
      <c r="K131" s="31"/>
      <c r="L131" s="31"/>
      <c r="M131" s="1"/>
      <c r="N131" s="1"/>
      <c r="O131" s="1"/>
      <c r="P131" s="1"/>
      <c r="Q131" s="1"/>
      <c r="R131" s="1"/>
      <c r="S131" s="1"/>
      <c r="T131" s="1"/>
      <c r="U131" s="1"/>
      <c r="V131" s="1"/>
      <c r="W131" s="1"/>
      <c r="X131" s="1"/>
      <c r="Y131" s="1"/>
    </row>
    <row r="132" spans="1:25">
      <c r="A132" s="1"/>
      <c r="B132" s="1"/>
      <c r="C132" s="1"/>
      <c r="D132" s="1"/>
      <c r="E132" s="1"/>
      <c r="F132" s="1"/>
      <c r="G132" s="1"/>
      <c r="H132" s="31"/>
      <c r="I132" s="31"/>
      <c r="J132" s="31"/>
      <c r="K132" s="31"/>
      <c r="L132" s="31"/>
      <c r="M132" s="1"/>
      <c r="N132" s="1"/>
      <c r="O132" s="1"/>
      <c r="P132" s="1"/>
      <c r="Q132" s="1"/>
      <c r="R132" s="1"/>
      <c r="S132" s="1"/>
      <c r="T132" s="1"/>
      <c r="U132" s="1"/>
      <c r="V132" s="1"/>
      <c r="W132" s="1"/>
      <c r="X132" s="1"/>
      <c r="Y132" s="1"/>
    </row>
    <row r="133" spans="1:25">
      <c r="A133" s="5"/>
      <c r="B133" s="1"/>
      <c r="C133" s="1"/>
      <c r="D133" s="1"/>
      <c r="E133" s="1"/>
      <c r="F133" s="1"/>
      <c r="G133" s="1"/>
      <c r="H133" s="31"/>
      <c r="I133" s="31"/>
      <c r="J133" s="31"/>
      <c r="K133" s="31"/>
      <c r="L133" s="31"/>
      <c r="M133" s="1"/>
      <c r="N133" s="1"/>
      <c r="O133" s="31"/>
      <c r="P133" s="1"/>
      <c r="Q133" s="1"/>
    </row>
    <row r="134" spans="1:25">
      <c r="A134" s="5"/>
      <c r="B134" s="1"/>
      <c r="C134" s="1"/>
      <c r="D134" s="1"/>
      <c r="E134" s="1"/>
      <c r="F134" s="1"/>
      <c r="G134" s="1"/>
      <c r="H134" s="31"/>
      <c r="I134" s="31"/>
      <c r="J134" s="31"/>
      <c r="K134" s="31"/>
      <c r="L134" s="31"/>
      <c r="M134" s="1"/>
      <c r="N134" s="1"/>
      <c r="O134" s="31"/>
      <c r="P134" s="1"/>
      <c r="Q134" s="1"/>
    </row>
    <row r="135" spans="1:25">
      <c r="A135" s="5"/>
      <c r="B135" s="1"/>
      <c r="C135" s="1"/>
      <c r="D135" s="1"/>
      <c r="E135" s="1"/>
      <c r="F135" s="1"/>
      <c r="G135" s="1"/>
      <c r="H135" s="31"/>
      <c r="I135" s="31"/>
      <c r="J135" s="31"/>
      <c r="K135" s="31"/>
      <c r="L135" s="31"/>
      <c r="M135" s="1"/>
      <c r="N135" s="1"/>
      <c r="O135" s="31"/>
      <c r="P135" s="1"/>
      <c r="Q135" s="1"/>
    </row>
    <row r="136" spans="1:25">
      <c r="H136" s="30"/>
      <c r="I136" s="30"/>
      <c r="J136" s="31"/>
      <c r="K136" s="30"/>
      <c r="L136" s="30"/>
      <c r="O136" s="30"/>
    </row>
    <row r="137" spans="1:25">
      <c r="O137" s="30"/>
    </row>
    <row r="138" spans="1:25">
      <c r="G138" s="1"/>
    </row>
  </sheetData>
  <mergeCells count="7">
    <mergeCell ref="V94:X96"/>
    <mergeCell ref="J121:Q124"/>
    <mergeCell ref="L20:O23"/>
    <mergeCell ref="I7:L7"/>
    <mergeCell ref="A7:G7"/>
    <mergeCell ref="M7:N7"/>
    <mergeCell ref="V97:X99"/>
  </mergeCells>
  <phoneticPr fontId="0" type="noConversion"/>
  <pageMargins left="0.75" right="0.75" top="1" bottom="1" header="0.5" footer="0.5"/>
  <pageSetup orientation="portrait" horizontalDpi="90" verticalDpi="9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56"/>
  <sheetViews>
    <sheetView workbookViewId="0">
      <selection activeCell="F58" sqref="F58"/>
    </sheetView>
  </sheetViews>
  <sheetFormatPr defaultRowHeight="12.5"/>
  <cols>
    <col min="22" max="22" width="17" customWidth="1"/>
  </cols>
  <sheetData>
    <row r="1" spans="1:27" ht="13">
      <c r="A1" s="32" t="s">
        <v>809</v>
      </c>
      <c r="H1" s="30"/>
    </row>
    <row r="2" spans="1:27">
      <c r="A2" s="3"/>
    </row>
    <row r="3" spans="1:27" ht="26.5" thickBot="1">
      <c r="A3" s="374" t="s">
        <v>816</v>
      </c>
      <c r="B3" s="547" t="s">
        <v>362</v>
      </c>
      <c r="C3" s="547"/>
      <c r="D3" s="547"/>
      <c r="E3" s="547"/>
      <c r="F3" s="547"/>
      <c r="G3" s="547" t="s">
        <v>817</v>
      </c>
      <c r="H3" s="547"/>
      <c r="I3" s="200"/>
      <c r="J3" s="200"/>
      <c r="K3" s="200"/>
      <c r="L3" s="200"/>
      <c r="M3" s="200"/>
    </row>
    <row r="4" spans="1:27">
      <c r="A4" s="375">
        <v>1</v>
      </c>
      <c r="B4" s="548" t="s">
        <v>811</v>
      </c>
      <c r="C4" s="548"/>
      <c r="D4" s="548"/>
      <c r="E4" s="548"/>
      <c r="F4" s="548"/>
      <c r="G4" s="14" t="s">
        <v>818</v>
      </c>
      <c r="H4" s="11"/>
      <c r="I4" s="11"/>
      <c r="J4" s="11"/>
      <c r="K4" s="11"/>
      <c r="L4" s="11"/>
      <c r="M4" s="11"/>
    </row>
    <row r="5" spans="1:27">
      <c r="A5" s="11">
        <v>2</v>
      </c>
      <c r="B5" s="548" t="s">
        <v>813</v>
      </c>
      <c r="C5" s="548"/>
      <c r="D5" s="548"/>
      <c r="E5" s="548"/>
      <c r="F5" s="548"/>
      <c r="G5" s="14" t="s">
        <v>820</v>
      </c>
      <c r="H5" s="11"/>
      <c r="I5" s="11"/>
      <c r="J5" s="11"/>
      <c r="K5" s="11"/>
      <c r="L5" s="11"/>
      <c r="M5" s="11"/>
    </row>
    <row r="6" spans="1:27">
      <c r="A6" s="11">
        <v>3</v>
      </c>
      <c r="B6" s="548" t="s">
        <v>814</v>
      </c>
      <c r="C6" s="548"/>
      <c r="D6" s="548"/>
      <c r="E6" s="548"/>
      <c r="F6" s="548"/>
      <c r="G6" s="14" t="s">
        <v>820</v>
      </c>
      <c r="H6" s="11"/>
      <c r="I6" s="11"/>
      <c r="J6" s="11"/>
      <c r="K6" s="11"/>
      <c r="L6" s="11"/>
      <c r="M6" s="11"/>
    </row>
    <row r="7" spans="1:27">
      <c r="A7" s="11">
        <v>4</v>
      </c>
      <c r="B7" s="548" t="s">
        <v>812</v>
      </c>
      <c r="C7" s="548"/>
      <c r="D7" s="548"/>
      <c r="E7" s="548"/>
      <c r="F7" s="548"/>
      <c r="G7" s="14" t="s">
        <v>819</v>
      </c>
      <c r="H7" s="11"/>
      <c r="I7" s="11"/>
      <c r="J7" s="11"/>
      <c r="K7" s="11"/>
      <c r="L7" s="11"/>
      <c r="M7" s="11"/>
    </row>
    <row r="8" spans="1:27">
      <c r="B8" s="234"/>
      <c r="C8" s="234"/>
      <c r="D8" s="234"/>
      <c r="E8" s="234"/>
      <c r="F8" s="234"/>
      <c r="G8" s="3"/>
    </row>
    <row r="9" spans="1:27" ht="13">
      <c r="A9" s="32" t="s">
        <v>821</v>
      </c>
    </row>
    <row r="10" spans="1:27" ht="13.5"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ht="13">
      <c r="A18" s="38" t="s">
        <v>842</v>
      </c>
    </row>
    <row r="20" spans="1:21" ht="13">
      <c r="A20" s="32" t="s">
        <v>830</v>
      </c>
    </row>
    <row r="21" spans="1:21" ht="13.5" thickBot="1">
      <c r="A21" s="59" t="s">
        <v>488</v>
      </c>
      <c r="B21" s="17"/>
      <c r="C21" s="17"/>
      <c r="D21" s="17"/>
      <c r="E21" s="17"/>
      <c r="F21" s="17"/>
      <c r="G21" s="17"/>
      <c r="H21" s="17"/>
      <c r="I21" s="17"/>
      <c r="J21" s="17"/>
      <c r="K21" s="17"/>
      <c r="L21" s="17"/>
      <c r="M21" s="17"/>
      <c r="N21" s="17"/>
      <c r="O21" s="17"/>
      <c r="P21" s="17"/>
      <c r="Q21" s="17"/>
      <c r="R21" s="17"/>
      <c r="S21" s="17"/>
      <c r="T21" s="17"/>
      <c r="U21" s="17"/>
    </row>
    <row r="22" spans="1:21" ht="13"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ht="13">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-4</v>
      </c>
      <c r="B34" s="7">
        <v>4</v>
      </c>
      <c r="C34" s="7">
        <v>0</v>
      </c>
      <c r="D34" s="7">
        <v>0</v>
      </c>
      <c r="E34" s="7">
        <v>99</v>
      </c>
      <c r="F34" s="7">
        <v>0</v>
      </c>
      <c r="G34" s="7">
        <v>-3</v>
      </c>
      <c r="H34" s="7">
        <v>0</v>
      </c>
      <c r="I34" s="7">
        <v>0</v>
      </c>
      <c r="J34" s="7">
        <v>0</v>
      </c>
      <c r="K34" s="7">
        <v>0</v>
      </c>
      <c r="L34" s="7">
        <v>0</v>
      </c>
      <c r="M34" s="7">
        <v>0</v>
      </c>
      <c r="N34" s="7">
        <v>0</v>
      </c>
      <c r="O34" s="16" t="s">
        <v>839</v>
      </c>
      <c r="P34" s="17"/>
      <c r="Q34" s="17"/>
      <c r="R34" s="17"/>
      <c r="S34" s="521" t="s">
        <v>838</v>
      </c>
      <c r="T34" s="522"/>
      <c r="U34" s="523"/>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24"/>
      <c r="T35" s="525"/>
      <c r="U35" s="526"/>
    </row>
    <row r="36" spans="1:21" ht="13"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27"/>
      <c r="T36" s="528"/>
      <c r="U36" s="529"/>
    </row>
    <row r="37" spans="1:21">
      <c r="A37" s="5"/>
      <c r="B37" s="5"/>
      <c r="C37" s="5"/>
      <c r="D37" s="5"/>
      <c r="E37" s="5"/>
      <c r="F37" s="5"/>
      <c r="G37" s="5"/>
      <c r="H37" s="5"/>
      <c r="I37" s="5"/>
      <c r="J37" s="5"/>
      <c r="K37" s="5"/>
      <c r="L37" s="5"/>
      <c r="M37" s="5"/>
      <c r="N37" s="5"/>
      <c r="O37" s="235"/>
      <c r="P37" s="1"/>
      <c r="Q37" s="1"/>
      <c r="R37" s="1"/>
      <c r="S37" s="243"/>
      <c r="T37" s="243"/>
      <c r="U37" s="243"/>
    </row>
    <row r="38" spans="1:21" ht="13">
      <c r="A38" s="32" t="s">
        <v>829</v>
      </c>
    </row>
    <row r="39" spans="1:21" ht="13.5" thickBot="1">
      <c r="A39" s="59" t="s">
        <v>488</v>
      </c>
      <c r="B39" s="17"/>
      <c r="C39" s="17"/>
      <c r="D39" s="17"/>
      <c r="E39" s="17"/>
      <c r="F39" s="17"/>
      <c r="G39" s="17"/>
      <c r="H39" s="17"/>
      <c r="I39" s="17"/>
      <c r="J39" s="17"/>
      <c r="K39" s="17"/>
      <c r="L39" s="17"/>
      <c r="M39" s="17"/>
      <c r="N39" s="17"/>
      <c r="O39" s="17"/>
      <c r="P39" s="17"/>
      <c r="Q39" s="17"/>
      <c r="R39" s="17"/>
      <c r="S39" s="17"/>
      <c r="T39" s="17"/>
      <c r="U39" s="17"/>
    </row>
    <row r="40" spans="1:21" ht="13"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ht="13">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-4</v>
      </c>
      <c r="B52" s="7">
        <v>4</v>
      </c>
      <c r="C52" s="7">
        <v>0</v>
      </c>
      <c r="D52" s="7">
        <v>0</v>
      </c>
      <c r="E52" s="7">
        <v>99</v>
      </c>
      <c r="F52" s="7">
        <v>0</v>
      </c>
      <c r="G52" s="7">
        <v>-3</v>
      </c>
      <c r="H52" s="7">
        <v>0</v>
      </c>
      <c r="I52" s="7">
        <v>0</v>
      </c>
      <c r="J52" s="7">
        <v>0</v>
      </c>
      <c r="K52" s="7">
        <v>0</v>
      </c>
      <c r="L52" s="7">
        <v>0</v>
      </c>
      <c r="M52" s="7">
        <v>0</v>
      </c>
      <c r="N52" s="7">
        <v>0</v>
      </c>
      <c r="O52" s="16" t="s">
        <v>832</v>
      </c>
      <c r="P52" s="16"/>
      <c r="Q52" s="538" t="s">
        <v>837</v>
      </c>
      <c r="R52" s="539"/>
      <c r="S52" s="540"/>
      <c r="T52" s="17"/>
      <c r="U52" s="17"/>
    </row>
    <row r="53" spans="1:21">
      <c r="A53" s="7">
        <v>-4</v>
      </c>
      <c r="B53" s="7">
        <v>4</v>
      </c>
      <c r="C53" s="7">
        <v>0</v>
      </c>
      <c r="D53" s="7">
        <v>0</v>
      </c>
      <c r="E53" s="7">
        <v>99</v>
      </c>
      <c r="F53" s="7">
        <v>0</v>
      </c>
      <c r="G53" s="7">
        <v>3</v>
      </c>
      <c r="H53" s="7">
        <v>0</v>
      </c>
      <c r="I53" s="7">
        <v>0</v>
      </c>
      <c r="J53" s="7">
        <v>0</v>
      </c>
      <c r="K53" s="7">
        <v>0</v>
      </c>
      <c r="L53" s="7">
        <v>0</v>
      </c>
      <c r="M53" s="7">
        <v>0</v>
      </c>
      <c r="N53" s="7">
        <v>0</v>
      </c>
      <c r="O53" s="16" t="s">
        <v>836</v>
      </c>
      <c r="P53" s="16"/>
      <c r="Q53" s="541"/>
      <c r="R53" s="542"/>
      <c r="S53" s="543"/>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41"/>
      <c r="R54" s="542"/>
      <c r="S54" s="543"/>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41"/>
      <c r="R55" s="542"/>
      <c r="S55" s="543"/>
      <c r="T55" s="17"/>
      <c r="U55" s="17"/>
    </row>
    <row r="56" spans="1:21" ht="13" thickBot="1">
      <c r="A56" s="7">
        <v>-4</v>
      </c>
      <c r="B56" s="7">
        <v>4</v>
      </c>
      <c r="C56" s="7">
        <v>0</v>
      </c>
      <c r="D56" s="7">
        <v>0</v>
      </c>
      <c r="E56" s="7">
        <v>99</v>
      </c>
      <c r="F56" s="7">
        <v>0</v>
      </c>
      <c r="G56" s="7">
        <v>-3</v>
      </c>
      <c r="H56" s="7">
        <v>0</v>
      </c>
      <c r="I56" s="7">
        <v>0</v>
      </c>
      <c r="J56" s="7">
        <v>0</v>
      </c>
      <c r="K56" s="7">
        <v>0</v>
      </c>
      <c r="L56" s="7">
        <v>0</v>
      </c>
      <c r="M56" s="7">
        <v>0</v>
      </c>
      <c r="N56" s="7">
        <v>0</v>
      </c>
      <c r="O56" s="16" t="s">
        <v>835</v>
      </c>
      <c r="P56" s="17"/>
      <c r="Q56" s="544"/>
      <c r="R56" s="545"/>
      <c r="S56" s="546"/>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82"/>
  <sheetViews>
    <sheetView topLeftCell="A19" workbookViewId="0"/>
  </sheetViews>
  <sheetFormatPr defaultRowHeight="12.5"/>
  <sheetData>
    <row r="1" spans="1:19" ht="13">
      <c r="A1" s="32" t="s">
        <v>883</v>
      </c>
    </row>
    <row r="2" spans="1:19" ht="13">
      <c r="A2" s="38" t="s">
        <v>602</v>
      </c>
    </row>
    <row r="3" spans="1:19" ht="13">
      <c r="A3" s="178"/>
      <c r="J3" s="30"/>
    </row>
    <row r="4" spans="1:19" ht="13">
      <c r="A4" s="81" t="s">
        <v>437</v>
      </c>
      <c r="B4" s="11"/>
      <c r="C4" s="11"/>
      <c r="D4" s="11"/>
      <c r="E4" s="11"/>
      <c r="F4" s="11"/>
      <c r="G4" s="11"/>
      <c r="J4" s="30"/>
    </row>
    <row r="5" spans="1:19" ht="13">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A11" s="84">
        <v>5</v>
      </c>
      <c r="B11" s="14" t="s">
        <v>1327</v>
      </c>
      <c r="C11" s="11"/>
      <c r="D11" s="11"/>
      <c r="E11" s="11"/>
      <c r="F11" s="11"/>
      <c r="G11" s="11"/>
      <c r="J11" s="30"/>
    </row>
    <row r="12" spans="1:19">
      <c r="J12" s="30"/>
    </row>
    <row r="13" spans="1:19" ht="13">
      <c r="A13" s="38" t="s">
        <v>449</v>
      </c>
    </row>
    <row r="14" spans="1:19" ht="13">
      <c r="A14" s="38"/>
    </row>
    <row r="15" spans="1:19" ht="13">
      <c r="A15" s="43" t="s">
        <v>435</v>
      </c>
      <c r="B15" s="1"/>
      <c r="C15" s="1"/>
      <c r="D15" s="1"/>
      <c r="E15" s="1"/>
      <c r="F15" s="1"/>
      <c r="G15" s="1"/>
      <c r="H15" s="1"/>
      <c r="I15" s="1"/>
      <c r="J15" s="1"/>
      <c r="K15" s="1"/>
      <c r="L15" s="1"/>
      <c r="M15" s="1"/>
      <c r="N15" s="1"/>
    </row>
    <row r="16" spans="1:19">
      <c r="A16" s="21">
        <v>0</v>
      </c>
      <c r="B16" s="16" t="s">
        <v>327</v>
      </c>
      <c r="C16" s="17"/>
      <c r="D16" s="17"/>
      <c r="E16" s="17"/>
      <c r="F16" s="17"/>
      <c r="G16" s="17"/>
      <c r="H16" s="17"/>
      <c r="I16" s="17"/>
      <c r="J16" s="17"/>
      <c r="K16" s="17"/>
      <c r="L16" s="17"/>
      <c r="M16" s="17"/>
      <c r="N16" s="17"/>
      <c r="O16" s="17"/>
      <c r="P16" s="17"/>
      <c r="Q16" s="17"/>
      <c r="R16" s="17"/>
      <c r="S16" s="17"/>
    </row>
    <row r="17" spans="1:19" ht="13">
      <c r="A17" s="88" t="s">
        <v>605</v>
      </c>
      <c r="B17" s="5"/>
      <c r="C17" s="1"/>
      <c r="D17" s="1"/>
      <c r="E17" s="1"/>
      <c r="F17" s="1"/>
      <c r="G17" s="1"/>
      <c r="H17" s="1"/>
      <c r="I17" s="1"/>
      <c r="J17" s="1"/>
      <c r="K17" s="1"/>
      <c r="L17" s="1"/>
      <c r="M17" s="1"/>
      <c r="N17" s="1"/>
    </row>
    <row r="18" spans="1:19">
      <c r="A18" s="18" t="s">
        <v>13</v>
      </c>
      <c r="B18" s="18" t="s">
        <v>0</v>
      </c>
      <c r="C18" s="18" t="s">
        <v>1</v>
      </c>
      <c r="D18" s="18" t="s">
        <v>2</v>
      </c>
      <c r="E18" s="22" t="s">
        <v>273</v>
      </c>
      <c r="F18" s="22" t="s">
        <v>3</v>
      </c>
      <c r="G18" s="18" t="s">
        <v>5</v>
      </c>
      <c r="H18" s="22" t="s">
        <v>332</v>
      </c>
      <c r="I18" s="22" t="s">
        <v>333</v>
      </c>
      <c r="J18" s="18" t="s">
        <v>8</v>
      </c>
      <c r="K18" s="18" t="s">
        <v>9</v>
      </c>
      <c r="L18" s="22" t="s">
        <v>268</v>
      </c>
      <c r="M18" s="18" t="s">
        <v>97</v>
      </c>
      <c r="N18" s="18" t="s">
        <v>98</v>
      </c>
      <c r="O18" s="19" t="s">
        <v>185</v>
      </c>
      <c r="P18" s="17"/>
      <c r="Q18" s="17"/>
      <c r="R18" s="17"/>
      <c r="S18" s="17"/>
    </row>
    <row r="19" spans="1:19">
      <c r="A19" s="89" t="s">
        <v>414</v>
      </c>
      <c r="B19" s="18"/>
      <c r="C19" s="18"/>
      <c r="D19" s="18"/>
      <c r="E19" s="22"/>
      <c r="F19" s="22"/>
      <c r="G19" s="18"/>
      <c r="H19" s="22"/>
      <c r="I19" s="22"/>
      <c r="J19" s="18"/>
      <c r="K19" s="18"/>
      <c r="L19" s="22"/>
      <c r="M19" s="18"/>
      <c r="N19" s="18"/>
      <c r="O19" s="19"/>
      <c r="P19" s="17"/>
      <c r="Q19" s="17"/>
      <c r="R19" s="17"/>
      <c r="S19" s="17"/>
    </row>
    <row r="20" spans="1:19">
      <c r="A20" s="21">
        <v>1E-3</v>
      </c>
      <c r="B20" s="24">
        <v>2</v>
      </c>
      <c r="C20" s="24">
        <v>0.18409500000000001</v>
      </c>
      <c r="D20" s="24">
        <v>0.2</v>
      </c>
      <c r="E20" s="21">
        <v>0.4</v>
      </c>
      <c r="F20" s="24">
        <v>3</v>
      </c>
      <c r="G20" s="24">
        <v>2</v>
      </c>
      <c r="H20" s="24">
        <v>0</v>
      </c>
      <c r="I20" s="21">
        <v>0</v>
      </c>
      <c r="J20" s="24">
        <v>0</v>
      </c>
      <c r="K20" s="24">
        <v>0</v>
      </c>
      <c r="L20" s="24">
        <v>0</v>
      </c>
      <c r="M20" s="21">
        <v>0</v>
      </c>
      <c r="N20" s="24">
        <v>0</v>
      </c>
      <c r="O20" s="56" t="s">
        <v>116</v>
      </c>
      <c r="P20" s="17"/>
      <c r="Q20" s="17"/>
      <c r="R20" s="17"/>
      <c r="S20" s="17"/>
    </row>
    <row r="22" spans="1:19" ht="13">
      <c r="A22" s="43" t="s">
        <v>434</v>
      </c>
      <c r="B22" s="1"/>
      <c r="C22" s="1"/>
      <c r="D22" s="1"/>
      <c r="E22" s="1"/>
      <c r="F22" s="1"/>
      <c r="G22" s="1"/>
      <c r="H22" s="1"/>
      <c r="I22" s="1"/>
      <c r="J22" s="1"/>
      <c r="K22" s="1"/>
      <c r="L22" s="1"/>
      <c r="M22" s="1"/>
      <c r="N22" s="1"/>
    </row>
    <row r="23" spans="1:19">
      <c r="A23" s="21">
        <v>1</v>
      </c>
      <c r="B23" s="16" t="s">
        <v>327</v>
      </c>
      <c r="C23" s="17"/>
      <c r="D23" s="17"/>
      <c r="E23" s="17"/>
      <c r="F23" s="17"/>
      <c r="G23" s="17"/>
      <c r="H23" s="17"/>
      <c r="I23" s="17"/>
      <c r="J23" s="17"/>
      <c r="K23" s="17"/>
      <c r="L23" s="17"/>
      <c r="M23" s="17"/>
      <c r="N23" s="17"/>
      <c r="O23" s="17"/>
      <c r="P23" s="17"/>
      <c r="Q23" s="17"/>
      <c r="R23" s="17"/>
      <c r="S23" s="17"/>
    </row>
    <row r="24" spans="1:19">
      <c r="A24" s="21">
        <v>2</v>
      </c>
      <c r="B24" s="16" t="s">
        <v>432</v>
      </c>
      <c r="C24" s="17"/>
      <c r="D24" s="17"/>
      <c r="E24" s="17"/>
      <c r="F24" s="17"/>
      <c r="G24" s="17"/>
      <c r="H24" s="17"/>
      <c r="I24" s="17"/>
      <c r="J24" s="17"/>
      <c r="K24" s="17"/>
      <c r="L24" s="17"/>
      <c r="M24" s="17"/>
      <c r="N24" s="17"/>
      <c r="O24" s="17"/>
      <c r="P24" s="17"/>
      <c r="Q24" s="17"/>
      <c r="R24" s="17"/>
      <c r="S24" s="17"/>
    </row>
    <row r="25" spans="1:19">
      <c r="A25" s="21">
        <v>4</v>
      </c>
      <c r="B25" s="21">
        <v>15</v>
      </c>
      <c r="C25" s="16" t="s">
        <v>433</v>
      </c>
      <c r="D25" s="17"/>
      <c r="E25" s="17"/>
      <c r="F25" s="17"/>
      <c r="G25" s="17"/>
      <c r="H25" s="17"/>
      <c r="I25" s="17"/>
      <c r="J25" s="17"/>
      <c r="K25" s="17"/>
      <c r="L25" s="17"/>
      <c r="M25" s="17"/>
      <c r="N25" s="17"/>
      <c r="O25" s="17"/>
      <c r="P25" s="17"/>
      <c r="Q25" s="17"/>
      <c r="R25" s="17"/>
      <c r="S25" s="17"/>
    </row>
    <row r="26" spans="1:19" ht="13">
      <c r="A26" s="88" t="s">
        <v>604</v>
      </c>
    </row>
    <row r="27" spans="1:19">
      <c r="A27" s="18" t="s">
        <v>13</v>
      </c>
      <c r="B27" s="18" t="s">
        <v>0</v>
      </c>
      <c r="C27" s="18" t="s">
        <v>1</v>
      </c>
      <c r="D27" s="18" t="s">
        <v>2</v>
      </c>
      <c r="E27" s="22" t="s">
        <v>273</v>
      </c>
      <c r="F27" s="22" t="s">
        <v>3</v>
      </c>
      <c r="G27" s="18" t="s">
        <v>5</v>
      </c>
      <c r="H27" s="22" t="s">
        <v>332</v>
      </c>
      <c r="I27" s="22" t="s">
        <v>333</v>
      </c>
      <c r="J27" s="18" t="s">
        <v>8</v>
      </c>
      <c r="K27" s="18" t="s">
        <v>9</v>
      </c>
      <c r="L27" s="22" t="s">
        <v>268</v>
      </c>
      <c r="M27" s="18" t="s">
        <v>97</v>
      </c>
      <c r="N27" s="18" t="s">
        <v>98</v>
      </c>
      <c r="O27" s="19" t="s">
        <v>185</v>
      </c>
      <c r="P27" s="17"/>
      <c r="Q27" s="17"/>
      <c r="R27" s="17"/>
      <c r="S27" s="17"/>
    </row>
    <row r="28" spans="1:19">
      <c r="A28" s="89" t="s">
        <v>414</v>
      </c>
      <c r="B28" s="18"/>
      <c r="C28" s="18"/>
      <c r="D28" s="18"/>
      <c r="E28" s="22"/>
      <c r="F28" s="22"/>
      <c r="G28" s="18"/>
      <c r="H28" s="22"/>
      <c r="I28" s="22"/>
      <c r="J28" s="18"/>
      <c r="K28" s="18"/>
      <c r="L28" s="22"/>
      <c r="M28" s="18"/>
      <c r="N28" s="18"/>
      <c r="O28" s="19"/>
      <c r="P28" s="17"/>
      <c r="Q28" s="17"/>
      <c r="R28" s="17"/>
      <c r="S28" s="17"/>
    </row>
    <row r="29" spans="1:19">
      <c r="A29" s="24">
        <v>1E-3</v>
      </c>
      <c r="B29" s="24">
        <v>2</v>
      </c>
      <c r="C29" s="24">
        <v>0.18409500000000001</v>
      </c>
      <c r="D29" s="24">
        <v>0.2</v>
      </c>
      <c r="E29" s="24">
        <v>0.4</v>
      </c>
      <c r="F29" s="24">
        <v>3</v>
      </c>
      <c r="G29" s="24">
        <v>2</v>
      </c>
      <c r="H29" s="24">
        <v>0</v>
      </c>
      <c r="I29" s="24">
        <v>0</v>
      </c>
      <c r="J29" s="24">
        <v>0</v>
      </c>
      <c r="K29" s="24">
        <v>0</v>
      </c>
      <c r="L29" s="24">
        <v>0</v>
      </c>
      <c r="M29" s="24">
        <v>0</v>
      </c>
      <c r="N29" s="24">
        <v>0</v>
      </c>
      <c r="O29" s="16" t="s">
        <v>11</v>
      </c>
      <c r="P29" s="16"/>
      <c r="Q29" s="17"/>
      <c r="R29" s="17"/>
      <c r="S29" s="17"/>
    </row>
    <row r="30" spans="1:19">
      <c r="A30" s="21">
        <v>1E-3</v>
      </c>
      <c r="B30" s="24">
        <v>2</v>
      </c>
      <c r="C30" s="24">
        <v>0.18409500000000001</v>
      </c>
      <c r="D30" s="24">
        <v>0.2</v>
      </c>
      <c r="E30" s="21">
        <v>0.4</v>
      </c>
      <c r="F30" s="24">
        <v>3</v>
      </c>
      <c r="G30" s="24">
        <v>2</v>
      </c>
      <c r="H30" s="24">
        <v>0</v>
      </c>
      <c r="I30" s="21">
        <v>0</v>
      </c>
      <c r="J30" s="24">
        <v>0</v>
      </c>
      <c r="K30" s="24">
        <v>0</v>
      </c>
      <c r="L30" s="24">
        <v>0</v>
      </c>
      <c r="M30" s="21">
        <v>0</v>
      </c>
      <c r="N30" s="24">
        <v>0</v>
      </c>
      <c r="O30" s="16" t="s">
        <v>12</v>
      </c>
      <c r="P30" s="16"/>
      <c r="Q30" s="17"/>
      <c r="R30" s="17"/>
      <c r="S30" s="17"/>
    </row>
    <row r="31" spans="1:19" ht="13.5" thickBot="1">
      <c r="A31" s="88"/>
    </row>
    <row r="32" spans="1:19" ht="13.5" thickBot="1">
      <c r="A32" s="43" t="s">
        <v>436</v>
      </c>
      <c r="B32" s="1"/>
      <c r="C32" s="1"/>
      <c r="D32" s="1"/>
      <c r="E32" s="74" t="s">
        <v>1063</v>
      </c>
      <c r="F32" s="75"/>
      <c r="G32" s="75"/>
      <c r="H32" s="75"/>
      <c r="I32" s="75"/>
      <c r="J32" s="75"/>
      <c r="K32" s="75"/>
      <c r="L32" s="75"/>
      <c r="M32" s="76"/>
      <c r="N32" s="103"/>
      <c r="O32" s="188"/>
    </row>
    <row r="33" spans="1:19">
      <c r="A33" s="21">
        <v>2</v>
      </c>
      <c r="B33" s="16" t="s">
        <v>327</v>
      </c>
      <c r="C33" s="17"/>
      <c r="D33" s="17"/>
      <c r="E33" s="17"/>
      <c r="F33" s="17"/>
      <c r="G33" s="17"/>
      <c r="H33" s="17"/>
      <c r="I33" s="17"/>
      <c r="J33" s="17"/>
      <c r="K33" s="17"/>
      <c r="L33" s="17"/>
      <c r="M33" s="17"/>
      <c r="N33" s="17"/>
      <c r="O33" s="17"/>
      <c r="P33" s="17"/>
      <c r="Q33" s="17"/>
      <c r="R33" s="17"/>
      <c r="S33" s="17"/>
    </row>
    <row r="34" spans="1:19">
      <c r="A34" s="21">
        <v>5</v>
      </c>
      <c r="B34" s="16" t="s">
        <v>445</v>
      </c>
      <c r="C34" s="17"/>
      <c r="D34" s="17"/>
      <c r="E34" s="17"/>
      <c r="F34" s="17"/>
      <c r="G34" s="17"/>
      <c r="H34" s="17"/>
      <c r="I34" s="17"/>
      <c r="J34" s="17"/>
      <c r="K34" s="17"/>
      <c r="L34" s="17"/>
      <c r="M34" s="17"/>
      <c r="N34" s="17"/>
      <c r="O34" s="17"/>
      <c r="P34" s="17"/>
      <c r="Q34" s="17"/>
      <c r="R34" s="17"/>
      <c r="S34" s="17"/>
    </row>
    <row r="35" spans="1:19" ht="13">
      <c r="A35" s="88" t="s">
        <v>603</v>
      </c>
      <c r="B35" s="5"/>
      <c r="C35" s="1"/>
      <c r="D35" s="1"/>
      <c r="E35" s="1"/>
      <c r="F35" s="1"/>
      <c r="G35" s="1"/>
      <c r="H35" s="1"/>
      <c r="I35" s="1"/>
      <c r="J35" s="1"/>
      <c r="K35" s="1"/>
      <c r="L35" s="1"/>
      <c r="M35" s="1"/>
      <c r="N35" s="1"/>
    </row>
    <row r="36" spans="1:19">
      <c r="A36" s="18" t="s">
        <v>13</v>
      </c>
      <c r="B36" s="18" t="s">
        <v>0</v>
      </c>
      <c r="C36" s="18" t="s">
        <v>1</v>
      </c>
      <c r="D36" s="18" t="s">
        <v>2</v>
      </c>
      <c r="E36" s="22" t="s">
        <v>273</v>
      </c>
      <c r="F36" s="22" t="s">
        <v>3</v>
      </c>
      <c r="G36" s="18" t="s">
        <v>5</v>
      </c>
      <c r="H36" s="22" t="s">
        <v>332</v>
      </c>
      <c r="I36" s="22" t="s">
        <v>333</v>
      </c>
      <c r="J36" s="18" t="s">
        <v>8</v>
      </c>
      <c r="K36" s="18" t="s">
        <v>9</v>
      </c>
      <c r="L36" s="22" t="s">
        <v>268</v>
      </c>
      <c r="M36" s="18" t="s">
        <v>97</v>
      </c>
      <c r="N36" s="18" t="s">
        <v>98</v>
      </c>
      <c r="O36" s="19" t="s">
        <v>185</v>
      </c>
      <c r="P36" s="17"/>
      <c r="Q36" s="17"/>
      <c r="R36" s="17"/>
      <c r="S36" s="17"/>
    </row>
    <row r="37" spans="1:19">
      <c r="A37" s="89" t="s">
        <v>414</v>
      </c>
      <c r="B37" s="18"/>
      <c r="C37" s="18"/>
      <c r="D37" s="18"/>
      <c r="E37" s="22"/>
      <c r="F37" s="22"/>
      <c r="G37" s="18"/>
      <c r="H37" s="22"/>
      <c r="I37" s="22"/>
      <c r="J37" s="18"/>
      <c r="K37" s="18"/>
      <c r="L37" s="22"/>
      <c r="M37" s="18"/>
      <c r="N37" s="18"/>
      <c r="O37" s="19"/>
      <c r="P37" s="17"/>
      <c r="Q37" s="17"/>
      <c r="R37" s="17"/>
      <c r="S37" s="17"/>
    </row>
    <row r="38" spans="1:19">
      <c r="A38" s="21">
        <v>1E-3</v>
      </c>
      <c r="B38" s="24">
        <v>2</v>
      </c>
      <c r="C38" s="24">
        <v>0.18409500000000001</v>
      </c>
      <c r="D38" s="24">
        <v>0.2</v>
      </c>
      <c r="E38" s="21">
        <v>0.4</v>
      </c>
      <c r="F38" s="24">
        <v>3</v>
      </c>
      <c r="G38" s="24">
        <v>2</v>
      </c>
      <c r="H38" s="24">
        <v>0</v>
      </c>
      <c r="I38" s="21">
        <v>0</v>
      </c>
      <c r="J38" s="24">
        <v>0</v>
      </c>
      <c r="K38" s="24">
        <v>0</v>
      </c>
      <c r="L38" s="24">
        <v>0</v>
      </c>
      <c r="M38" s="21">
        <v>0</v>
      </c>
      <c r="N38" s="24">
        <v>0</v>
      </c>
      <c r="O38" s="56" t="s">
        <v>116</v>
      </c>
      <c r="P38" s="17"/>
      <c r="Q38" s="17"/>
      <c r="R38" s="17"/>
      <c r="S38" s="17"/>
    </row>
    <row r="39" spans="1:19">
      <c r="A39" s="1"/>
      <c r="B39" s="1"/>
      <c r="C39" s="1"/>
      <c r="D39" s="1"/>
      <c r="E39" s="5"/>
      <c r="F39" s="1"/>
      <c r="G39" s="1"/>
      <c r="H39" s="1"/>
      <c r="I39" s="1"/>
      <c r="J39" s="1"/>
      <c r="K39" s="1"/>
      <c r="L39" s="1"/>
      <c r="M39" s="1"/>
      <c r="N39" s="1"/>
    </row>
    <row r="40" spans="1:19" ht="13">
      <c r="A40" s="43" t="s">
        <v>446</v>
      </c>
      <c r="B40" s="1"/>
      <c r="C40" s="1"/>
      <c r="D40" s="1"/>
      <c r="E40" s="1"/>
      <c r="F40" s="1"/>
      <c r="G40" s="1"/>
      <c r="H40" s="1"/>
      <c r="I40" s="1"/>
      <c r="J40" s="1"/>
      <c r="K40" s="1"/>
      <c r="L40" s="1"/>
      <c r="M40" s="1"/>
      <c r="N40" s="1"/>
    </row>
    <row r="41" spans="1:19">
      <c r="A41" s="24">
        <v>3</v>
      </c>
      <c r="B41" s="16" t="s">
        <v>327</v>
      </c>
      <c r="C41" s="17"/>
      <c r="D41" s="17"/>
      <c r="E41" s="17"/>
      <c r="F41" s="17"/>
      <c r="G41" s="17"/>
      <c r="H41" s="17"/>
      <c r="I41" s="17"/>
      <c r="J41" s="17"/>
      <c r="K41" s="17"/>
      <c r="L41" s="17"/>
      <c r="M41" s="17"/>
      <c r="N41" s="17"/>
      <c r="O41" s="17"/>
      <c r="P41" s="17"/>
      <c r="Q41" s="17"/>
      <c r="R41" s="17"/>
      <c r="S41" s="17"/>
    </row>
    <row r="42" spans="1:19">
      <c r="A42" s="16" t="s">
        <v>598</v>
      </c>
      <c r="B42" s="16"/>
      <c r="C42" s="17"/>
      <c r="D42" s="17"/>
      <c r="E42" s="17"/>
      <c r="F42" s="17"/>
      <c r="G42" s="17"/>
      <c r="H42" s="17"/>
      <c r="I42" s="17"/>
      <c r="J42" s="17"/>
      <c r="K42" s="17"/>
      <c r="L42" s="17"/>
      <c r="M42" s="17"/>
      <c r="N42" s="17"/>
      <c r="O42" s="17"/>
      <c r="P42" s="17"/>
      <c r="Q42" s="17"/>
      <c r="R42" s="17"/>
      <c r="S42" s="17"/>
    </row>
    <row r="43" spans="1:19">
      <c r="A43" s="16" t="s">
        <v>590</v>
      </c>
      <c r="B43" s="16" t="s">
        <v>599</v>
      </c>
      <c r="C43" s="17" t="s">
        <v>448</v>
      </c>
      <c r="D43" s="17" t="s">
        <v>600</v>
      </c>
      <c r="E43" s="17"/>
      <c r="F43" s="17"/>
      <c r="G43" s="17"/>
      <c r="H43" s="17"/>
      <c r="I43" s="17"/>
      <c r="J43" s="17"/>
      <c r="K43" s="17"/>
      <c r="L43" s="17"/>
      <c r="M43" s="17"/>
      <c r="N43" s="17"/>
      <c r="O43" s="17"/>
      <c r="P43" s="17"/>
      <c r="Q43" s="17"/>
      <c r="R43" s="17"/>
      <c r="S43" s="17"/>
    </row>
    <row r="44" spans="1:19">
      <c r="A44" s="24">
        <v>0.2</v>
      </c>
      <c r="B44" s="24">
        <v>0.25</v>
      </c>
      <c r="C44" s="24" t="s">
        <v>448</v>
      </c>
      <c r="D44" s="24">
        <v>0.1</v>
      </c>
      <c r="E44" s="16" t="s">
        <v>586</v>
      </c>
      <c r="F44" s="17"/>
      <c r="G44" s="17"/>
      <c r="H44" s="17"/>
      <c r="I44" s="17"/>
      <c r="J44" s="17"/>
      <c r="K44" s="17"/>
      <c r="L44" s="17"/>
      <c r="M44" s="17"/>
      <c r="N44" s="17"/>
      <c r="O44" s="17"/>
      <c r="P44" s="17"/>
      <c r="Q44" s="17"/>
      <c r="R44" s="17"/>
      <c r="S44" s="17"/>
    </row>
    <row r="45" spans="1:19">
      <c r="A45" s="21">
        <v>0.2</v>
      </c>
      <c r="B45" s="24">
        <v>0.25</v>
      </c>
      <c r="C45" s="24" t="s">
        <v>448</v>
      </c>
      <c r="D45" s="24">
        <v>0.15</v>
      </c>
      <c r="E45" s="16" t="s">
        <v>587</v>
      </c>
      <c r="F45" s="17"/>
      <c r="G45" s="17"/>
      <c r="H45" s="17"/>
      <c r="I45" s="17"/>
      <c r="J45" s="17"/>
      <c r="K45" s="17"/>
      <c r="L45" s="17"/>
      <c r="M45" s="17"/>
      <c r="N45" s="17"/>
      <c r="O45" s="17"/>
      <c r="P45" s="17"/>
      <c r="Q45" s="17"/>
      <c r="R45" s="17"/>
      <c r="S45" s="17"/>
    </row>
    <row r="46" spans="1:19">
      <c r="A46" s="24">
        <v>0.2</v>
      </c>
      <c r="B46" s="24">
        <v>0.25</v>
      </c>
      <c r="C46" s="24" t="s">
        <v>448</v>
      </c>
      <c r="D46" s="24">
        <v>0.1</v>
      </c>
      <c r="E46" s="16" t="s">
        <v>588</v>
      </c>
      <c r="F46" s="17"/>
      <c r="G46" s="17"/>
      <c r="H46" s="17"/>
      <c r="I46" s="17"/>
      <c r="J46" s="17"/>
      <c r="K46" s="17"/>
      <c r="L46" s="17"/>
      <c r="M46" s="17"/>
      <c r="N46" s="17"/>
      <c r="O46" s="17"/>
      <c r="P46" s="17"/>
      <c r="Q46" s="17"/>
      <c r="R46" s="17"/>
      <c r="S46" s="17"/>
    </row>
    <row r="47" spans="1:19">
      <c r="A47" s="21">
        <v>0.2</v>
      </c>
      <c r="B47" s="24">
        <v>0.25</v>
      </c>
      <c r="C47" s="24" t="s">
        <v>448</v>
      </c>
      <c r="D47" s="24">
        <v>0.13</v>
      </c>
      <c r="E47" s="16" t="s">
        <v>589</v>
      </c>
      <c r="F47" s="17"/>
      <c r="G47" s="17"/>
      <c r="H47" s="17"/>
      <c r="I47" s="17"/>
      <c r="J47" s="17"/>
      <c r="K47" s="17"/>
      <c r="L47" s="17"/>
      <c r="M47" s="17"/>
      <c r="N47" s="17"/>
      <c r="O47" s="17"/>
      <c r="P47" s="17"/>
      <c r="Q47" s="17"/>
      <c r="R47" s="17"/>
      <c r="S47" s="17"/>
    </row>
    <row r="48" spans="1:19" ht="13">
      <c r="A48" s="88" t="s">
        <v>601</v>
      </c>
      <c r="O48" s="1"/>
    </row>
    <row r="49" spans="1:19" ht="13">
      <c r="A49" s="88"/>
      <c r="O49" s="1"/>
    </row>
    <row r="50" spans="1:19" ht="13">
      <c r="A50" s="43" t="s">
        <v>447</v>
      </c>
      <c r="B50" s="1"/>
      <c r="C50" s="1"/>
      <c r="D50" s="1"/>
      <c r="E50" s="1"/>
      <c r="F50" s="1"/>
      <c r="G50" s="1"/>
      <c r="H50" s="1"/>
      <c r="I50" s="1"/>
      <c r="J50" s="1"/>
      <c r="K50" s="1"/>
      <c r="L50" s="1"/>
      <c r="M50" s="1"/>
      <c r="N50" s="1"/>
    </row>
    <row r="51" spans="1:19">
      <c r="A51" s="24">
        <v>4</v>
      </c>
      <c r="B51" s="16" t="s">
        <v>1333</v>
      </c>
      <c r="C51" s="17"/>
      <c r="D51" s="17"/>
      <c r="E51" s="17"/>
      <c r="F51" s="17"/>
      <c r="G51" s="17"/>
      <c r="H51" s="17"/>
      <c r="I51" s="17"/>
      <c r="J51" s="17"/>
      <c r="K51" s="17"/>
      <c r="L51" s="17"/>
      <c r="M51" s="17"/>
      <c r="N51" s="17"/>
      <c r="O51" s="17"/>
      <c r="P51" s="17"/>
      <c r="Q51" s="17"/>
      <c r="R51" s="17"/>
      <c r="S51" s="17"/>
    </row>
    <row r="52" spans="1:19">
      <c r="A52" s="16" t="s">
        <v>598</v>
      </c>
      <c r="B52" s="16"/>
      <c r="C52" s="17"/>
      <c r="D52" s="17"/>
      <c r="E52" s="17"/>
      <c r="F52" s="17"/>
      <c r="G52" s="17"/>
      <c r="H52" s="17"/>
      <c r="I52" s="17"/>
      <c r="J52" s="17"/>
      <c r="K52" s="17"/>
      <c r="L52" s="17"/>
      <c r="M52" s="17"/>
      <c r="N52" s="17"/>
      <c r="O52" s="17"/>
      <c r="P52" s="17"/>
      <c r="Q52" s="17"/>
      <c r="R52" s="17"/>
      <c r="S52" s="17"/>
    </row>
    <row r="53" spans="1:19">
      <c r="A53" s="16" t="s">
        <v>590</v>
      </c>
      <c r="B53" s="16" t="s">
        <v>599</v>
      </c>
      <c r="C53" s="17" t="s">
        <v>448</v>
      </c>
      <c r="D53" s="17" t="s">
        <v>600</v>
      </c>
      <c r="E53" s="17"/>
      <c r="F53" s="17"/>
      <c r="G53" s="17"/>
      <c r="H53" s="17"/>
      <c r="I53" s="17"/>
      <c r="J53" s="17"/>
      <c r="K53" s="17"/>
      <c r="L53" s="17"/>
      <c r="M53" s="17"/>
      <c r="N53" s="17"/>
      <c r="O53" s="17"/>
      <c r="P53" s="17"/>
      <c r="Q53" s="17"/>
      <c r="R53" s="17"/>
      <c r="S53" s="17"/>
    </row>
    <row r="54" spans="1:19">
      <c r="A54" s="24">
        <v>0.2</v>
      </c>
      <c r="B54" s="24">
        <v>0.25</v>
      </c>
      <c r="C54" s="24" t="s">
        <v>448</v>
      </c>
      <c r="D54" s="24">
        <v>0.1</v>
      </c>
      <c r="E54" s="16" t="s">
        <v>586</v>
      </c>
      <c r="F54" s="17"/>
      <c r="G54" s="17"/>
      <c r="H54" s="17"/>
      <c r="I54" s="17"/>
      <c r="J54" s="17"/>
      <c r="K54" s="17"/>
      <c r="L54" s="17"/>
      <c r="M54" s="17"/>
      <c r="N54" s="17"/>
      <c r="O54" s="17"/>
      <c r="P54" s="17"/>
      <c r="Q54" s="17"/>
      <c r="R54" s="17"/>
      <c r="S54" s="17"/>
    </row>
    <row r="55" spans="1:19">
      <c r="A55" s="21">
        <v>0.2</v>
      </c>
      <c r="B55" s="24">
        <v>0.25</v>
      </c>
      <c r="C55" s="24" t="s">
        <v>448</v>
      </c>
      <c r="D55" s="24">
        <v>0.15</v>
      </c>
      <c r="E55" s="16" t="s">
        <v>587</v>
      </c>
      <c r="F55" s="17"/>
      <c r="G55" s="17"/>
      <c r="H55" s="17"/>
      <c r="I55" s="17"/>
      <c r="J55" s="17"/>
      <c r="K55" s="17"/>
      <c r="L55" s="17"/>
      <c r="M55" s="17"/>
      <c r="N55" s="17"/>
      <c r="O55" s="17"/>
      <c r="P55" s="17"/>
      <c r="Q55" s="17"/>
      <c r="R55" s="17"/>
      <c r="S55" s="17"/>
    </row>
    <row r="56" spans="1:19">
      <c r="A56" s="24">
        <v>0.2</v>
      </c>
      <c r="B56" s="24">
        <v>0.25</v>
      </c>
      <c r="C56" s="24" t="s">
        <v>448</v>
      </c>
      <c r="D56" s="24">
        <v>0.1</v>
      </c>
      <c r="E56" s="16" t="s">
        <v>588</v>
      </c>
      <c r="F56" s="17"/>
      <c r="G56" s="17"/>
      <c r="H56" s="17"/>
      <c r="I56" s="17"/>
      <c r="J56" s="17"/>
      <c r="K56" s="17"/>
      <c r="L56" s="17"/>
      <c r="M56" s="17"/>
      <c r="N56" s="17"/>
      <c r="O56" s="17"/>
      <c r="P56" s="17"/>
      <c r="Q56" s="17"/>
      <c r="R56" s="17"/>
      <c r="S56" s="17"/>
    </row>
    <row r="57" spans="1:19">
      <c r="A57" s="21">
        <v>0.2</v>
      </c>
      <c r="B57" s="24">
        <v>0.25</v>
      </c>
      <c r="C57" s="24" t="s">
        <v>448</v>
      </c>
      <c r="D57" s="24">
        <v>0.13</v>
      </c>
      <c r="E57" s="16" t="s">
        <v>589</v>
      </c>
      <c r="F57" s="17"/>
      <c r="G57" s="17"/>
      <c r="H57" s="17"/>
      <c r="I57" s="17"/>
      <c r="J57" s="17"/>
      <c r="K57" s="17"/>
      <c r="L57" s="17"/>
      <c r="M57" s="17"/>
      <c r="N57" s="17"/>
      <c r="O57" s="17"/>
      <c r="P57" s="17"/>
      <c r="Q57" s="17"/>
      <c r="R57" s="17"/>
      <c r="S57" s="17"/>
    </row>
    <row r="58" spans="1:19" ht="13">
      <c r="A58" s="88" t="s">
        <v>601</v>
      </c>
    </row>
    <row r="60" spans="1:19" ht="13">
      <c r="A60" s="43" t="s">
        <v>1335</v>
      </c>
      <c r="B60" s="1"/>
      <c r="C60" s="1"/>
      <c r="D60" s="1"/>
      <c r="E60" s="1"/>
      <c r="F60" s="1" t="s">
        <v>1340</v>
      </c>
      <c r="G60" s="1"/>
      <c r="H60" s="1"/>
      <c r="I60" s="1"/>
      <c r="J60" s="1"/>
      <c r="K60" s="1"/>
      <c r="L60" s="1"/>
      <c r="M60" s="1"/>
      <c r="N60" s="1"/>
    </row>
    <row r="61" spans="1:19">
      <c r="A61" s="24">
        <v>5</v>
      </c>
      <c r="B61" s="16" t="s">
        <v>1334</v>
      </c>
      <c r="C61" s="17"/>
      <c r="D61" s="17"/>
      <c r="E61" s="17"/>
      <c r="F61" s="17"/>
      <c r="G61" s="17"/>
      <c r="H61" s="17"/>
      <c r="I61" s="17"/>
      <c r="J61" s="17"/>
      <c r="K61" s="17"/>
      <c r="L61" s="17"/>
      <c r="M61" s="17"/>
      <c r="N61" s="17"/>
      <c r="O61" s="17"/>
      <c r="P61" s="17"/>
      <c r="Q61" s="17"/>
      <c r="R61" s="17"/>
      <c r="S61" s="17"/>
    </row>
    <row r="62" spans="1:19">
      <c r="A62" s="24">
        <v>1</v>
      </c>
      <c r="B62" s="16" t="s">
        <v>1339</v>
      </c>
      <c r="C62" s="17"/>
      <c r="D62" s="17"/>
      <c r="E62" s="17"/>
      <c r="F62" s="17"/>
      <c r="G62" s="17"/>
      <c r="H62" s="17"/>
      <c r="I62" s="17"/>
      <c r="J62" s="17"/>
      <c r="K62" s="17"/>
      <c r="L62" s="17"/>
      <c r="M62" s="17"/>
      <c r="N62" s="17"/>
      <c r="O62" s="17"/>
      <c r="P62" s="17"/>
      <c r="Q62" s="17"/>
      <c r="R62" s="17"/>
      <c r="S62" s="17"/>
    </row>
    <row r="63" spans="1:19" ht="13">
      <c r="A63" s="88" t="s">
        <v>1331</v>
      </c>
      <c r="B63" s="5"/>
      <c r="C63" s="1"/>
      <c r="D63" s="1"/>
      <c r="E63" s="1"/>
      <c r="F63" s="1"/>
      <c r="G63" s="1"/>
      <c r="H63" s="1"/>
      <c r="I63" s="1"/>
      <c r="J63" s="1"/>
      <c r="K63" s="1"/>
      <c r="L63" s="1"/>
      <c r="M63" s="1"/>
      <c r="N63" s="1"/>
    </row>
    <row r="64" spans="1:19">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c r="S64" s="17"/>
    </row>
    <row r="65" spans="1:19">
      <c r="A65" s="408" t="s">
        <v>414</v>
      </c>
      <c r="B65" s="18"/>
      <c r="C65" s="18"/>
      <c r="D65" s="18"/>
      <c r="E65" s="22"/>
      <c r="F65" s="22"/>
      <c r="G65" s="18"/>
      <c r="H65" s="22"/>
      <c r="I65" s="22"/>
      <c r="J65" s="18"/>
      <c r="K65" s="18"/>
      <c r="L65" s="22"/>
      <c r="M65" s="18"/>
      <c r="N65" s="18"/>
      <c r="O65" s="19"/>
      <c r="P65" s="17"/>
      <c r="Q65" s="17"/>
      <c r="R65" s="17"/>
      <c r="S65" s="17"/>
    </row>
    <row r="66" spans="1:19">
      <c r="A66" s="21">
        <v>1E-3</v>
      </c>
      <c r="B66" s="24">
        <v>2</v>
      </c>
      <c r="C66" s="24">
        <v>0.18409500000000001</v>
      </c>
      <c r="D66" s="24">
        <v>0.2</v>
      </c>
      <c r="E66" s="21">
        <v>0.4</v>
      </c>
      <c r="F66" s="24">
        <v>3</v>
      </c>
      <c r="G66" s="24">
        <v>2</v>
      </c>
      <c r="H66" s="24">
        <v>0</v>
      </c>
      <c r="I66" s="21">
        <v>0</v>
      </c>
      <c r="J66" s="24">
        <v>0</v>
      </c>
      <c r="K66" s="24">
        <v>0</v>
      </c>
      <c r="L66" s="24">
        <v>0</v>
      </c>
      <c r="M66" s="21">
        <v>0</v>
      </c>
      <c r="N66" s="24">
        <v>0</v>
      </c>
      <c r="O66" s="56" t="s">
        <v>1332</v>
      </c>
      <c r="P66" s="17"/>
      <c r="Q66" s="17"/>
      <c r="R66" s="17"/>
      <c r="S66" s="17"/>
    </row>
    <row r="67" spans="1:19">
      <c r="A67" s="21">
        <v>1E-3</v>
      </c>
      <c r="B67" s="24">
        <v>2</v>
      </c>
      <c r="C67" s="24">
        <v>0.18409500000000001</v>
      </c>
      <c r="D67" s="24">
        <v>0.2</v>
      </c>
      <c r="E67" s="21">
        <v>0.4</v>
      </c>
      <c r="F67" s="24">
        <v>3</v>
      </c>
      <c r="G67" s="24">
        <v>2</v>
      </c>
      <c r="H67" s="24">
        <v>0</v>
      </c>
      <c r="I67" s="21">
        <v>0</v>
      </c>
      <c r="J67" s="24">
        <v>0</v>
      </c>
      <c r="K67" s="24">
        <v>0</v>
      </c>
      <c r="L67" s="24">
        <v>0</v>
      </c>
      <c r="M67" s="21">
        <v>0</v>
      </c>
      <c r="N67" s="24">
        <v>0</v>
      </c>
      <c r="O67" s="17" t="s">
        <v>1328</v>
      </c>
      <c r="P67" s="17"/>
      <c r="Q67" s="17"/>
      <c r="R67" s="17"/>
      <c r="S67" s="17"/>
    </row>
    <row r="68" spans="1:19">
      <c r="A68" s="21">
        <v>1E-3</v>
      </c>
      <c r="B68" s="24">
        <v>2</v>
      </c>
      <c r="C68" s="24">
        <v>0.18409500000000001</v>
      </c>
      <c r="D68" s="24">
        <v>0.2</v>
      </c>
      <c r="E68" s="21">
        <v>0.4</v>
      </c>
      <c r="F68" s="24">
        <v>3</v>
      </c>
      <c r="G68" s="24">
        <v>2</v>
      </c>
      <c r="H68" s="24">
        <v>0</v>
      </c>
      <c r="I68" s="21">
        <v>0</v>
      </c>
      <c r="J68" s="24">
        <v>0</v>
      </c>
      <c r="K68" s="24">
        <v>0</v>
      </c>
      <c r="L68" s="24">
        <v>0</v>
      </c>
      <c r="M68" s="21">
        <v>0</v>
      </c>
      <c r="N68" s="24">
        <v>0</v>
      </c>
      <c r="O68" s="17" t="s">
        <v>1329</v>
      </c>
      <c r="P68" s="17"/>
      <c r="Q68" s="17"/>
      <c r="R68" s="17"/>
      <c r="S68" s="17"/>
    </row>
    <row r="69" spans="1:19">
      <c r="A69" s="21">
        <v>1E-3</v>
      </c>
      <c r="B69" s="24">
        <v>2</v>
      </c>
      <c r="C69" s="24">
        <v>0.18409500000000001</v>
      </c>
      <c r="D69" s="24">
        <v>0.2</v>
      </c>
      <c r="E69" s="21">
        <v>0.4</v>
      </c>
      <c r="F69" s="24">
        <v>3</v>
      </c>
      <c r="G69" s="24">
        <v>2</v>
      </c>
      <c r="H69" s="24">
        <v>0</v>
      </c>
      <c r="I69" s="21">
        <v>0</v>
      </c>
      <c r="J69" s="24">
        <v>0</v>
      </c>
      <c r="K69" s="24">
        <v>0</v>
      </c>
      <c r="L69" s="24">
        <v>0</v>
      </c>
      <c r="M69" s="21">
        <v>0</v>
      </c>
      <c r="N69" s="24">
        <v>0</v>
      </c>
      <c r="O69" s="17" t="s">
        <v>1330</v>
      </c>
      <c r="P69" s="17"/>
      <c r="Q69" s="17"/>
      <c r="R69" s="17"/>
      <c r="S69" s="17"/>
    </row>
    <row r="71" spans="1:19" ht="13">
      <c r="A71" s="43" t="s">
        <v>1336</v>
      </c>
      <c r="B71" s="1"/>
      <c r="C71" s="1"/>
      <c r="D71" s="1"/>
      <c r="E71" s="1"/>
      <c r="F71" s="1"/>
      <c r="G71" s="1"/>
      <c r="H71" s="1"/>
      <c r="I71" s="1"/>
      <c r="J71" s="1"/>
      <c r="K71" s="1"/>
      <c r="L71" s="1"/>
      <c r="M71" s="1"/>
      <c r="N71" s="1"/>
    </row>
    <row r="72" spans="1:19">
      <c r="A72" s="24">
        <v>5</v>
      </c>
      <c r="B72" s="16" t="s">
        <v>1334</v>
      </c>
      <c r="C72" s="17"/>
      <c r="D72" s="17"/>
      <c r="E72" s="17"/>
      <c r="F72" s="17"/>
      <c r="G72" s="17"/>
      <c r="H72" s="17"/>
      <c r="I72" s="17"/>
      <c r="J72" s="17"/>
      <c r="K72" s="17"/>
      <c r="L72" s="17"/>
      <c r="M72" s="17"/>
      <c r="N72" s="17"/>
      <c r="O72" s="17"/>
      <c r="P72" s="17"/>
      <c r="Q72" s="17"/>
      <c r="R72" s="17"/>
      <c r="S72" s="17"/>
    </row>
    <row r="73" spans="1:19">
      <c r="A73" s="24">
        <v>3</v>
      </c>
      <c r="B73" s="16" t="s">
        <v>1341</v>
      </c>
      <c r="C73" s="17"/>
      <c r="D73" s="17"/>
      <c r="E73" s="17"/>
      <c r="F73" s="17"/>
      <c r="G73" s="17"/>
      <c r="H73" s="17"/>
      <c r="I73" s="17"/>
      <c r="J73" s="17"/>
      <c r="K73" s="17"/>
      <c r="L73" s="17"/>
      <c r="M73" s="17"/>
      <c r="N73" s="17"/>
      <c r="O73" s="17"/>
      <c r="P73" s="17"/>
      <c r="Q73" s="17"/>
      <c r="R73" s="17"/>
      <c r="S73" s="17"/>
    </row>
    <row r="74" spans="1:19" ht="13">
      <c r="A74" s="88" t="s">
        <v>1331</v>
      </c>
      <c r="B74" s="5"/>
      <c r="C74" s="1"/>
      <c r="D74" s="1"/>
      <c r="E74" s="1"/>
      <c r="F74" s="1"/>
      <c r="G74" s="1"/>
      <c r="H74" s="1"/>
      <c r="I74" s="1"/>
      <c r="J74" s="1"/>
      <c r="K74" s="1"/>
      <c r="L74" s="1"/>
      <c r="M74" s="1"/>
      <c r="N74" s="1"/>
    </row>
    <row r="75" spans="1:19">
      <c r="A75" s="18" t="s">
        <v>13</v>
      </c>
      <c r="B75" s="18" t="s">
        <v>0</v>
      </c>
      <c r="C75" s="18" t="s">
        <v>1</v>
      </c>
      <c r="D75" s="18" t="s">
        <v>2</v>
      </c>
      <c r="E75" s="22" t="s">
        <v>273</v>
      </c>
      <c r="F75" s="22" t="s">
        <v>3</v>
      </c>
      <c r="G75" s="18" t="s">
        <v>5</v>
      </c>
      <c r="H75" s="22" t="s">
        <v>332</v>
      </c>
      <c r="I75" s="22" t="s">
        <v>333</v>
      </c>
      <c r="J75" s="18" t="s">
        <v>8</v>
      </c>
      <c r="K75" s="18" t="s">
        <v>9</v>
      </c>
      <c r="L75" s="22" t="s">
        <v>268</v>
      </c>
      <c r="M75" s="18" t="s">
        <v>97</v>
      </c>
      <c r="N75" s="18" t="s">
        <v>98</v>
      </c>
      <c r="O75" s="19" t="s">
        <v>185</v>
      </c>
      <c r="P75" s="17"/>
      <c r="Q75" s="17"/>
      <c r="R75" s="17"/>
      <c r="S75" s="17"/>
    </row>
    <row r="76" spans="1:19">
      <c r="A76" s="408" t="s">
        <v>414</v>
      </c>
      <c r="B76" s="18"/>
      <c r="C76" s="18"/>
      <c r="D76" s="18"/>
      <c r="E76" s="22"/>
      <c r="F76" s="22"/>
      <c r="G76" s="18"/>
      <c r="H76" s="22"/>
      <c r="I76" s="22"/>
      <c r="J76" s="18"/>
      <c r="K76" s="18"/>
      <c r="L76" s="22"/>
      <c r="M76" s="18"/>
      <c r="N76" s="18"/>
      <c r="O76" s="19"/>
      <c r="P76" s="17"/>
      <c r="Q76" s="17"/>
      <c r="R76" s="17"/>
      <c r="S76" s="17"/>
    </row>
    <row r="77" spans="1:19">
      <c r="A77" s="21">
        <v>1E-3</v>
      </c>
      <c r="B77" s="24">
        <v>2</v>
      </c>
      <c r="C77" s="24">
        <v>0.18409500000000001</v>
      </c>
      <c r="D77" s="24">
        <v>0.2</v>
      </c>
      <c r="E77" s="21">
        <v>0.4</v>
      </c>
      <c r="F77" s="24">
        <v>3</v>
      </c>
      <c r="G77" s="24">
        <v>2</v>
      </c>
      <c r="H77" s="24">
        <v>0</v>
      </c>
      <c r="I77" s="21">
        <v>0</v>
      </c>
      <c r="J77" s="24">
        <v>0</v>
      </c>
      <c r="K77" s="24">
        <v>0</v>
      </c>
      <c r="L77" s="24">
        <v>0</v>
      </c>
      <c r="M77" s="21">
        <v>0</v>
      </c>
      <c r="N77" s="24">
        <v>0</v>
      </c>
      <c r="O77" s="56" t="s">
        <v>1332</v>
      </c>
      <c r="P77" s="17"/>
      <c r="Q77" s="17"/>
      <c r="R77" s="17"/>
      <c r="S77" s="17"/>
    </row>
    <row r="78" spans="1:19">
      <c r="A78" s="21">
        <v>1E-3</v>
      </c>
      <c r="B78" s="24">
        <v>2</v>
      </c>
      <c r="C78" s="24">
        <v>0.18409500000000001</v>
      </c>
      <c r="D78" s="24">
        <v>0.2</v>
      </c>
      <c r="E78" s="21">
        <v>0.4</v>
      </c>
      <c r="F78" s="24">
        <v>3</v>
      </c>
      <c r="G78" s="24">
        <v>2</v>
      </c>
      <c r="H78" s="24">
        <v>0</v>
      </c>
      <c r="I78" s="21">
        <v>0</v>
      </c>
      <c r="J78" s="24">
        <v>0</v>
      </c>
      <c r="K78" s="24">
        <v>0</v>
      </c>
      <c r="L78" s="24">
        <v>0</v>
      </c>
      <c r="M78" s="21">
        <v>0</v>
      </c>
      <c r="N78" s="24">
        <v>0</v>
      </c>
      <c r="O78" s="17" t="s">
        <v>1328</v>
      </c>
      <c r="P78" s="17"/>
      <c r="Q78" s="17"/>
      <c r="R78" s="17"/>
      <c r="S78" s="17"/>
    </row>
    <row r="79" spans="1:19">
      <c r="A79" s="21">
        <v>1E-3</v>
      </c>
      <c r="B79" s="24">
        <v>2</v>
      </c>
      <c r="C79" s="24">
        <v>0.18409500000000001</v>
      </c>
      <c r="D79" s="24">
        <v>0.2</v>
      </c>
      <c r="E79" s="21">
        <v>0.4</v>
      </c>
      <c r="F79" s="24">
        <v>3</v>
      </c>
      <c r="G79" s="24">
        <v>2</v>
      </c>
      <c r="H79" s="24">
        <v>0</v>
      </c>
      <c r="I79" s="21">
        <v>0</v>
      </c>
      <c r="J79" s="24">
        <v>0</v>
      </c>
      <c r="K79" s="24">
        <v>0</v>
      </c>
      <c r="L79" s="24">
        <v>0</v>
      </c>
      <c r="M79" s="21">
        <v>0</v>
      </c>
      <c r="N79" s="24">
        <v>0</v>
      </c>
      <c r="O79" s="17" t="s">
        <v>1329</v>
      </c>
      <c r="P79" s="17"/>
      <c r="Q79" s="17"/>
      <c r="R79" s="17"/>
      <c r="S79" s="17"/>
    </row>
    <row r="80" spans="1:19">
      <c r="A80" s="21">
        <v>1E-3</v>
      </c>
      <c r="B80" s="24">
        <v>2</v>
      </c>
      <c r="C80" s="24">
        <v>0.18409500000000001</v>
      </c>
      <c r="D80" s="24">
        <v>0.2</v>
      </c>
      <c r="E80" s="21">
        <v>0.4</v>
      </c>
      <c r="F80" s="24">
        <v>3</v>
      </c>
      <c r="G80" s="24">
        <v>2</v>
      </c>
      <c r="H80" s="24">
        <v>0</v>
      </c>
      <c r="I80" s="21">
        <v>0</v>
      </c>
      <c r="J80" s="24">
        <v>0</v>
      </c>
      <c r="K80" s="24">
        <v>0</v>
      </c>
      <c r="L80" s="24">
        <v>0</v>
      </c>
      <c r="M80" s="21">
        <v>0</v>
      </c>
      <c r="N80" s="24">
        <v>0</v>
      </c>
      <c r="O80" s="17" t="s">
        <v>1330</v>
      </c>
      <c r="P80" s="17"/>
      <c r="Q80" s="17"/>
      <c r="R80" s="17"/>
      <c r="S80" s="17"/>
    </row>
    <row r="81" spans="1:19">
      <c r="A81" s="21">
        <v>1E-3</v>
      </c>
      <c r="B81" s="24">
        <v>2</v>
      </c>
      <c r="C81" s="24">
        <v>0.18409500000000001</v>
      </c>
      <c r="D81" s="24">
        <v>0.2</v>
      </c>
      <c r="E81" s="21">
        <v>0.4</v>
      </c>
      <c r="F81" s="24">
        <v>3</v>
      </c>
      <c r="G81" s="24">
        <v>2</v>
      </c>
      <c r="H81" s="24">
        <v>0</v>
      </c>
      <c r="I81" s="21">
        <v>0</v>
      </c>
      <c r="J81" s="24">
        <v>0</v>
      </c>
      <c r="K81" s="24">
        <v>0</v>
      </c>
      <c r="L81" s="24">
        <v>0</v>
      </c>
      <c r="M81" s="21">
        <v>0</v>
      </c>
      <c r="N81" s="24">
        <v>0</v>
      </c>
      <c r="O81" s="17" t="s">
        <v>1337</v>
      </c>
      <c r="P81" s="17"/>
      <c r="Q81" s="17"/>
      <c r="R81" s="17"/>
      <c r="S81" s="17"/>
    </row>
    <row r="82" spans="1:19">
      <c r="A82" s="21">
        <v>1E-3</v>
      </c>
      <c r="B82" s="24">
        <v>2</v>
      </c>
      <c r="C82" s="24">
        <v>0.18409500000000001</v>
      </c>
      <c r="D82" s="24">
        <v>0.2</v>
      </c>
      <c r="E82" s="21">
        <v>0.4</v>
      </c>
      <c r="F82" s="24">
        <v>3</v>
      </c>
      <c r="G82" s="24">
        <v>2</v>
      </c>
      <c r="H82" s="24">
        <v>0</v>
      </c>
      <c r="I82" s="21">
        <v>0</v>
      </c>
      <c r="J82" s="24">
        <v>0</v>
      </c>
      <c r="K82" s="24">
        <v>0</v>
      </c>
      <c r="L82" s="24">
        <v>0</v>
      </c>
      <c r="M82" s="21">
        <v>0</v>
      </c>
      <c r="N82" s="24">
        <v>0</v>
      </c>
      <c r="O82" s="17" t="s">
        <v>1338</v>
      </c>
      <c r="P82" s="17"/>
      <c r="Q82" s="17"/>
      <c r="R82" s="17"/>
      <c r="S82" s="17"/>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V137"/>
  <sheetViews>
    <sheetView topLeftCell="A106" workbookViewId="0">
      <selection activeCell="H137" sqref="H137"/>
    </sheetView>
  </sheetViews>
  <sheetFormatPr defaultRowHeight="12.5"/>
  <sheetData>
    <row r="1" spans="1:18" ht="13">
      <c r="A1" s="32" t="s">
        <v>1209</v>
      </c>
    </row>
    <row r="2" spans="1:18" ht="13">
      <c r="A2" s="32"/>
    </row>
    <row r="3" spans="1:18" ht="13">
      <c r="A3" s="81" t="s">
        <v>462</v>
      </c>
      <c r="B3" s="11"/>
      <c r="C3" s="11"/>
      <c r="D3" s="11"/>
      <c r="E3" s="11"/>
      <c r="F3" s="65"/>
      <c r="G3" s="65"/>
      <c r="H3" s="65"/>
      <c r="I3" s="65"/>
      <c r="J3" s="65"/>
      <c r="K3" s="65"/>
      <c r="L3" s="65"/>
      <c r="M3" s="65"/>
    </row>
    <row r="4" spans="1:18" ht="13">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ht="13">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ht="13">
      <c r="A14" s="87" t="s">
        <v>454</v>
      </c>
    </row>
    <row r="15" spans="1:18" ht="13">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ht="13">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ht="13">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 thickBot="1">
      <c r="A59" s="21">
        <v>2</v>
      </c>
      <c r="B59" s="16" t="s">
        <v>455</v>
      </c>
      <c r="C59" s="17"/>
      <c r="D59" s="17"/>
      <c r="E59" s="17"/>
      <c r="F59" s="17"/>
      <c r="G59" s="17"/>
      <c r="H59" s="17"/>
      <c r="I59" s="17"/>
      <c r="J59" s="17"/>
      <c r="K59" s="17"/>
      <c r="L59" s="17"/>
      <c r="M59" s="17"/>
      <c r="N59" s="17"/>
      <c r="O59" s="17"/>
      <c r="P59" s="17"/>
      <c r="Q59" s="17"/>
      <c r="R59" s="17"/>
    </row>
    <row r="60" spans="1:18" ht="13"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49" t="s">
        <v>663</v>
      </c>
      <c r="S69" s="550"/>
      <c r="T69" s="550"/>
      <c r="U69" s="550"/>
      <c r="V69" s="551"/>
    </row>
    <row r="70" spans="1:22" ht="13"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52"/>
      <c r="S70" s="553"/>
      <c r="T70" s="553"/>
      <c r="U70" s="553"/>
      <c r="V70" s="554"/>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ht="13">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 thickBot="1">
      <c r="A81" s="21">
        <v>2</v>
      </c>
      <c r="B81" s="16" t="s">
        <v>455</v>
      </c>
      <c r="C81" s="17"/>
      <c r="D81" s="17"/>
      <c r="E81" s="17"/>
      <c r="F81" s="17"/>
      <c r="G81" s="17"/>
      <c r="H81" s="17"/>
      <c r="I81" s="17"/>
      <c r="J81" s="17"/>
      <c r="K81" s="17"/>
      <c r="L81" s="17"/>
      <c r="M81" s="17"/>
      <c r="N81" s="17"/>
      <c r="O81" s="17"/>
      <c r="P81" s="17"/>
      <c r="Q81" s="17"/>
      <c r="R81" s="17"/>
    </row>
    <row r="82" spans="1:18" ht="13"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ht="13">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 thickBot="1">
      <c r="A104" s="21">
        <v>2</v>
      </c>
      <c r="B104" s="16" t="s">
        <v>455</v>
      </c>
      <c r="C104" s="17"/>
      <c r="D104" s="17"/>
      <c r="E104" s="17"/>
      <c r="F104" s="17"/>
      <c r="G104" s="17"/>
      <c r="H104" s="17"/>
      <c r="I104" s="17"/>
      <c r="J104" s="17"/>
      <c r="K104" s="17"/>
      <c r="L104" s="17"/>
      <c r="M104" s="17"/>
      <c r="N104" s="17"/>
      <c r="O104" s="17"/>
      <c r="P104" s="17"/>
      <c r="Q104" s="17"/>
      <c r="R104" s="17"/>
    </row>
    <row r="105" spans="1:18" ht="13"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49" t="s">
        <v>663</v>
      </c>
      <c r="S115" s="550"/>
      <c r="T115" s="550"/>
      <c r="U115" s="550"/>
      <c r="V115" s="551"/>
    </row>
    <row r="116" spans="1:22" ht="13"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52"/>
      <c r="S116" s="553"/>
      <c r="T116" s="553"/>
      <c r="U116" s="553"/>
      <c r="V116" s="554"/>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ht="13">
      <c r="A120" s="32" t="s">
        <v>670</v>
      </c>
      <c r="K120" s="3"/>
    </row>
    <row r="121" spans="1:22" ht="13" thickBot="1">
      <c r="A121" s="21">
        <v>8</v>
      </c>
      <c r="B121" s="16" t="s">
        <v>329</v>
      </c>
      <c r="C121" s="17"/>
      <c r="D121" s="17"/>
      <c r="E121" s="17"/>
      <c r="F121" s="17"/>
      <c r="G121" s="17"/>
      <c r="H121" s="17"/>
      <c r="I121" s="17"/>
      <c r="J121" s="17"/>
      <c r="K121" s="17"/>
      <c r="L121" s="17"/>
      <c r="M121" s="17"/>
      <c r="N121" s="17"/>
      <c r="O121" s="17"/>
      <c r="P121" s="17"/>
      <c r="Q121" s="17"/>
      <c r="R121" s="17"/>
    </row>
    <row r="122" spans="1:22" ht="13"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60"/>
  <sheetViews>
    <sheetView workbookViewId="0"/>
  </sheetViews>
  <sheetFormatPr defaultRowHeight="12.5"/>
  <cols>
    <col min="1" max="6" width="9.1796875" style="39"/>
    <col min="7" max="7" width="7.54296875" style="39" customWidth="1"/>
    <col min="8" max="8" width="17.7265625" style="39" customWidth="1"/>
    <col min="9" max="9" width="17" style="39" customWidth="1"/>
    <col min="10" max="264" width="9.1796875" style="39"/>
    <col min="265" max="265" width="11.54296875" style="39" bestFit="1" customWidth="1"/>
    <col min="266" max="520" width="9.1796875" style="39"/>
    <col min="521" max="521" width="11.54296875" style="39" bestFit="1" customWidth="1"/>
    <col min="522" max="776" width="9.1796875" style="39"/>
    <col min="777" max="777" width="11.54296875" style="39" bestFit="1" customWidth="1"/>
    <col min="778" max="1032" width="9.1796875" style="39"/>
    <col min="1033" max="1033" width="11.54296875" style="39" bestFit="1" customWidth="1"/>
    <col min="1034" max="1288" width="9.1796875" style="39"/>
    <col min="1289" max="1289" width="11.54296875" style="39" bestFit="1" customWidth="1"/>
    <col min="1290" max="1544" width="9.1796875" style="39"/>
    <col min="1545" max="1545" width="11.54296875" style="39" bestFit="1" customWidth="1"/>
    <col min="1546" max="1800" width="9.1796875" style="39"/>
    <col min="1801" max="1801" width="11.54296875" style="39" bestFit="1" customWidth="1"/>
    <col min="1802" max="2056" width="9.1796875" style="39"/>
    <col min="2057" max="2057" width="11.54296875" style="39" bestFit="1" customWidth="1"/>
    <col min="2058" max="2312" width="9.1796875" style="39"/>
    <col min="2313" max="2313" width="11.54296875" style="39" bestFit="1" customWidth="1"/>
    <col min="2314" max="2568" width="9.1796875" style="39"/>
    <col min="2569" max="2569" width="11.54296875" style="39" bestFit="1" customWidth="1"/>
    <col min="2570" max="2824" width="9.1796875" style="39"/>
    <col min="2825" max="2825" width="11.54296875" style="39" bestFit="1" customWidth="1"/>
    <col min="2826" max="3080" width="9.1796875" style="39"/>
    <col min="3081" max="3081" width="11.54296875" style="39" bestFit="1" customWidth="1"/>
    <col min="3082" max="3336" width="9.1796875" style="39"/>
    <col min="3337" max="3337" width="11.54296875" style="39" bestFit="1" customWidth="1"/>
    <col min="3338" max="3592" width="9.1796875" style="39"/>
    <col min="3593" max="3593" width="11.54296875" style="39" bestFit="1" customWidth="1"/>
    <col min="3594" max="3848" width="9.1796875" style="39"/>
    <col min="3849" max="3849" width="11.54296875" style="39" bestFit="1" customWidth="1"/>
    <col min="3850" max="4104" width="9.1796875" style="39"/>
    <col min="4105" max="4105" width="11.54296875" style="39" bestFit="1" customWidth="1"/>
    <col min="4106" max="4360" width="9.1796875" style="39"/>
    <col min="4361" max="4361" width="11.54296875" style="39" bestFit="1" customWidth="1"/>
    <col min="4362" max="4616" width="9.1796875" style="39"/>
    <col min="4617" max="4617" width="11.54296875" style="39" bestFit="1" customWidth="1"/>
    <col min="4618" max="4872" width="9.1796875" style="39"/>
    <col min="4873" max="4873" width="11.54296875" style="39" bestFit="1" customWidth="1"/>
    <col min="4874" max="5128" width="9.1796875" style="39"/>
    <col min="5129" max="5129" width="11.54296875" style="39" bestFit="1" customWidth="1"/>
    <col min="5130" max="5384" width="9.1796875" style="39"/>
    <col min="5385" max="5385" width="11.54296875" style="39" bestFit="1" customWidth="1"/>
    <col min="5386" max="5640" width="9.1796875" style="39"/>
    <col min="5641" max="5641" width="11.54296875" style="39" bestFit="1" customWidth="1"/>
    <col min="5642" max="5896" width="9.1796875" style="39"/>
    <col min="5897" max="5897" width="11.54296875" style="39" bestFit="1" customWidth="1"/>
    <col min="5898" max="6152" width="9.1796875" style="39"/>
    <col min="6153" max="6153" width="11.54296875" style="39" bestFit="1" customWidth="1"/>
    <col min="6154" max="6408" width="9.1796875" style="39"/>
    <col min="6409" max="6409" width="11.54296875" style="39" bestFit="1" customWidth="1"/>
    <col min="6410" max="6664" width="9.1796875" style="39"/>
    <col min="6665" max="6665" width="11.54296875" style="39" bestFit="1" customWidth="1"/>
    <col min="6666" max="6920" width="9.1796875" style="39"/>
    <col min="6921" max="6921" width="11.54296875" style="39" bestFit="1" customWidth="1"/>
    <col min="6922" max="7176" width="9.1796875" style="39"/>
    <col min="7177" max="7177" width="11.54296875" style="39" bestFit="1" customWidth="1"/>
    <col min="7178" max="7432" width="9.1796875" style="39"/>
    <col min="7433" max="7433" width="11.54296875" style="39" bestFit="1" customWidth="1"/>
    <col min="7434" max="7688" width="9.1796875" style="39"/>
    <col min="7689" max="7689" width="11.54296875" style="39" bestFit="1" customWidth="1"/>
    <col min="7690" max="7944" width="9.1796875" style="39"/>
    <col min="7945" max="7945" width="11.54296875" style="39" bestFit="1" customWidth="1"/>
    <col min="7946" max="8200" width="9.1796875" style="39"/>
    <col min="8201" max="8201" width="11.54296875" style="39" bestFit="1" customWidth="1"/>
    <col min="8202" max="8456" width="9.1796875" style="39"/>
    <col min="8457" max="8457" width="11.54296875" style="39" bestFit="1" customWidth="1"/>
    <col min="8458" max="8712" width="9.1796875" style="39"/>
    <col min="8713" max="8713" width="11.54296875" style="39" bestFit="1" customWidth="1"/>
    <col min="8714" max="8968" width="9.1796875" style="39"/>
    <col min="8969" max="8969" width="11.54296875" style="39" bestFit="1" customWidth="1"/>
    <col min="8970" max="9224" width="9.1796875" style="39"/>
    <col min="9225" max="9225" width="11.54296875" style="39" bestFit="1" customWidth="1"/>
    <col min="9226" max="9480" width="9.1796875" style="39"/>
    <col min="9481" max="9481" width="11.54296875" style="39" bestFit="1" customWidth="1"/>
    <col min="9482" max="9736" width="9.1796875" style="39"/>
    <col min="9737" max="9737" width="11.54296875" style="39" bestFit="1" customWidth="1"/>
    <col min="9738" max="9992" width="9.1796875" style="39"/>
    <col min="9993" max="9993" width="11.54296875" style="39" bestFit="1" customWidth="1"/>
    <col min="9994" max="10248" width="9.1796875" style="39"/>
    <col min="10249" max="10249" width="11.54296875" style="39" bestFit="1" customWidth="1"/>
    <col min="10250" max="10504" width="9.1796875" style="39"/>
    <col min="10505" max="10505" width="11.54296875" style="39" bestFit="1" customWidth="1"/>
    <col min="10506" max="10760" width="9.1796875" style="39"/>
    <col min="10761" max="10761" width="11.54296875" style="39" bestFit="1" customWidth="1"/>
    <col min="10762" max="11016" width="9.1796875" style="39"/>
    <col min="11017" max="11017" width="11.54296875" style="39" bestFit="1" customWidth="1"/>
    <col min="11018" max="11272" width="9.1796875" style="39"/>
    <col min="11273" max="11273" width="11.54296875" style="39" bestFit="1" customWidth="1"/>
    <col min="11274" max="11528" width="9.1796875" style="39"/>
    <col min="11529" max="11529" width="11.54296875" style="39" bestFit="1" customWidth="1"/>
    <col min="11530" max="11784" width="9.1796875" style="39"/>
    <col min="11785" max="11785" width="11.54296875" style="39" bestFit="1" customWidth="1"/>
    <col min="11786" max="12040" width="9.1796875" style="39"/>
    <col min="12041" max="12041" width="11.54296875" style="39" bestFit="1" customWidth="1"/>
    <col min="12042" max="12296" width="9.1796875" style="39"/>
    <col min="12297" max="12297" width="11.54296875" style="39" bestFit="1" customWidth="1"/>
    <col min="12298" max="12552" width="9.1796875" style="39"/>
    <col min="12553" max="12553" width="11.54296875" style="39" bestFit="1" customWidth="1"/>
    <col min="12554" max="12808" width="9.1796875" style="39"/>
    <col min="12809" max="12809" width="11.54296875" style="39" bestFit="1" customWidth="1"/>
    <col min="12810" max="13064" width="9.1796875" style="39"/>
    <col min="13065" max="13065" width="11.54296875" style="39" bestFit="1" customWidth="1"/>
    <col min="13066" max="13320" width="9.1796875" style="39"/>
    <col min="13321" max="13321" width="11.54296875" style="39" bestFit="1" customWidth="1"/>
    <col min="13322" max="13576" width="9.1796875" style="39"/>
    <col min="13577" max="13577" width="11.54296875" style="39" bestFit="1" customWidth="1"/>
    <col min="13578" max="13832" width="9.1796875" style="39"/>
    <col min="13833" max="13833" width="11.54296875" style="39" bestFit="1" customWidth="1"/>
    <col min="13834" max="14088" width="9.1796875" style="39"/>
    <col min="14089" max="14089" width="11.54296875" style="39" bestFit="1" customWidth="1"/>
    <col min="14090" max="14344" width="9.1796875" style="39"/>
    <col min="14345" max="14345" width="11.54296875" style="39" bestFit="1" customWidth="1"/>
    <col min="14346" max="14600" width="9.1796875" style="39"/>
    <col min="14601" max="14601" width="11.54296875" style="39" bestFit="1" customWidth="1"/>
    <col min="14602" max="14856" width="9.1796875" style="39"/>
    <col min="14857" max="14857" width="11.54296875" style="39" bestFit="1" customWidth="1"/>
    <col min="14858" max="15112" width="9.1796875" style="39"/>
    <col min="15113" max="15113" width="11.54296875" style="39" bestFit="1" customWidth="1"/>
    <col min="15114" max="15368" width="9.1796875" style="39"/>
    <col min="15369" max="15369" width="11.54296875" style="39" bestFit="1" customWidth="1"/>
    <col min="15370" max="15624" width="9.1796875" style="39"/>
    <col min="15625" max="15625" width="11.54296875" style="39" bestFit="1" customWidth="1"/>
    <col min="15626" max="15880" width="9.1796875" style="39"/>
    <col min="15881" max="15881" width="11.54296875" style="39" bestFit="1" customWidth="1"/>
    <col min="15882" max="16136" width="9.1796875" style="39"/>
    <col min="16137" max="16137" width="11.54296875" style="39" bestFit="1" customWidth="1"/>
    <col min="16138" max="16384" width="9.1796875" style="39"/>
  </cols>
  <sheetData>
    <row r="1" spans="1:11" ht="13">
      <c r="A1" s="48" t="s">
        <v>884</v>
      </c>
    </row>
    <row r="2" spans="1:11" ht="13">
      <c r="A2" s="264" t="s">
        <v>885</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ht="13">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3"/>
  <sheetViews>
    <sheetView workbookViewId="0">
      <selection activeCell="F25" sqref="F25"/>
    </sheetView>
  </sheetViews>
  <sheetFormatPr defaultRowHeight="12.5"/>
  <sheetData>
    <row r="1" spans="1:16" ht="13">
      <c r="A1" s="43" t="s">
        <v>464</v>
      </c>
      <c r="B1" s="1"/>
      <c r="C1" s="1"/>
      <c r="D1" s="1"/>
    </row>
    <row r="2" spans="1:16" ht="13">
      <c r="A2" s="43"/>
      <c r="B2" s="1"/>
      <c r="C2" s="1"/>
      <c r="D2" s="1"/>
    </row>
    <row r="3" spans="1:16" ht="13">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0">
        <v>5</v>
      </c>
      <c r="B8" s="14" t="s">
        <v>1219</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ht="13">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1" t="s">
        <v>1220</v>
      </c>
      <c r="F32" s="382"/>
      <c r="G32" s="382"/>
      <c r="H32" s="382"/>
      <c r="I32" s="382"/>
      <c r="J32" s="382"/>
      <c r="K32" s="382"/>
      <c r="L32" s="382"/>
      <c r="M32" s="382"/>
      <c r="N32" s="382"/>
      <c r="O32" s="383"/>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1064</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ht="13">
      <c r="A60" s="32"/>
    </row>
    <row r="61" spans="1:19">
      <c r="R61" s="84"/>
      <c r="S61" s="14"/>
    </row>
    <row r="63" spans="1:19" ht="13">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04"/>
  <sheetViews>
    <sheetView workbookViewId="0">
      <selection activeCell="E2" sqref="E2"/>
    </sheetView>
  </sheetViews>
  <sheetFormatPr defaultRowHeight="12.5"/>
  <cols>
    <col min="1" max="1" width="11.453125" customWidth="1"/>
    <col min="2" max="2" width="13.7265625" customWidth="1"/>
    <col min="3" max="14" width="11.453125" customWidth="1"/>
    <col min="15" max="15" width="12.54296875" customWidth="1"/>
    <col min="16" max="16" width="11.453125" customWidth="1"/>
    <col min="17" max="17" width="7.54296875" customWidth="1"/>
    <col min="18" max="21" width="11.453125" customWidth="1"/>
  </cols>
  <sheetData>
    <row r="1" spans="1:25" ht="13">
      <c r="A1" s="32" t="s">
        <v>623</v>
      </c>
      <c r="E1" s="38" t="s">
        <v>897</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ht="13">
      <c r="A5" s="32" t="s">
        <v>475</v>
      </c>
      <c r="B5"/>
      <c r="C5" s="38"/>
      <c r="D5" s="30"/>
      <c r="E5"/>
      <c r="F5"/>
      <c r="G5"/>
      <c r="H5"/>
      <c r="I5"/>
      <c r="J5"/>
      <c r="K5"/>
      <c r="L5"/>
      <c r="M5"/>
      <c r="N5"/>
      <c r="O5"/>
      <c r="P5"/>
      <c r="Q5"/>
      <c r="R5"/>
    </row>
    <row r="6" spans="1:25" s="1" customFormat="1" ht="13">
      <c r="A6" s="32"/>
      <c r="B6"/>
      <c r="C6" s="38"/>
      <c r="D6" s="30"/>
      <c r="E6"/>
      <c r="F6"/>
      <c r="G6"/>
      <c r="H6"/>
      <c r="I6"/>
      <c r="J6"/>
      <c r="K6"/>
      <c r="L6"/>
      <c r="M6"/>
      <c r="N6"/>
      <c r="O6"/>
      <c r="P6"/>
      <c r="Q6"/>
      <c r="R6"/>
    </row>
    <row r="7" spans="1:25" s="1" customFormat="1" ht="13">
      <c r="A7" s="81" t="s">
        <v>474</v>
      </c>
      <c r="B7" s="11"/>
      <c r="C7" s="11"/>
      <c r="D7" s="11"/>
      <c r="E7" s="11"/>
      <c r="F7" s="11"/>
      <c r="G7" s="11"/>
      <c r="H7" s="11"/>
      <c r="I7" s="11"/>
      <c r="J7" s="11"/>
      <c r="K7"/>
      <c r="L7"/>
      <c r="M7"/>
      <c r="N7"/>
      <c r="O7"/>
      <c r="P7"/>
      <c r="Q7"/>
      <c r="R7"/>
    </row>
    <row r="8" spans="1:25" s="1" customFormat="1" ht="13">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ht="13">
      <c r="A12" s="90" t="s">
        <v>898</v>
      </c>
      <c r="B12" s="14"/>
      <c r="C12" s="11"/>
      <c r="D12" s="11"/>
      <c r="E12" s="11"/>
      <c r="F12" s="11"/>
      <c r="G12" s="11"/>
      <c r="H12" s="11"/>
      <c r="I12" s="11"/>
      <c r="J12" s="11"/>
      <c r="K12"/>
      <c r="L12"/>
      <c r="M12"/>
      <c r="N12"/>
      <c r="O12"/>
      <c r="P12"/>
      <c r="Q12"/>
      <c r="R12"/>
    </row>
    <row r="13" spans="1:25" s="1" customFormat="1" ht="13">
      <c r="A13" s="268"/>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-1.2</v>
      </c>
      <c r="B17" s="16" t="s">
        <v>1307</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0.5</v>
      </c>
      <c r="B18" s="16" t="s">
        <v>1308</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ht="13">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 thickBot="1"/>
    <row r="29" spans="1:25" ht="13.5" thickBot="1">
      <c r="A29" s="32" t="s">
        <v>683</v>
      </c>
      <c r="E29" s="201" t="s">
        <v>886</v>
      </c>
      <c r="F29" s="187"/>
      <c r="G29" s="187"/>
      <c r="H29" s="187"/>
      <c r="I29" s="188"/>
      <c r="K29" s="30"/>
    </row>
    <row r="30" spans="1:25">
      <c r="A30" s="3" t="s">
        <v>684</v>
      </c>
      <c r="E30" s="202"/>
      <c r="F30" s="36"/>
      <c r="G30" s="36"/>
      <c r="H30" s="36"/>
      <c r="I30" s="36"/>
    </row>
    <row r="31" spans="1:25" ht="13"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01" t="s">
        <v>888</v>
      </c>
      <c r="H35" s="502"/>
      <c r="I35" s="502"/>
      <c r="J35" s="502"/>
      <c r="K35" s="502"/>
      <c r="L35" s="502"/>
      <c r="M35" s="502"/>
      <c r="N35" s="502"/>
      <c r="O35" s="502"/>
      <c r="P35" s="570"/>
      <c r="Q35" s="17"/>
      <c r="R35" s="17"/>
      <c r="S35" s="17"/>
      <c r="T35" s="17"/>
      <c r="U35" s="17"/>
      <c r="V35" s="17"/>
      <c r="W35" s="17"/>
      <c r="X35" s="17"/>
      <c r="Y35" s="17"/>
    </row>
    <row r="36" spans="1:25" ht="13" thickBot="1">
      <c r="A36" s="21">
        <v>1</v>
      </c>
      <c r="B36" s="21">
        <v>1</v>
      </c>
      <c r="C36" s="21">
        <v>2</v>
      </c>
      <c r="D36" s="21">
        <v>1</v>
      </c>
      <c r="E36" s="21">
        <v>4</v>
      </c>
      <c r="F36" s="21">
        <v>10</v>
      </c>
      <c r="G36" s="503"/>
      <c r="H36" s="504"/>
      <c r="I36" s="504"/>
      <c r="J36" s="504"/>
      <c r="K36" s="504"/>
      <c r="L36" s="504"/>
      <c r="M36" s="504"/>
      <c r="N36" s="504"/>
      <c r="O36" s="504"/>
      <c r="P36" s="571"/>
      <c r="Q36" s="17"/>
      <c r="R36" s="17"/>
      <c r="S36" s="17"/>
      <c r="T36" s="17"/>
      <c r="U36" s="17"/>
      <c r="V36" s="17"/>
      <c r="W36" s="17"/>
      <c r="X36" s="17"/>
      <c r="Y36" s="17"/>
    </row>
    <row r="37" spans="1:25" ht="13" thickBot="1">
      <c r="A37" s="3" t="s">
        <v>889</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21" t="s">
        <v>890</v>
      </c>
      <c r="S38" s="523"/>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24"/>
      <c r="S39" s="526"/>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24"/>
      <c r="S40" s="526"/>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24"/>
      <c r="S41" s="526"/>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24"/>
      <c r="S42" s="526"/>
      <c r="T42" s="17"/>
      <c r="U42" s="17"/>
      <c r="V42" s="17"/>
      <c r="W42" s="17"/>
      <c r="X42" s="17"/>
      <c r="Y42" s="17"/>
    </row>
    <row r="43" spans="1:25" ht="13"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27"/>
      <c r="S43" s="529"/>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ht="13">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891</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55" t="s">
        <v>1066</v>
      </c>
      <c r="R77" s="556"/>
      <c r="S77" s="556"/>
      <c r="T77" s="556"/>
      <c r="U77" s="557"/>
      <c r="V77" s="181"/>
      <c r="W77" s="181"/>
      <c r="X77" s="181"/>
      <c r="Y77" s="181"/>
    </row>
    <row r="78" spans="1:25" ht="13"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58"/>
      <c r="R78" s="559"/>
      <c r="S78" s="559"/>
      <c r="T78" s="559"/>
      <c r="U78" s="560"/>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49" t="s">
        <v>1065</v>
      </c>
      <c r="S86" s="450"/>
      <c r="T86" s="450"/>
      <c r="U86" s="451"/>
      <c r="V86" s="181"/>
      <c r="W86" s="181"/>
      <c r="X86" s="181"/>
      <c r="Y86" s="181"/>
    </row>
    <row r="87" spans="1:25" ht="13" thickBot="1">
      <c r="A87" s="183"/>
      <c r="B87" s="181"/>
      <c r="C87" s="181"/>
      <c r="D87" s="181"/>
      <c r="E87" s="181"/>
      <c r="F87" s="181"/>
      <c r="G87" s="181"/>
      <c r="H87" s="181"/>
      <c r="I87" s="181"/>
      <c r="J87" s="181"/>
      <c r="K87" s="181"/>
      <c r="L87" s="181"/>
      <c r="M87" s="181"/>
      <c r="N87" s="181">
        <v>0</v>
      </c>
      <c r="O87" s="183" t="s">
        <v>673</v>
      </c>
      <c r="P87" s="181"/>
      <c r="Q87" s="181"/>
      <c r="R87" s="452"/>
      <c r="S87" s="453"/>
      <c r="T87" s="453"/>
      <c r="U87" s="454"/>
      <c r="V87" s="181"/>
      <c r="W87" s="181"/>
      <c r="X87" s="181"/>
      <c r="Y87" s="181"/>
    </row>
    <row r="88" spans="1:25" ht="13"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61" t="s">
        <v>622</v>
      </c>
      <c r="W89" s="562"/>
      <c r="X89" s="562"/>
      <c r="Y89" s="563"/>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64"/>
      <c r="W90" s="565"/>
      <c r="X90" s="565"/>
      <c r="Y90" s="566"/>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64"/>
      <c r="W91" s="565"/>
      <c r="X91" s="565"/>
      <c r="Y91" s="566"/>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64"/>
      <c r="W92" s="565"/>
      <c r="X92" s="565"/>
      <c r="Y92" s="566"/>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64"/>
      <c r="W93" s="565"/>
      <c r="X93" s="565"/>
      <c r="Y93" s="566"/>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64"/>
      <c r="W94" s="565"/>
      <c r="X94" s="565"/>
      <c r="Y94" s="566"/>
    </row>
    <row r="95" spans="1:25" ht="13"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67"/>
      <c r="W95" s="568"/>
      <c r="X95" s="568"/>
      <c r="Y95" s="569"/>
    </row>
    <row r="96" spans="1:25" ht="13"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 Doering</cp:lastModifiedBy>
  <dcterms:created xsi:type="dcterms:W3CDTF">2006-01-23T21:33:37Z</dcterms:created>
  <dcterms:modified xsi:type="dcterms:W3CDTF">2021-05-21T17:00:38Z</dcterms:modified>
</cp:coreProperties>
</file>