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Debian\home\arno\git\AdventOfCode\2020\analysis\"/>
    </mc:Choice>
  </mc:AlternateContent>
  <xr:revisionPtr revIDLastSave="0" documentId="13_ncr:1_{0C30D81A-8E3E-447A-B5E8-0EE6957DE5D9}" xr6:coauthVersionLast="45" xr6:coauthVersionMax="45" xr10:uidLastSave="{00000000-0000-0000-0000-000000000000}"/>
  <bookViews>
    <workbookView xWindow="-120" yWindow="-120" windowWidth="29040" windowHeight="15990" xr2:uid="{23AEBC82-DD3C-489D-BC2D-D322F6541D25}"/>
  </bookViews>
  <sheets>
    <sheet name="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J20" i="1"/>
  <c r="K20" i="1"/>
  <c r="H20" i="1" l="1"/>
  <c r="H21" i="1"/>
  <c r="H22" i="1"/>
  <c r="H23" i="1"/>
  <c r="H24" i="1"/>
  <c r="H25" i="1"/>
  <c r="H26" i="1"/>
  <c r="H27" i="1"/>
  <c r="H4" i="1"/>
  <c r="I4" i="1" s="1"/>
  <c r="H5" i="1"/>
  <c r="I5" i="1" s="1"/>
  <c r="H6" i="1"/>
  <c r="K6" i="1" s="1"/>
  <c r="H7" i="1"/>
  <c r="I7" i="1" s="1"/>
  <c r="H8" i="1"/>
  <c r="K8" i="1" s="1"/>
  <c r="H9" i="1"/>
  <c r="J9" i="1" s="1"/>
  <c r="H10" i="1"/>
  <c r="J10" i="1" s="1"/>
  <c r="H11" i="1"/>
  <c r="K11" i="1" s="1"/>
  <c r="H12" i="1"/>
  <c r="I12" i="1" s="1"/>
  <c r="H13" i="1"/>
  <c r="I13" i="1" s="1"/>
  <c r="H14" i="1"/>
  <c r="K14" i="1" s="1"/>
  <c r="H15" i="1"/>
  <c r="I15" i="1" s="1"/>
  <c r="H16" i="1"/>
  <c r="K16" i="1" s="1"/>
  <c r="H17" i="1"/>
  <c r="J17" i="1" s="1"/>
  <c r="H18" i="1"/>
  <c r="I18" i="1" s="1"/>
  <c r="H19" i="1"/>
  <c r="H3" i="1"/>
  <c r="K3" i="1" s="1"/>
  <c r="J13" i="1" l="1"/>
  <c r="I11" i="1"/>
  <c r="K18" i="1"/>
  <c r="K10" i="1"/>
  <c r="J3" i="1"/>
  <c r="J14" i="1"/>
  <c r="J6" i="1"/>
  <c r="J11" i="1"/>
  <c r="I14" i="1"/>
  <c r="I6" i="1"/>
  <c r="K13" i="1"/>
  <c r="J5" i="1"/>
  <c r="I19" i="1"/>
  <c r="J19" i="1"/>
  <c r="K19" i="1"/>
  <c r="I17" i="1"/>
  <c r="J16" i="1"/>
  <c r="J8" i="1"/>
  <c r="K5" i="1"/>
  <c r="I16" i="1"/>
  <c r="J18" i="1"/>
  <c r="I8" i="1"/>
  <c r="H29" i="1"/>
  <c r="J15" i="1"/>
  <c r="K12" i="1"/>
  <c r="I10" i="1"/>
  <c r="J7" i="1"/>
  <c r="K4" i="1"/>
  <c r="I9" i="1"/>
  <c r="K15" i="1"/>
  <c r="K7" i="1"/>
  <c r="K29" i="1" s="1"/>
  <c r="I3" i="1"/>
  <c r="K17" i="1"/>
  <c r="J12" i="1"/>
  <c r="K9" i="1"/>
  <c r="J4" i="1"/>
  <c r="J29" i="1" l="1"/>
  <c r="I29" i="1"/>
  <c r="F30" i="1" l="1"/>
  <c r="D30" i="1"/>
  <c r="B30" i="1"/>
  <c r="F29" i="1" l="1"/>
  <c r="D29" i="1"/>
  <c r="B29" i="1"/>
</calcChain>
</file>

<file path=xl/sharedStrings.xml><?xml version="1.0" encoding="utf-8"?>
<sst xmlns="http://schemas.openxmlformats.org/spreadsheetml/2006/main" count="12" uniqueCount="10">
  <si>
    <t>Initialization</t>
  </si>
  <si>
    <t>Part 1</t>
  </si>
  <si>
    <t>Part 2</t>
  </si>
  <si>
    <t>Day</t>
  </si>
  <si>
    <t>median</t>
  </si>
  <si>
    <t>mean</t>
  </si>
  <si>
    <t>Total</t>
  </si>
  <si>
    <t>Init</t>
  </si>
  <si>
    <r>
      <t xml:space="preserve">Runtime in </t>
    </r>
    <r>
      <rPr>
        <b/>
        <i/>
        <sz val="11"/>
        <color theme="1"/>
        <rFont val="Calibri"/>
        <family val="2"/>
        <scheme val="minor"/>
      </rPr>
      <t>ms</t>
    </r>
  </si>
  <si>
    <t>Percentage of total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</si>
</sst>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3" fillId="0" borderId="0" xfId="0" applyFont="1" applyAlignment="1">
      <alignment horizontal="center"/>
    </xf>
    <xf numFmtId="164" fontId="4" fillId="0" borderId="0" xfId="0" applyNumberFormat="1" applyFont="1"/>
    <xf numFmtId="9" fontId="4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applyFont="1"/>
    <xf numFmtId="165" fontId="4" fillId="0" borderId="1" xfId="0" applyNumberFormat="1" applyFont="1" applyBorder="1"/>
    <xf numFmtId="0" fontId="0" fillId="0" borderId="1" xfId="0" applyBorder="1"/>
    <xf numFmtId="164" fontId="4" fillId="0" borderId="2" xfId="0" applyNumberFormat="1" applyFont="1" applyBorder="1"/>
    <xf numFmtId="0" fontId="0" fillId="0" borderId="2" xfId="0" applyBorder="1"/>
    <xf numFmtId="164" fontId="4" fillId="0" borderId="3" xfId="0" applyNumberFormat="1" applyFont="1" applyBorder="1"/>
    <xf numFmtId="0" fontId="0" fillId="0" borderId="3" xfId="0" applyBorder="1"/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4" fillId="0" borderId="5" xfId="0" applyNumberFormat="1" applyFont="1" applyBorder="1"/>
    <xf numFmtId="164" fontId="4" fillId="0" borderId="4" xfId="0" applyNumberFormat="1" applyFont="1" applyBorder="1"/>
    <xf numFmtId="164" fontId="4" fillId="0" borderId="6" xfId="0" applyNumberFormat="1" applyFont="1" applyBorder="1"/>
    <xf numFmtId="165" fontId="4" fillId="0" borderId="8" xfId="0" applyNumberFormat="1" applyFont="1" applyBorder="1"/>
    <xf numFmtId="9" fontId="4" fillId="0" borderId="4" xfId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Execution time in </a:t>
            </a:r>
            <a:r>
              <a:rPr lang="en-GB" sz="1800" b="1" i="1"/>
              <a:t>ms</a:t>
            </a:r>
            <a:r>
              <a:rPr lang="en-GB" sz="1800" b="1" baseline="0"/>
              <a:t> per per part per day</a:t>
            </a:r>
          </a:p>
          <a:p>
            <a:pPr>
              <a:defRPr sz="1800" b="1"/>
            </a:pPr>
            <a:r>
              <a:rPr lang="en-GB" sz="1800" b="1" baseline="0"/>
              <a:t>(AoC 2020)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</c:f>
              <c:strCache>
                <c:ptCount val="1"/>
                <c:pt idx="0">
                  <c:v>Initialization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analysis!$C$3:$C$27</c:f>
                <c:numCache>
                  <c:formatCode>General</c:formatCode>
                  <c:ptCount val="25"/>
                  <c:pt idx="0">
                    <c:v>3.7600000000000001E-2</c:v>
                  </c:pt>
                  <c:pt idx="1">
                    <c:v>2.7900000000000001E-2</c:v>
                  </c:pt>
                  <c:pt idx="2">
                    <c:v>0.15659999999999999</c:v>
                  </c:pt>
                  <c:pt idx="3">
                    <c:v>4.24E-2</c:v>
                  </c:pt>
                  <c:pt idx="4">
                    <c:v>2.7E-2</c:v>
                  </c:pt>
                  <c:pt idx="5">
                    <c:v>0.16159999999999999</c:v>
                  </c:pt>
                  <c:pt idx="6">
                    <c:v>0.90410000000000001</c:v>
                  </c:pt>
                  <c:pt idx="7">
                    <c:v>4.2799999999999998E-2</c:v>
                  </c:pt>
                  <c:pt idx="8">
                    <c:v>5.0500000000000003E-2</c:v>
                  </c:pt>
                  <c:pt idx="9">
                    <c:v>2.3E-2</c:v>
                  </c:pt>
                  <c:pt idx="10">
                    <c:v>6.0699999999999997E-2</c:v>
                  </c:pt>
                  <c:pt idx="11">
                    <c:v>2.1700000000000001E-2</c:v>
                  </c:pt>
                  <c:pt idx="12">
                    <c:v>1.6E-2</c:v>
                  </c:pt>
                  <c:pt idx="13">
                    <c:v>4.4900000000000002E-2</c:v>
                  </c:pt>
                  <c:pt idx="14">
                    <c:v>4.7500000000000001E-2</c:v>
                  </c:pt>
                  <c:pt idx="15">
                    <c:v>7.0000000000000007E-2</c:v>
                  </c:pt>
                  <c:pt idx="16">
                    <c:v>2.9700000000000001E-2</c:v>
                  </c:pt>
                  <c:pt idx="17">
                    <c:v>1.72E-2</c:v>
                  </c:pt>
                </c:numCache>
              </c:numRef>
            </c:plus>
            <c:minus>
              <c:numRef>
                <c:f>analysis!$C$3:$C$27</c:f>
                <c:numCache>
                  <c:formatCode>General</c:formatCode>
                  <c:ptCount val="25"/>
                  <c:pt idx="0">
                    <c:v>3.7600000000000001E-2</c:v>
                  </c:pt>
                  <c:pt idx="1">
                    <c:v>2.7900000000000001E-2</c:v>
                  </c:pt>
                  <c:pt idx="2">
                    <c:v>0.15659999999999999</c:v>
                  </c:pt>
                  <c:pt idx="3">
                    <c:v>4.24E-2</c:v>
                  </c:pt>
                  <c:pt idx="4">
                    <c:v>2.7E-2</c:v>
                  </c:pt>
                  <c:pt idx="5">
                    <c:v>0.16159999999999999</c:v>
                  </c:pt>
                  <c:pt idx="6">
                    <c:v>0.90410000000000001</c:v>
                  </c:pt>
                  <c:pt idx="7">
                    <c:v>4.2799999999999998E-2</c:v>
                  </c:pt>
                  <c:pt idx="8">
                    <c:v>5.0500000000000003E-2</c:v>
                  </c:pt>
                  <c:pt idx="9">
                    <c:v>2.3E-2</c:v>
                  </c:pt>
                  <c:pt idx="10">
                    <c:v>6.0699999999999997E-2</c:v>
                  </c:pt>
                  <c:pt idx="11">
                    <c:v>2.1700000000000001E-2</c:v>
                  </c:pt>
                  <c:pt idx="12">
                    <c:v>1.6E-2</c:v>
                  </c:pt>
                  <c:pt idx="13">
                    <c:v>4.4900000000000002E-2</c:v>
                  </c:pt>
                  <c:pt idx="14">
                    <c:v>4.7500000000000001E-2</c:v>
                  </c:pt>
                  <c:pt idx="15">
                    <c:v>7.0000000000000007E-2</c:v>
                  </c:pt>
                  <c:pt idx="16">
                    <c:v>2.9700000000000001E-2</c:v>
                  </c:pt>
                  <c:pt idx="17">
                    <c:v>1.72E-2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analysis!$B$3:$B$20</c:f>
              <c:numCache>
                <c:formatCode>0.000</c:formatCode>
                <c:ptCount val="18"/>
                <c:pt idx="0">
                  <c:v>8.1199999999999994E-2</c:v>
                </c:pt>
                <c:pt idx="1">
                  <c:v>0.13350000000000001</c:v>
                </c:pt>
                <c:pt idx="2">
                  <c:v>1.0633999999999999</c:v>
                </c:pt>
                <c:pt idx="3">
                  <c:v>0.17960000000000001</c:v>
                </c:pt>
                <c:pt idx="4">
                  <c:v>0.15340000000000001</c:v>
                </c:pt>
                <c:pt idx="5">
                  <c:v>1.0084</c:v>
                </c:pt>
                <c:pt idx="6">
                  <c:v>4.1924000000000001</c:v>
                </c:pt>
                <c:pt idx="7">
                  <c:v>0.1449</c:v>
                </c:pt>
                <c:pt idx="8">
                  <c:v>0.13469999999999999</c:v>
                </c:pt>
                <c:pt idx="9">
                  <c:v>6.1499999999999999E-2</c:v>
                </c:pt>
                <c:pt idx="10">
                  <c:v>0.15759999999999999</c:v>
                </c:pt>
                <c:pt idx="11">
                  <c:v>0.10009999999999999</c:v>
                </c:pt>
                <c:pt idx="12">
                  <c:v>5.9400000000000001E-2</c:v>
                </c:pt>
                <c:pt idx="13">
                  <c:v>0.16819999999999999</c:v>
                </c:pt>
                <c:pt idx="14">
                  <c:v>0.1973</c:v>
                </c:pt>
                <c:pt idx="15">
                  <c:v>0.44519999999999998</c:v>
                </c:pt>
                <c:pt idx="16">
                  <c:v>0.16600000000000001</c:v>
                </c:pt>
                <c:pt idx="17">
                  <c:v>4.8099999999999997E-2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5-448F-9D22-5442BFA11D88}"/>
            </c:ext>
          </c:extLst>
        </c:ser>
        <c:ser>
          <c:idx val="1"/>
          <c:order val="1"/>
          <c:tx>
            <c:strRef>
              <c:f>analysis!$D$2</c:f>
              <c:strCache>
                <c:ptCount val="1"/>
                <c:pt idx="0">
                  <c:v>Part 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analysis!$E$3:$E$27</c:f>
                <c:numCache>
                  <c:formatCode>General</c:formatCode>
                  <c:ptCount val="25"/>
                  <c:pt idx="0">
                    <c:v>5.7999999999999996E-3</c:v>
                  </c:pt>
                  <c:pt idx="1">
                    <c:v>5.2200000000000003E-2</c:v>
                  </c:pt>
                  <c:pt idx="2">
                    <c:v>7.1000000000000004E-3</c:v>
                  </c:pt>
                  <c:pt idx="3">
                    <c:v>0.434</c:v>
                  </c:pt>
                  <c:pt idx="4">
                    <c:v>0</c:v>
                  </c:pt>
                  <c:pt idx="5">
                    <c:v>9.4200000000000006E-2</c:v>
                  </c:pt>
                  <c:pt idx="6">
                    <c:v>0.29409999999999997</c:v>
                  </c:pt>
                  <c:pt idx="7">
                    <c:v>3.3999999999999998E-3</c:v>
                  </c:pt>
                  <c:pt idx="8">
                    <c:v>8.9499999999999996E-2</c:v>
                  </c:pt>
                  <c:pt idx="9">
                    <c:v>1E-4</c:v>
                  </c:pt>
                  <c:pt idx="10">
                    <c:v>1.88</c:v>
                  </c:pt>
                  <c:pt idx="11">
                    <c:v>1.2999999999999999E-3</c:v>
                  </c:pt>
                  <c:pt idx="12">
                    <c:v>1E-4</c:v>
                  </c:pt>
                  <c:pt idx="13">
                    <c:v>0.12540000000000001</c:v>
                  </c:pt>
                  <c:pt idx="14">
                    <c:v>5.9999999999999995E-4</c:v>
                  </c:pt>
                  <c:pt idx="15">
                    <c:v>2.07E-2</c:v>
                  </c:pt>
                  <c:pt idx="16">
                    <c:v>1.3631</c:v>
                  </c:pt>
                  <c:pt idx="17">
                    <c:v>1E-4</c:v>
                  </c:pt>
                </c:numCache>
              </c:numRef>
            </c:plus>
            <c:minus>
              <c:numRef>
                <c:f>analysis!$E$3:$E$27</c:f>
                <c:numCache>
                  <c:formatCode>General</c:formatCode>
                  <c:ptCount val="25"/>
                  <c:pt idx="0">
                    <c:v>5.7999999999999996E-3</c:v>
                  </c:pt>
                  <c:pt idx="1">
                    <c:v>5.2200000000000003E-2</c:v>
                  </c:pt>
                  <c:pt idx="2">
                    <c:v>7.1000000000000004E-3</c:v>
                  </c:pt>
                  <c:pt idx="3">
                    <c:v>0.434</c:v>
                  </c:pt>
                  <c:pt idx="4">
                    <c:v>0</c:v>
                  </c:pt>
                  <c:pt idx="5">
                    <c:v>9.4200000000000006E-2</c:v>
                  </c:pt>
                  <c:pt idx="6">
                    <c:v>0.29409999999999997</c:v>
                  </c:pt>
                  <c:pt idx="7">
                    <c:v>3.3999999999999998E-3</c:v>
                  </c:pt>
                  <c:pt idx="8">
                    <c:v>8.9499999999999996E-2</c:v>
                  </c:pt>
                  <c:pt idx="9">
                    <c:v>1E-4</c:v>
                  </c:pt>
                  <c:pt idx="10">
                    <c:v>1.88</c:v>
                  </c:pt>
                  <c:pt idx="11">
                    <c:v>1.2999999999999999E-3</c:v>
                  </c:pt>
                  <c:pt idx="12">
                    <c:v>1E-4</c:v>
                  </c:pt>
                  <c:pt idx="13">
                    <c:v>0.12540000000000001</c:v>
                  </c:pt>
                  <c:pt idx="14">
                    <c:v>5.9999999999999995E-4</c:v>
                  </c:pt>
                  <c:pt idx="15">
                    <c:v>2.07E-2</c:v>
                  </c:pt>
                  <c:pt idx="16">
                    <c:v>1.3631</c:v>
                  </c:pt>
                  <c:pt idx="17">
                    <c:v>1E-4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analysis!$D$3:$D$20</c:f>
              <c:numCache>
                <c:formatCode>0.000</c:formatCode>
                <c:ptCount val="18"/>
                <c:pt idx="0">
                  <c:v>1.72E-2</c:v>
                </c:pt>
                <c:pt idx="1">
                  <c:v>0.3584</c:v>
                </c:pt>
                <c:pt idx="2">
                  <c:v>2.69E-2</c:v>
                </c:pt>
                <c:pt idx="3">
                  <c:v>2.8792</c:v>
                </c:pt>
                <c:pt idx="4">
                  <c:v>2.9999999999999997E-4</c:v>
                </c:pt>
                <c:pt idx="5">
                  <c:v>0.55189999999999995</c:v>
                </c:pt>
                <c:pt idx="6">
                  <c:v>1.3483000000000001</c:v>
                </c:pt>
                <c:pt idx="7">
                  <c:v>1.29E-2</c:v>
                </c:pt>
                <c:pt idx="8">
                  <c:v>0.30220000000000002</c:v>
                </c:pt>
                <c:pt idx="9">
                  <c:v>5.9999999999999995E-4</c:v>
                </c:pt>
                <c:pt idx="10">
                  <c:v>9.9281000000000006</c:v>
                </c:pt>
                <c:pt idx="11">
                  <c:v>2.5999999999999999E-3</c:v>
                </c:pt>
                <c:pt idx="12">
                  <c:v>4.0000000000000002E-4</c:v>
                </c:pt>
                <c:pt idx="13">
                  <c:v>0.60680000000000001</c:v>
                </c:pt>
                <c:pt idx="14">
                  <c:v>5.4999999999999997E-3</c:v>
                </c:pt>
                <c:pt idx="15">
                  <c:v>0.15770000000000001</c:v>
                </c:pt>
                <c:pt idx="16">
                  <c:v>7.4382000000000001</c:v>
                </c:pt>
                <c:pt idx="17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5-448F-9D22-5442BFA11D88}"/>
            </c:ext>
          </c:extLst>
        </c:ser>
        <c:ser>
          <c:idx val="2"/>
          <c:order val="2"/>
          <c:tx>
            <c:strRef>
              <c:f>analysis!$F$2</c:f>
              <c:strCache>
                <c:ptCount val="1"/>
                <c:pt idx="0">
                  <c:v>Part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analysis!$G$3:$G$27</c:f>
                <c:numCache>
                  <c:formatCode>General</c:formatCode>
                  <c:ptCount val="25"/>
                  <c:pt idx="0">
                    <c:v>0.12379999999999999</c:v>
                  </c:pt>
                  <c:pt idx="1">
                    <c:v>1E-4</c:v>
                  </c:pt>
                  <c:pt idx="2">
                    <c:v>2.1100000000000001E-2</c:v>
                  </c:pt>
                  <c:pt idx="3">
                    <c:v>0.40620000000000001</c:v>
                  </c:pt>
                  <c:pt idx="4">
                    <c:v>1.6000000000000001E-3</c:v>
                  </c:pt>
                  <c:pt idx="5">
                    <c:v>5.8500000000000003E-2</c:v>
                  </c:pt>
                  <c:pt idx="6">
                    <c:v>3.3E-3</c:v>
                  </c:pt>
                  <c:pt idx="7">
                    <c:v>0.1208</c:v>
                  </c:pt>
                  <c:pt idx="8">
                    <c:v>2.3900000000000001E-2</c:v>
                  </c:pt>
                  <c:pt idx="9">
                    <c:v>1.4E-3</c:v>
                  </c:pt>
                  <c:pt idx="10">
                    <c:v>3.4729000000000001</c:v>
                  </c:pt>
                  <c:pt idx="11">
                    <c:v>1.5E-3</c:v>
                  </c:pt>
                  <c:pt idx="12">
                    <c:v>1E-4</c:v>
                  </c:pt>
                  <c:pt idx="13">
                    <c:v>1.0256000000000001</c:v>
                  </c:pt>
                  <c:pt idx="14">
                    <c:v>19.710799999999999</c:v>
                  </c:pt>
                  <c:pt idx="15">
                    <c:v>4.9099999999999998E-2</c:v>
                  </c:pt>
                  <c:pt idx="16">
                    <c:v>8.3059999999999992</c:v>
                  </c:pt>
                  <c:pt idx="17">
                    <c:v>1E-4</c:v>
                  </c:pt>
                </c:numCache>
              </c:numRef>
            </c:plus>
            <c:minus>
              <c:numRef>
                <c:f>analysis!$G$3:$G$27</c:f>
                <c:numCache>
                  <c:formatCode>General</c:formatCode>
                  <c:ptCount val="25"/>
                  <c:pt idx="0">
                    <c:v>0.12379999999999999</c:v>
                  </c:pt>
                  <c:pt idx="1">
                    <c:v>1E-4</c:v>
                  </c:pt>
                  <c:pt idx="2">
                    <c:v>2.1100000000000001E-2</c:v>
                  </c:pt>
                  <c:pt idx="3">
                    <c:v>0.40620000000000001</c:v>
                  </c:pt>
                  <c:pt idx="4">
                    <c:v>1.6000000000000001E-3</c:v>
                  </c:pt>
                  <c:pt idx="5">
                    <c:v>5.8500000000000003E-2</c:v>
                  </c:pt>
                  <c:pt idx="6">
                    <c:v>3.3E-3</c:v>
                  </c:pt>
                  <c:pt idx="7">
                    <c:v>0.1208</c:v>
                  </c:pt>
                  <c:pt idx="8">
                    <c:v>2.3900000000000001E-2</c:v>
                  </c:pt>
                  <c:pt idx="9">
                    <c:v>1.4E-3</c:v>
                  </c:pt>
                  <c:pt idx="10">
                    <c:v>3.4729000000000001</c:v>
                  </c:pt>
                  <c:pt idx="11">
                    <c:v>1.5E-3</c:v>
                  </c:pt>
                  <c:pt idx="12">
                    <c:v>1E-4</c:v>
                  </c:pt>
                  <c:pt idx="13">
                    <c:v>1.0256000000000001</c:v>
                  </c:pt>
                  <c:pt idx="14">
                    <c:v>19.710799999999999</c:v>
                  </c:pt>
                  <c:pt idx="15">
                    <c:v>4.9099999999999998E-2</c:v>
                  </c:pt>
                  <c:pt idx="16">
                    <c:v>8.3059999999999992</c:v>
                  </c:pt>
                  <c:pt idx="17">
                    <c:v>1E-4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analysis!$F$3:$F$20</c:f>
              <c:numCache>
                <c:formatCode>0.000</c:formatCode>
                <c:ptCount val="18"/>
                <c:pt idx="0">
                  <c:v>1.1207</c:v>
                </c:pt>
                <c:pt idx="1">
                  <c:v>2.9999999999999997E-4</c:v>
                </c:pt>
                <c:pt idx="2">
                  <c:v>0.1171</c:v>
                </c:pt>
                <c:pt idx="3">
                  <c:v>2.3534999999999999</c:v>
                </c:pt>
                <c:pt idx="4">
                  <c:v>1.2999999999999999E-3</c:v>
                </c:pt>
                <c:pt idx="5">
                  <c:v>0.32269999999999999</c:v>
                </c:pt>
                <c:pt idx="6">
                  <c:v>9.1999999999999998E-3</c:v>
                </c:pt>
                <c:pt idx="7">
                  <c:v>0.52029999999999998</c:v>
                </c:pt>
                <c:pt idx="8">
                  <c:v>7.7600000000000002E-2</c:v>
                </c:pt>
                <c:pt idx="9">
                  <c:v>1.1000000000000001E-3</c:v>
                </c:pt>
                <c:pt idx="10">
                  <c:v>22.502700000000001</c:v>
                </c:pt>
                <c:pt idx="11">
                  <c:v>3.2000000000000002E-3</c:v>
                </c:pt>
                <c:pt idx="12">
                  <c:v>6.9999999999999999E-4</c:v>
                </c:pt>
                <c:pt idx="13">
                  <c:v>11.2263</c:v>
                </c:pt>
                <c:pt idx="14">
                  <c:v>876.95929999999998</c:v>
                </c:pt>
                <c:pt idx="15">
                  <c:v>0.4556</c:v>
                </c:pt>
                <c:pt idx="16">
                  <c:v>200.09180000000001</c:v>
                </c:pt>
                <c:pt idx="17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5-448F-9D22-5442BFA1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94767"/>
        <c:axId val="559693935"/>
      </c:barChart>
      <c:catAx>
        <c:axId val="5596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3935"/>
        <c:crosses val="autoZero"/>
        <c:auto val="1"/>
        <c:lblAlgn val="ctr"/>
        <c:lblOffset val="100"/>
        <c:noMultiLvlLbl val="0"/>
      </c:catAx>
      <c:valAx>
        <c:axId val="559693935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4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3703</xdr:colOff>
      <xdr:row>1</xdr:row>
      <xdr:rowOff>4760</xdr:rowOff>
    </xdr:from>
    <xdr:to>
      <xdr:col>31</xdr:col>
      <xdr:colOff>10584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1BF8B-47CD-465D-9E56-AAE3A9A79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3439-E4E1-46BD-9CBD-A18AF82E67AB}">
  <dimension ref="A1:L30"/>
  <sheetViews>
    <sheetView tabSelected="1" zoomScale="90" zoomScaleNormal="90" workbookViewId="0"/>
  </sheetViews>
  <sheetFormatPr defaultRowHeight="15" x14ac:dyDescent="0.25"/>
  <cols>
    <col min="1" max="1" width="9.140625" style="1"/>
    <col min="2" max="2" width="9.140625" style="14"/>
    <col min="4" max="4" width="9.140625" style="12"/>
    <col min="6" max="6" width="9.140625" style="12"/>
    <col min="8" max="8" width="9.140625" style="10"/>
    <col min="9" max="11" width="9.140625" style="1"/>
  </cols>
  <sheetData>
    <row r="1" spans="1:11" x14ac:dyDescent="0.25">
      <c r="B1" s="26" t="s">
        <v>8</v>
      </c>
      <c r="C1" s="27"/>
      <c r="D1" s="27"/>
      <c r="E1" s="27"/>
      <c r="F1" s="27"/>
      <c r="G1" s="27"/>
      <c r="H1" s="28"/>
      <c r="I1" s="26" t="s">
        <v>9</v>
      </c>
      <c r="J1" s="29"/>
      <c r="K1" s="29"/>
    </row>
    <row r="2" spans="1:11" ht="15.75" thickBot="1" x14ac:dyDescent="0.3">
      <c r="A2" s="15" t="s">
        <v>3</v>
      </c>
      <c r="B2" s="22" t="s">
        <v>0</v>
      </c>
      <c r="C2" s="23"/>
      <c r="D2" s="24" t="s">
        <v>1</v>
      </c>
      <c r="E2" s="25"/>
      <c r="F2" s="23" t="s">
        <v>2</v>
      </c>
      <c r="G2" s="23"/>
      <c r="H2" s="16" t="s">
        <v>6</v>
      </c>
      <c r="I2" s="15" t="s">
        <v>7</v>
      </c>
      <c r="J2" s="15" t="s">
        <v>1</v>
      </c>
      <c r="K2" s="15" t="s">
        <v>2</v>
      </c>
    </row>
    <row r="3" spans="1:11" x14ac:dyDescent="0.25">
      <c r="A3" s="3">
        <v>1</v>
      </c>
      <c r="B3" s="13">
        <v>8.1199999999999994E-2</v>
      </c>
      <c r="C3" s="4">
        <v>3.7600000000000001E-2</v>
      </c>
      <c r="D3" s="11">
        <v>1.72E-2</v>
      </c>
      <c r="E3" s="4">
        <v>5.7999999999999996E-3</v>
      </c>
      <c r="F3" s="11">
        <v>1.1207</v>
      </c>
      <c r="G3" s="4">
        <v>0.12379999999999999</v>
      </c>
      <c r="H3" s="9">
        <f>+B3+D3+F3</f>
        <v>1.2191000000000001</v>
      </c>
      <c r="I3" s="5">
        <f>+B3/$H3</f>
        <v>6.660651300139446E-2</v>
      </c>
      <c r="J3" s="5">
        <f>+D3/H3</f>
        <v>1.4108768763842178E-2</v>
      </c>
      <c r="K3" s="5">
        <f>+F3/H3</f>
        <v>0.91928471823476332</v>
      </c>
    </row>
    <row r="4" spans="1:11" x14ac:dyDescent="0.25">
      <c r="A4" s="3">
        <v>2</v>
      </c>
      <c r="B4" s="13">
        <v>0.13350000000000001</v>
      </c>
      <c r="C4" s="4">
        <v>2.7900000000000001E-2</v>
      </c>
      <c r="D4" s="11">
        <v>0.3584</v>
      </c>
      <c r="E4" s="4">
        <v>5.2200000000000003E-2</v>
      </c>
      <c r="F4" s="11">
        <v>2.9999999999999997E-4</v>
      </c>
      <c r="G4" s="4">
        <v>1E-4</v>
      </c>
      <c r="H4" s="9">
        <f t="shared" ref="H4:H27" si="0">+B4+D4+F4</f>
        <v>0.49220000000000003</v>
      </c>
      <c r="I4" s="5">
        <f t="shared" ref="I4:I18" si="1">+B4/$H4</f>
        <v>0.27123120682649332</v>
      </c>
      <c r="J4" s="5">
        <f t="shared" ref="J4:J18" si="2">+D4/H4</f>
        <v>0.72815928484355952</v>
      </c>
      <c r="K4" s="5">
        <f t="shared" ref="K4:K18" si="3">+F4/H4</f>
        <v>6.0950832994717584E-4</v>
      </c>
    </row>
    <row r="5" spans="1:11" x14ac:dyDescent="0.25">
      <c r="A5" s="3">
        <v>3</v>
      </c>
      <c r="B5" s="13">
        <v>1.0633999999999999</v>
      </c>
      <c r="C5" s="4">
        <v>0.15659999999999999</v>
      </c>
      <c r="D5" s="11">
        <v>2.69E-2</v>
      </c>
      <c r="E5" s="4">
        <v>7.1000000000000004E-3</v>
      </c>
      <c r="F5" s="11">
        <v>0.1171</v>
      </c>
      <c r="G5" s="4">
        <v>2.1100000000000001E-2</v>
      </c>
      <c r="H5" s="9">
        <f t="shared" si="0"/>
        <v>1.2073999999999998</v>
      </c>
      <c r="I5" s="5">
        <f t="shared" si="1"/>
        <v>0.88073546463475239</v>
      </c>
      <c r="J5" s="5">
        <f t="shared" si="2"/>
        <v>2.2279277786980294E-2</v>
      </c>
      <c r="K5" s="5">
        <f t="shared" si="3"/>
        <v>9.698525757826737E-2</v>
      </c>
    </row>
    <row r="6" spans="1:11" x14ac:dyDescent="0.25">
      <c r="A6" s="3">
        <v>4</v>
      </c>
      <c r="B6" s="13">
        <v>0.17960000000000001</v>
      </c>
      <c r="C6" s="4">
        <v>4.24E-2</v>
      </c>
      <c r="D6" s="11">
        <v>2.8792</v>
      </c>
      <c r="E6" s="4">
        <v>0.434</v>
      </c>
      <c r="F6" s="11">
        <v>2.3534999999999999</v>
      </c>
      <c r="G6" s="4">
        <v>0.40620000000000001</v>
      </c>
      <c r="H6" s="9">
        <f t="shared" si="0"/>
        <v>5.4123000000000001</v>
      </c>
      <c r="I6" s="5">
        <f t="shared" si="1"/>
        <v>3.3183674223527894E-2</v>
      </c>
      <c r="J6" s="5">
        <f t="shared" si="2"/>
        <v>0.5319734678417678</v>
      </c>
      <c r="K6" s="5">
        <f t="shared" si="3"/>
        <v>0.43484285793470429</v>
      </c>
    </row>
    <row r="7" spans="1:11" x14ac:dyDescent="0.25">
      <c r="A7" s="3">
        <v>5</v>
      </c>
      <c r="B7" s="13">
        <v>0.15340000000000001</v>
      </c>
      <c r="C7" s="4">
        <v>2.7E-2</v>
      </c>
      <c r="D7" s="11">
        <v>2.9999999999999997E-4</v>
      </c>
      <c r="E7" s="4">
        <v>0</v>
      </c>
      <c r="F7" s="11">
        <v>1.2999999999999999E-3</v>
      </c>
      <c r="G7" s="4">
        <v>1.6000000000000001E-3</v>
      </c>
      <c r="H7" s="9">
        <f t="shared" si="0"/>
        <v>0.155</v>
      </c>
      <c r="I7" s="5">
        <f t="shared" si="1"/>
        <v>0.98967741935483877</v>
      </c>
      <c r="J7" s="5">
        <f t="shared" si="2"/>
        <v>1.9354838709677417E-3</v>
      </c>
      <c r="K7" s="5">
        <f t="shared" si="3"/>
        <v>8.3870967741935479E-3</v>
      </c>
    </row>
    <row r="8" spans="1:11" x14ac:dyDescent="0.25">
      <c r="A8" s="3">
        <v>6</v>
      </c>
      <c r="B8" s="13">
        <v>1.0084</v>
      </c>
      <c r="C8" s="4">
        <v>0.16159999999999999</v>
      </c>
      <c r="D8" s="11">
        <v>0.55189999999999995</v>
      </c>
      <c r="E8" s="4">
        <v>9.4200000000000006E-2</v>
      </c>
      <c r="F8" s="11">
        <v>0.32269999999999999</v>
      </c>
      <c r="G8" s="4">
        <v>5.8500000000000003E-2</v>
      </c>
      <c r="H8" s="9">
        <f t="shared" si="0"/>
        <v>1.8829999999999998</v>
      </c>
      <c r="I8" s="5">
        <f t="shared" si="1"/>
        <v>0.53552841210833779</v>
      </c>
      <c r="J8" s="5">
        <f t="shared" si="2"/>
        <v>0.29309612320764739</v>
      </c>
      <c r="K8" s="5">
        <f t="shared" si="3"/>
        <v>0.17137546468401488</v>
      </c>
    </row>
    <row r="9" spans="1:11" x14ac:dyDescent="0.25">
      <c r="A9" s="3">
        <v>7</v>
      </c>
      <c r="B9" s="13">
        <v>4.1924000000000001</v>
      </c>
      <c r="C9" s="4">
        <v>0.90410000000000001</v>
      </c>
      <c r="D9" s="11">
        <v>1.3483000000000001</v>
      </c>
      <c r="E9" s="4">
        <v>0.29409999999999997</v>
      </c>
      <c r="F9" s="11">
        <v>9.1999999999999998E-3</v>
      </c>
      <c r="G9" s="4">
        <v>3.3E-3</v>
      </c>
      <c r="H9" s="9">
        <f t="shared" si="0"/>
        <v>5.5499000000000001</v>
      </c>
      <c r="I9" s="5">
        <f t="shared" si="1"/>
        <v>0.75540099821618412</v>
      </c>
      <c r="J9" s="5">
        <f t="shared" si="2"/>
        <v>0.24294131425791457</v>
      </c>
      <c r="K9" s="5">
        <f t="shared" si="3"/>
        <v>1.6576875259013675E-3</v>
      </c>
    </row>
    <row r="10" spans="1:11" x14ac:dyDescent="0.25">
      <c r="A10" s="3">
        <v>8</v>
      </c>
      <c r="B10" s="13">
        <v>0.1449</v>
      </c>
      <c r="C10" s="4">
        <v>4.2799999999999998E-2</v>
      </c>
      <c r="D10" s="11">
        <v>1.29E-2</v>
      </c>
      <c r="E10" s="4">
        <v>3.3999999999999998E-3</v>
      </c>
      <c r="F10" s="11">
        <v>0.52029999999999998</v>
      </c>
      <c r="G10" s="4">
        <v>0.1208</v>
      </c>
      <c r="H10" s="9">
        <f t="shared" si="0"/>
        <v>0.67809999999999993</v>
      </c>
      <c r="I10" s="5">
        <f t="shared" si="1"/>
        <v>0.21368529715381215</v>
      </c>
      <c r="J10" s="5">
        <f t="shared" si="2"/>
        <v>1.9023742810794868E-2</v>
      </c>
      <c r="K10" s="5">
        <f t="shared" si="3"/>
        <v>0.7672909600353931</v>
      </c>
    </row>
    <row r="11" spans="1:11" x14ac:dyDescent="0.25">
      <c r="A11" s="3">
        <v>9</v>
      </c>
      <c r="B11" s="13">
        <v>0.13469999999999999</v>
      </c>
      <c r="C11" s="4">
        <v>5.0500000000000003E-2</v>
      </c>
      <c r="D11" s="11">
        <v>0.30220000000000002</v>
      </c>
      <c r="E11" s="4">
        <v>8.9499999999999996E-2</v>
      </c>
      <c r="F11" s="11">
        <v>7.7600000000000002E-2</v>
      </c>
      <c r="G11" s="4">
        <v>2.3900000000000001E-2</v>
      </c>
      <c r="H11" s="9">
        <f t="shared" si="0"/>
        <v>0.51449999999999996</v>
      </c>
      <c r="I11" s="5">
        <f t="shared" si="1"/>
        <v>0.26180758017492711</v>
      </c>
      <c r="J11" s="5">
        <f t="shared" si="2"/>
        <v>0.58736637512147727</v>
      </c>
      <c r="K11" s="5">
        <f t="shared" si="3"/>
        <v>0.15082604470359573</v>
      </c>
    </row>
    <row r="12" spans="1:11" x14ac:dyDescent="0.25">
      <c r="A12" s="3">
        <v>10</v>
      </c>
      <c r="B12" s="13">
        <v>6.1499999999999999E-2</v>
      </c>
      <c r="C12" s="4">
        <v>2.3E-2</v>
      </c>
      <c r="D12" s="11">
        <v>5.9999999999999995E-4</v>
      </c>
      <c r="E12" s="4">
        <v>1E-4</v>
      </c>
      <c r="F12" s="11">
        <v>1.1000000000000001E-3</v>
      </c>
      <c r="G12" s="4">
        <v>1.4E-3</v>
      </c>
      <c r="H12" s="9">
        <f t="shared" si="0"/>
        <v>6.3200000000000006E-2</v>
      </c>
      <c r="I12" s="5">
        <f t="shared" si="1"/>
        <v>0.97310126582278467</v>
      </c>
      <c r="J12" s="5">
        <f t="shared" si="2"/>
        <v>9.4936708860759479E-3</v>
      </c>
      <c r="K12" s="5">
        <f t="shared" si="3"/>
        <v>1.740506329113924E-2</v>
      </c>
    </row>
    <row r="13" spans="1:11" x14ac:dyDescent="0.25">
      <c r="A13" s="3">
        <v>11</v>
      </c>
      <c r="B13" s="13">
        <v>0.15759999999999999</v>
      </c>
      <c r="C13" s="4">
        <v>6.0699999999999997E-2</v>
      </c>
      <c r="D13" s="11">
        <v>9.9281000000000006</v>
      </c>
      <c r="E13" s="4">
        <v>1.88</v>
      </c>
      <c r="F13" s="11">
        <v>22.502700000000001</v>
      </c>
      <c r="G13" s="4">
        <v>3.4729000000000001</v>
      </c>
      <c r="H13" s="9">
        <f t="shared" si="0"/>
        <v>32.5884</v>
      </c>
      <c r="I13" s="5">
        <f t="shared" si="1"/>
        <v>4.8360766407678805E-3</v>
      </c>
      <c r="J13" s="5">
        <f t="shared" si="2"/>
        <v>0.30465134833253554</v>
      </c>
      <c r="K13" s="5">
        <f t="shared" si="3"/>
        <v>0.69051257502669661</v>
      </c>
    </row>
    <row r="14" spans="1:11" x14ac:dyDescent="0.25">
      <c r="A14" s="3">
        <v>12</v>
      </c>
      <c r="B14" s="13">
        <v>0.10009999999999999</v>
      </c>
      <c r="C14" s="4">
        <v>2.1700000000000001E-2</v>
      </c>
      <c r="D14" s="11">
        <v>2.5999999999999999E-3</v>
      </c>
      <c r="E14" s="4">
        <v>1.2999999999999999E-3</v>
      </c>
      <c r="F14" s="11">
        <v>3.2000000000000002E-3</v>
      </c>
      <c r="G14" s="4">
        <v>1.5E-3</v>
      </c>
      <c r="H14" s="9">
        <f t="shared" si="0"/>
        <v>0.10589999999999999</v>
      </c>
      <c r="I14" s="5">
        <f t="shared" si="1"/>
        <v>0.94523135033050043</v>
      </c>
      <c r="J14" s="5">
        <f t="shared" si="2"/>
        <v>2.4551463644948063E-2</v>
      </c>
      <c r="K14" s="5">
        <f t="shared" si="3"/>
        <v>3.0217186024551465E-2</v>
      </c>
    </row>
    <row r="15" spans="1:11" x14ac:dyDescent="0.25">
      <c r="A15" s="3">
        <v>13</v>
      </c>
      <c r="B15" s="13">
        <v>5.9400000000000001E-2</v>
      </c>
      <c r="C15" s="4">
        <v>1.6E-2</v>
      </c>
      <c r="D15" s="11">
        <v>4.0000000000000002E-4</v>
      </c>
      <c r="E15" s="4">
        <v>1E-4</v>
      </c>
      <c r="F15" s="11">
        <v>6.9999999999999999E-4</v>
      </c>
      <c r="G15" s="4">
        <v>1E-4</v>
      </c>
      <c r="H15" s="9">
        <f t="shared" si="0"/>
        <v>6.0499999999999998E-2</v>
      </c>
      <c r="I15" s="5">
        <f t="shared" si="1"/>
        <v>0.98181818181818192</v>
      </c>
      <c r="J15" s="5">
        <f t="shared" si="2"/>
        <v>6.611570247933885E-3</v>
      </c>
      <c r="K15" s="5">
        <f t="shared" si="3"/>
        <v>1.1570247933884299E-2</v>
      </c>
    </row>
    <row r="16" spans="1:11" x14ac:dyDescent="0.25">
      <c r="A16" s="3">
        <v>14</v>
      </c>
      <c r="B16" s="13">
        <v>0.16819999999999999</v>
      </c>
      <c r="C16" s="4">
        <v>4.4900000000000002E-2</v>
      </c>
      <c r="D16" s="11">
        <v>0.60680000000000001</v>
      </c>
      <c r="E16" s="4">
        <v>0.12540000000000001</v>
      </c>
      <c r="F16" s="11">
        <v>11.2263</v>
      </c>
      <c r="G16" s="4">
        <v>1.0256000000000001</v>
      </c>
      <c r="H16" s="9">
        <f t="shared" si="0"/>
        <v>12.001300000000001</v>
      </c>
      <c r="I16" s="5">
        <f t="shared" si="1"/>
        <v>1.4015148358927781E-2</v>
      </c>
      <c r="J16" s="5">
        <f t="shared" si="2"/>
        <v>5.0561189204502845E-2</v>
      </c>
      <c r="K16" s="5">
        <f t="shared" si="3"/>
        <v>0.93542366243656938</v>
      </c>
    </row>
    <row r="17" spans="1:12" x14ac:dyDescent="0.25">
      <c r="A17" s="3">
        <v>15</v>
      </c>
      <c r="B17" s="13">
        <v>0.1973</v>
      </c>
      <c r="C17" s="4">
        <v>4.7500000000000001E-2</v>
      </c>
      <c r="D17" s="11">
        <v>5.4999999999999997E-3</v>
      </c>
      <c r="E17" s="4">
        <v>5.9999999999999995E-4</v>
      </c>
      <c r="F17" s="11">
        <v>876.95929999999998</v>
      </c>
      <c r="G17" s="4">
        <v>19.710799999999999</v>
      </c>
      <c r="H17" s="9">
        <f t="shared" si="0"/>
        <v>877.16210000000001</v>
      </c>
      <c r="I17" s="5">
        <f t="shared" si="1"/>
        <v>2.2492991888272418E-4</v>
      </c>
      <c r="J17" s="5">
        <f t="shared" si="2"/>
        <v>6.2702207493917022E-6</v>
      </c>
      <c r="K17" s="5">
        <f t="shared" si="3"/>
        <v>0.99976879986036782</v>
      </c>
    </row>
    <row r="18" spans="1:12" x14ac:dyDescent="0.25">
      <c r="A18" s="3">
        <v>16</v>
      </c>
      <c r="B18" s="13">
        <v>0.44519999999999998</v>
      </c>
      <c r="C18" s="4">
        <v>7.0000000000000007E-2</v>
      </c>
      <c r="D18" s="11">
        <v>0.15770000000000001</v>
      </c>
      <c r="E18" s="4">
        <v>2.07E-2</v>
      </c>
      <c r="F18" s="11">
        <v>0.4556</v>
      </c>
      <c r="G18" s="4">
        <v>4.9099999999999998E-2</v>
      </c>
      <c r="H18" s="9">
        <f t="shared" si="0"/>
        <v>1.0585</v>
      </c>
      <c r="I18" s="5">
        <f t="shared" si="1"/>
        <v>0.42059518186112421</v>
      </c>
      <c r="J18" s="5">
        <f t="shared" si="2"/>
        <v>0.14898441190363723</v>
      </c>
      <c r="K18" s="5">
        <f t="shared" si="3"/>
        <v>0.43042040623523853</v>
      </c>
    </row>
    <row r="19" spans="1:12" x14ac:dyDescent="0.25">
      <c r="A19" s="3">
        <v>17</v>
      </c>
      <c r="B19" s="13">
        <v>0.16600000000000001</v>
      </c>
      <c r="C19" s="4">
        <v>2.9700000000000001E-2</v>
      </c>
      <c r="D19" s="11">
        <v>7.4382000000000001</v>
      </c>
      <c r="E19" s="4">
        <v>1.3631</v>
      </c>
      <c r="F19" s="11">
        <v>200.09180000000001</v>
      </c>
      <c r="G19" s="4">
        <v>8.3059999999999992</v>
      </c>
      <c r="H19" s="9">
        <f t="shared" si="0"/>
        <v>207.696</v>
      </c>
      <c r="I19" s="5">
        <f t="shared" ref="I19" si="4">+B19/$H19</f>
        <v>7.9924505045836228E-4</v>
      </c>
      <c r="J19" s="5">
        <f t="shared" ref="J19" si="5">+D19/H19</f>
        <v>3.5812918881442106E-2</v>
      </c>
      <c r="K19" s="5">
        <f t="shared" ref="K19" si="6">+F19/H19</f>
        <v>0.96338783606809952</v>
      </c>
    </row>
    <row r="20" spans="1:12" x14ac:dyDescent="0.25">
      <c r="A20" s="3">
        <v>18</v>
      </c>
      <c r="B20" s="13">
        <v>4.8099999999999997E-2</v>
      </c>
      <c r="C20" s="4">
        <v>1.72E-2</v>
      </c>
      <c r="D20" s="11">
        <v>4.0000000000000002E-4</v>
      </c>
      <c r="E20" s="4">
        <v>1E-4</v>
      </c>
      <c r="F20" s="11">
        <v>4.0000000000000002E-4</v>
      </c>
      <c r="G20" s="4">
        <v>1E-4</v>
      </c>
      <c r="H20" s="9">
        <f>+B20+D20+F20</f>
        <v>4.8899999999999992E-2</v>
      </c>
      <c r="I20" s="5">
        <f>+B20/$H20</f>
        <v>0.98364008179959106</v>
      </c>
      <c r="J20" s="5">
        <f>+D20/H20</f>
        <v>8.1799591002045015E-3</v>
      </c>
      <c r="K20" s="5">
        <f>+F20/H20</f>
        <v>8.1799591002045015E-3</v>
      </c>
    </row>
    <row r="21" spans="1:12" x14ac:dyDescent="0.25">
      <c r="A21" s="3">
        <v>19</v>
      </c>
      <c r="B21" s="13"/>
      <c r="C21" s="4"/>
      <c r="D21" s="11"/>
      <c r="E21" s="4"/>
      <c r="F21" s="11"/>
      <c r="G21" s="4"/>
      <c r="H21" s="9">
        <f t="shared" si="0"/>
        <v>0</v>
      </c>
      <c r="I21" s="5"/>
      <c r="J21" s="5"/>
      <c r="K21" s="5"/>
    </row>
    <row r="22" spans="1:12" x14ac:dyDescent="0.25">
      <c r="A22" s="3">
        <v>20</v>
      </c>
      <c r="B22" s="13"/>
      <c r="C22" s="4"/>
      <c r="D22" s="11"/>
      <c r="E22" s="4"/>
      <c r="F22" s="11"/>
      <c r="G22" s="4"/>
      <c r="H22" s="9">
        <f t="shared" si="0"/>
        <v>0</v>
      </c>
      <c r="I22" s="5"/>
      <c r="J22" s="5"/>
      <c r="K22" s="5"/>
    </row>
    <row r="23" spans="1:12" x14ac:dyDescent="0.25">
      <c r="A23" s="3">
        <v>21</v>
      </c>
      <c r="B23" s="13"/>
      <c r="C23" s="4"/>
      <c r="D23" s="11"/>
      <c r="E23" s="4"/>
      <c r="F23" s="11"/>
      <c r="G23" s="4"/>
      <c r="H23" s="9">
        <f t="shared" si="0"/>
        <v>0</v>
      </c>
      <c r="I23" s="5"/>
      <c r="J23" s="5"/>
      <c r="K23" s="5"/>
    </row>
    <row r="24" spans="1:12" x14ac:dyDescent="0.25">
      <c r="A24" s="3">
        <v>22</v>
      </c>
      <c r="B24" s="13"/>
      <c r="C24" s="4"/>
      <c r="D24" s="11"/>
      <c r="E24" s="4"/>
      <c r="F24" s="11"/>
      <c r="G24" s="4"/>
      <c r="H24" s="9">
        <f t="shared" si="0"/>
        <v>0</v>
      </c>
      <c r="I24" s="5"/>
      <c r="J24" s="5"/>
      <c r="K24" s="5"/>
    </row>
    <row r="25" spans="1:12" x14ac:dyDescent="0.25">
      <c r="A25" s="3">
        <v>23</v>
      </c>
      <c r="B25" s="13"/>
      <c r="C25" s="4"/>
      <c r="D25" s="11"/>
      <c r="E25" s="4"/>
      <c r="F25" s="11"/>
      <c r="G25" s="4"/>
      <c r="H25" s="9">
        <f t="shared" si="0"/>
        <v>0</v>
      </c>
      <c r="I25" s="5"/>
      <c r="J25" s="5"/>
      <c r="K25" s="5"/>
    </row>
    <row r="26" spans="1:12" x14ac:dyDescent="0.25">
      <c r="A26" s="3">
        <v>24</v>
      </c>
      <c r="B26" s="13"/>
      <c r="C26" s="4"/>
      <c r="D26" s="11"/>
      <c r="E26" s="4"/>
      <c r="F26" s="11"/>
      <c r="G26" s="4"/>
      <c r="H26" s="9">
        <f t="shared" si="0"/>
        <v>0</v>
      </c>
      <c r="I26" s="5"/>
      <c r="J26" s="5"/>
      <c r="K26" s="5"/>
    </row>
    <row r="27" spans="1:12" ht="15.75" thickBot="1" x14ac:dyDescent="0.3">
      <c r="A27" s="15">
        <v>25</v>
      </c>
      <c r="B27" s="17"/>
      <c r="C27" s="18"/>
      <c r="D27" s="19"/>
      <c r="E27" s="18"/>
      <c r="F27" s="19"/>
      <c r="G27" s="18"/>
      <c r="H27" s="20">
        <f t="shared" si="0"/>
        <v>0</v>
      </c>
      <c r="I27" s="21"/>
      <c r="J27" s="21"/>
      <c r="K27" s="21"/>
    </row>
    <row r="28" spans="1:12" x14ac:dyDescent="0.25">
      <c r="A28" s="3"/>
      <c r="B28" s="13"/>
      <c r="C28" s="4"/>
      <c r="D28" s="11"/>
      <c r="E28" s="4"/>
      <c r="F28" s="11"/>
      <c r="G28" s="4"/>
      <c r="H28" s="9"/>
      <c r="I28" s="6"/>
      <c r="J28" s="6"/>
      <c r="K28" s="6"/>
    </row>
    <row r="29" spans="1:12" x14ac:dyDescent="0.25">
      <c r="A29" s="3" t="s">
        <v>5</v>
      </c>
      <c r="B29" s="13">
        <f>+AVERAGE(B3:B27)</f>
        <v>0.47193888888888885</v>
      </c>
      <c r="C29" s="4"/>
      <c r="D29" s="11">
        <f>+AVERAGE(D3:D27)</f>
        <v>1.3131999999999999</v>
      </c>
      <c r="E29" s="4"/>
      <c r="F29" s="11">
        <f>+AVERAGE(F3:F27)</f>
        <v>61.986877777777778</v>
      </c>
      <c r="G29" s="4"/>
      <c r="H29" s="9">
        <f>+SUM(H3:H27)</f>
        <v>1147.8962999999999</v>
      </c>
      <c r="I29" s="7">
        <f>+AVERAGE(I3:I27)</f>
        <v>0.46289544596086035</v>
      </c>
      <c r="J29" s="7">
        <f t="shared" ref="J29:K29" si="7">+AVERAGE(J3:J27)</f>
        <v>0.16831870227372117</v>
      </c>
      <c r="K29" s="7">
        <f t="shared" si="7"/>
        <v>0.36878585176541839</v>
      </c>
      <c r="L29" s="2"/>
    </row>
    <row r="30" spans="1:12" x14ac:dyDescent="0.25">
      <c r="A30" s="3" t="s">
        <v>4</v>
      </c>
      <c r="B30" s="13">
        <f>+MEDIAN(B3:B27)</f>
        <v>0.1555</v>
      </c>
      <c r="C30" s="8"/>
      <c r="D30" s="11">
        <f>+MEDIAN(D3:D27)</f>
        <v>9.2299999999999993E-2</v>
      </c>
      <c r="E30" s="8"/>
      <c r="F30" s="11">
        <f>+MEDIAN(F3:F27)</f>
        <v>0.21989999999999998</v>
      </c>
      <c r="G30" s="8"/>
      <c r="H30" s="9"/>
      <c r="I30" s="6"/>
      <c r="J30" s="6"/>
      <c r="K30" s="6"/>
    </row>
  </sheetData>
  <mergeCells count="5">
    <mergeCell ref="B2:C2"/>
    <mergeCell ref="D2:E2"/>
    <mergeCell ref="F2:G2"/>
    <mergeCell ref="B1:H1"/>
    <mergeCell ref="I1:K1"/>
  </mergeCells>
  <conditionalFormatting sqref="B3:B27">
    <cfRule type="cellIs" dxfId="9" priority="9" operator="greaterThan">
      <formula>$B$29</formula>
    </cfRule>
    <cfRule type="cellIs" dxfId="8" priority="10" operator="lessThan">
      <formula>$B$29</formula>
    </cfRule>
  </conditionalFormatting>
  <conditionalFormatting sqref="D3:D27">
    <cfRule type="cellIs" dxfId="7" priority="7" operator="greaterThan">
      <formula>$D$29</formula>
    </cfRule>
    <cfRule type="cellIs" dxfId="6" priority="8" operator="lessThan">
      <formula>$D$29</formula>
    </cfRule>
  </conditionalFormatting>
  <conditionalFormatting sqref="F3:F27">
    <cfRule type="cellIs" dxfId="5" priority="5" operator="greaterThan">
      <formula>$F$29</formula>
    </cfRule>
    <cfRule type="cellIs" dxfId="4" priority="6" operator="lessThan">
      <formula>$F$29</formula>
    </cfRule>
  </conditionalFormatting>
  <conditionalFormatting sqref="I3:I27">
    <cfRule type="cellIs" dxfId="3" priority="3" operator="greaterThan">
      <formula>$I$29</formula>
    </cfRule>
    <cfRule type="cellIs" dxfId="2" priority="4" operator="lessThan">
      <formula>$I$29</formula>
    </cfRule>
  </conditionalFormatting>
  <conditionalFormatting sqref="J3:K27">
    <cfRule type="cellIs" dxfId="1" priority="1" operator="greaterThan">
      <formula>$K$29</formula>
    </cfRule>
    <cfRule type="cellIs" dxfId="0" priority="2" operator="lessThan">
      <formula>$K$29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</dc:creator>
  <cp:lastModifiedBy>arno</cp:lastModifiedBy>
  <dcterms:created xsi:type="dcterms:W3CDTF">2020-12-06T09:45:46Z</dcterms:created>
  <dcterms:modified xsi:type="dcterms:W3CDTF">2020-12-17T16:05:03Z</dcterms:modified>
</cp:coreProperties>
</file>