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arno\git\AdventOfCode\2020\analysis\"/>
    </mc:Choice>
  </mc:AlternateContent>
  <xr:revisionPtr revIDLastSave="0" documentId="13_ncr:1_{15249878-833A-4E62-9C65-3B6FB2DD3817}" xr6:coauthVersionLast="45" xr6:coauthVersionMax="45" xr10:uidLastSave="{00000000-0000-0000-0000-000000000000}"/>
  <bookViews>
    <workbookView xWindow="-120" yWindow="-120" windowWidth="29040" windowHeight="15990" xr2:uid="{23AEBC82-DD3C-489D-BC2D-D322F6541D25}"/>
  </bookViews>
  <sheets>
    <sheet name="analysis" sheetId="1" r:id="rId1"/>
    <sheet name="Sheet4" sheetId="5" r:id="rId2"/>
    <sheet name="Sheet3" sheetId="4" r:id="rId3"/>
    <sheet name="Sheet2" sheetId="3" r:id="rId4"/>
    <sheet name="Sheet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J19" i="1"/>
  <c r="K19" i="1"/>
  <c r="J1" i="5"/>
  <c r="K1" i="5"/>
  <c r="L1" i="5"/>
  <c r="M1" i="5"/>
  <c r="N1" i="5"/>
  <c r="J2" i="5"/>
  <c r="K2" i="5"/>
  <c r="L2" i="5"/>
  <c r="M2" i="5"/>
  <c r="N2" i="5"/>
  <c r="J3" i="5"/>
  <c r="K3" i="5"/>
  <c r="L3" i="5"/>
  <c r="M3" i="5"/>
  <c r="N3" i="5"/>
  <c r="J4" i="5"/>
  <c r="K4" i="5"/>
  <c r="L4" i="5"/>
  <c r="M4" i="5"/>
  <c r="N4" i="5"/>
  <c r="J5" i="5"/>
  <c r="K5" i="5"/>
  <c r="L5" i="5"/>
  <c r="M5" i="5"/>
  <c r="N5" i="5"/>
  <c r="J6" i="5"/>
  <c r="K6" i="5"/>
  <c r="L6" i="5"/>
  <c r="M6" i="5"/>
  <c r="N6" i="5"/>
  <c r="J7" i="5"/>
  <c r="K7" i="5"/>
  <c r="L7" i="5"/>
  <c r="M7" i="5"/>
  <c r="N7" i="5"/>
  <c r="J8" i="5"/>
  <c r="K8" i="5"/>
  <c r="L8" i="5"/>
  <c r="M8" i="5"/>
  <c r="N8" i="5"/>
  <c r="J9" i="5"/>
  <c r="K9" i="5"/>
  <c r="L9" i="5"/>
  <c r="M9" i="5"/>
  <c r="N9" i="5"/>
  <c r="J10" i="5"/>
  <c r="K10" i="5"/>
  <c r="L10" i="5"/>
  <c r="M10" i="5"/>
  <c r="N10" i="5"/>
  <c r="J11" i="5"/>
  <c r="K11" i="5"/>
  <c r="L11" i="5"/>
  <c r="M11" i="5"/>
  <c r="N11" i="5"/>
  <c r="J12" i="5"/>
  <c r="K12" i="5"/>
  <c r="L12" i="5"/>
  <c r="M12" i="5"/>
  <c r="N12" i="5"/>
  <c r="J13" i="5"/>
  <c r="K13" i="5"/>
  <c r="L13" i="5"/>
  <c r="M13" i="5"/>
  <c r="N13" i="5"/>
  <c r="J14" i="5"/>
  <c r="K14" i="5"/>
  <c r="L14" i="5"/>
  <c r="M14" i="5"/>
  <c r="N14" i="5"/>
  <c r="J15" i="5"/>
  <c r="K15" i="5"/>
  <c r="L15" i="5"/>
  <c r="M15" i="5"/>
  <c r="N15" i="5"/>
  <c r="J16" i="5"/>
  <c r="K16" i="5"/>
  <c r="L16" i="5"/>
  <c r="M16" i="5"/>
  <c r="N16" i="5"/>
  <c r="J17" i="5"/>
  <c r="K17" i="5"/>
  <c r="L17" i="5"/>
  <c r="M17" i="5"/>
  <c r="N17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" i="5"/>
  <c r="J5" i="1" l="1"/>
  <c r="I6" i="1"/>
  <c r="J6" i="1"/>
  <c r="K10" i="1"/>
  <c r="I11" i="1"/>
  <c r="J11" i="1"/>
  <c r="K11" i="1"/>
  <c r="J13" i="1"/>
  <c r="K13" i="1"/>
  <c r="I14" i="1"/>
  <c r="J14" i="1"/>
  <c r="K18" i="1"/>
  <c r="K3" i="1"/>
  <c r="J3" i="1"/>
  <c r="H20" i="1"/>
  <c r="H21" i="1"/>
  <c r="H22" i="1"/>
  <c r="H23" i="1"/>
  <c r="H24" i="1"/>
  <c r="H25" i="1"/>
  <c r="H26" i="1"/>
  <c r="H27" i="1"/>
  <c r="H4" i="1"/>
  <c r="I4" i="1" s="1"/>
  <c r="H5" i="1"/>
  <c r="I5" i="1" s="1"/>
  <c r="H6" i="1"/>
  <c r="K6" i="1" s="1"/>
  <c r="H7" i="1"/>
  <c r="I7" i="1" s="1"/>
  <c r="H8" i="1"/>
  <c r="K8" i="1" s="1"/>
  <c r="H9" i="1"/>
  <c r="J9" i="1" s="1"/>
  <c r="H10" i="1"/>
  <c r="J10" i="1" s="1"/>
  <c r="H11" i="1"/>
  <c r="H12" i="1"/>
  <c r="I12" i="1" s="1"/>
  <c r="H13" i="1"/>
  <c r="I13" i="1" s="1"/>
  <c r="H14" i="1"/>
  <c r="K14" i="1" s="1"/>
  <c r="H15" i="1"/>
  <c r="I15" i="1" s="1"/>
  <c r="H16" i="1"/>
  <c r="K16" i="1" s="1"/>
  <c r="H17" i="1"/>
  <c r="J17" i="1" s="1"/>
  <c r="H18" i="1"/>
  <c r="I18" i="1" s="1"/>
  <c r="H19" i="1"/>
  <c r="H3" i="1"/>
  <c r="I17" i="1" l="1"/>
  <c r="J16" i="1"/>
  <c r="J8" i="1"/>
  <c r="K5" i="1"/>
  <c r="I16" i="1"/>
  <c r="J18" i="1"/>
  <c r="I8" i="1"/>
  <c r="H29" i="1"/>
  <c r="J15" i="1"/>
  <c r="K12" i="1"/>
  <c r="I10" i="1"/>
  <c r="J7" i="1"/>
  <c r="K4" i="1"/>
  <c r="I9" i="1"/>
  <c r="K15" i="1"/>
  <c r="K7" i="1"/>
  <c r="I3" i="1"/>
  <c r="K17" i="1"/>
  <c r="J12" i="1"/>
  <c r="K9" i="1"/>
  <c r="J4" i="1"/>
  <c r="J29" i="1" s="1"/>
  <c r="K29" i="1"/>
  <c r="I1" i="3"/>
  <c r="J1" i="3"/>
  <c r="K1" i="3"/>
  <c r="L1" i="3"/>
  <c r="M1" i="3"/>
  <c r="H1" i="3"/>
  <c r="I29" i="1" l="1"/>
  <c r="I1" i="2"/>
  <c r="J1" i="2"/>
  <c r="K1" i="2"/>
  <c r="L1" i="2"/>
  <c r="M1" i="2"/>
  <c r="H1" i="2"/>
  <c r="F30" i="1" l="1"/>
  <c r="D30" i="1"/>
  <c r="B30" i="1"/>
  <c r="F29" i="1" l="1"/>
  <c r="D29" i="1"/>
  <c r="B29" i="1"/>
</calcChain>
</file>

<file path=xl/sharedStrings.xml><?xml version="1.0" encoding="utf-8"?>
<sst xmlns="http://schemas.openxmlformats.org/spreadsheetml/2006/main" count="12" uniqueCount="10">
  <si>
    <t>Initialization</t>
  </si>
  <si>
    <t>Part 1</t>
  </si>
  <si>
    <t>Part 2</t>
  </si>
  <si>
    <t>Day</t>
  </si>
  <si>
    <t>median</t>
  </si>
  <si>
    <t>mean</t>
  </si>
  <si>
    <t>Total</t>
  </si>
  <si>
    <t>Init</t>
  </si>
  <si>
    <r>
      <t xml:space="preserve">Runtime in </t>
    </r>
    <r>
      <rPr>
        <b/>
        <i/>
        <sz val="11"/>
        <color theme="1"/>
        <rFont val="Calibri"/>
        <family val="2"/>
        <scheme val="minor"/>
      </rPr>
      <t>ms</t>
    </r>
  </si>
  <si>
    <t>Percentage of total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</si>
</sst>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3" fillId="0" borderId="0" xfId="0" applyFont="1" applyAlignment="1">
      <alignment horizontal="center"/>
    </xf>
    <xf numFmtId="164" fontId="4" fillId="0" borderId="0" xfId="0" applyNumberFormat="1" applyFont="1"/>
    <xf numFmtId="9" fontId="4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4" fillId="0" borderId="0" xfId="0" applyFont="1"/>
    <xf numFmtId="165" fontId="4" fillId="0" borderId="1" xfId="0" applyNumberFormat="1" applyFont="1" applyBorder="1"/>
    <xf numFmtId="0" fontId="0" fillId="0" borderId="1" xfId="0" applyBorder="1"/>
    <xf numFmtId="164" fontId="4" fillId="0" borderId="2" xfId="0" applyNumberFormat="1" applyFont="1" applyBorder="1"/>
    <xf numFmtId="0" fontId="0" fillId="0" borderId="2" xfId="0" applyBorder="1"/>
    <xf numFmtId="164" fontId="4" fillId="0" borderId="3" xfId="0" applyNumberFormat="1" applyFont="1" applyBorder="1"/>
    <xf numFmtId="0" fontId="0" fillId="0" borderId="3" xfId="0" applyBorder="1"/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4" fontId="4" fillId="0" borderId="5" xfId="0" applyNumberFormat="1" applyFont="1" applyBorder="1"/>
    <xf numFmtId="164" fontId="4" fillId="0" borderId="4" xfId="0" applyNumberFormat="1" applyFont="1" applyBorder="1"/>
    <xf numFmtId="164" fontId="4" fillId="0" borderId="6" xfId="0" applyNumberFormat="1" applyFont="1" applyBorder="1"/>
    <xf numFmtId="165" fontId="4" fillId="0" borderId="8" xfId="0" applyNumberFormat="1" applyFont="1" applyBorder="1"/>
    <xf numFmtId="9" fontId="4" fillId="0" borderId="4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Execution time in </a:t>
            </a:r>
            <a:r>
              <a:rPr lang="en-GB" sz="1800" b="1" i="1"/>
              <a:t>ms</a:t>
            </a:r>
            <a:r>
              <a:rPr lang="en-GB" sz="1800" b="1" baseline="0"/>
              <a:t> per per part per day</a:t>
            </a:r>
          </a:p>
          <a:p>
            <a:pPr>
              <a:defRPr sz="1800" b="1"/>
            </a:pPr>
            <a:r>
              <a:rPr lang="en-GB" sz="1800" b="1" baseline="0"/>
              <a:t>(AoC 2020)</a:t>
            </a:r>
            <a:endParaRPr lang="en-GB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analysis!$B$2</c:f>
              <c:strCache>
                <c:ptCount val="1"/>
                <c:pt idx="0">
                  <c:v>Initialization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analysis!$C$3:$C$27</c:f>
                <c:numCache>
                  <c:formatCode>General</c:formatCode>
                  <c:ptCount val="25"/>
                  <c:pt idx="0">
                    <c:v>4.4950999999999998E-2</c:v>
                  </c:pt>
                  <c:pt idx="1">
                    <c:v>2.6047000000000001E-2</c:v>
                  </c:pt>
                  <c:pt idx="2">
                    <c:v>0.13864099999999999</c:v>
                  </c:pt>
                  <c:pt idx="3">
                    <c:v>5.2528999999999999E-2</c:v>
                  </c:pt>
                  <c:pt idx="4">
                    <c:v>3.0669999999999999E-2</c:v>
                  </c:pt>
                  <c:pt idx="5">
                    <c:v>0.201547</c:v>
                  </c:pt>
                  <c:pt idx="6">
                    <c:v>0.85814000000000001</c:v>
                  </c:pt>
                  <c:pt idx="7">
                    <c:v>9.5376000000000002E-2</c:v>
                  </c:pt>
                  <c:pt idx="8">
                    <c:v>3.9844999999999998E-2</c:v>
                  </c:pt>
                  <c:pt idx="9">
                    <c:v>1.9736E-2</c:v>
                  </c:pt>
                  <c:pt idx="10">
                    <c:v>4.4547000000000003E-2</c:v>
                  </c:pt>
                  <c:pt idx="11">
                    <c:v>2.3973999999999999E-2</c:v>
                  </c:pt>
                  <c:pt idx="12">
                    <c:v>1.8241E-2</c:v>
                  </c:pt>
                  <c:pt idx="13">
                    <c:v>4.2792999999999998E-2</c:v>
                  </c:pt>
                  <c:pt idx="14">
                    <c:v>5.5454000000000003E-2</c:v>
                  </c:pt>
                  <c:pt idx="15">
                    <c:v>0.101872</c:v>
                  </c:pt>
                  <c:pt idx="16">
                    <c:v>4.0571999999999997E-2</c:v>
                  </c:pt>
                </c:numCache>
              </c:numRef>
            </c:plus>
            <c:minus>
              <c:numRef>
                <c:f>analysis!$C$3:$C$27</c:f>
                <c:numCache>
                  <c:formatCode>General</c:formatCode>
                  <c:ptCount val="25"/>
                  <c:pt idx="0">
                    <c:v>4.4950999999999998E-2</c:v>
                  </c:pt>
                  <c:pt idx="1">
                    <c:v>2.6047000000000001E-2</c:v>
                  </c:pt>
                  <c:pt idx="2">
                    <c:v>0.13864099999999999</c:v>
                  </c:pt>
                  <c:pt idx="3">
                    <c:v>5.2528999999999999E-2</c:v>
                  </c:pt>
                  <c:pt idx="4">
                    <c:v>3.0669999999999999E-2</c:v>
                  </c:pt>
                  <c:pt idx="5">
                    <c:v>0.201547</c:v>
                  </c:pt>
                  <c:pt idx="6">
                    <c:v>0.85814000000000001</c:v>
                  </c:pt>
                  <c:pt idx="7">
                    <c:v>9.5376000000000002E-2</c:v>
                  </c:pt>
                  <c:pt idx="8">
                    <c:v>3.9844999999999998E-2</c:v>
                  </c:pt>
                  <c:pt idx="9">
                    <c:v>1.9736E-2</c:v>
                  </c:pt>
                  <c:pt idx="10">
                    <c:v>4.4547000000000003E-2</c:v>
                  </c:pt>
                  <c:pt idx="11">
                    <c:v>2.3973999999999999E-2</c:v>
                  </c:pt>
                  <c:pt idx="12">
                    <c:v>1.8241E-2</c:v>
                  </c:pt>
                  <c:pt idx="13">
                    <c:v>4.2792999999999998E-2</c:v>
                  </c:pt>
                  <c:pt idx="14">
                    <c:v>5.5454000000000003E-2</c:v>
                  </c:pt>
                  <c:pt idx="15">
                    <c:v>0.101872</c:v>
                  </c:pt>
                  <c:pt idx="16">
                    <c:v>4.0571999999999997E-2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analysis!$A$3:$A$19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analysis!$B$3:$B$19</c:f>
              <c:numCache>
                <c:formatCode>0.000</c:formatCode>
                <c:ptCount val="17"/>
                <c:pt idx="0">
                  <c:v>7.2594000000000006E-2</c:v>
                </c:pt>
                <c:pt idx="1">
                  <c:v>0.12956300000000001</c:v>
                </c:pt>
                <c:pt idx="2">
                  <c:v>1.0361370000000001</c:v>
                </c:pt>
                <c:pt idx="3">
                  <c:v>0.18007400000000001</c:v>
                </c:pt>
                <c:pt idx="4">
                  <c:v>0.158967</c:v>
                </c:pt>
                <c:pt idx="5">
                  <c:v>1.0001040000000001</c:v>
                </c:pt>
                <c:pt idx="6">
                  <c:v>4.1733029999999998</c:v>
                </c:pt>
                <c:pt idx="7">
                  <c:v>0.16120200000000001</c:v>
                </c:pt>
                <c:pt idx="8">
                  <c:v>0.124458</c:v>
                </c:pt>
                <c:pt idx="9">
                  <c:v>6.3532000000000005E-2</c:v>
                </c:pt>
                <c:pt idx="10">
                  <c:v>0.164463</c:v>
                </c:pt>
                <c:pt idx="11">
                  <c:v>0.100412</c:v>
                </c:pt>
                <c:pt idx="12">
                  <c:v>6.0907999999999997E-2</c:v>
                </c:pt>
                <c:pt idx="13">
                  <c:v>0.16551199999999999</c:v>
                </c:pt>
                <c:pt idx="14">
                  <c:v>0.20652000000000001</c:v>
                </c:pt>
                <c:pt idx="15">
                  <c:v>0.44292999999999999</c:v>
                </c:pt>
                <c:pt idx="16">
                  <c:v>0.12964899999999999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35-448F-9D22-5442BFA11D88}"/>
            </c:ext>
          </c:extLst>
        </c:ser>
        <c:ser>
          <c:idx val="1"/>
          <c:order val="1"/>
          <c:tx>
            <c:strRef>
              <c:f>analysis!$D$2</c:f>
              <c:strCache>
                <c:ptCount val="1"/>
                <c:pt idx="0">
                  <c:v>Part 1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analysis!$E$3:$E$27</c:f>
                <c:numCache>
                  <c:formatCode>General</c:formatCode>
                  <c:ptCount val="25"/>
                  <c:pt idx="0">
                    <c:v>2.7780000000000001E-3</c:v>
                  </c:pt>
                  <c:pt idx="1">
                    <c:v>6.3132999999999995E-2</c:v>
                  </c:pt>
                  <c:pt idx="2">
                    <c:v>5.4200000000000003E-3</c:v>
                  </c:pt>
                  <c:pt idx="3">
                    <c:v>0.59327600000000003</c:v>
                  </c:pt>
                  <c:pt idx="4">
                    <c:v>6.6600000000000003E-4</c:v>
                  </c:pt>
                  <c:pt idx="5">
                    <c:v>0.136485</c:v>
                  </c:pt>
                  <c:pt idx="6">
                    <c:v>0.30520599999999998</c:v>
                  </c:pt>
                  <c:pt idx="7">
                    <c:v>3.954E-3</c:v>
                  </c:pt>
                  <c:pt idx="8">
                    <c:v>7.5705999999999996E-2</c:v>
                  </c:pt>
                  <c:pt idx="9">
                    <c:v>1.6659999999999999E-3</c:v>
                  </c:pt>
                  <c:pt idx="10">
                    <c:v>1.1707559999999999</c:v>
                  </c:pt>
                  <c:pt idx="11">
                    <c:v>2.1879999999999998E-3</c:v>
                  </c:pt>
                  <c:pt idx="12">
                    <c:v>6.0000000000000002E-5</c:v>
                  </c:pt>
                  <c:pt idx="13">
                    <c:v>0.159972</c:v>
                  </c:pt>
                  <c:pt idx="14">
                    <c:v>3.2929999999999999E-3</c:v>
                  </c:pt>
                  <c:pt idx="15">
                    <c:v>3.2071000000000002E-2</c:v>
                  </c:pt>
                  <c:pt idx="16">
                    <c:v>8.8095000000000007E-2</c:v>
                  </c:pt>
                </c:numCache>
              </c:numRef>
            </c:plus>
            <c:minus>
              <c:numRef>
                <c:f>analysis!$E$3:$E$27</c:f>
                <c:numCache>
                  <c:formatCode>General</c:formatCode>
                  <c:ptCount val="25"/>
                  <c:pt idx="0">
                    <c:v>2.7780000000000001E-3</c:v>
                  </c:pt>
                  <c:pt idx="1">
                    <c:v>6.3132999999999995E-2</c:v>
                  </c:pt>
                  <c:pt idx="2">
                    <c:v>5.4200000000000003E-3</c:v>
                  </c:pt>
                  <c:pt idx="3">
                    <c:v>0.59327600000000003</c:v>
                  </c:pt>
                  <c:pt idx="4">
                    <c:v>6.6600000000000003E-4</c:v>
                  </c:pt>
                  <c:pt idx="5">
                    <c:v>0.136485</c:v>
                  </c:pt>
                  <c:pt idx="6">
                    <c:v>0.30520599999999998</c:v>
                  </c:pt>
                  <c:pt idx="7">
                    <c:v>3.954E-3</c:v>
                  </c:pt>
                  <c:pt idx="8">
                    <c:v>7.5705999999999996E-2</c:v>
                  </c:pt>
                  <c:pt idx="9">
                    <c:v>1.6659999999999999E-3</c:v>
                  </c:pt>
                  <c:pt idx="10">
                    <c:v>1.1707559999999999</c:v>
                  </c:pt>
                  <c:pt idx="11">
                    <c:v>2.1879999999999998E-3</c:v>
                  </c:pt>
                  <c:pt idx="12">
                    <c:v>6.0000000000000002E-5</c:v>
                  </c:pt>
                  <c:pt idx="13">
                    <c:v>0.159972</c:v>
                  </c:pt>
                  <c:pt idx="14">
                    <c:v>3.2929999999999999E-3</c:v>
                  </c:pt>
                  <c:pt idx="15">
                    <c:v>3.2071000000000002E-2</c:v>
                  </c:pt>
                  <c:pt idx="16">
                    <c:v>8.8095000000000007E-2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analysis!$A$3:$A$19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analysis!$D$3:$D$19</c:f>
              <c:numCache>
                <c:formatCode>0.000</c:formatCode>
                <c:ptCount val="17"/>
                <c:pt idx="0">
                  <c:v>1.6237999999999999E-2</c:v>
                </c:pt>
                <c:pt idx="1">
                  <c:v>0.34648699999999999</c:v>
                </c:pt>
                <c:pt idx="2">
                  <c:v>2.5964000000000001E-2</c:v>
                </c:pt>
                <c:pt idx="3">
                  <c:v>2.927076</c:v>
                </c:pt>
                <c:pt idx="4">
                  <c:v>3.4900000000000003E-4</c:v>
                </c:pt>
                <c:pt idx="5">
                  <c:v>0.55108999999999997</c:v>
                </c:pt>
                <c:pt idx="6">
                  <c:v>1.31497</c:v>
                </c:pt>
                <c:pt idx="7">
                  <c:v>1.3526E-2</c:v>
                </c:pt>
                <c:pt idx="8">
                  <c:v>0.29507299999999997</c:v>
                </c:pt>
                <c:pt idx="9">
                  <c:v>7.0699999999999995E-4</c:v>
                </c:pt>
                <c:pt idx="10">
                  <c:v>9.665934</c:v>
                </c:pt>
                <c:pt idx="11">
                  <c:v>2.836E-3</c:v>
                </c:pt>
                <c:pt idx="12">
                  <c:v>3.6600000000000001E-4</c:v>
                </c:pt>
                <c:pt idx="13">
                  <c:v>0.58871200000000001</c:v>
                </c:pt>
                <c:pt idx="14">
                  <c:v>6.5399999999999998E-3</c:v>
                </c:pt>
                <c:pt idx="15">
                  <c:v>0.16650699999999999</c:v>
                </c:pt>
                <c:pt idx="16">
                  <c:v>0.382911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35-448F-9D22-5442BFA11D88}"/>
            </c:ext>
          </c:extLst>
        </c:ser>
        <c:ser>
          <c:idx val="2"/>
          <c:order val="2"/>
          <c:tx>
            <c:strRef>
              <c:f>analysis!$F$2</c:f>
              <c:strCache>
                <c:ptCount val="1"/>
                <c:pt idx="0">
                  <c:v>Part 2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analysis!$G$3:$G$27</c:f>
                <c:numCache>
                  <c:formatCode>General</c:formatCode>
                  <c:ptCount val="25"/>
                  <c:pt idx="0">
                    <c:v>9.8209000000000005E-2</c:v>
                  </c:pt>
                  <c:pt idx="1">
                    <c:v>4.8000000000000001E-5</c:v>
                  </c:pt>
                  <c:pt idx="2">
                    <c:v>1.4442E-2</c:v>
                  </c:pt>
                  <c:pt idx="3">
                    <c:v>0.46395399999999998</c:v>
                  </c:pt>
                  <c:pt idx="4">
                    <c:v>1.74E-4</c:v>
                  </c:pt>
                  <c:pt idx="5">
                    <c:v>8.5014999999999993E-2</c:v>
                  </c:pt>
                  <c:pt idx="6">
                    <c:v>3.803E-3</c:v>
                  </c:pt>
                  <c:pt idx="7">
                    <c:v>0.106699</c:v>
                  </c:pt>
                  <c:pt idx="8">
                    <c:v>2.1406999999999999E-2</c:v>
                  </c:pt>
                  <c:pt idx="9">
                    <c:v>1.2340000000000001E-3</c:v>
                  </c:pt>
                  <c:pt idx="10">
                    <c:v>3.1570689999999999</c:v>
                  </c:pt>
                  <c:pt idx="11">
                    <c:v>3.1020000000000002E-3</c:v>
                  </c:pt>
                  <c:pt idx="12">
                    <c:v>1.665E-3</c:v>
                  </c:pt>
                  <c:pt idx="13">
                    <c:v>1.2454320000000001</c:v>
                  </c:pt>
                  <c:pt idx="14">
                    <c:v>16.886956999999999</c:v>
                  </c:pt>
                  <c:pt idx="15">
                    <c:v>8.3112000000000005E-2</c:v>
                  </c:pt>
                  <c:pt idx="16">
                    <c:v>1.290351</c:v>
                  </c:pt>
                </c:numCache>
              </c:numRef>
            </c:plus>
            <c:minus>
              <c:numRef>
                <c:f>analysis!$G$3:$G$27</c:f>
                <c:numCache>
                  <c:formatCode>General</c:formatCode>
                  <c:ptCount val="25"/>
                  <c:pt idx="0">
                    <c:v>9.8209000000000005E-2</c:v>
                  </c:pt>
                  <c:pt idx="1">
                    <c:v>4.8000000000000001E-5</c:v>
                  </c:pt>
                  <c:pt idx="2">
                    <c:v>1.4442E-2</c:v>
                  </c:pt>
                  <c:pt idx="3">
                    <c:v>0.46395399999999998</c:v>
                  </c:pt>
                  <c:pt idx="4">
                    <c:v>1.74E-4</c:v>
                  </c:pt>
                  <c:pt idx="5">
                    <c:v>8.5014999999999993E-2</c:v>
                  </c:pt>
                  <c:pt idx="6">
                    <c:v>3.803E-3</c:v>
                  </c:pt>
                  <c:pt idx="7">
                    <c:v>0.106699</c:v>
                  </c:pt>
                  <c:pt idx="8">
                    <c:v>2.1406999999999999E-2</c:v>
                  </c:pt>
                  <c:pt idx="9">
                    <c:v>1.2340000000000001E-3</c:v>
                  </c:pt>
                  <c:pt idx="10">
                    <c:v>3.1570689999999999</c:v>
                  </c:pt>
                  <c:pt idx="11">
                    <c:v>3.1020000000000002E-3</c:v>
                  </c:pt>
                  <c:pt idx="12">
                    <c:v>1.665E-3</c:v>
                  </c:pt>
                  <c:pt idx="13">
                    <c:v>1.2454320000000001</c:v>
                  </c:pt>
                  <c:pt idx="14">
                    <c:v>16.886956999999999</c:v>
                  </c:pt>
                  <c:pt idx="15">
                    <c:v>8.3112000000000005E-2</c:v>
                  </c:pt>
                  <c:pt idx="16">
                    <c:v>1.290351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analysis!$A$3:$A$19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analysis!$F$3:$F$19</c:f>
              <c:numCache>
                <c:formatCode>0.000</c:formatCode>
                <c:ptCount val="17"/>
                <c:pt idx="0">
                  <c:v>1.039283</c:v>
                </c:pt>
                <c:pt idx="1">
                  <c:v>3.2299999999999999E-4</c:v>
                </c:pt>
                <c:pt idx="2">
                  <c:v>0.112997</c:v>
                </c:pt>
                <c:pt idx="3">
                  <c:v>2.406755</c:v>
                </c:pt>
                <c:pt idx="4">
                  <c:v>1.354E-3</c:v>
                </c:pt>
                <c:pt idx="5">
                  <c:v>0.32652900000000001</c:v>
                </c:pt>
                <c:pt idx="6">
                  <c:v>9.3240000000000007E-3</c:v>
                </c:pt>
                <c:pt idx="7">
                  <c:v>0.52793400000000001</c:v>
                </c:pt>
                <c:pt idx="8">
                  <c:v>7.5289999999999996E-2</c:v>
                </c:pt>
                <c:pt idx="9">
                  <c:v>1.15E-3</c:v>
                </c:pt>
                <c:pt idx="10">
                  <c:v>22.647563000000002</c:v>
                </c:pt>
                <c:pt idx="11">
                  <c:v>3.7650000000000001E-3</c:v>
                </c:pt>
                <c:pt idx="12">
                  <c:v>7.9900000000000001E-4</c:v>
                </c:pt>
                <c:pt idx="13">
                  <c:v>11.132872000000001</c:v>
                </c:pt>
                <c:pt idx="14">
                  <c:v>865.05989999999997</c:v>
                </c:pt>
                <c:pt idx="15">
                  <c:v>0.45431300000000002</c:v>
                </c:pt>
                <c:pt idx="16">
                  <c:v>10.257724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35-448F-9D22-5442BFA11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694767"/>
        <c:axId val="559693935"/>
      </c:barChart>
      <c:catAx>
        <c:axId val="559694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59693935"/>
        <c:crosses val="autoZero"/>
        <c:auto val="1"/>
        <c:lblAlgn val="ctr"/>
        <c:lblOffset val="100"/>
        <c:noMultiLvlLbl val="0"/>
      </c:catAx>
      <c:valAx>
        <c:axId val="559693935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execution time in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596947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3703</xdr:colOff>
      <xdr:row>1</xdr:row>
      <xdr:rowOff>4760</xdr:rowOff>
    </xdr:from>
    <xdr:to>
      <xdr:col>31</xdr:col>
      <xdr:colOff>10584</xdr:colOff>
      <xdr:row>31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91BF8B-47CD-465D-9E56-AAE3A9A799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3</xdr:row>
      <xdr:rowOff>47625</xdr:rowOff>
    </xdr:from>
    <xdr:to>
      <xdr:col>13</xdr:col>
      <xdr:colOff>333375</xdr:colOff>
      <xdr:row>33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D37E0A-4D42-4E43-9B4A-71B691176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0" y="619125"/>
          <a:ext cx="6715125" cy="574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3439-E4E1-46BD-9CBD-A18AF82E67AB}">
  <dimension ref="A1:L30"/>
  <sheetViews>
    <sheetView tabSelected="1" zoomScale="90" zoomScaleNormal="90" workbookViewId="0">
      <selection activeCell="P35" sqref="P35"/>
    </sheetView>
  </sheetViews>
  <sheetFormatPr defaultRowHeight="15" x14ac:dyDescent="0.25"/>
  <cols>
    <col min="1" max="1" width="9.140625" style="1"/>
    <col min="2" max="2" width="9.140625" style="14"/>
    <col min="4" max="4" width="9.140625" style="12"/>
    <col min="6" max="6" width="9.140625" style="12"/>
    <col min="8" max="8" width="9.140625" style="10"/>
    <col min="9" max="11" width="9.140625" style="1"/>
  </cols>
  <sheetData>
    <row r="1" spans="1:11" x14ac:dyDescent="0.25">
      <c r="B1" s="26" t="s">
        <v>8</v>
      </c>
      <c r="C1" s="27"/>
      <c r="D1" s="27"/>
      <c r="E1" s="27"/>
      <c r="F1" s="27"/>
      <c r="G1" s="27"/>
      <c r="H1" s="28"/>
      <c r="I1" s="26" t="s">
        <v>9</v>
      </c>
      <c r="J1" s="29"/>
      <c r="K1" s="29"/>
    </row>
    <row r="2" spans="1:11" ht="15.75" thickBot="1" x14ac:dyDescent="0.3">
      <c r="A2" s="15" t="s">
        <v>3</v>
      </c>
      <c r="B2" s="22" t="s">
        <v>0</v>
      </c>
      <c r="C2" s="23"/>
      <c r="D2" s="24" t="s">
        <v>1</v>
      </c>
      <c r="E2" s="25"/>
      <c r="F2" s="23" t="s">
        <v>2</v>
      </c>
      <c r="G2" s="23"/>
      <c r="H2" s="16" t="s">
        <v>6</v>
      </c>
      <c r="I2" s="15" t="s">
        <v>7</v>
      </c>
      <c r="J2" s="15" t="s">
        <v>1</v>
      </c>
      <c r="K2" s="15" t="s">
        <v>2</v>
      </c>
    </row>
    <row r="3" spans="1:11" x14ac:dyDescent="0.25">
      <c r="A3" s="3">
        <v>1</v>
      </c>
      <c r="B3" s="13">
        <v>7.2594000000000006E-2</v>
      </c>
      <c r="C3" s="4">
        <v>4.4950999999999998E-2</v>
      </c>
      <c r="D3" s="11">
        <v>1.6237999999999999E-2</v>
      </c>
      <c r="E3" s="4">
        <v>2.7780000000000001E-3</v>
      </c>
      <c r="F3" s="11">
        <v>1.039283</v>
      </c>
      <c r="G3" s="4">
        <v>9.8209000000000005E-2</v>
      </c>
      <c r="H3" s="9">
        <f>+B3+D3+F3</f>
        <v>1.128115</v>
      </c>
      <c r="I3" s="5">
        <f>+B3/$H3</f>
        <v>6.4349822491501313E-2</v>
      </c>
      <c r="J3" s="5">
        <f>+D3/H3</f>
        <v>1.4393922605408137E-2</v>
      </c>
      <c r="K3" s="5">
        <f>+F3/H3</f>
        <v>0.92125625490309049</v>
      </c>
    </row>
    <row r="4" spans="1:11" x14ac:dyDescent="0.25">
      <c r="A4" s="3">
        <v>2</v>
      </c>
      <c r="B4" s="13">
        <v>0.12956300000000001</v>
      </c>
      <c r="C4" s="4">
        <v>2.6047000000000001E-2</v>
      </c>
      <c r="D4" s="11">
        <v>0.34648699999999999</v>
      </c>
      <c r="E4" s="4">
        <v>6.3132999999999995E-2</v>
      </c>
      <c r="F4" s="11">
        <v>3.2299999999999999E-4</v>
      </c>
      <c r="G4" s="4">
        <v>4.8000000000000001E-5</v>
      </c>
      <c r="H4" s="9">
        <f t="shared" ref="H4:H27" si="0">+B4+D4+F4</f>
        <v>0.47637299999999999</v>
      </c>
      <c r="I4" s="5">
        <f t="shared" ref="I4:I18" si="1">+B4/$H4</f>
        <v>0.27197805081312337</v>
      </c>
      <c r="J4" s="5">
        <f t="shared" ref="J4:J18" si="2">+D4/H4</f>
        <v>0.72734390907964974</v>
      </c>
      <c r="K4" s="5">
        <f t="shared" ref="K4:K18" si="3">+F4/H4</f>
        <v>6.7804010722689997E-4</v>
      </c>
    </row>
    <row r="5" spans="1:11" x14ac:dyDescent="0.25">
      <c r="A5" s="3">
        <v>3</v>
      </c>
      <c r="B5" s="13">
        <v>1.0361370000000001</v>
      </c>
      <c r="C5" s="4">
        <v>0.13864099999999999</v>
      </c>
      <c r="D5" s="11">
        <v>2.5964000000000001E-2</v>
      </c>
      <c r="E5" s="4">
        <v>5.4200000000000003E-3</v>
      </c>
      <c r="F5" s="11">
        <v>0.112997</v>
      </c>
      <c r="G5" s="4">
        <v>1.4442E-2</v>
      </c>
      <c r="H5" s="9">
        <f t="shared" si="0"/>
        <v>1.1750980000000002</v>
      </c>
      <c r="I5" s="5">
        <f t="shared" si="1"/>
        <v>0.88174518210396058</v>
      </c>
      <c r="J5" s="5">
        <f t="shared" si="2"/>
        <v>2.2095178444691419E-2</v>
      </c>
      <c r="K5" s="5">
        <f t="shared" si="3"/>
        <v>9.6159639451347867E-2</v>
      </c>
    </row>
    <row r="6" spans="1:11" x14ac:dyDescent="0.25">
      <c r="A6" s="3">
        <v>4</v>
      </c>
      <c r="B6" s="13">
        <v>0.18007400000000001</v>
      </c>
      <c r="C6" s="4">
        <v>5.2528999999999999E-2</v>
      </c>
      <c r="D6" s="11">
        <v>2.927076</v>
      </c>
      <c r="E6" s="4">
        <v>0.59327600000000003</v>
      </c>
      <c r="F6" s="11">
        <v>2.406755</v>
      </c>
      <c r="G6" s="4">
        <v>0.46395399999999998</v>
      </c>
      <c r="H6" s="9">
        <f t="shared" si="0"/>
        <v>5.5139049999999994</v>
      </c>
      <c r="I6" s="5">
        <f t="shared" si="1"/>
        <v>3.265816150260116E-2</v>
      </c>
      <c r="J6" s="5">
        <f t="shared" si="2"/>
        <v>0.53085354209040603</v>
      </c>
      <c r="K6" s="5">
        <f t="shared" si="3"/>
        <v>0.43648829640699294</v>
      </c>
    </row>
    <row r="7" spans="1:11" x14ac:dyDescent="0.25">
      <c r="A7" s="3">
        <v>5</v>
      </c>
      <c r="B7" s="13">
        <v>0.158967</v>
      </c>
      <c r="C7" s="4">
        <v>3.0669999999999999E-2</v>
      </c>
      <c r="D7" s="11">
        <v>3.4900000000000003E-4</v>
      </c>
      <c r="E7" s="4">
        <v>6.6600000000000003E-4</v>
      </c>
      <c r="F7" s="11">
        <v>1.354E-3</v>
      </c>
      <c r="G7" s="4">
        <v>1.74E-4</v>
      </c>
      <c r="H7" s="9">
        <f t="shared" si="0"/>
        <v>0.16066999999999998</v>
      </c>
      <c r="I7" s="5">
        <f t="shared" si="1"/>
        <v>0.9894006348416009</v>
      </c>
      <c r="J7" s="5">
        <f t="shared" si="2"/>
        <v>2.1721541046866252E-3</v>
      </c>
      <c r="K7" s="5">
        <f t="shared" si="3"/>
        <v>8.4272110537125799E-3</v>
      </c>
    </row>
    <row r="8" spans="1:11" x14ac:dyDescent="0.25">
      <c r="A8" s="3">
        <v>6</v>
      </c>
      <c r="B8" s="13">
        <v>1.0001040000000001</v>
      </c>
      <c r="C8" s="4">
        <v>0.201547</v>
      </c>
      <c r="D8" s="11">
        <v>0.55108999999999997</v>
      </c>
      <c r="E8" s="4">
        <v>0.136485</v>
      </c>
      <c r="F8" s="11">
        <v>0.32652900000000001</v>
      </c>
      <c r="G8" s="4">
        <v>8.5014999999999993E-2</v>
      </c>
      <c r="H8" s="9">
        <f t="shared" si="0"/>
        <v>1.8777230000000003</v>
      </c>
      <c r="I8" s="5">
        <f t="shared" si="1"/>
        <v>0.53261530055285045</v>
      </c>
      <c r="J8" s="5">
        <f t="shared" si="2"/>
        <v>0.2934884431835792</v>
      </c>
      <c r="K8" s="5">
        <f t="shared" si="3"/>
        <v>0.17389625626357028</v>
      </c>
    </row>
    <row r="9" spans="1:11" x14ac:dyDescent="0.25">
      <c r="A9" s="3">
        <v>7</v>
      </c>
      <c r="B9" s="13">
        <v>4.1733029999999998</v>
      </c>
      <c r="C9" s="4">
        <v>0.85814000000000001</v>
      </c>
      <c r="D9" s="11">
        <v>1.31497</v>
      </c>
      <c r="E9" s="4">
        <v>0.30520599999999998</v>
      </c>
      <c r="F9" s="11">
        <v>9.3240000000000007E-3</v>
      </c>
      <c r="G9" s="4">
        <v>3.803E-3</v>
      </c>
      <c r="H9" s="9">
        <f t="shared" si="0"/>
        <v>5.4975969999999998</v>
      </c>
      <c r="I9" s="5">
        <f t="shared" si="1"/>
        <v>0.75911402745599577</v>
      </c>
      <c r="J9" s="5">
        <f t="shared" si="2"/>
        <v>0.23918995881291408</v>
      </c>
      <c r="K9" s="5">
        <f t="shared" si="3"/>
        <v>1.6960137310901473E-3</v>
      </c>
    </row>
    <row r="10" spans="1:11" x14ac:dyDescent="0.25">
      <c r="A10" s="3">
        <v>8</v>
      </c>
      <c r="B10" s="13">
        <v>0.16120200000000001</v>
      </c>
      <c r="C10" s="4">
        <v>9.5376000000000002E-2</v>
      </c>
      <c r="D10" s="11">
        <v>1.3526E-2</v>
      </c>
      <c r="E10" s="4">
        <v>3.954E-3</v>
      </c>
      <c r="F10" s="11">
        <v>0.52793400000000001</v>
      </c>
      <c r="G10" s="4">
        <v>0.106699</v>
      </c>
      <c r="H10" s="9">
        <f t="shared" si="0"/>
        <v>0.70266200000000001</v>
      </c>
      <c r="I10" s="5">
        <f t="shared" si="1"/>
        <v>0.22941613464226043</v>
      </c>
      <c r="J10" s="5">
        <f t="shared" si="2"/>
        <v>1.9249653460696608E-2</v>
      </c>
      <c r="K10" s="5">
        <f t="shared" si="3"/>
        <v>0.75133421189704297</v>
      </c>
    </row>
    <row r="11" spans="1:11" x14ac:dyDescent="0.25">
      <c r="A11" s="3">
        <v>9</v>
      </c>
      <c r="B11" s="13">
        <v>0.124458</v>
      </c>
      <c r="C11" s="4">
        <v>3.9844999999999998E-2</v>
      </c>
      <c r="D11" s="11">
        <v>0.29507299999999997</v>
      </c>
      <c r="E11" s="4">
        <v>7.5705999999999996E-2</v>
      </c>
      <c r="F11" s="11">
        <v>7.5289999999999996E-2</v>
      </c>
      <c r="G11" s="4">
        <v>2.1406999999999999E-2</v>
      </c>
      <c r="H11" s="9">
        <f t="shared" si="0"/>
        <v>0.49482099999999996</v>
      </c>
      <c r="I11" s="5">
        <f t="shared" si="1"/>
        <v>0.25152125718189006</v>
      </c>
      <c r="J11" s="5">
        <f t="shared" si="2"/>
        <v>0.59632271063677578</v>
      </c>
      <c r="K11" s="5">
        <f t="shared" si="3"/>
        <v>0.15215603218133428</v>
      </c>
    </row>
    <row r="12" spans="1:11" x14ac:dyDescent="0.25">
      <c r="A12" s="3">
        <v>10</v>
      </c>
      <c r="B12" s="13">
        <v>6.3532000000000005E-2</v>
      </c>
      <c r="C12" s="4">
        <v>1.9736E-2</v>
      </c>
      <c r="D12" s="11">
        <v>7.0699999999999995E-4</v>
      </c>
      <c r="E12" s="4">
        <v>1.6659999999999999E-3</v>
      </c>
      <c r="F12" s="11">
        <v>1.15E-3</v>
      </c>
      <c r="G12" s="4">
        <v>1.2340000000000001E-3</v>
      </c>
      <c r="H12" s="9">
        <f t="shared" si="0"/>
        <v>6.5389000000000003E-2</v>
      </c>
      <c r="I12" s="5">
        <f t="shared" si="1"/>
        <v>0.97160072795118446</v>
      </c>
      <c r="J12" s="5">
        <f t="shared" si="2"/>
        <v>1.0812216121977702E-2</v>
      </c>
      <c r="K12" s="5">
        <f t="shared" si="3"/>
        <v>1.7587055926837847E-2</v>
      </c>
    </row>
    <row r="13" spans="1:11" x14ac:dyDescent="0.25">
      <c r="A13" s="3">
        <v>11</v>
      </c>
      <c r="B13" s="13">
        <v>0.164463</v>
      </c>
      <c r="C13" s="4">
        <v>4.4547000000000003E-2</v>
      </c>
      <c r="D13" s="11">
        <v>9.665934</v>
      </c>
      <c r="E13" s="4">
        <v>1.1707559999999999</v>
      </c>
      <c r="F13" s="11">
        <v>22.647563000000002</v>
      </c>
      <c r="G13" s="4">
        <v>3.1570689999999999</v>
      </c>
      <c r="H13" s="9">
        <f t="shared" si="0"/>
        <v>32.477960000000003</v>
      </c>
      <c r="I13" s="5">
        <f t="shared" si="1"/>
        <v>5.063834058543085E-3</v>
      </c>
      <c r="J13" s="5">
        <f t="shared" si="2"/>
        <v>0.29761518272699389</v>
      </c>
      <c r="K13" s="5">
        <f t="shared" si="3"/>
        <v>0.69732098321446301</v>
      </c>
    </row>
    <row r="14" spans="1:11" x14ac:dyDescent="0.25">
      <c r="A14" s="3">
        <v>12</v>
      </c>
      <c r="B14" s="13">
        <v>0.100412</v>
      </c>
      <c r="C14" s="4">
        <v>2.3973999999999999E-2</v>
      </c>
      <c r="D14" s="11">
        <v>2.836E-3</v>
      </c>
      <c r="E14" s="4">
        <v>2.1879999999999998E-3</v>
      </c>
      <c r="F14" s="11">
        <v>3.7650000000000001E-3</v>
      </c>
      <c r="G14" s="4">
        <v>3.1020000000000002E-3</v>
      </c>
      <c r="H14" s="9">
        <f t="shared" si="0"/>
        <v>0.10701300000000001</v>
      </c>
      <c r="I14" s="5">
        <f t="shared" si="1"/>
        <v>0.93831590554418609</v>
      </c>
      <c r="J14" s="5">
        <f t="shared" si="2"/>
        <v>2.6501453094483846E-2</v>
      </c>
      <c r="K14" s="5">
        <f t="shared" si="3"/>
        <v>3.5182641361329932E-2</v>
      </c>
    </row>
    <row r="15" spans="1:11" x14ac:dyDescent="0.25">
      <c r="A15" s="3">
        <v>13</v>
      </c>
      <c r="B15" s="13">
        <v>6.0907999999999997E-2</v>
      </c>
      <c r="C15" s="4">
        <v>1.8241E-2</v>
      </c>
      <c r="D15" s="11">
        <v>3.6600000000000001E-4</v>
      </c>
      <c r="E15" s="4">
        <v>6.0000000000000002E-5</v>
      </c>
      <c r="F15" s="11">
        <v>7.9900000000000001E-4</v>
      </c>
      <c r="G15" s="4">
        <v>1.665E-3</v>
      </c>
      <c r="H15" s="9">
        <f t="shared" si="0"/>
        <v>6.2072999999999996E-2</v>
      </c>
      <c r="I15" s="5">
        <f t="shared" si="1"/>
        <v>0.98123177549014873</v>
      </c>
      <c r="J15" s="5">
        <f t="shared" si="2"/>
        <v>5.8962834082451308E-3</v>
      </c>
      <c r="K15" s="5">
        <f t="shared" si="3"/>
        <v>1.2871941101606174E-2</v>
      </c>
    </row>
    <row r="16" spans="1:11" x14ac:dyDescent="0.25">
      <c r="A16" s="3">
        <v>14</v>
      </c>
      <c r="B16" s="13">
        <v>0.16551199999999999</v>
      </c>
      <c r="C16" s="4">
        <v>4.2792999999999998E-2</v>
      </c>
      <c r="D16" s="11">
        <v>0.58871200000000001</v>
      </c>
      <c r="E16" s="4">
        <v>0.159972</v>
      </c>
      <c r="F16" s="11">
        <v>11.132872000000001</v>
      </c>
      <c r="G16" s="4">
        <v>1.2454320000000001</v>
      </c>
      <c r="H16" s="9">
        <f t="shared" si="0"/>
        <v>11.887096000000001</v>
      </c>
      <c r="I16" s="5">
        <f t="shared" si="1"/>
        <v>1.392366983492015E-2</v>
      </c>
      <c r="J16" s="5">
        <f t="shared" si="2"/>
        <v>4.9525300376138962E-2</v>
      </c>
      <c r="K16" s="5">
        <f t="shared" si="3"/>
        <v>0.93655102978894078</v>
      </c>
    </row>
    <row r="17" spans="1:12" x14ac:dyDescent="0.25">
      <c r="A17" s="3">
        <v>15</v>
      </c>
      <c r="B17" s="13">
        <v>0.20652000000000001</v>
      </c>
      <c r="C17" s="4">
        <v>5.5454000000000003E-2</v>
      </c>
      <c r="D17" s="11">
        <v>6.5399999999999998E-3</v>
      </c>
      <c r="E17" s="4">
        <v>3.2929999999999999E-3</v>
      </c>
      <c r="F17" s="11">
        <v>865.05989999999997</v>
      </c>
      <c r="G17" s="4">
        <v>16.886956999999999</v>
      </c>
      <c r="H17" s="9">
        <f t="shared" si="0"/>
        <v>865.27296000000001</v>
      </c>
      <c r="I17" s="5">
        <f t="shared" si="1"/>
        <v>2.3867612828210882E-4</v>
      </c>
      <c r="J17" s="5">
        <f t="shared" si="2"/>
        <v>7.5583085365339507E-6</v>
      </c>
      <c r="K17" s="5">
        <f t="shared" si="3"/>
        <v>0.9997537655631813</v>
      </c>
    </row>
    <row r="18" spans="1:12" x14ac:dyDescent="0.25">
      <c r="A18" s="3">
        <v>16</v>
      </c>
      <c r="B18" s="13">
        <v>0.44292999999999999</v>
      </c>
      <c r="C18" s="4">
        <v>0.101872</v>
      </c>
      <c r="D18" s="11">
        <v>0.16650699999999999</v>
      </c>
      <c r="E18" s="4">
        <v>3.2071000000000002E-2</v>
      </c>
      <c r="F18" s="11">
        <v>0.45431300000000002</v>
      </c>
      <c r="G18" s="4">
        <v>8.3112000000000005E-2</v>
      </c>
      <c r="H18" s="9">
        <f t="shared" si="0"/>
        <v>1.06375</v>
      </c>
      <c r="I18" s="5">
        <f t="shared" si="1"/>
        <v>0.41638542890716806</v>
      </c>
      <c r="J18" s="5">
        <f t="shared" si="2"/>
        <v>0.15652831962397179</v>
      </c>
      <c r="K18" s="5">
        <f t="shared" si="3"/>
        <v>0.4270862514688602</v>
      </c>
    </row>
    <row r="19" spans="1:12" x14ac:dyDescent="0.25">
      <c r="A19" s="3">
        <v>17</v>
      </c>
      <c r="B19" s="13">
        <v>0.12964899999999999</v>
      </c>
      <c r="C19" s="4">
        <v>4.0571999999999997E-2</v>
      </c>
      <c r="D19" s="11">
        <v>0.382911</v>
      </c>
      <c r="E19" s="4">
        <v>8.8095000000000007E-2</v>
      </c>
      <c r="F19" s="11">
        <v>10.257724</v>
      </c>
      <c r="G19" s="4">
        <v>1.290351</v>
      </c>
      <c r="H19" s="9">
        <f t="shared" si="0"/>
        <v>10.770284</v>
      </c>
      <c r="I19" s="5">
        <f t="shared" ref="I19" si="4">+B19/$H19</f>
        <v>1.2037658431291133E-2</v>
      </c>
      <c r="J19" s="5">
        <f t="shared" ref="J19" si="5">+D19/H19</f>
        <v>3.5552544389730115E-2</v>
      </c>
      <c r="K19" s="5">
        <f t="shared" ref="K19" si="6">+F19/H19</f>
        <v>0.95240979717897867</v>
      </c>
    </row>
    <row r="20" spans="1:12" x14ac:dyDescent="0.25">
      <c r="A20" s="3">
        <v>18</v>
      </c>
      <c r="B20" s="13"/>
      <c r="C20" s="4"/>
      <c r="D20" s="11"/>
      <c r="E20" s="4"/>
      <c r="F20" s="11"/>
      <c r="G20" s="4"/>
      <c r="H20" s="9">
        <f>+B20+D20+F20</f>
        <v>0</v>
      </c>
      <c r="I20" s="5"/>
      <c r="J20" s="5"/>
      <c r="K20" s="5"/>
    </row>
    <row r="21" spans="1:12" x14ac:dyDescent="0.25">
      <c r="A21" s="3">
        <v>19</v>
      </c>
      <c r="B21" s="13"/>
      <c r="C21" s="4"/>
      <c r="D21" s="11"/>
      <c r="E21" s="4"/>
      <c r="F21" s="11"/>
      <c r="G21" s="4"/>
      <c r="H21" s="9">
        <f t="shared" si="0"/>
        <v>0</v>
      </c>
      <c r="I21" s="5"/>
      <c r="J21" s="5"/>
      <c r="K21" s="5"/>
    </row>
    <row r="22" spans="1:12" x14ac:dyDescent="0.25">
      <c r="A22" s="3">
        <v>20</v>
      </c>
      <c r="B22" s="13"/>
      <c r="C22" s="4"/>
      <c r="D22" s="11"/>
      <c r="E22" s="4"/>
      <c r="F22" s="11"/>
      <c r="G22" s="4"/>
      <c r="H22" s="9">
        <f t="shared" si="0"/>
        <v>0</v>
      </c>
      <c r="I22" s="5"/>
      <c r="J22" s="5"/>
      <c r="K22" s="5"/>
    </row>
    <row r="23" spans="1:12" x14ac:dyDescent="0.25">
      <c r="A23" s="3">
        <v>21</v>
      </c>
      <c r="B23" s="13"/>
      <c r="C23" s="4"/>
      <c r="D23" s="11"/>
      <c r="E23" s="4"/>
      <c r="F23" s="11"/>
      <c r="G23" s="4"/>
      <c r="H23" s="9">
        <f t="shared" si="0"/>
        <v>0</v>
      </c>
      <c r="I23" s="5"/>
      <c r="J23" s="5"/>
      <c r="K23" s="5"/>
    </row>
    <row r="24" spans="1:12" x14ac:dyDescent="0.25">
      <c r="A24" s="3">
        <v>22</v>
      </c>
      <c r="B24" s="13"/>
      <c r="C24" s="4"/>
      <c r="D24" s="11"/>
      <c r="E24" s="4"/>
      <c r="F24" s="11"/>
      <c r="G24" s="4"/>
      <c r="H24" s="9">
        <f t="shared" si="0"/>
        <v>0</v>
      </c>
      <c r="I24" s="5"/>
      <c r="J24" s="5"/>
      <c r="K24" s="5"/>
    </row>
    <row r="25" spans="1:12" x14ac:dyDescent="0.25">
      <c r="A25" s="3">
        <v>23</v>
      </c>
      <c r="B25" s="13"/>
      <c r="C25" s="4"/>
      <c r="D25" s="11"/>
      <c r="E25" s="4"/>
      <c r="F25" s="11"/>
      <c r="G25" s="4"/>
      <c r="H25" s="9">
        <f t="shared" si="0"/>
        <v>0</v>
      </c>
      <c r="I25" s="5"/>
      <c r="J25" s="5"/>
      <c r="K25" s="5"/>
    </row>
    <row r="26" spans="1:12" x14ac:dyDescent="0.25">
      <c r="A26" s="3">
        <v>24</v>
      </c>
      <c r="B26" s="13"/>
      <c r="C26" s="4"/>
      <c r="D26" s="11"/>
      <c r="E26" s="4"/>
      <c r="F26" s="11"/>
      <c r="G26" s="4"/>
      <c r="H26" s="9">
        <f t="shared" si="0"/>
        <v>0</v>
      </c>
      <c r="I26" s="5"/>
      <c r="J26" s="5"/>
      <c r="K26" s="5"/>
    </row>
    <row r="27" spans="1:12" ht="15.75" thickBot="1" x14ac:dyDescent="0.3">
      <c r="A27" s="15">
        <v>25</v>
      </c>
      <c r="B27" s="17"/>
      <c r="C27" s="18"/>
      <c r="D27" s="19"/>
      <c r="E27" s="18"/>
      <c r="F27" s="19"/>
      <c r="G27" s="18"/>
      <c r="H27" s="20">
        <f t="shared" si="0"/>
        <v>0</v>
      </c>
      <c r="I27" s="21"/>
      <c r="J27" s="21"/>
      <c r="K27" s="21"/>
    </row>
    <row r="28" spans="1:12" x14ac:dyDescent="0.25">
      <c r="A28" s="3"/>
      <c r="B28" s="13"/>
      <c r="C28" s="4"/>
      <c r="D28" s="11"/>
      <c r="E28" s="4"/>
      <c r="F28" s="11"/>
      <c r="G28" s="4"/>
      <c r="H28" s="9"/>
      <c r="I28" s="6"/>
      <c r="J28" s="6"/>
      <c r="K28" s="6"/>
    </row>
    <row r="29" spans="1:12" x14ac:dyDescent="0.25">
      <c r="A29" s="3" t="s">
        <v>5</v>
      </c>
      <c r="B29" s="13">
        <f>+AVERAGE(B3:B27)</f>
        <v>0.49237223529411778</v>
      </c>
      <c r="C29" s="4"/>
      <c r="D29" s="11">
        <f>+AVERAGE(D3:D27)</f>
        <v>0.95913447058823498</v>
      </c>
      <c r="E29" s="4"/>
      <c r="F29" s="11">
        <f>+AVERAGE(F3:F27)</f>
        <v>53.768110294117648</v>
      </c>
      <c r="G29" s="4"/>
      <c r="H29" s="9">
        <f>+SUM(H3:H27)</f>
        <v>938.73348899999996</v>
      </c>
      <c r="I29" s="7">
        <f>+AVERAGE(I3:I27)</f>
        <v>0.43244683811361806</v>
      </c>
      <c r="J29" s="7">
        <f t="shared" ref="J29:K29" si="7">+AVERAGE(J3:J27)</f>
        <v>0.17809107826287565</v>
      </c>
      <c r="K29" s="7">
        <f t="shared" si="7"/>
        <v>0.38946208362350621</v>
      </c>
      <c r="L29" s="2"/>
    </row>
    <row r="30" spans="1:12" x14ac:dyDescent="0.25">
      <c r="A30" s="3" t="s">
        <v>4</v>
      </c>
      <c r="B30" s="13">
        <f>+MEDIAN(B3:B27)</f>
        <v>0.16120200000000001</v>
      </c>
      <c r="C30" s="8"/>
      <c r="D30" s="11">
        <f>+MEDIAN(D3:D27)</f>
        <v>0.16650699999999999</v>
      </c>
      <c r="E30" s="8"/>
      <c r="F30" s="11">
        <f>+MEDIAN(F3:F27)</f>
        <v>0.32652900000000001</v>
      </c>
      <c r="G30" s="8"/>
      <c r="H30" s="9"/>
      <c r="I30" s="6"/>
      <c r="J30" s="6"/>
      <c r="K30" s="6"/>
    </row>
  </sheetData>
  <mergeCells count="5">
    <mergeCell ref="B2:C2"/>
    <mergeCell ref="D2:E2"/>
    <mergeCell ref="F2:G2"/>
    <mergeCell ref="B1:H1"/>
    <mergeCell ref="I1:K1"/>
  </mergeCells>
  <conditionalFormatting sqref="B3:B27">
    <cfRule type="cellIs" dxfId="9" priority="9" operator="greaterThan">
      <formula>$B$29</formula>
    </cfRule>
    <cfRule type="cellIs" dxfId="8" priority="10" operator="lessThan">
      <formula>$B$29</formula>
    </cfRule>
  </conditionalFormatting>
  <conditionalFormatting sqref="D3:D27">
    <cfRule type="cellIs" dxfId="7" priority="7" operator="greaterThan">
      <formula>$D$29</formula>
    </cfRule>
    <cfRule type="cellIs" dxfId="6" priority="8" operator="lessThan">
      <formula>$D$29</formula>
    </cfRule>
  </conditionalFormatting>
  <conditionalFormatting sqref="F3:F27">
    <cfRule type="cellIs" dxfId="5" priority="5" operator="greaterThan">
      <formula>$F$29</formula>
    </cfRule>
    <cfRule type="cellIs" dxfId="4" priority="6" operator="lessThan">
      <formula>$F$29</formula>
    </cfRule>
  </conditionalFormatting>
  <conditionalFormatting sqref="I3:I27">
    <cfRule type="cellIs" dxfId="3" priority="3" operator="greaterThan">
      <formula>$I$29</formula>
    </cfRule>
    <cfRule type="cellIs" dxfId="2" priority="4" operator="lessThan">
      <formula>$I$29</formula>
    </cfRule>
  </conditionalFormatting>
  <conditionalFormatting sqref="J3:K27">
    <cfRule type="cellIs" dxfId="1" priority="1" operator="greaterThan">
      <formula>$K$29</formula>
    </cfRule>
    <cfRule type="cellIs" dxfId="0" priority="2" operator="lessThan">
      <formula>$K$29</formula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5480-31BF-4ACB-A6C3-15B60FC32034}">
  <dimension ref="A1:N17"/>
  <sheetViews>
    <sheetView workbookViewId="0">
      <selection activeCell="I1" sqref="I1:N17"/>
    </sheetView>
  </sheetViews>
  <sheetFormatPr defaultRowHeight="15" x14ac:dyDescent="0.25"/>
  <sheetData>
    <row r="1" spans="1:14" x14ac:dyDescent="0.25">
      <c r="A1">
        <v>1</v>
      </c>
      <c r="B1">
        <v>72594</v>
      </c>
      <c r="C1">
        <v>44951</v>
      </c>
      <c r="D1">
        <v>16238</v>
      </c>
      <c r="E1">
        <v>2778</v>
      </c>
      <c r="F1">
        <v>1039283</v>
      </c>
      <c r="G1">
        <v>98209</v>
      </c>
      <c r="I1">
        <f>+B1/1000000</f>
        <v>7.2594000000000006E-2</v>
      </c>
      <c r="J1">
        <f t="shared" ref="J1:N16" si="0">+C1/1000000</f>
        <v>4.4950999999999998E-2</v>
      </c>
      <c r="K1">
        <f t="shared" si="0"/>
        <v>1.6237999999999999E-2</v>
      </c>
      <c r="L1">
        <f t="shared" si="0"/>
        <v>2.7780000000000001E-3</v>
      </c>
      <c r="M1">
        <f t="shared" si="0"/>
        <v>1.039283</v>
      </c>
      <c r="N1">
        <f t="shared" si="0"/>
        <v>9.8209000000000005E-2</v>
      </c>
    </row>
    <row r="2" spans="1:14" x14ac:dyDescent="0.25">
      <c r="A2">
        <v>2</v>
      </c>
      <c r="B2">
        <v>129563</v>
      </c>
      <c r="C2">
        <v>26047</v>
      </c>
      <c r="D2">
        <v>346487</v>
      </c>
      <c r="E2">
        <v>63133</v>
      </c>
      <c r="F2">
        <v>323</v>
      </c>
      <c r="G2">
        <v>48</v>
      </c>
      <c r="I2">
        <f t="shared" ref="I2:I17" si="1">+B2/1000000</f>
        <v>0.12956300000000001</v>
      </c>
      <c r="J2">
        <f t="shared" si="0"/>
        <v>2.6047000000000001E-2</v>
      </c>
      <c r="K2">
        <f t="shared" si="0"/>
        <v>0.34648699999999999</v>
      </c>
      <c r="L2">
        <f t="shared" si="0"/>
        <v>6.3132999999999995E-2</v>
      </c>
      <c r="M2">
        <f t="shared" si="0"/>
        <v>3.2299999999999999E-4</v>
      </c>
      <c r="N2">
        <f t="shared" si="0"/>
        <v>4.8000000000000001E-5</v>
      </c>
    </row>
    <row r="3" spans="1:14" x14ac:dyDescent="0.25">
      <c r="A3">
        <v>3</v>
      </c>
      <c r="B3">
        <v>1036137</v>
      </c>
      <c r="C3">
        <v>138641</v>
      </c>
      <c r="D3">
        <v>25964</v>
      </c>
      <c r="E3">
        <v>5420</v>
      </c>
      <c r="F3">
        <v>112997</v>
      </c>
      <c r="G3">
        <v>14442</v>
      </c>
      <c r="I3">
        <f t="shared" si="1"/>
        <v>1.0361370000000001</v>
      </c>
      <c r="J3">
        <f t="shared" si="0"/>
        <v>0.13864099999999999</v>
      </c>
      <c r="K3">
        <f t="shared" si="0"/>
        <v>2.5964000000000001E-2</v>
      </c>
      <c r="L3">
        <f t="shared" si="0"/>
        <v>5.4200000000000003E-3</v>
      </c>
      <c r="M3">
        <f t="shared" si="0"/>
        <v>0.112997</v>
      </c>
      <c r="N3">
        <f t="shared" si="0"/>
        <v>1.4442E-2</v>
      </c>
    </row>
    <row r="4" spans="1:14" x14ac:dyDescent="0.25">
      <c r="A4">
        <v>4</v>
      </c>
      <c r="B4">
        <v>180074</v>
      </c>
      <c r="C4">
        <v>52529</v>
      </c>
      <c r="D4">
        <v>2927076</v>
      </c>
      <c r="E4">
        <v>593276</v>
      </c>
      <c r="F4">
        <v>2406755</v>
      </c>
      <c r="G4">
        <v>463954</v>
      </c>
      <c r="I4">
        <f t="shared" si="1"/>
        <v>0.18007400000000001</v>
      </c>
      <c r="J4">
        <f t="shared" si="0"/>
        <v>5.2528999999999999E-2</v>
      </c>
      <c r="K4">
        <f t="shared" si="0"/>
        <v>2.927076</v>
      </c>
      <c r="L4">
        <f t="shared" si="0"/>
        <v>0.59327600000000003</v>
      </c>
      <c r="M4">
        <f t="shared" si="0"/>
        <v>2.406755</v>
      </c>
      <c r="N4">
        <f t="shared" si="0"/>
        <v>0.46395399999999998</v>
      </c>
    </row>
    <row r="5" spans="1:14" x14ac:dyDescent="0.25">
      <c r="A5">
        <v>5</v>
      </c>
      <c r="B5">
        <v>158967</v>
      </c>
      <c r="C5">
        <v>30670</v>
      </c>
      <c r="D5">
        <v>349</v>
      </c>
      <c r="E5">
        <v>666</v>
      </c>
      <c r="F5">
        <v>1354</v>
      </c>
      <c r="G5">
        <v>174</v>
      </c>
      <c r="I5">
        <f t="shared" si="1"/>
        <v>0.158967</v>
      </c>
      <c r="J5">
        <f t="shared" si="0"/>
        <v>3.0669999999999999E-2</v>
      </c>
      <c r="K5">
        <f t="shared" si="0"/>
        <v>3.4900000000000003E-4</v>
      </c>
      <c r="L5">
        <f t="shared" si="0"/>
        <v>6.6600000000000003E-4</v>
      </c>
      <c r="M5">
        <f t="shared" si="0"/>
        <v>1.354E-3</v>
      </c>
      <c r="N5">
        <f t="shared" si="0"/>
        <v>1.74E-4</v>
      </c>
    </row>
    <row r="6" spans="1:14" x14ac:dyDescent="0.25">
      <c r="A6">
        <v>6</v>
      </c>
      <c r="B6">
        <v>1000104</v>
      </c>
      <c r="C6">
        <v>201547</v>
      </c>
      <c r="D6">
        <v>551090</v>
      </c>
      <c r="E6">
        <v>136485</v>
      </c>
      <c r="F6">
        <v>326529</v>
      </c>
      <c r="G6">
        <v>85015</v>
      </c>
      <c r="I6">
        <f t="shared" si="1"/>
        <v>1.0001040000000001</v>
      </c>
      <c r="J6">
        <f t="shared" si="0"/>
        <v>0.201547</v>
      </c>
      <c r="K6">
        <f t="shared" si="0"/>
        <v>0.55108999999999997</v>
      </c>
      <c r="L6">
        <f t="shared" si="0"/>
        <v>0.136485</v>
      </c>
      <c r="M6">
        <f t="shared" si="0"/>
        <v>0.32652900000000001</v>
      </c>
      <c r="N6">
        <f t="shared" si="0"/>
        <v>8.5014999999999993E-2</v>
      </c>
    </row>
    <row r="7" spans="1:14" x14ac:dyDescent="0.25">
      <c r="A7">
        <v>7</v>
      </c>
      <c r="B7">
        <v>4173303</v>
      </c>
      <c r="C7">
        <v>858140</v>
      </c>
      <c r="D7">
        <v>1314970</v>
      </c>
      <c r="E7">
        <v>305206</v>
      </c>
      <c r="F7">
        <v>9324</v>
      </c>
      <c r="G7">
        <v>3803</v>
      </c>
      <c r="I7">
        <f t="shared" si="1"/>
        <v>4.1733029999999998</v>
      </c>
      <c r="J7">
        <f t="shared" si="0"/>
        <v>0.85814000000000001</v>
      </c>
      <c r="K7">
        <f t="shared" si="0"/>
        <v>1.31497</v>
      </c>
      <c r="L7">
        <f t="shared" si="0"/>
        <v>0.30520599999999998</v>
      </c>
      <c r="M7">
        <f t="shared" si="0"/>
        <v>9.3240000000000007E-3</v>
      </c>
      <c r="N7">
        <f t="shared" si="0"/>
        <v>3.803E-3</v>
      </c>
    </row>
    <row r="8" spans="1:14" x14ac:dyDescent="0.25">
      <c r="A8">
        <v>8</v>
      </c>
      <c r="B8">
        <v>161202</v>
      </c>
      <c r="C8">
        <v>95376</v>
      </c>
      <c r="D8">
        <v>13526</v>
      </c>
      <c r="E8">
        <v>3954</v>
      </c>
      <c r="F8">
        <v>527934</v>
      </c>
      <c r="G8">
        <v>106699</v>
      </c>
      <c r="I8">
        <f t="shared" si="1"/>
        <v>0.16120200000000001</v>
      </c>
      <c r="J8">
        <f t="shared" si="0"/>
        <v>9.5376000000000002E-2</v>
      </c>
      <c r="K8">
        <f t="shared" si="0"/>
        <v>1.3526E-2</v>
      </c>
      <c r="L8">
        <f t="shared" si="0"/>
        <v>3.954E-3</v>
      </c>
      <c r="M8">
        <f t="shared" si="0"/>
        <v>0.52793400000000001</v>
      </c>
      <c r="N8">
        <f t="shared" si="0"/>
        <v>0.106699</v>
      </c>
    </row>
    <row r="9" spans="1:14" x14ac:dyDescent="0.25">
      <c r="A9">
        <v>9</v>
      </c>
      <c r="B9">
        <v>124458</v>
      </c>
      <c r="C9">
        <v>39845</v>
      </c>
      <c r="D9">
        <v>295073</v>
      </c>
      <c r="E9">
        <v>75706</v>
      </c>
      <c r="F9">
        <v>75290</v>
      </c>
      <c r="G9">
        <v>21407</v>
      </c>
      <c r="I9">
        <f t="shared" si="1"/>
        <v>0.124458</v>
      </c>
      <c r="J9">
        <f t="shared" si="0"/>
        <v>3.9844999999999998E-2</v>
      </c>
      <c r="K9">
        <f t="shared" si="0"/>
        <v>0.29507299999999997</v>
      </c>
      <c r="L9">
        <f t="shared" si="0"/>
        <v>7.5705999999999996E-2</v>
      </c>
      <c r="M9">
        <f t="shared" si="0"/>
        <v>7.5289999999999996E-2</v>
      </c>
      <c r="N9">
        <f t="shared" si="0"/>
        <v>2.1406999999999999E-2</v>
      </c>
    </row>
    <row r="10" spans="1:14" x14ac:dyDescent="0.25">
      <c r="A10">
        <v>10</v>
      </c>
      <c r="B10">
        <v>63532</v>
      </c>
      <c r="C10">
        <v>19736</v>
      </c>
      <c r="D10">
        <v>707</v>
      </c>
      <c r="E10">
        <v>1666</v>
      </c>
      <c r="F10">
        <v>1150</v>
      </c>
      <c r="G10">
        <v>1234</v>
      </c>
      <c r="I10">
        <f t="shared" si="1"/>
        <v>6.3532000000000005E-2</v>
      </c>
      <c r="J10">
        <f t="shared" si="0"/>
        <v>1.9736E-2</v>
      </c>
      <c r="K10">
        <f t="shared" si="0"/>
        <v>7.0699999999999995E-4</v>
      </c>
      <c r="L10">
        <f t="shared" si="0"/>
        <v>1.6659999999999999E-3</v>
      </c>
      <c r="M10">
        <f t="shared" si="0"/>
        <v>1.15E-3</v>
      </c>
      <c r="N10">
        <f t="shared" si="0"/>
        <v>1.2340000000000001E-3</v>
      </c>
    </row>
    <row r="11" spans="1:14" x14ac:dyDescent="0.25">
      <c r="A11">
        <v>11</v>
      </c>
      <c r="B11">
        <v>164463</v>
      </c>
      <c r="C11">
        <v>44547</v>
      </c>
      <c r="D11">
        <v>9665934</v>
      </c>
      <c r="E11">
        <v>1170756</v>
      </c>
      <c r="F11">
        <v>22647563</v>
      </c>
      <c r="G11">
        <v>3157069</v>
      </c>
      <c r="I11">
        <f t="shared" si="1"/>
        <v>0.164463</v>
      </c>
      <c r="J11">
        <f t="shared" si="0"/>
        <v>4.4547000000000003E-2</v>
      </c>
      <c r="K11">
        <f t="shared" si="0"/>
        <v>9.665934</v>
      </c>
      <c r="L11">
        <f t="shared" si="0"/>
        <v>1.1707559999999999</v>
      </c>
      <c r="M11">
        <f t="shared" si="0"/>
        <v>22.647563000000002</v>
      </c>
      <c r="N11">
        <f t="shared" si="0"/>
        <v>3.1570689999999999</v>
      </c>
    </row>
    <row r="12" spans="1:14" x14ac:dyDescent="0.25">
      <c r="A12">
        <v>12</v>
      </c>
      <c r="B12">
        <v>100412</v>
      </c>
      <c r="C12">
        <v>23974</v>
      </c>
      <c r="D12">
        <v>2836</v>
      </c>
      <c r="E12">
        <v>2188</v>
      </c>
      <c r="F12">
        <v>3765</v>
      </c>
      <c r="G12">
        <v>3102</v>
      </c>
      <c r="I12">
        <f t="shared" si="1"/>
        <v>0.100412</v>
      </c>
      <c r="J12">
        <f t="shared" si="0"/>
        <v>2.3973999999999999E-2</v>
      </c>
      <c r="K12">
        <f t="shared" si="0"/>
        <v>2.836E-3</v>
      </c>
      <c r="L12">
        <f t="shared" si="0"/>
        <v>2.1879999999999998E-3</v>
      </c>
      <c r="M12">
        <f t="shared" si="0"/>
        <v>3.7650000000000001E-3</v>
      </c>
      <c r="N12">
        <f t="shared" si="0"/>
        <v>3.1020000000000002E-3</v>
      </c>
    </row>
    <row r="13" spans="1:14" x14ac:dyDescent="0.25">
      <c r="A13">
        <v>13</v>
      </c>
      <c r="B13">
        <v>60908</v>
      </c>
      <c r="C13">
        <v>18241</v>
      </c>
      <c r="D13">
        <v>366</v>
      </c>
      <c r="E13">
        <v>60</v>
      </c>
      <c r="F13">
        <v>799</v>
      </c>
      <c r="G13">
        <v>1665</v>
      </c>
      <c r="I13">
        <f t="shared" si="1"/>
        <v>6.0907999999999997E-2</v>
      </c>
      <c r="J13">
        <f t="shared" si="0"/>
        <v>1.8241E-2</v>
      </c>
      <c r="K13">
        <f t="shared" si="0"/>
        <v>3.6600000000000001E-4</v>
      </c>
      <c r="L13">
        <f t="shared" si="0"/>
        <v>6.0000000000000002E-5</v>
      </c>
      <c r="M13">
        <f t="shared" si="0"/>
        <v>7.9900000000000001E-4</v>
      </c>
      <c r="N13">
        <f t="shared" si="0"/>
        <v>1.665E-3</v>
      </c>
    </row>
    <row r="14" spans="1:14" x14ac:dyDescent="0.25">
      <c r="A14">
        <v>14</v>
      </c>
      <c r="B14">
        <v>165512</v>
      </c>
      <c r="C14">
        <v>42793</v>
      </c>
      <c r="D14">
        <v>588712</v>
      </c>
      <c r="E14">
        <v>159972</v>
      </c>
      <c r="F14">
        <v>11132872</v>
      </c>
      <c r="G14">
        <v>1245432</v>
      </c>
      <c r="I14">
        <f t="shared" si="1"/>
        <v>0.16551199999999999</v>
      </c>
      <c r="J14">
        <f t="shared" si="0"/>
        <v>4.2792999999999998E-2</v>
      </c>
      <c r="K14">
        <f t="shared" si="0"/>
        <v>0.58871200000000001</v>
      </c>
      <c r="L14">
        <f t="shared" si="0"/>
        <v>0.159972</v>
      </c>
      <c r="M14">
        <f t="shared" si="0"/>
        <v>11.132872000000001</v>
      </c>
      <c r="N14">
        <f t="shared" si="0"/>
        <v>1.2454320000000001</v>
      </c>
    </row>
    <row r="15" spans="1:14" x14ac:dyDescent="0.25">
      <c r="A15">
        <v>15</v>
      </c>
      <c r="B15">
        <v>206520</v>
      </c>
      <c r="C15">
        <v>55454</v>
      </c>
      <c r="D15">
        <v>6540</v>
      </c>
      <c r="E15">
        <v>3293</v>
      </c>
      <c r="F15">
        <v>865059900</v>
      </c>
      <c r="G15">
        <v>16886957</v>
      </c>
      <c r="I15">
        <f t="shared" si="1"/>
        <v>0.20652000000000001</v>
      </c>
      <c r="J15">
        <f t="shared" si="0"/>
        <v>5.5454000000000003E-2</v>
      </c>
      <c r="K15">
        <f t="shared" si="0"/>
        <v>6.5399999999999998E-3</v>
      </c>
      <c r="L15">
        <f t="shared" si="0"/>
        <v>3.2929999999999999E-3</v>
      </c>
      <c r="M15">
        <f t="shared" si="0"/>
        <v>865.05989999999997</v>
      </c>
      <c r="N15">
        <f t="shared" si="0"/>
        <v>16.886956999999999</v>
      </c>
    </row>
    <row r="16" spans="1:14" x14ac:dyDescent="0.25">
      <c r="A16">
        <v>16</v>
      </c>
      <c r="B16">
        <v>442930</v>
      </c>
      <c r="C16">
        <v>101872</v>
      </c>
      <c r="D16">
        <v>166507</v>
      </c>
      <c r="E16">
        <v>32071</v>
      </c>
      <c r="F16">
        <v>454313</v>
      </c>
      <c r="G16">
        <v>83112</v>
      </c>
      <c r="I16">
        <f t="shared" si="1"/>
        <v>0.44292999999999999</v>
      </c>
      <c r="J16">
        <f t="shared" si="0"/>
        <v>0.101872</v>
      </c>
      <c r="K16">
        <f t="shared" si="0"/>
        <v>0.16650699999999999</v>
      </c>
      <c r="L16">
        <f t="shared" si="0"/>
        <v>3.2071000000000002E-2</v>
      </c>
      <c r="M16">
        <f t="shared" si="0"/>
        <v>0.45431300000000002</v>
      </c>
      <c r="N16">
        <f t="shared" si="0"/>
        <v>8.3112000000000005E-2</v>
      </c>
    </row>
    <row r="17" spans="1:14" x14ac:dyDescent="0.25">
      <c r="A17">
        <v>17</v>
      </c>
      <c r="B17">
        <v>129649</v>
      </c>
      <c r="C17">
        <v>40572</v>
      </c>
      <c r="D17">
        <v>382911</v>
      </c>
      <c r="E17">
        <v>88095</v>
      </c>
      <c r="F17">
        <v>10257724</v>
      </c>
      <c r="G17">
        <v>1290351</v>
      </c>
      <c r="I17">
        <f t="shared" si="1"/>
        <v>0.12964899999999999</v>
      </c>
      <c r="J17">
        <f t="shared" ref="J17" si="2">+C17/1000000</f>
        <v>4.0571999999999997E-2</v>
      </c>
      <c r="K17">
        <f t="shared" ref="K17" si="3">+D17/1000000</f>
        <v>0.382911</v>
      </c>
      <c r="L17">
        <f t="shared" ref="L17" si="4">+E17/1000000</f>
        <v>8.8095000000000007E-2</v>
      </c>
      <c r="M17">
        <f t="shared" ref="M17" si="5">+F17/1000000</f>
        <v>10.257724</v>
      </c>
      <c r="N17">
        <f t="shared" ref="N17" si="6">+G17/1000000</f>
        <v>1.290351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7AF5-2DCC-4E61-8CEE-E5E160A12B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0E53-3210-4B5E-B4E9-4D5038408630}">
  <dimension ref="A1:M1"/>
  <sheetViews>
    <sheetView workbookViewId="0">
      <selection activeCell="H1" sqref="H1:M1"/>
    </sheetView>
  </sheetViews>
  <sheetFormatPr defaultRowHeight="15" x14ac:dyDescent="0.25"/>
  <sheetData>
    <row r="1" spans="1:13" x14ac:dyDescent="0.25">
      <c r="A1">
        <v>473383</v>
      </c>
      <c r="B1">
        <v>143709</v>
      </c>
      <c r="C1">
        <v>179065</v>
      </c>
      <c r="D1">
        <v>54160</v>
      </c>
      <c r="E1">
        <v>492430</v>
      </c>
      <c r="F1">
        <v>143015</v>
      </c>
      <c r="H1">
        <f>+A1/1000000</f>
        <v>0.473383</v>
      </c>
      <c r="I1">
        <f t="shared" ref="I1:M1" si="0">+B1/1000000</f>
        <v>0.143709</v>
      </c>
      <c r="J1">
        <f t="shared" si="0"/>
        <v>0.179065</v>
      </c>
      <c r="K1">
        <f t="shared" si="0"/>
        <v>5.416E-2</v>
      </c>
      <c r="L1">
        <f t="shared" si="0"/>
        <v>0.49242999999999998</v>
      </c>
      <c r="M1">
        <f t="shared" si="0"/>
        <v>0.143015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FB1D-6211-4980-B041-A90B27A14703}">
  <dimension ref="A1:M1"/>
  <sheetViews>
    <sheetView workbookViewId="0">
      <selection activeCell="H1" sqref="H1:M1"/>
    </sheetView>
  </sheetViews>
  <sheetFormatPr defaultRowHeight="15" x14ac:dyDescent="0.25"/>
  <sheetData>
    <row r="1" spans="1:13" x14ac:dyDescent="0.25">
      <c r="A1">
        <v>582274</v>
      </c>
      <c r="B1">
        <v>244323</v>
      </c>
      <c r="C1">
        <v>194894</v>
      </c>
      <c r="D1">
        <v>80732</v>
      </c>
      <c r="E1">
        <v>300029</v>
      </c>
      <c r="F1">
        <v>121177</v>
      </c>
      <c r="H1">
        <f>+A1/1000000</f>
        <v>0.58227399999999996</v>
      </c>
      <c r="I1">
        <f t="shared" ref="I1:M1" si="0">+B1/1000000</f>
        <v>0.24432300000000001</v>
      </c>
      <c r="J1">
        <f t="shared" si="0"/>
        <v>0.19489400000000001</v>
      </c>
      <c r="K1">
        <f t="shared" si="0"/>
        <v>8.0731999999999998E-2</v>
      </c>
      <c r="L1">
        <f t="shared" si="0"/>
        <v>0.30002899999999999</v>
      </c>
      <c r="M1">
        <f t="shared" si="0"/>
        <v>0.12117700000000001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</dc:creator>
  <cp:lastModifiedBy>arno</cp:lastModifiedBy>
  <dcterms:created xsi:type="dcterms:W3CDTF">2020-12-06T09:45:46Z</dcterms:created>
  <dcterms:modified xsi:type="dcterms:W3CDTF">2020-12-17T09:40:59Z</dcterms:modified>
</cp:coreProperties>
</file>