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TASA" sheetId="3" r:id="rId6"/>
    <sheet state="visible" name="BlueFootPrint Project" sheetId="4" r:id="rId7"/>
    <sheet state="visible" name="Project Sunshine" sheetId="5" r:id="rId8"/>
    <sheet state="visible" name="DIYA" sheetId="6" r:id="rId9"/>
    <sheet state="visible" name="Black Mens Collective" sheetId="7" r:id="rId10"/>
    <sheet state="visible" name="The Medium" sheetId="8" r:id="rId11"/>
    <sheet state="visible" name="NADI" sheetId="9" r:id="rId12"/>
    <sheet state="visible" name="JCC" sheetId="10" r:id="rId13"/>
    <sheet state="visible" name="Creation of Games Society" sheetId="11" r:id="rId14"/>
    <sheet state="visible" name="Hearthstone" sheetId="12" r:id="rId15"/>
    <sheet state="visible" name="READ Book Club" sheetId="13" r:id="rId16"/>
    <sheet state="visible" name="Rhythm Games Club" sheetId="14" r:id="rId17"/>
    <sheet state="visible" name="Craft to Cure" sheetId="15" r:id="rId18"/>
  </sheets>
  <definedNames/>
  <calcPr/>
  <extLst>
    <ext uri="GoogleSheetsCustomDataVersion1">
      <go:sheetsCustomData xmlns:go="http://customooxmlschemas.google.com/" r:id="rId19" roundtripDataSignature="AMtx7mhy3JnbWkp/jw33duYvyVlUVoKdmQ=="/>
    </ext>
  </extLst>
</workbook>
</file>

<file path=xl/sharedStrings.xml><?xml version="1.0" encoding="utf-8"?>
<sst xmlns="http://schemas.openxmlformats.org/spreadsheetml/2006/main" count="2780" uniqueCount="322">
  <si>
    <t>Amount To Allocate</t>
  </si>
  <si>
    <t>Name of Group</t>
  </si>
  <si>
    <t>SABO</t>
  </si>
  <si>
    <t>Program 1 Name</t>
  </si>
  <si>
    <t>Pre cut (value on excel)</t>
  </si>
  <si>
    <t>Pre-cut (after minus)</t>
  </si>
  <si>
    <t>Post Cut</t>
  </si>
  <si>
    <t>Additional/New</t>
  </si>
  <si>
    <t>Program 2 Name</t>
  </si>
  <si>
    <t>Pre Cut</t>
  </si>
  <si>
    <t>Total Programming</t>
  </si>
  <si>
    <t>OM Pre Cut</t>
  </si>
  <si>
    <t>OM Post Cut</t>
  </si>
  <si>
    <t>Total Allocation</t>
  </si>
  <si>
    <t>Transfer #</t>
  </si>
  <si>
    <t>Taiwanese American Student Association</t>
  </si>
  <si>
    <t>TASA Freestyle</t>
  </si>
  <si>
    <t>Additional ($3,390.20)</t>
  </si>
  <si>
    <t>T90444</t>
  </si>
  <si>
    <t>BlueFootPrint Project</t>
  </si>
  <si>
    <t>Youth Empowerment Forum</t>
  </si>
  <si>
    <t>New - no funding requested</t>
  </si>
  <si>
    <t>T90445</t>
  </si>
  <si>
    <t>T90446</t>
  </si>
  <si>
    <t>Project Sunshine</t>
  </si>
  <si>
    <t>T90447</t>
  </si>
  <si>
    <t>Desi Intercultural Youth Association</t>
  </si>
  <si>
    <t>Chai House</t>
  </si>
  <si>
    <t>Additional ($810.70)</t>
  </si>
  <si>
    <t>T90448</t>
  </si>
  <si>
    <t>Black Men's Collective</t>
  </si>
  <si>
    <t>Dr Umar Takes Over Rutgers</t>
  </si>
  <si>
    <t>Addditional - ($221.10) - Replacing Networking event</t>
  </si>
  <si>
    <t>T90449</t>
  </si>
  <si>
    <t>The Medium</t>
  </si>
  <si>
    <t>The Medium Printing</t>
  </si>
  <si>
    <t>New</t>
  </si>
  <si>
    <t>T90450</t>
  </si>
  <si>
    <t>North American Disease Intervention</t>
  </si>
  <si>
    <t>NADI Training and Assessment &amp; Speaker Series</t>
  </si>
  <si>
    <t>Additional - ($1,199.30)</t>
  </si>
  <si>
    <t>Additional - ($999.37)</t>
  </si>
  <si>
    <t>T90451</t>
  </si>
  <si>
    <t>T90452</t>
  </si>
  <si>
    <t>Japanese Conversation Club</t>
  </si>
  <si>
    <t>JCC End of Semester Trip</t>
  </si>
  <si>
    <t>T90453</t>
  </si>
  <si>
    <t>Creation of Games Society</t>
  </si>
  <si>
    <t>Scarlet Game Jam</t>
  </si>
  <si>
    <t>Additional again - (452.25+375.75 = $828</t>
  </si>
  <si>
    <t>T90454</t>
  </si>
  <si>
    <t>Hearthstone</t>
  </si>
  <si>
    <t>Got $0 in budget weekend</t>
  </si>
  <si>
    <t>T90455</t>
  </si>
  <si>
    <t>READ Book Club</t>
  </si>
  <si>
    <t>Book Club Meeting</t>
  </si>
  <si>
    <t>T90456</t>
  </si>
  <si>
    <t>Rutgers Rhythm Games Club</t>
  </si>
  <si>
    <t>Additional - ($134)</t>
  </si>
  <si>
    <t>T90457</t>
  </si>
  <si>
    <t>Craft to Cure</t>
  </si>
  <si>
    <t>General Meeting</t>
  </si>
  <si>
    <t>T90458</t>
  </si>
  <si>
    <t>Total:</t>
  </si>
  <si>
    <t>Late</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</si>
  <si>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</si>
  <si>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</si>
  <si>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</si>
  <si>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</si>
  <si>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</si>
  <si>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</si>
  <si>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</si>
  <si>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</si>
  <si>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</si>
  <si>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</si>
  <si>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</si>
  <si>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</si>
  <si>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</si>
  <si>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</si>
  <si>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</si>
  <si>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</si>
  <si>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</si>
  <si>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</si>
  <si>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</si>
  <si>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</si>
  <si>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</si>
  <si>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</si>
  <si>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</si>
  <si>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</si>
  <si>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</si>
  <si>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</si>
  <si>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</si>
  <si>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</si>
  <si>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</si>
  <si>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</si>
  <si>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</si>
  <si>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</si>
  <si>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</si>
  <si>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</si>
  <si>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</si>
  <si>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</si>
  <si>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</si>
  <si>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</si>
  <si>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</si>
  <si>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</si>
  <si>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</si>
  <si>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</si>
  <si>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</si>
  <si>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</si>
  <si>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</si>
  <si>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</si>
  <si>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</si>
  <si>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</si>
  <si>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</si>
  <si>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</si>
  <si>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</si>
  <si>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</si>
  <si>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</si>
  <si>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</si>
  <si>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</si>
  <si>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</si>
  <si>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</si>
  <si>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</si>
  <si>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</si>
  <si>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</si>
  <si>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</si>
  <si>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</si>
  <si>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</si>
  <si>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</si>
  <si>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</si>
  <si>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</si>
  <si>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</si>
  <si>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</si>
  <si>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</si>
  <si>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</si>
  <si>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</si>
  <si>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</si>
  <si>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</si>
  <si>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</si>
  <si>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</si>
  <si>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</si>
  <si>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</si>
  <si>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</si>
  <si>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</si>
  <si>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</si>
  <si>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</si>
  <si>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</si>
  <si>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</si>
  <si>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</si>
  <si>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</si>
  <si>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</si>
  <si>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</si>
  <si>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</si>
  <si>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</si>
  <si>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</si>
  <si>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</si>
  <si>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</si>
  <si>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</si>
  <si>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</si>
  <si>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</si>
  <si>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</si>
  <si>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</si>
  <si>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</si>
  <si>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</si>
  <si>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</si>
  <si>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Taiwanese American Student Association</t>
  </si>
  <si>
    <t>TASA is a student cultural organization at Rutgers University- New Brunswick. Our goal is to promote, network, and build awareness of Taiwan's culture, food, and language within the Rutgers community. Highlight of fall semester events include Price is Right (Jeopardy game modeled after Taiwanese 7-11), and TASA Freestyle (annual talent showcase). In the spring semester, TASA Nightmarket is our pinnacle event, where thousands of Rutgers students experience how a Taiwanese nightmarket would be like on College Ave.</t>
  </si>
  <si>
    <t>Ji Lee</t>
  </si>
  <si>
    <t>ji.lee@rutgers.edu</t>
  </si>
  <si>
    <t>Asian American Cultural Center</t>
  </si>
  <si>
    <t>SABO #: 494</t>
  </si>
  <si>
    <t xml:space="preserve">Program 1 Name:TASA Freestyle </t>
  </si>
  <si>
    <t>Event Description: Every year, we host a marquee event called Freestyle which provides a platform for students to showcase their talents such as singing or dancing. We also have a headliner, usually an influential Asian Youtube star or a social media mogul. They perform for 30 minutes at the end of the event. Cultural Taiwanese foods are provided for the guests before and during the talent shows and they can take the opportunity to socialize with each other. All proceeds from this event are donated to a charity. Last year, Freestyle 2020 proceeds were donated to Elijah’s Promise, a local non-profit that strives to end food insecurity in New Brunswick’s community. This year, we plan to find a non-profit Asian-American organization to support through the proceeds we generate from this event.</t>
  </si>
  <si>
    <t>Date:12/11/2021</t>
  </si>
  <si>
    <t>Attendance:224</t>
  </si>
  <si>
    <t>Location:LSC Livingston Hall</t>
  </si>
  <si>
    <t>Admission Fee $8 Presale, $10 At The Door</t>
  </si>
  <si>
    <r>
      <rPr>
        <rFont val="Arial"/>
        <i/>
        <color rgb="FF000000"/>
        <sz val="10.0"/>
      </rPr>
      <t xml:space="preserve">XS: 0-74 | S: 75-139 | M: 140-219 | </t>
    </r>
    <r>
      <rPr>
        <rFont val="Arial"/>
        <b/>
        <i/>
        <color rgb="FF000000"/>
        <sz val="10.0"/>
      </rPr>
      <t>L: 220-329</t>
    </r>
    <r>
      <rPr>
        <rFont val="Arial"/>
        <i/>
        <color rgb="FF000000"/>
        <sz val="10.0"/>
      </rPr>
      <t xml:space="preserve"> | XL: 329+</t>
    </r>
  </si>
  <si>
    <t>LSC Livingston Hall Room Rental $0.00 Speaker and Presentation Package: Livingston Hall B $249.00</t>
  </si>
  <si>
    <t>Flyers $200.00 Printing of Program Brochure $300.00 Admission Bracelets $50.00 Snapchat Filter $100.00</t>
  </si>
  <si>
    <t>Taiwan Tasty: $1,800.00 Culturally authentic dinner food catering from outside Rutgers. Bubble Tea: $850.00 Snacks: $150.00 Utensils: $50.00</t>
  </si>
  <si>
    <t>Banners, Balloons, Raffle Tickets, Streamers, Tablecloth, Backdrop, Performer Costumes and Props</t>
  </si>
  <si>
    <t>Headliners Contacted As of 10/15: Audrey Mika, Mxmtoon, Lucia Liu, David So, AJ Rafael, D-Trix, Andrew Garcia, Luke Chiang, Awkwafina, Ryan Higa, Keshi, Bart Kwan, Daniel Jang
Headliner Fee: $3000.00 Travel for Headliner and Accompanist: $500.00</t>
  </si>
  <si>
    <t>EMF</t>
  </si>
  <si>
    <t>AL</t>
  </si>
  <si>
    <t>Organization Name: BlueFootPrint Project</t>
  </si>
  <si>
    <t>The purpose of this organization is to educate, mobilize, and empower underrepresented groups. BlueFoot Print Project (BFPP) is a human rights organization that seeks to practice activism and advocacy for human rights through The Universal Declaration of Human Rights (UDHR), specifically within the African American and Latinx Community, in an effort to increase the participation of people of color in human rights professions, expand representation of people of color in human rights activism, and inform underrepresented students about human rights violations.</t>
  </si>
  <si>
    <t>Faustina Owoh</t>
  </si>
  <si>
    <t>fo74@scarletmail.rutgers.edu, 9176473131</t>
  </si>
  <si>
    <t>Program 1 Name: Youth Empowerment Forum</t>
  </si>
  <si>
    <t>Event Description: To encourage the youth to take part of the discussions concerning human rights and the importance of having youth representation in government spaces. The goal of this meeting is to show how impactful and necessary it is to uplift and provide the youth with the resources we need to change the course of our country</t>
  </si>
  <si>
    <t>Date:12/10/2021</t>
  </si>
  <si>
    <t>Attendance: 300</t>
  </si>
  <si>
    <t>Location:College Ave student center mpr</t>
  </si>
  <si>
    <t>Admission Fee 10.00</t>
  </si>
  <si>
    <r>
      <rPr>
        <rFont val="Arial"/>
        <i/>
        <color rgb="FF000000"/>
        <sz val="10.0"/>
      </rPr>
      <t>XS: 0-74 | S: 75-139 | M: 140-219 |</t>
    </r>
    <r>
      <rPr>
        <rFont val="Arial"/>
        <b/>
        <i/>
        <color rgb="FF000000"/>
        <sz val="10.0"/>
      </rPr>
      <t xml:space="preserve"> L: 220-329</t>
    </r>
    <r>
      <rPr>
        <rFont val="Arial"/>
        <i/>
        <color rgb="FF000000"/>
        <sz val="10.0"/>
      </rPr>
      <t xml:space="preserve"> | XL: 329+</t>
    </r>
  </si>
  <si>
    <t>- projector -screens -stage -HDMI chord -speakers -tables -chairs</t>
  </si>
  <si>
    <t>Flyers Promotional cards T-Shirts (BFPP Youth Forum)</t>
  </si>
  <si>
    <t>-deltas catering (4 pans of chicken, 3 pans of Mac and cheese, 2 pans of collard greens, 1 pan of corn bread , 2 pans of mashed potatoes.</t>
  </si>
  <si>
    <t>- balloons -table cloth - chair covers - streamers -posters -BlueFoot print back drop ( for pictures)</t>
  </si>
  <si>
    <t>DJ</t>
  </si>
  <si>
    <t>Rental space for our program supplies</t>
  </si>
  <si>
    <t>Canvases, posters, markers, tape, arts and crafts supplies, decoration lights, paint ,</t>
  </si>
  <si>
    <t>Business cards for our organization, flyers, Facebook ads</t>
  </si>
  <si>
    <t>Pizza , snacks, pastries, water, juices, cookies</t>
  </si>
  <si>
    <t>Customized pens for the organization</t>
  </si>
  <si>
    <t>Organization Name: Project Sunshine</t>
  </si>
  <si>
    <t>Project Sunshine is an organization that provides fun activities for children facing medical challenges. This organization encourages the Rutgers University community to raise money, donate time, and bring about awareness for children who are suffering from medical illnesses in pediatric hospitals. This organization also partnered with Ronald McDonald House where members of the Project Sunshine organization prepare food for children and their families.</t>
  </si>
  <si>
    <t>Esther Ko</t>
  </si>
  <si>
    <t>ek706@scarletmail.rutgers.edu</t>
  </si>
  <si>
    <t>Series Program Name: Project Sunshine</t>
  </si>
  <si>
    <t>Location:145 Somerset St, New Brunswick, NJ 08901</t>
  </si>
  <si>
    <t>Description:Project Sunshine's goal is to provide fun activities for children facing medical challenges. This organization encourages the Rutgers University community to raise money, donate time, and bring about awareness for children who are suffering from medical illnesses in pediatric hospitals. This organization also provides children and their families at Ronald McDonald House with food.</t>
  </si>
  <si>
    <t>Attendance:30</t>
  </si>
  <si>
    <t>Date:9/11/2021,9/25/2021,10/9/2021.10/23/2021,11/6/2021,11/20/2021</t>
  </si>
  <si>
    <t>Crafts (paper, marker, pen, etc.), shirts, etc.</t>
  </si>
  <si>
    <t>KB</t>
  </si>
  <si>
    <t>Organization Name: Desi Intercultural Youth Association</t>
  </si>
  <si>
    <t>To celebrate various South Asian Cultures within our student body. To spread awareness of both South Asian Cultural norms and activities as well as awareness of issues affecting the South Asian community within Rutgers University. We program innovative and unique events tailored to educate and involve the public in relation to diversity. DIYA will hold events such as Diwali Dhamaka, Chai House, Samosa Eating Contest, and a Benefit formal.</t>
  </si>
  <si>
    <t>Pranay Doshi</t>
  </si>
  <si>
    <t>pjd161@scarletmail.rutgers.edu</t>
  </si>
  <si>
    <t>Program 1 Name:Chai House</t>
  </si>
  <si>
    <t>Event Description: Chai House is an event that is a take on a regular coffee house, at this event we serve chai as well as various South Asian finger foods. We also have performances by students in campus as they can choose to sing, dance, perform stand up or recite poetry</t>
  </si>
  <si>
    <t>Date: 11/18/2021</t>
  </si>
  <si>
    <t>Attendance:150</t>
  </si>
  <si>
    <t>Location:College Ave, Red Lion Cafe</t>
  </si>
  <si>
    <t>Admission Fee $2</t>
  </si>
  <si>
    <t>microphones, sound system, speaker</t>
  </si>
  <si>
    <t>Indian Finger Foods - Samosas, spring rolls, kati rolls, chai, water bottles</t>
  </si>
  <si>
    <t>String lights, table cloths, center pieces, plates, utensils, and other decorations/supplies</t>
  </si>
  <si>
    <t>Organization Name: Black Men's Collective</t>
  </si>
  <si>
    <t>The purpose of Black Men’s Collective is to aid in the development of male leaders of color, strive for academic excellence, and provide mentorship opportunities. Black Men’s Collective is also concerned with creating a forum for the purpose of increasing the interaction/dialogue among the Black males (students, staff, faculty and alumni) around academic and life issues ranging, from retention to economic empowerment. Black Men’s Collective will work towards its goals by: . a) Promoting awareness about the. status of black males here on campus by sponsoring and co – sponsoring in relevant topics;   . b) Providing a community where men of color are interested in discussing their various personal, academic, and social experiences that may help another man of color;   . c) Organizing fundraisers towards worthy causes related to BMC’s operations;   . d) Communicating effectively with the faculty and staff in regards to various problems and conflicts that are occurring within the Rutgers community that may be damaging to the  black male’s ability to achieve within the University; and   . e) Educating the Rutgers community about the various obstacles men of color have to  overcome on both a global and national scale</t>
  </si>
  <si>
    <t>Ajibola Oyeniran</t>
  </si>
  <si>
    <t>ao453@scarletmail.rutgers.edu</t>
  </si>
  <si>
    <t>Program 1 Name:Dr Umar Takes Over Rutgers</t>
  </si>
  <si>
    <t>Event Description: The Black Men's Collective is devoted to unifying our student body, and the best way we feel to do that is to bring in keynote speakers to come talk about current issues going on in the world, history, and professional development. Over the past year, there has been so much going on in the world in regards to racial issues and economic issues.This is why we plan to bring Dr. Umar Johnson, one of the most notable Black scholars today to discuss these matters. In this event, he will talk about the history of Pan-Africanism, racism, Marcus Garvey, and professional development topics. He will be doing a 90 minute lecture on this in addition to a Q&amp;A and book signing.Dr. Umar Johnson is a Doctor of Clinical Psychology and Certified School Psychologist who is considered an expert on the education and mental health of Afrikan and Afrikan-American children. Dr. Umar, as he is known to friends, is a paternal kinsman to both the Great Abolitionist Frederick Douglass (1818-1895) and the late Bishop Alexander Wayman (1821-1895), 7th Bishop of the AME Church, both from Maryland's Eastern Shore.</t>
  </si>
  <si>
    <t>Date:12/09/2021</t>
  </si>
  <si>
    <t>Attendance: 460</t>
  </si>
  <si>
    <t>Location: Busch MPR</t>
  </si>
  <si>
    <t>Admission Fee8-10 RU students; 11-15 Non-RU</t>
  </si>
  <si>
    <t>Busch Equipment: 206.25 including lectern, microphone, speakers, and stage</t>
  </si>
  <si>
    <t xml:space="preserve">light snacks, water, juice </t>
  </si>
  <si>
    <t>Dr Umar Johnson (Speaker)- 4000</t>
  </si>
  <si>
    <t>$600 for security and $700 for rupd</t>
  </si>
  <si>
    <t>Organization Name: The Medium</t>
  </si>
  <si>
    <t>KL</t>
  </si>
  <si>
    <t>CC</t>
  </si>
  <si>
    <t>Organization Name: North American Disease Intervention</t>
  </si>
  <si>
    <t>To train and assess volunteers to conduct health screenings and spreading awareness aboutdiabetes and hypertension across New Jersey</t>
  </si>
  <si>
    <t>Kithmy Wick</t>
  </si>
  <si>
    <t>rutgers.nadi@gmail.com</t>
  </si>
  <si>
    <t>Series Program Name: NADI Training and Assessment &amp; Speaker Series</t>
  </si>
  <si>
    <t>Location:ARC, CA SC, RAB, NBL, Beck, Tillett</t>
  </si>
  <si>
    <t>Installments:9</t>
  </si>
  <si>
    <t>Description:Every semester we hold training where we provide new members with BP cu􀁷s, stethoscopes, and T-shirts. Because we had a temporary treasurer, we severely underbudgeted for the fall. The purpose of this event is to teach our members how to take basic vitals (blood pressure, pulse, etc.), so that they are able to take these vitals during our health screenings. We then subsequently assess all of these members to make sure that they have learned the technical skills that we taught during training. Also note that during training we have speakers come in to go more in-depth into some of the physiological information (ie. cardiovascular system, etc. ) as well as host a motivational workshop to get students ready to begin screenings this semester and summer. This semester, in particular, had a new surge in interest for these trainings so we have opened up many brand new training/assessment sessions</t>
  </si>
  <si>
    <t>Attendance:250</t>
  </si>
  <si>
    <t>Date:11/8, 11/10, 11/12, 11/15, 11/17, 11/19, 11/22, 11/29, 12/1</t>
  </si>
  <si>
    <r>
      <rPr>
        <rFont val="Arial"/>
        <b/>
        <color rgb="FF000000"/>
        <sz val="10.0"/>
      </rPr>
      <t>Small &lt;= 125 |</t>
    </r>
    <r>
      <rPr>
        <rFont val="Arial"/>
        <b/>
        <i/>
        <color rgb="FF000000"/>
        <sz val="10.0"/>
      </rPr>
      <t xml:space="preserve"> Large &gt; 125</t>
    </r>
    <r>
      <rPr>
        <rFont val="Arial"/>
        <b/>
        <color rgb="FF000000"/>
        <sz val="10.0"/>
      </rPr>
      <t xml:space="preserve"> (maximum 7 events)</t>
    </r>
  </si>
  <si>
    <t>We have an off-site storage facility because our equipment and supplies were once all stolen in 2018.</t>
  </si>
  <si>
    <t>We rent various equipment for training including CPR, arm &amp; baby dummies, EKG, Fat % monitor,and other Medical Equipment. We get a bulk discount for renting so many things for a total of$142.85 including tax.</t>
  </si>
  <si>
    <t>Facebook, Google Ads as well as printing costs</t>
  </si>
  <si>
    <t>Just Boxes of Coffee for our hardworking instructors!</t>
  </si>
  <si>
    <t>Medical cleaning supplies ($40), Large Whiteboard ($40), BP Cuffs ($2200), Health Screening Training Journal &amp; Manual ($985), 3D Printing Supplies + tubing for stethoscopes ($60), Mailing Supplies ($20), other medical supplies ($20)</t>
  </si>
  <si>
    <t>Dr. Aayush Visaria, MD; Doctor, Speaker, and Entrepreneur: $100</t>
  </si>
  <si>
    <t>Website hosting/domain/ecommerce activation fees, expanding our fundraising efforts by selling online</t>
  </si>
  <si>
    <t>*speaker</t>
  </si>
  <si>
    <t>SB</t>
  </si>
  <si>
    <t>Organization Name: Japanese Conversation Club</t>
  </si>
  <si>
    <t>Name of Competition/Conference: JCC End of Semester Trip</t>
  </si>
  <si>
    <t>Location: Mitsuwa Marketplace; 595 River Road, Edgewater, NJ 07020</t>
  </si>
  <si>
    <t>Attendance: 20</t>
  </si>
  <si>
    <t>Date: 12/4/2021</t>
  </si>
  <si>
    <t>Additional funds for renting a charter bus (estimated to be ~$1000)</t>
  </si>
  <si>
    <t>MK</t>
  </si>
  <si>
    <t>Organization Name: Creation of Games Society</t>
  </si>
  <si>
    <t>Program 1 Name: Scarlet Game Jam</t>
  </si>
  <si>
    <t>Event Description: 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</si>
  <si>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Date: 11/20/2021</t>
  </si>
  <si>
    <t>Attendance:70</t>
  </si>
  <si>
    <t>Location:Livingston Hall B</t>
  </si>
  <si>
    <r>
      <rPr>
        <rFont val="Arial"/>
        <b/>
        <i/>
        <color rgb="FF000000"/>
        <sz val="10.0"/>
      </rPr>
      <t xml:space="preserve">XS: 0-74 </t>
    </r>
    <r>
      <rPr>
        <rFont val="Arial"/>
        <i/>
        <color rgb="FF000000"/>
        <sz val="10.0"/>
      </rPr>
      <t>| S: 75-139 | M: 140-219 | L: 220-329 | XL: 329+</t>
    </r>
  </si>
  <si>
    <t>Hire a Rutgers Electrician for an entire day to modify the power output in our designated event area (Livingston Hall B). Currently, the event location does not offer enough wall outlets to support multiple power strips for laptops and devices of the attendees. Power strip and extension chord chaining is not an option since with the current amount of outlets needed, the amount of chaining necessary would violate fire department safety rules. According to our Event Coordinator from Centerres: Unfortunately there are VERY FEW outlets throughout the room. I am not sure we will be able to support that many setups safely. We will not allow a chain of power strips to extension cords to powers strips in any of our buildings. It is because of this the University and the Fire Marshal of Piscataway requires an electrician to setup a service for power heavy events. I know this isn’t the answer you wanted to hear and I apologize for that. The Fire Marsal will randomly attend events to make sure we adhere to fire codes. If It was five maybe, but if we are talking about 10 to 15 computer stations then you will need to hire a university electrician to support your event. Please let me know if you would like to discuss this in greater detail. Maybe we can do a walkthrough one day and I can show you what I mean in Livingston Hall. In no way am I trying to hinder your event, It is my job to make sure all events are safe for everyone. Again, please let me know if you have any questions. I would also like to mention that we have done everything in our power to make sure that we would not have last minute problems like this - we actually had our event space reserved back in September. However, Centerres took a while to get back to us and initially assigned us a wrong event coordinator as well. We would have liked to avoid this expense completely, but since our event is approaching very soon, and many efforts have already been coordinated in place, we need to request extra money to help cover the cost of hiring a Rutgers Electrician to help meet our electrical outlet needs for the entire day. I would also like to note that while we do have funds already for this event in our bank account, it has all been allocated for pending charges like our room reservation costs and food, so our effective balance would be $0 (as noted on the following page).</t>
  </si>
  <si>
    <t>*electrician</t>
  </si>
  <si>
    <t>Organization Name: Hearthstone</t>
  </si>
  <si>
    <t>II. The purpose of the organization is to bring the Hearthstone community together in order to provide everyone with the opportunity to discuss the game and learn, compete in tournaments, watch high-level matches, or hang out and play the game with friends.</t>
  </si>
  <si>
    <t>Victor Okoye</t>
  </si>
  <si>
    <t>vco11@scarletmail.rutgers.edu 5514448497</t>
  </si>
  <si>
    <t>Laura Christiansen</t>
  </si>
  <si>
    <t>SABO #: 1786</t>
  </si>
  <si>
    <t>HSReplay Premium +Tier 7. HSReplay Premium provides a multitude of information that will give us a competitive edge over other college teams, this data includes including advanced Mulligan Filters, High Rank Data, Archetype Matchup Stats, and more. Tier 7 is a subsidiary of HSReplay Premium that focuses on Hearthstone's Battlegrounds game mode, it provide the same level of advanced information.</t>
  </si>
  <si>
    <t>JB</t>
  </si>
  <si>
    <t>AA</t>
  </si>
  <si>
    <t>Organization Name: READ Book Club</t>
  </si>
  <si>
    <t>EAD is Rutgers’ first and only book discussion group, selects books of historical, social and cultural significance to read and discuss amongst a group of peers. We provide students an opportunity to expand their literary horizons and read everything from modern day best sellers to classic literature. We hope to facilitate a discussion in which members raise serious questions about, and develop a richer and more diversified understanding of the world, society and the nature of things. Among READ’s objectives is the promotion of social and intellectual thought in addition to the promotion of literacy and moral goodness through philanthropic events.</t>
  </si>
  <si>
    <t>Sharif Haason</t>
  </si>
  <si>
    <t>ssh128@scarletmail.rutgers.edu</t>
  </si>
  <si>
    <t>Series Program Name: Book Club Meeting</t>
  </si>
  <si>
    <t>Location:College Ave Student Center, Room 411A</t>
  </si>
  <si>
    <t>Installments: 2</t>
  </si>
  <si>
    <t>Description:READ will meet every three to four weeks, depending upon the length of the selected book, or in successive weeks in unusual circumstances like the beginning of a semester. At each discussion-meeting, READ will discuss the book read over the previous reading period. At the end of each discussion-meeting, the book to be discussed for the next meeting will be voted upon and announced. This book will also be prefaced with a brief discussion on the historical and cultural mood in which the book was written, so as to give a context in which to read it. Attendees are asked to come to each discussion-meeting having read the assigned book, developed several ideas, and ready to engage in a lively and thought-provoking discussion.</t>
  </si>
  <si>
    <t>Attendance: 25</t>
  </si>
  <si>
    <t>Date:11/16/2021, 12/07/2021</t>
  </si>
  <si>
    <t>Books read for each discussion meeting will be put up to vote. Those books which are selected by popular vote must also be approved by the executive board. The president reserves the right to reject any book for objections which are within reason (i.e. inappropriate content, the perceived inability of a book to foster discussion etc.) In the event that enough books are not approved to fill a semester, the executive board will be responsible for choosing the remaining books.</t>
  </si>
  <si>
    <t>moved from series to om</t>
  </si>
  <si>
    <t>SA</t>
  </si>
  <si>
    <t>Organization Name: Rutgers Rhythm Games</t>
  </si>
  <si>
    <t>The mission of the Rhythm Games Club (RGC) is to provide a place for people that enjoy rhythm games to compete against each other, meet people with similar interests, and foster a tight-knit community around the common interest of rhythm games.</t>
  </si>
  <si>
    <t>Nathaniel Endick</t>
  </si>
  <si>
    <t>ne151@scarletmail.rutgers.edu 908-239-8545</t>
  </si>
  <si>
    <t>300 - Two monitors to use with switch consoles, 120 for equipment repairs / replacing broken equipment. 20 for latch Box to hold cords for electrical equipment</t>
  </si>
  <si>
    <t>Organization Name: Craft to Cure</t>
  </si>
  <si>
    <t>As a philanthropic organization, we wish to help others through the art of crafts, tailoring each project to the needs of the community. We are an organization that will personally construct products for enriching the establishments we will be providing voluntary service to, for sharing with students, and for raising funds. We hope that by donating our handcrafted gifts, we can help serve as a reminder to people to remain hopeful and optimistic. We value responsibility for our community, compassion for those in need, and a dedication to what we do. We support all organizations and their core values as we believe all causes are important to serve. For this reason, we will donate to a different establishment every month and adjust our craft to the needs of those involved. We will respect other Rutgers clubs and their mission and provide support when the opportunity arises. This organization will also serve the Rutgers University community by instilling values of selflessness and compassion. Our members will devote themselves weekly to the construction of crafts, toys, and respective projects to be donated monthly to various organizations and establishments in need. We intend to donate to a range of various different organizations, providing the opportunity for Rutgers students to participate in an array of diverse causes. Craft-making provides a positive experience for patients receiving them, along with the students who are dedicating their time to help their community. Students will also have the opportunity to work as a team to learn about constructing different types of crafts while also making a difference in another person’s life. While we are not part of a larger organization, we do hope to inspire others to partake in our mission to help others and build our team.</t>
  </si>
  <si>
    <t>Dina Nguyen</t>
  </si>
  <si>
    <t>dln73@scarletmail.rutgers.edu 2017796045</t>
  </si>
  <si>
    <t>Program 1 Name: General Meeting</t>
  </si>
  <si>
    <t>Event Description: To create crafts that are Thanksgiving and fall themed as the holiday rolls around.</t>
  </si>
  <si>
    <t>Date:11/15/2021</t>
  </si>
  <si>
    <t>Attendance:50</t>
  </si>
  <si>
    <t>Location:Busch Student Center Room 174</t>
  </si>
  <si>
    <t>expecting 50 members, about $5 per craft</t>
  </si>
  <si>
    <t>for thanksgiving themed event</t>
  </si>
  <si>
    <t>moved to 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</si>
</sst>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5">
    <font>
      <sz val="11.0"/>
      <color theme="1"/>
      <name val="Arial"/>
    </font>
    <font>
      <b/>
      <color theme="1"/>
      <name val="Arial"/>
    </font>
    <font>
      <color theme="1"/>
      <name val="Arial"/>
    </font>
    <font>
      <color theme="1"/>
      <name val="Calibri"/>
    </font>
    <font>
      <sz val="14.0"/>
      <color rgb="FFD66329"/>
      <name val="Georgia"/>
    </font>
    <font>
      <color rgb="FF000000"/>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0" fontId="2" numFmtId="10" xfId="0" applyAlignment="1" applyFont="1" applyNumberFormat="1">
      <alignment vertical="bottom"/>
    </xf>
    <xf borderId="0" fillId="0" fontId="2"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164" xfId="0" applyAlignment="1" applyFont="1" applyNumberFormat="1">
      <alignment vertical="bottom"/>
    </xf>
    <xf borderId="0" fillId="5" fontId="1" numFmtId="164" xfId="0" applyAlignment="1" applyFill="1" applyFont="1" applyNumberFormat="1">
      <alignment vertical="bottom"/>
    </xf>
    <xf borderId="0" fillId="5" fontId="1" numFmtId="0" xfId="0" applyAlignment="1" applyFont="1">
      <alignment vertical="bottom"/>
    </xf>
    <xf borderId="0" fillId="6" fontId="1" numFmtId="0" xfId="0" applyAlignment="1" applyFill="1" applyFont="1">
      <alignment vertical="bottom"/>
    </xf>
    <xf borderId="0" fillId="0" fontId="3" numFmtId="0" xfId="0" applyFont="1"/>
    <xf borderId="0" fillId="3" fontId="2" numFmtId="0" xfId="0" applyAlignment="1" applyFont="1">
      <alignment readingOrder="0" vertical="bottom"/>
    </xf>
    <xf borderId="0" fillId="3" fontId="2" numFmtId="0" xfId="0" applyAlignment="1" applyFont="1">
      <alignment horizontal="right" readingOrder="0" vertical="bottom"/>
    </xf>
    <xf borderId="0" fillId="4" fontId="2" numFmtId="0" xfId="0" applyAlignment="1" applyFont="1">
      <alignment readingOrder="0" vertical="bottom"/>
    </xf>
    <xf borderId="0" fillId="4" fontId="2" numFmtId="164" xfId="0" applyAlignment="1" applyFont="1" applyNumberFormat="1">
      <alignment readingOrder="0" vertical="bottom"/>
    </xf>
    <xf borderId="0" fillId="4" fontId="2" numFmtId="164" xfId="0" applyAlignment="1" applyFont="1" applyNumberFormat="1">
      <alignment vertical="bottom"/>
    </xf>
    <xf borderId="0" fillId="5" fontId="2" numFmtId="164" xfId="0" applyAlignment="1" applyFont="1" applyNumberFormat="1">
      <alignment vertical="bottom"/>
    </xf>
    <xf borderId="0" fillId="5" fontId="2" numFmtId="0" xfId="0" applyAlignment="1" applyFont="1">
      <alignment vertical="bottom"/>
    </xf>
    <xf borderId="0" fillId="5" fontId="2" numFmtId="164" xfId="0" applyAlignment="1" applyFont="1" applyNumberFormat="1">
      <alignment horizontal="right" vertical="bottom"/>
    </xf>
    <xf borderId="0" fillId="6" fontId="2" numFmtId="164" xfId="0" applyAlignment="1" applyFont="1" applyNumberFormat="1">
      <alignment horizontal="right" readingOrder="0" vertical="bottom"/>
    </xf>
    <xf borderId="0" fillId="6" fontId="2" numFmtId="164" xfId="0" applyAlignment="1" applyFont="1" applyNumberFormat="1">
      <alignment vertical="bottom"/>
    </xf>
    <xf borderId="0" fillId="6" fontId="2" numFmtId="0" xfId="0" applyAlignment="1" applyFont="1">
      <alignment vertical="bottom"/>
    </xf>
    <xf borderId="0" fillId="3" fontId="2" numFmtId="164" xfId="0" applyAlignment="1" applyFont="1" applyNumberFormat="1">
      <alignment horizontal="right" vertical="bottom"/>
    </xf>
    <xf borderId="0" fillId="7" fontId="4" numFmtId="0" xfId="0" applyAlignment="1" applyFill="1" applyFont="1">
      <alignment horizontal="left" readingOrder="0"/>
    </xf>
    <xf borderId="0" fillId="4" fontId="2" numFmtId="164" xfId="0" applyAlignment="1" applyFont="1" applyNumberFormat="1">
      <alignment horizontal="right" readingOrder="0" vertical="bottom"/>
    </xf>
    <xf borderId="0" fillId="5" fontId="2" numFmtId="0" xfId="0" applyAlignment="1" applyFont="1">
      <alignment readingOrder="0" vertical="bottom"/>
    </xf>
    <xf borderId="0" fillId="5" fontId="2" numFmtId="164" xfId="0" applyAlignment="1" applyFont="1" applyNumberFormat="1">
      <alignment readingOrder="0" vertical="bottom"/>
    </xf>
    <xf borderId="0" fillId="6" fontId="2" numFmtId="164" xfId="0" applyAlignment="1" applyFont="1" applyNumberFormat="1">
      <alignment readingOrder="0" vertical="bottom"/>
    </xf>
    <xf borderId="0" fillId="4" fontId="5" numFmtId="164" xfId="0" applyAlignment="1" applyFont="1" applyNumberFormat="1">
      <alignment readingOrder="0" vertical="bottom"/>
    </xf>
    <xf borderId="0" fillId="6" fontId="2" numFmtId="164" xfId="0" applyAlignment="1" applyFont="1" applyNumberFormat="1">
      <alignment horizontal="right" vertical="bottom"/>
    </xf>
    <xf borderId="0" fillId="3" fontId="2" numFmtId="0" xfId="0" applyAlignment="1" applyFont="1">
      <alignment horizontal="right" vertical="bottom"/>
    </xf>
    <xf borderId="0" fillId="6" fontId="2" numFmtId="0" xfId="0" applyAlignment="1" applyFont="1">
      <alignment readingOrder="0" vertical="bottom"/>
    </xf>
    <xf borderId="0" fillId="4" fontId="2" numFmtId="0" xfId="0" applyAlignment="1" applyFont="1">
      <alignment vertical="bottom"/>
    </xf>
    <xf borderId="0" fillId="4" fontId="2" numFmtId="164" xfId="0" applyAlignment="1" applyFont="1" applyNumberFormat="1">
      <alignment horizontal="right" vertical="bottom"/>
    </xf>
    <xf borderId="0" fillId="7" fontId="2" numFmtId="164" xfId="0" applyAlignment="1" applyFont="1" applyNumberFormat="1">
      <alignment horizontal="right" vertical="bottom"/>
    </xf>
    <xf borderId="0" fillId="7" fontId="2" numFmtId="164" xfId="0" applyAlignment="1" applyFont="1" applyNumberFormat="1">
      <alignment vertical="bottom"/>
    </xf>
    <xf borderId="0" fillId="0" fontId="2" numFmtId="0" xfId="0" applyAlignment="1" applyFont="1">
      <alignment readingOrder="0" vertical="bottom"/>
    </xf>
    <xf borderId="0" fillId="0" fontId="2" numFmtId="3" xfId="0" applyAlignment="1" applyFont="1" applyNumberFormat="1">
      <alignment horizontal="right" vertical="bottom"/>
    </xf>
    <xf borderId="0" fillId="3" fontId="2" numFmtId="0" xfId="0" applyAlignment="1" applyFont="1">
      <alignment vertical="bottom"/>
    </xf>
    <xf borderId="0" fillId="3" fontId="2" numFmtId="164" xfId="0" applyAlignment="1" applyFont="1" applyNumberFormat="1">
      <alignment vertical="bottom"/>
    </xf>
    <xf borderId="1" fillId="3" fontId="6" numFmtId="0" xfId="0" applyBorder="1" applyFont="1"/>
    <xf borderId="2" fillId="3" fontId="6" numFmtId="0" xfId="0" applyBorder="1" applyFont="1"/>
    <xf borderId="3" fillId="3" fontId="6" numFmtId="0" xfId="0" applyBorder="1" applyFont="1"/>
    <xf borderId="0" fillId="0" fontId="7" numFmtId="0" xfId="0" applyFont="1"/>
    <xf borderId="1" fillId="3" fontId="6" numFmtId="164" xfId="0" applyBorder="1" applyFont="1" applyNumberFormat="1"/>
    <xf borderId="3" fillId="3" fontId="8" numFmtId="164" xfId="0" applyBorder="1" applyFont="1" applyNumberFormat="1"/>
    <xf borderId="4" fillId="3" fontId="6" numFmtId="164" xfId="0" applyBorder="1" applyFont="1" applyNumberFormat="1"/>
    <xf borderId="5" fillId="3" fontId="9" numFmtId="0" xfId="0" applyBorder="1" applyFont="1"/>
    <xf borderId="6" fillId="3" fontId="9" numFmtId="0" xfId="0" applyBorder="1" applyFont="1"/>
    <xf borderId="6" fillId="3" fontId="10" numFmtId="164" xfId="0" applyBorder="1" applyFont="1" applyNumberFormat="1"/>
    <xf borderId="2" fillId="3" fontId="9" numFmtId="0" xfId="0" applyBorder="1" applyFont="1"/>
    <xf borderId="7" fillId="3" fontId="10" numFmtId="164" xfId="0" applyBorder="1" applyFont="1" applyNumberFormat="1"/>
    <xf borderId="8" fillId="3" fontId="9" numFmtId="164" xfId="0" applyBorder="1" applyFont="1" applyNumberFormat="1"/>
    <xf borderId="8" fillId="3" fontId="9" numFmtId="0" xfId="0" applyBorder="1" applyFont="1"/>
    <xf borderId="9" fillId="3" fontId="10" numFmtId="164" xfId="0" applyBorder="1" applyFont="1" applyNumberFormat="1"/>
    <xf borderId="8" fillId="3" fontId="11" numFmtId="0" xfId="0" applyAlignment="1" applyBorder="1" applyFont="1">
      <alignment shrinkToFit="0" wrapText="1"/>
    </xf>
    <xf borderId="10" fillId="3" fontId="9" numFmtId="164" xfId="0" applyBorder="1" applyFont="1" applyNumberFormat="1"/>
    <xf borderId="8" fillId="8" fontId="12" numFmtId="0" xfId="0" applyAlignment="1" applyBorder="1" applyFill="1" applyFont="1">
      <alignment shrinkToFit="0" wrapText="1"/>
    </xf>
    <xf borderId="8" fillId="9" fontId="10" numFmtId="164" xfId="0" applyBorder="1" applyFill="1" applyFont="1" applyNumberFormat="1"/>
    <xf borderId="8" fillId="9" fontId="10" numFmtId="164" xfId="0" applyAlignment="1" applyBorder="1" applyFont="1" applyNumberFormat="1">
      <alignment shrinkToFit="0" wrapText="1"/>
    </xf>
    <xf borderId="8" fillId="8" fontId="9" numFmtId="0" xfId="0" applyBorder="1" applyFont="1"/>
    <xf borderId="10" fillId="9" fontId="10" numFmtId="164" xfId="0" applyBorder="1" applyFont="1" applyNumberFormat="1"/>
    <xf borderId="8" fillId="10" fontId="12" numFmtId="0" xfId="0" applyAlignment="1" applyBorder="1" applyFill="1" applyFont="1">
      <alignment shrinkToFit="0" wrapText="1"/>
    </xf>
    <xf borderId="8" fillId="11" fontId="10" numFmtId="164" xfId="0" applyBorder="1" applyFill="1" applyFont="1" applyNumberFormat="1"/>
    <xf borderId="8" fillId="11" fontId="10" numFmtId="164" xfId="0" applyAlignment="1" applyBorder="1" applyFont="1" applyNumberFormat="1">
      <alignment shrinkToFit="0" wrapText="1"/>
    </xf>
    <xf borderId="8" fillId="10" fontId="9" numFmtId="0" xfId="0" applyBorder="1" applyFont="1"/>
    <xf borderId="10" fillId="11" fontId="10" numFmtId="164" xfId="0" applyBorder="1" applyFont="1" applyNumberFormat="1"/>
    <xf borderId="8" fillId="8" fontId="10" numFmtId="164" xfId="0" applyBorder="1" applyFont="1" applyNumberFormat="1"/>
    <xf borderId="10" fillId="8" fontId="10" numFmtId="164" xfId="0" applyBorder="1" applyFont="1" applyNumberFormat="1"/>
    <xf borderId="8" fillId="10" fontId="9" numFmtId="164" xfId="0" applyBorder="1" applyFont="1" applyNumberFormat="1"/>
    <xf borderId="8" fillId="10" fontId="10" numFmtId="0" xfId="0" applyAlignment="1" applyBorder="1" applyFont="1">
      <alignment shrinkToFit="0" wrapText="1"/>
    </xf>
    <xf borderId="8" fillId="10" fontId="10" numFmtId="164" xfId="0" applyBorder="1" applyFont="1" applyNumberFormat="1"/>
    <xf borderId="10" fillId="10" fontId="10" numFmtId="164" xfId="0" applyBorder="1" applyFont="1" applyNumberFormat="1"/>
    <xf borderId="8" fillId="8" fontId="12" numFmtId="0" xfId="0" applyAlignment="1" applyBorder="1" applyFont="1">
      <alignment horizontal="left"/>
    </xf>
    <xf borderId="8" fillId="10" fontId="9" numFmtId="0" xfId="0" applyAlignment="1" applyBorder="1" applyFont="1">
      <alignment horizontal="left"/>
    </xf>
    <xf borderId="8" fillId="8" fontId="9" numFmtId="0" xfId="0" applyAlignment="1" applyBorder="1" applyFont="1">
      <alignment shrinkToFit="0" wrapText="1"/>
    </xf>
    <xf borderId="8" fillId="8" fontId="9" numFmtId="164" xfId="0" applyBorder="1" applyFont="1" applyNumberFormat="1"/>
    <xf borderId="8" fillId="10" fontId="9" numFmtId="0" xfId="0" applyAlignment="1" applyBorder="1" applyFont="1">
      <alignment shrinkToFit="0" wrapText="1"/>
    </xf>
    <xf borderId="8" fillId="8" fontId="13" numFmtId="0" xfId="0" applyBorder="1" applyFont="1"/>
    <xf borderId="8" fillId="8" fontId="13" numFmtId="164" xfId="0" applyBorder="1" applyFont="1" applyNumberFormat="1"/>
    <xf borderId="8" fillId="8" fontId="13" numFmtId="0" xfId="0" applyAlignment="1" applyBorder="1" applyFont="1">
      <alignment shrinkToFit="0" wrapText="1"/>
    </xf>
    <xf borderId="8" fillId="10" fontId="13" numFmtId="0" xfId="0" applyBorder="1" applyFont="1"/>
    <xf borderId="8" fillId="10" fontId="10" numFmtId="0" xfId="0" applyBorder="1" applyFont="1"/>
    <xf borderId="10" fillId="8" fontId="9" numFmtId="164" xfId="0" applyBorder="1" applyFont="1" applyNumberFormat="1"/>
    <xf borderId="7" fillId="10" fontId="9" numFmtId="164" xfId="0" applyBorder="1" applyFont="1" applyNumberFormat="1"/>
    <xf borderId="1" fillId="3" fontId="9" numFmtId="0" xfId="0" applyBorder="1" applyFont="1"/>
    <xf borderId="2" fillId="3" fontId="9" numFmtId="0" xfId="0" applyAlignment="1" applyBorder="1" applyFont="1">
      <alignment shrinkToFit="0" wrapText="1"/>
    </xf>
    <xf borderId="2" fillId="3" fontId="10" numFmtId="164" xfId="0" applyBorder="1" applyFont="1" applyNumberFormat="1"/>
    <xf borderId="3" fillId="3" fontId="10" numFmtId="164" xfId="0" applyBorder="1" applyFont="1" applyNumberFormat="1"/>
    <xf borderId="3" fillId="3" fontId="9" numFmtId="0" xfId="0" applyBorder="1" applyFont="1"/>
    <xf borderId="8" fillId="3" fontId="9" numFmtId="0" xfId="0" applyAlignment="1" applyBorder="1" applyFont="1">
      <alignment shrinkToFit="0" wrapText="1"/>
    </xf>
    <xf borderId="8" fillId="3" fontId="10" numFmtId="164" xfId="0" applyBorder="1" applyFont="1" applyNumberFormat="1"/>
    <xf borderId="10" fillId="3" fontId="10" numFmtId="164" xfId="0" applyBorder="1" applyFont="1" applyNumberFormat="1"/>
    <xf borderId="8" fillId="3" fontId="9" numFmtId="164" xfId="0" applyAlignment="1" applyBorder="1" applyFont="1" applyNumberFormat="1">
      <alignment shrinkToFit="0" wrapText="1"/>
    </xf>
    <xf borderId="8" fillId="3" fontId="10" numFmtId="0" xfId="0" applyBorder="1" applyFont="1"/>
    <xf borderId="8" fillId="3" fontId="12" numFmtId="164" xfId="0" applyAlignment="1" applyBorder="1" applyFont="1" applyNumberFormat="1">
      <alignment shrinkToFit="0" wrapText="1"/>
    </xf>
    <xf borderId="8" fillId="12" fontId="9" numFmtId="0" xfId="0" applyBorder="1" applyFill="1" applyFont="1"/>
    <xf borderId="8" fillId="13" fontId="10" numFmtId="164" xfId="0" applyBorder="1" applyFill="1" applyFont="1" applyNumberFormat="1"/>
    <xf borderId="8" fillId="13" fontId="10" numFmtId="164" xfId="0" applyAlignment="1" applyBorder="1" applyFont="1" applyNumberFormat="1">
      <alignment shrinkToFit="0" wrapText="1"/>
    </xf>
    <xf borderId="10" fillId="13" fontId="10" numFmtId="164" xfId="0" applyBorder="1" applyFont="1" applyNumberFormat="1"/>
    <xf borderId="8" fillId="14" fontId="12" numFmtId="0" xfId="0" applyAlignment="1" applyBorder="1" applyFill="1" applyFont="1">
      <alignment shrinkToFit="0" wrapText="1"/>
    </xf>
    <xf borderId="8" fillId="15" fontId="10" numFmtId="164" xfId="0" applyBorder="1" applyFill="1" applyFont="1" applyNumberFormat="1"/>
    <xf borderId="8" fillId="15" fontId="10" numFmtId="164" xfId="0" applyAlignment="1" applyBorder="1" applyFont="1" applyNumberFormat="1">
      <alignment shrinkToFit="0" wrapText="1"/>
    </xf>
    <xf borderId="8" fillId="14" fontId="9" numFmtId="0" xfId="0" applyBorder="1" applyFont="1"/>
    <xf borderId="10" fillId="15" fontId="10" numFmtId="164" xfId="0" applyBorder="1" applyFont="1" applyNumberFormat="1"/>
    <xf borderId="8" fillId="13" fontId="7" numFmtId="164" xfId="0" applyBorder="1" applyFont="1" applyNumberFormat="1"/>
    <xf borderId="8" fillId="14" fontId="9" numFmtId="164" xfId="0" applyBorder="1" applyFont="1" applyNumberFormat="1"/>
    <xf borderId="8" fillId="14" fontId="9" numFmtId="0" xfId="0" applyAlignment="1" applyBorder="1" applyFont="1">
      <alignment shrinkToFit="0" wrapText="1"/>
    </xf>
    <xf borderId="8" fillId="14" fontId="10" numFmtId="164" xfId="0" applyBorder="1" applyFont="1" applyNumberFormat="1"/>
    <xf borderId="10" fillId="14" fontId="10" numFmtId="164" xfId="0" applyBorder="1" applyFont="1" applyNumberFormat="1"/>
    <xf borderId="8" fillId="12" fontId="9" numFmtId="0" xfId="0" applyAlignment="1" applyBorder="1" applyFont="1">
      <alignment shrinkToFit="0" wrapText="1"/>
    </xf>
    <xf borderId="10" fillId="12" fontId="9" numFmtId="0" xfId="0" applyBorder="1" applyFont="1"/>
    <xf borderId="8" fillId="14" fontId="9" numFmtId="0" xfId="0" applyAlignment="1" applyBorder="1" applyFont="1">
      <alignment horizontal="left"/>
    </xf>
    <xf borderId="8" fillId="14" fontId="10" numFmtId="0" xfId="0" applyAlignment="1" applyBorder="1" applyFont="1">
      <alignment shrinkToFit="0" wrapText="1"/>
    </xf>
    <xf borderId="8" fillId="14" fontId="12" numFmtId="0" xfId="0" applyBorder="1" applyFont="1"/>
    <xf borderId="8" fillId="14" fontId="10" numFmtId="0" xfId="0" applyBorder="1" applyFont="1"/>
    <xf borderId="8" fillId="12" fontId="10" numFmtId="0" xfId="0" applyBorder="1" applyFont="1"/>
    <xf borderId="8" fillId="12" fontId="10" numFmtId="164" xfId="0" applyBorder="1" applyFont="1" applyNumberFormat="1"/>
    <xf borderId="8" fillId="12" fontId="10" numFmtId="164" xfId="0" applyAlignment="1" applyBorder="1" applyFont="1" applyNumberFormat="1">
      <alignment shrinkToFit="0" wrapText="1"/>
    </xf>
    <xf borderId="10" fillId="12" fontId="10" numFmtId="164" xfId="0" applyBorder="1" applyFont="1" applyNumberFormat="1"/>
    <xf borderId="10" fillId="14" fontId="9" numFmtId="164" xfId="0" applyBorder="1" applyFont="1" applyNumberFormat="1"/>
    <xf borderId="8" fillId="12" fontId="10" numFmtId="0" xfId="0" applyAlignment="1" applyBorder="1" applyFont="1">
      <alignment shrinkToFit="0" wrapText="1"/>
    </xf>
    <xf borderId="8" fillId="12" fontId="9" numFmtId="164" xfId="0" applyBorder="1" applyFont="1" applyNumberFormat="1"/>
    <xf borderId="8" fillId="12" fontId="9" numFmtId="164" xfId="0" applyAlignment="1" applyBorder="1" applyFont="1" applyNumberFormat="1">
      <alignment shrinkToFit="0" wrapText="1"/>
    </xf>
    <xf borderId="7" fillId="12" fontId="9" numFmtId="164" xfId="0" applyBorder="1" applyFont="1" applyNumberFormat="1"/>
    <xf borderId="10" fillId="3" fontId="9" numFmtId="0" xfId="0" applyBorder="1" applyFont="1"/>
    <xf borderId="8" fillId="16" fontId="9" numFmtId="0" xfId="0" applyAlignment="1" applyBorder="1" applyFill="1" applyFont="1">
      <alignment shrinkToFit="0" wrapText="1"/>
    </xf>
    <xf borderId="8" fillId="17" fontId="10" numFmtId="164" xfId="0" applyBorder="1" applyFill="1" applyFont="1" applyNumberFormat="1"/>
    <xf borderId="8" fillId="17" fontId="10" numFmtId="164" xfId="0" applyAlignment="1" applyBorder="1" applyFont="1" applyNumberFormat="1">
      <alignment shrinkToFit="0" wrapText="1"/>
    </xf>
    <xf borderId="8" fillId="16" fontId="9" numFmtId="0" xfId="0" applyBorder="1" applyFont="1"/>
    <xf borderId="10" fillId="17" fontId="10" numFmtId="164" xfId="0" applyBorder="1" applyFont="1" applyNumberFormat="1"/>
    <xf borderId="8" fillId="16" fontId="12" numFmtId="0" xfId="0" applyAlignment="1" applyBorder="1" applyFont="1">
      <alignment shrinkToFit="0" wrapText="1"/>
    </xf>
    <xf borderId="8" fillId="3" fontId="7" numFmtId="0" xfId="0" applyAlignment="1" applyBorder="1" applyFont="1">
      <alignment horizontal="left"/>
    </xf>
    <xf borderId="8" fillId="18" fontId="9" numFmtId="0" xfId="0" applyAlignment="1" applyBorder="1" applyFill="1" applyFont="1">
      <alignment shrinkToFit="0" wrapText="1"/>
    </xf>
    <xf borderId="8" fillId="19" fontId="10" numFmtId="2" xfId="0" applyBorder="1" applyFill="1" applyFont="1" applyNumberFormat="1"/>
    <xf borderId="8" fillId="19" fontId="7" numFmtId="164" xfId="0" applyAlignment="1" applyBorder="1" applyFont="1" applyNumberFormat="1">
      <alignment shrinkToFit="0" wrapText="1"/>
    </xf>
    <xf borderId="8" fillId="18" fontId="9" numFmtId="0" xfId="0" applyBorder="1" applyFont="1"/>
    <xf borderId="8" fillId="19" fontId="10" numFmtId="164" xfId="0" applyAlignment="1" applyBorder="1" applyFont="1" applyNumberFormat="1">
      <alignment shrinkToFit="0" wrapText="1"/>
    </xf>
    <xf borderId="8" fillId="19" fontId="10" numFmtId="164" xfId="0" applyBorder="1" applyFont="1" applyNumberFormat="1"/>
    <xf borderId="10" fillId="19" fontId="10" numFmtId="164" xfId="0" applyBorder="1" applyFont="1" applyNumberFormat="1"/>
    <xf borderId="8" fillId="16" fontId="9" numFmtId="164" xfId="0" applyBorder="1" applyFont="1" applyNumberFormat="1"/>
    <xf borderId="10" fillId="16" fontId="9" numFmtId="164" xfId="0" applyBorder="1" applyFont="1" applyNumberFormat="1"/>
    <xf borderId="8" fillId="3" fontId="10" numFmtId="0" xfId="0" applyAlignment="1" applyBorder="1" applyFont="1">
      <alignment shrinkToFit="0" wrapText="1"/>
    </xf>
    <xf borderId="8" fillId="18" fontId="10" numFmtId="164" xfId="0" applyBorder="1" applyFont="1" applyNumberFormat="1"/>
    <xf borderId="10" fillId="18" fontId="10" numFmtId="164" xfId="0" applyBorder="1" applyFont="1" applyNumberFormat="1"/>
    <xf borderId="8" fillId="3" fontId="7" numFmtId="0" xfId="0" applyBorder="1" applyFont="1"/>
    <xf borderId="8" fillId="18" fontId="9" numFmtId="164" xfId="0" applyBorder="1" applyFont="1" applyNumberFormat="1"/>
    <xf borderId="10" fillId="18" fontId="9" numFmtId="164" xfId="0" applyBorder="1" applyFont="1" applyNumberFormat="1"/>
    <xf borderId="8" fillId="20" fontId="12" numFmtId="0" xfId="0" applyAlignment="1" applyBorder="1" applyFill="1" applyFont="1">
      <alignment shrinkToFit="0" wrapText="1"/>
    </xf>
    <xf borderId="8" fillId="21" fontId="10" numFmtId="164" xfId="0" applyBorder="1" applyFill="1" applyFont="1" applyNumberFormat="1"/>
    <xf borderId="8" fillId="21" fontId="10" numFmtId="164" xfId="0" applyAlignment="1" applyBorder="1" applyFont="1" applyNumberFormat="1">
      <alignment shrinkToFit="0" wrapText="1"/>
    </xf>
    <xf borderId="8" fillId="20" fontId="9" numFmtId="0" xfId="0" applyBorder="1" applyFont="1"/>
    <xf borderId="10" fillId="21" fontId="10" numFmtId="164" xfId="0" applyBorder="1" applyFont="1" applyNumberFormat="1"/>
    <xf borderId="8" fillId="3" fontId="12" numFmtId="0" xfId="0" applyBorder="1" applyFont="1"/>
    <xf quotePrefix="1" borderId="8" fillId="3" fontId="9" numFmtId="0" xfId="0" applyBorder="1" applyFont="1"/>
    <xf borderId="8" fillId="20" fontId="9" numFmtId="0" xfId="0" applyAlignment="1" applyBorder="1" applyFont="1">
      <alignment shrinkToFit="0" wrapText="1"/>
    </xf>
    <xf borderId="8" fillId="22" fontId="12" numFmtId="0" xfId="0" applyAlignment="1" applyBorder="1" applyFill="1" applyFont="1">
      <alignment shrinkToFit="0" wrapText="1"/>
    </xf>
    <xf borderId="8" fillId="23" fontId="10" numFmtId="164" xfId="0" applyBorder="1" applyFill="1" applyFont="1" applyNumberFormat="1"/>
    <xf borderId="8" fillId="23" fontId="10" numFmtId="164" xfId="0" applyAlignment="1" applyBorder="1" applyFont="1" applyNumberFormat="1">
      <alignment shrinkToFit="0" wrapText="1"/>
    </xf>
    <xf borderId="8" fillId="22" fontId="9" numFmtId="0" xfId="0" applyBorder="1" applyFont="1"/>
    <xf borderId="10" fillId="23" fontId="10" numFmtId="164" xfId="0" applyBorder="1" applyFont="1" applyNumberFormat="1"/>
    <xf borderId="8" fillId="20" fontId="10" numFmtId="0" xfId="0" applyAlignment="1" applyBorder="1" applyFont="1">
      <alignment shrinkToFit="0" wrapText="1"/>
    </xf>
    <xf borderId="8" fillId="20" fontId="10" numFmtId="0" xfId="0" applyBorder="1" applyFont="1"/>
    <xf borderId="8" fillId="20" fontId="10" numFmtId="164" xfId="0" applyBorder="1" applyFont="1" applyNumberFormat="1"/>
    <xf borderId="10" fillId="20" fontId="10" numFmtId="164" xfId="0" applyBorder="1" applyFont="1" applyNumberFormat="1"/>
    <xf borderId="5" fillId="20" fontId="9" numFmtId="0" xfId="0" applyAlignment="1" applyBorder="1" applyFont="1">
      <alignment shrinkToFit="0" wrapText="1"/>
    </xf>
    <xf borderId="6" fillId="20" fontId="9" numFmtId="164" xfId="0" applyBorder="1" applyFont="1" applyNumberFormat="1"/>
    <xf borderId="6" fillId="20" fontId="9" numFmtId="0" xfId="0" applyAlignment="1" applyBorder="1" applyFont="1">
      <alignment shrinkToFit="0" wrapText="1"/>
    </xf>
    <xf borderId="6" fillId="20" fontId="9" numFmtId="0" xfId="0" applyBorder="1" applyFont="1"/>
    <xf borderId="7" fillId="20" fontId="9" numFmtId="164" xfId="0" applyBorder="1" applyFont="1" applyNumberFormat="1"/>
    <xf borderId="4" fillId="8" fontId="12" numFmtId="0" xfId="0" applyAlignment="1" applyBorder="1" applyFont="1">
      <alignment shrinkToFit="0" wrapText="1"/>
    </xf>
    <xf borderId="11" fillId="8" fontId="7" numFmtId="0" xfId="0" applyAlignment="1" applyBorder="1" applyFont="1">
      <alignment shrinkToFit="0" wrapText="1"/>
    </xf>
    <xf borderId="12" fillId="0" fontId="14" numFmtId="0" xfId="0" applyBorder="1" applyFont="1"/>
    <xf borderId="8" fillId="22" fontId="9" numFmtId="0" xfId="0" applyAlignment="1" applyBorder="1" applyFont="1">
      <alignment shrinkToFit="0" wrapText="1"/>
    </xf>
    <xf borderId="8" fillId="22" fontId="10" numFmtId="0" xfId="0" applyAlignment="1" applyBorder="1" applyFont="1">
      <alignment shrinkToFit="0" wrapText="1"/>
    </xf>
    <xf borderId="8" fillId="22" fontId="10" numFmtId="164" xfId="0" applyBorder="1" applyFont="1" applyNumberFormat="1"/>
    <xf borderId="8" fillId="22" fontId="10" numFmtId="164" xfId="0" applyAlignment="1" applyBorder="1" applyFont="1" applyNumberFormat="1">
      <alignment shrinkToFit="0" wrapText="1"/>
    </xf>
    <xf borderId="8" fillId="22" fontId="10" numFmtId="0" xfId="0" applyBorder="1" applyFont="1"/>
    <xf borderId="10" fillId="22" fontId="10" numFmtId="164" xfId="0" applyBorder="1" applyFont="1" applyNumberFormat="1"/>
    <xf borderId="8" fillId="22" fontId="9" numFmtId="164" xfId="0" applyBorder="1" applyFont="1" applyNumberFormat="1"/>
    <xf borderId="8" fillId="22" fontId="9" numFmtId="164" xfId="0" applyAlignment="1" applyBorder="1" applyFont="1" applyNumberFormat="1">
      <alignment shrinkToFit="0" wrapText="1"/>
    </xf>
    <xf borderId="10" fillId="22" fontId="9" numFmtId="164" xfId="0" applyBorder="1" applyFont="1" applyNumberFormat="1"/>
    <xf borderId="3" fillId="3" fontId="9" numFmtId="164" xfId="0" applyBorder="1" applyFont="1" applyNumberFormat="1"/>
    <xf borderId="13" fillId="0" fontId="14" numFmtId="0" xfId="0" applyBorder="1" applyFont="1"/>
    <xf borderId="7" fillId="3" fontId="9" numFmtId="0" xfId="0" applyBorder="1" applyFont="1"/>
    <xf borderId="4" fillId="3" fontId="9" numFmtId="164" xfId="0" applyBorder="1" applyFont="1" applyNumberFormat="1"/>
    <xf borderId="4" fillId="3" fontId="12" numFmtId="164" xfId="0" applyBorder="1" applyFont="1" applyNumberFormat="1"/>
    <xf borderId="0" fillId="0" fontId="10" numFmtId="0" xfId="0" applyFont="1"/>
    <xf borderId="0" fillId="0" fontId="10" numFmtId="164" xfId="0" applyFont="1" applyNumberFormat="1"/>
    <xf borderId="1" fillId="3" fontId="6" numFmtId="0" xfId="0" applyAlignment="1" applyBorder="1" applyFont="1">
      <alignment readingOrder="0"/>
    </xf>
    <xf borderId="2" fillId="3" fontId="6" numFmtId="0" xfId="0" applyAlignment="1" applyBorder="1" applyFont="1">
      <alignment readingOrder="0"/>
    </xf>
    <xf borderId="1" fillId="3" fontId="6" numFmtId="164" xfId="0" applyAlignment="1" applyBorder="1" applyFont="1" applyNumberFormat="1">
      <alignment readingOrder="0"/>
    </xf>
    <xf borderId="5" fillId="3" fontId="9" numFmtId="0" xfId="0" applyAlignment="1" applyBorder="1" applyFont="1">
      <alignment readingOrder="0"/>
    </xf>
    <xf borderId="8" fillId="3" fontId="9" numFmtId="164" xfId="0" applyAlignment="1" applyBorder="1" applyFont="1" applyNumberFormat="1">
      <alignment readingOrder="0"/>
    </xf>
    <xf borderId="8" fillId="3" fontId="9" numFmtId="0" xfId="0" applyAlignment="1" applyBorder="1" applyFont="1">
      <alignment readingOrder="0"/>
    </xf>
    <xf borderId="8" fillId="3" fontId="11" numFmtId="0" xfId="0" applyAlignment="1" applyBorder="1" applyFont="1">
      <alignment readingOrder="0" shrinkToFit="0" wrapText="1"/>
    </xf>
    <xf borderId="8" fillId="9" fontId="10" numFmtId="164" xfId="0" applyAlignment="1" applyBorder="1" applyFont="1" applyNumberFormat="1">
      <alignment readingOrder="0"/>
    </xf>
    <xf borderId="8" fillId="9" fontId="10" numFmtId="164" xfId="0" applyAlignment="1" applyBorder="1" applyFont="1" applyNumberFormat="1">
      <alignment readingOrder="0" shrinkToFit="0" wrapText="1"/>
    </xf>
    <xf borderId="10" fillId="9" fontId="10" numFmtId="164" xfId="0" applyAlignment="1" applyBorder="1" applyFont="1" applyNumberFormat="1">
      <alignment readingOrder="0"/>
    </xf>
    <xf borderId="4" fillId="3" fontId="12" numFmtId="164" xfId="0" applyAlignment="1" applyBorder="1" applyFont="1" applyNumberFormat="1">
      <alignment readingOrder="0"/>
    </xf>
    <xf borderId="4" fillId="3" fontId="9" numFmtId="164" xfId="0" applyAlignment="1" applyBorder="1" applyFont="1" applyNumberFormat="1">
      <alignment readingOrder="0"/>
    </xf>
    <xf borderId="8" fillId="13" fontId="10" numFmtId="164" xfId="0" applyAlignment="1" applyBorder="1" applyFont="1" applyNumberFormat="1">
      <alignment readingOrder="0"/>
    </xf>
    <xf borderId="8" fillId="13" fontId="10" numFmtId="164" xfId="0" applyAlignment="1" applyBorder="1" applyFont="1" applyNumberFormat="1">
      <alignment readingOrder="0" shrinkToFit="0" wrapText="1"/>
    </xf>
    <xf borderId="10" fillId="13" fontId="10" numFmtId="164" xfId="0" applyAlignment="1" applyBorder="1" applyFont="1" applyNumberFormat="1">
      <alignment readingOrder="0"/>
    </xf>
    <xf borderId="8" fillId="13" fontId="7" numFmtId="164" xfId="0" applyAlignment="1" applyBorder="1" applyFont="1" applyNumberFormat="1">
      <alignment readingOrder="0"/>
    </xf>
    <xf borderId="2" fillId="3" fontId="9" numFmtId="0" xfId="0" applyAlignment="1" applyBorder="1" applyFont="1">
      <alignment readingOrder="0"/>
    </xf>
    <xf borderId="10" fillId="3" fontId="9" numFmtId="164" xfId="0" applyAlignment="1" applyBorder="1" applyFont="1" applyNumberFormat="1">
      <alignment readingOrder="0"/>
    </xf>
    <xf borderId="8" fillId="15" fontId="10" numFmtId="164" xfId="0" applyAlignment="1" applyBorder="1" applyFont="1" applyNumberFormat="1">
      <alignment readingOrder="0"/>
    </xf>
    <xf borderId="8" fillId="15" fontId="10" numFmtId="164" xfId="0" applyAlignment="1" applyBorder="1" applyFont="1" applyNumberFormat="1">
      <alignment readingOrder="0" shrinkToFit="0" wrapText="1"/>
    </xf>
    <xf borderId="10" fillId="15" fontId="10" numFmtId="164" xfId="0" applyAlignment="1" applyBorder="1" applyFont="1" applyNumberFormat="1">
      <alignment readingOrder="0"/>
    </xf>
    <xf borderId="8" fillId="19" fontId="10" numFmtId="2" xfId="0" applyAlignment="1" applyBorder="1" applyFont="1" applyNumberFormat="1">
      <alignment readingOrder="0"/>
    </xf>
    <xf borderId="8" fillId="19" fontId="10" numFmtId="164" xfId="0" applyAlignment="1" applyBorder="1" applyFont="1" applyNumberFormat="1">
      <alignment readingOrder="0"/>
    </xf>
    <xf borderId="10" fillId="19" fontId="10" numFmtId="164" xfId="0" applyAlignment="1" applyBorder="1" applyFont="1" applyNumberFormat="1">
      <alignment readingOrder="0"/>
    </xf>
    <xf borderId="8" fillId="19" fontId="9" numFmtId="164" xfId="0" applyAlignment="1" applyBorder="1" applyFont="1" applyNumberFormat="1">
      <alignment readingOrder="0"/>
    </xf>
    <xf borderId="3" fillId="3" fontId="9" numFmtId="0" xfId="0" applyAlignment="1" applyBorder="1" applyFont="1">
      <alignment readingOrder="0"/>
    </xf>
    <xf borderId="8" fillId="3" fontId="12" numFmtId="164" xfId="0" applyAlignment="1" applyBorder="1" applyFont="1" applyNumberFormat="1">
      <alignment readingOrder="0" shrinkToFit="0" wrapText="1"/>
    </xf>
    <xf borderId="8" fillId="14" fontId="9" numFmtId="164" xfId="0" applyAlignment="1" applyBorder="1" applyFont="1" applyNumberFormat="1">
      <alignment readingOrder="0"/>
    </xf>
    <xf borderId="8" fillId="14" fontId="9" numFmtId="0" xfId="0" applyAlignment="1" applyBorder="1" applyFont="1">
      <alignment readingOrder="0" shrinkToFit="0" wrapText="1"/>
    </xf>
    <xf borderId="8" fillId="14" fontId="9" numFmtId="0" xfId="0" applyAlignment="1" applyBorder="1" applyFont="1">
      <alignment readingOrder="0"/>
    </xf>
    <xf borderId="8" fillId="3" fontId="12" numFmtId="0" xfId="0" applyAlignment="1" applyBorder="1" applyFont="1">
      <alignment readingOrder="0"/>
    </xf>
    <xf borderId="10" fillId="3" fontId="9" numFmtId="0" xfId="0" applyAlignment="1" applyBorder="1" applyFont="1">
      <alignment readingOrder="0"/>
    </xf>
    <xf borderId="8" fillId="23" fontId="10" numFmtId="164" xfId="0" applyAlignment="1" applyBorder="1" applyFont="1" applyNumberFormat="1">
      <alignment readingOrder="0"/>
    </xf>
    <xf borderId="8" fillId="23" fontId="10" numFmtId="164" xfId="0" applyAlignment="1" applyBorder="1" applyFont="1" applyNumberFormat="1">
      <alignment readingOrder="0" shrinkToFit="0" wrapText="1"/>
    </xf>
    <xf borderId="10" fillId="23" fontId="10" numFmtId="164" xfId="0" applyAlignment="1" applyBorder="1" applyFont="1" applyNumberFormat="1">
      <alignment readingOrder="0"/>
    </xf>
    <xf borderId="8" fillId="8" fontId="9" numFmtId="0" xfId="0" applyAlignment="1" applyBorder="1" applyFont="1">
      <alignment readingOrder="0"/>
    </xf>
    <xf borderId="2" fillId="3" fontId="6" numFmtId="0" xfId="0" applyAlignment="1" applyBorder="1" applyFont="1">
      <alignment readingOrder="0"/>
    </xf>
    <xf borderId="11" fillId="8" fontId="7"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7.0"/>
    <col customWidth="1" min="3" max="3" width="30.13"/>
    <col customWidth="1" min="4" max="5" width="16.88"/>
    <col customWidth="1" min="6" max="6" width="25.75"/>
    <col customWidth="1" min="7" max="7" width="18.88"/>
    <col customWidth="1" min="8" max="8" width="15.38"/>
    <col customWidth="1" min="9" max="9" width="8.38"/>
    <col customWidth="1" min="10" max="10" width="12.75"/>
    <col customWidth="1" min="11" max="11" width="18.88"/>
    <col customWidth="1" min="12" max="12" width="17.63"/>
    <col customWidth="1" min="13" max="13" width="7.75"/>
    <col customWidth="1" min="14" max="14" width="9.25"/>
    <col customWidth="1" min="15" max="15" width="17.38"/>
    <col customWidth="1" min="16" max="16" width="12.5"/>
    <col customWidth="1" min="17" max="17" width="9.88"/>
    <col customWidth="1" min="18" max="33" width="7.75"/>
  </cols>
  <sheetData>
    <row r="1">
      <c r="A1" s="1"/>
      <c r="B1" s="2"/>
      <c r="C1" s="3" t="s">
        <v>0</v>
      </c>
      <c r="D1" s="4">
        <v>12500.0</v>
      </c>
      <c r="E1" s="4"/>
      <c r="F1" s="2"/>
      <c r="G1" s="2"/>
      <c r="H1" s="2"/>
      <c r="I1" s="2"/>
      <c r="J1" s="2"/>
      <c r="K1" s="2"/>
      <c r="L1" s="2"/>
      <c r="M1" s="2"/>
      <c r="N1" s="2"/>
      <c r="O1" s="2"/>
      <c r="P1" s="2"/>
      <c r="Q1" s="2"/>
      <c r="R1" s="2"/>
      <c r="S1" s="2"/>
      <c r="T1" s="2"/>
      <c r="U1" s="2"/>
      <c r="V1" s="2"/>
      <c r="W1" s="2"/>
      <c r="X1" s="2"/>
      <c r="Y1" s="2"/>
      <c r="Z1" s="2"/>
      <c r="AA1" s="2"/>
      <c r="AB1" s="2"/>
      <c r="AC1" s="2"/>
      <c r="AD1" s="2"/>
      <c r="AE1" s="2"/>
      <c r="AF1" s="2"/>
      <c r="AG1" s="2"/>
    </row>
    <row r="2">
      <c r="A2" s="1"/>
      <c r="B2" s="2"/>
      <c r="C2" s="2"/>
      <c r="D2" s="5"/>
      <c r="E2" s="5"/>
      <c r="F2" s="2"/>
      <c r="G2" s="6"/>
      <c r="H2" s="6"/>
      <c r="I2" s="6"/>
      <c r="J2" s="6"/>
      <c r="K2" s="2"/>
      <c r="L2" s="2"/>
      <c r="M2" s="2"/>
      <c r="N2" s="2"/>
      <c r="O2" s="2"/>
      <c r="P2" s="2"/>
      <c r="Q2" s="2"/>
      <c r="R2" s="2"/>
      <c r="S2" s="2"/>
      <c r="T2" s="2"/>
      <c r="U2" s="2"/>
      <c r="V2" s="2"/>
      <c r="W2" s="2"/>
      <c r="X2" s="2"/>
      <c r="Y2" s="2"/>
      <c r="Z2" s="2"/>
      <c r="AA2" s="2"/>
      <c r="AB2" s="2"/>
      <c r="AC2" s="2"/>
      <c r="AD2" s="2"/>
      <c r="AE2" s="2"/>
      <c r="AF2" s="2"/>
      <c r="AG2" s="2"/>
    </row>
    <row r="3">
      <c r="A3" s="7" t="s">
        <v>1</v>
      </c>
      <c r="B3" s="7" t="s">
        <v>2</v>
      </c>
      <c r="C3" s="8" t="s">
        <v>3</v>
      </c>
      <c r="D3" s="9" t="s">
        <v>4</v>
      </c>
      <c r="E3" s="9" t="s">
        <v>5</v>
      </c>
      <c r="F3" s="8" t="s">
        <v>6</v>
      </c>
      <c r="G3" s="9" t="s">
        <v>7</v>
      </c>
      <c r="H3" s="10" t="s">
        <v>8</v>
      </c>
      <c r="I3" s="10" t="s">
        <v>9</v>
      </c>
      <c r="J3" s="10" t="s">
        <v>6</v>
      </c>
      <c r="K3" s="11" t="s">
        <v>7</v>
      </c>
      <c r="L3" s="11" t="s">
        <v>10</v>
      </c>
      <c r="M3" s="12" t="s">
        <v>11</v>
      </c>
      <c r="N3" s="12" t="s">
        <v>12</v>
      </c>
      <c r="O3" s="12" t="s">
        <v>7</v>
      </c>
      <c r="P3" s="7" t="s">
        <v>13</v>
      </c>
      <c r="Q3" s="13" t="s">
        <v>6</v>
      </c>
      <c r="R3" s="2" t="s">
        <v>14</v>
      </c>
      <c r="S3" s="2"/>
      <c r="T3" s="2"/>
      <c r="U3" s="2"/>
      <c r="V3" s="2"/>
      <c r="W3" s="2"/>
      <c r="X3" s="2"/>
      <c r="Y3" s="2"/>
      <c r="Z3" s="2"/>
      <c r="AA3" s="2"/>
      <c r="AB3" s="2"/>
      <c r="AC3" s="2"/>
      <c r="AD3" s="2"/>
      <c r="AE3" s="2"/>
      <c r="AF3" s="2"/>
      <c r="AG3" s="2"/>
    </row>
    <row r="4">
      <c r="A4" s="14" t="s">
        <v>15</v>
      </c>
      <c r="B4" s="15">
        <v>494.0</v>
      </c>
      <c r="C4" s="16" t="s">
        <v>16</v>
      </c>
      <c r="D4" s="17">
        <v>0.0</v>
      </c>
      <c r="E4" s="17">
        <v>4484.0</v>
      </c>
      <c r="F4" s="18"/>
      <c r="G4" s="17" t="s">
        <v>17</v>
      </c>
      <c r="H4" s="19"/>
      <c r="I4" s="19">
        <v>0.0</v>
      </c>
      <c r="J4" s="19"/>
      <c r="K4" s="20"/>
      <c r="L4" s="21">
        <f t="shared" ref="L4:L16" si="1">I4+E4</f>
        <v>4484</v>
      </c>
      <c r="M4" s="22">
        <v>0.0</v>
      </c>
      <c r="N4" s="23">
        <v>0.0</v>
      </c>
      <c r="O4" s="24"/>
      <c r="P4" s="25">
        <f t="shared" ref="P4:P16" si="2">L4+M4</f>
        <v>4484</v>
      </c>
      <c r="Q4" s="6">
        <f t="shared" ref="Q4:Q16" si="3">P4*0.76</f>
        <v>3407.84</v>
      </c>
      <c r="R4" s="26" t="s">
        <v>18</v>
      </c>
      <c r="S4" s="2"/>
      <c r="T4" s="2"/>
      <c r="U4" s="2"/>
      <c r="V4" s="2"/>
      <c r="W4" s="2"/>
      <c r="X4" s="2"/>
      <c r="Y4" s="2"/>
      <c r="Z4" s="2"/>
      <c r="AA4" s="2"/>
      <c r="AB4" s="2"/>
      <c r="AC4" s="2"/>
      <c r="AD4" s="2"/>
      <c r="AE4" s="2"/>
      <c r="AF4" s="2"/>
      <c r="AG4" s="2"/>
    </row>
    <row r="5">
      <c r="A5" s="14" t="s">
        <v>19</v>
      </c>
      <c r="B5" s="15">
        <v>1932.0</v>
      </c>
      <c r="C5" s="16" t="s">
        <v>20</v>
      </c>
      <c r="D5" s="27">
        <v>0.0</v>
      </c>
      <c r="E5" s="27">
        <v>2750.0</v>
      </c>
      <c r="F5" s="18">
        <f t="shared" ref="F5:F16" si="4">E5*0.76</f>
        <v>2090</v>
      </c>
      <c r="G5" s="17" t="s">
        <v>21</v>
      </c>
      <c r="H5" s="19"/>
      <c r="I5" s="19">
        <v>0.0</v>
      </c>
      <c r="J5" s="19"/>
      <c r="K5" s="20"/>
      <c r="L5" s="21">
        <f t="shared" si="1"/>
        <v>2750</v>
      </c>
      <c r="M5" s="22">
        <v>1200.0</v>
      </c>
      <c r="N5" s="23">
        <f>M5*0.76</f>
        <v>912</v>
      </c>
      <c r="O5" s="24"/>
      <c r="P5" s="25">
        <f t="shared" si="2"/>
        <v>3950</v>
      </c>
      <c r="Q5" s="6">
        <f t="shared" si="3"/>
        <v>3002</v>
      </c>
      <c r="R5" s="26" t="s">
        <v>22</v>
      </c>
      <c r="S5" s="26" t="s">
        <v>23</v>
      </c>
      <c r="T5" s="2"/>
      <c r="U5" s="2"/>
      <c r="V5" s="2"/>
      <c r="W5" s="2"/>
      <c r="X5" s="2"/>
      <c r="Y5" s="2"/>
      <c r="Z5" s="2"/>
      <c r="AA5" s="2"/>
      <c r="AB5" s="2"/>
      <c r="AC5" s="2"/>
      <c r="AD5" s="2"/>
      <c r="AE5" s="2"/>
      <c r="AF5" s="2"/>
      <c r="AG5" s="2"/>
    </row>
    <row r="6">
      <c r="A6" s="14" t="s">
        <v>24</v>
      </c>
      <c r="B6" s="14">
        <v>1063.0</v>
      </c>
      <c r="C6" s="16" t="s">
        <v>24</v>
      </c>
      <c r="D6" s="27">
        <v>0.0</v>
      </c>
      <c r="E6" s="27">
        <v>300.0</v>
      </c>
      <c r="F6" s="18">
        <f t="shared" si="4"/>
        <v>228</v>
      </c>
      <c r="G6" s="16" t="s">
        <v>21</v>
      </c>
      <c r="H6" s="28" t="s">
        <v>24</v>
      </c>
      <c r="I6" s="29">
        <v>0.0</v>
      </c>
      <c r="J6" s="20"/>
      <c r="K6" s="20"/>
      <c r="L6" s="21">
        <f t="shared" si="1"/>
        <v>300</v>
      </c>
      <c r="M6" s="23">
        <v>0.0</v>
      </c>
      <c r="N6" s="23">
        <v>0.0</v>
      </c>
      <c r="O6" s="24"/>
      <c r="P6" s="25">
        <f t="shared" si="2"/>
        <v>300</v>
      </c>
      <c r="Q6" s="6">
        <f t="shared" si="3"/>
        <v>228</v>
      </c>
      <c r="R6" s="26" t="s">
        <v>25</v>
      </c>
      <c r="S6" s="2"/>
      <c r="T6" s="2"/>
      <c r="U6" s="2"/>
      <c r="V6" s="2"/>
      <c r="W6" s="2"/>
      <c r="X6" s="2"/>
      <c r="Y6" s="2"/>
      <c r="Z6" s="2"/>
      <c r="AA6" s="2"/>
      <c r="AB6" s="2"/>
      <c r="AC6" s="2"/>
      <c r="AD6" s="2"/>
      <c r="AE6" s="2"/>
      <c r="AF6" s="2"/>
      <c r="AG6" s="2"/>
    </row>
    <row r="7">
      <c r="A7" s="14" t="s">
        <v>26</v>
      </c>
      <c r="B7" s="14">
        <v>722.0</v>
      </c>
      <c r="C7" s="16" t="s">
        <v>27</v>
      </c>
      <c r="D7" s="27">
        <v>0.0</v>
      </c>
      <c r="E7" s="27">
        <v>200.0</v>
      </c>
      <c r="F7" s="18">
        <f t="shared" si="4"/>
        <v>152</v>
      </c>
      <c r="G7" s="16" t="s">
        <v>28</v>
      </c>
      <c r="H7" s="20"/>
      <c r="I7" s="28">
        <v>0.0</v>
      </c>
      <c r="J7" s="20"/>
      <c r="K7" s="20"/>
      <c r="L7" s="21">
        <f t="shared" si="1"/>
        <v>200</v>
      </c>
      <c r="M7" s="30">
        <v>0.0</v>
      </c>
      <c r="N7" s="23">
        <v>0.0</v>
      </c>
      <c r="O7" s="24"/>
      <c r="P7" s="25">
        <f t="shared" si="2"/>
        <v>200</v>
      </c>
      <c r="Q7" s="6">
        <f t="shared" si="3"/>
        <v>152</v>
      </c>
      <c r="R7" s="26" t="s">
        <v>29</v>
      </c>
      <c r="S7" s="2"/>
      <c r="T7" s="2"/>
      <c r="U7" s="2"/>
      <c r="V7" s="2"/>
      <c r="W7" s="2"/>
      <c r="X7" s="2"/>
      <c r="Y7" s="2"/>
      <c r="Z7" s="2"/>
      <c r="AA7" s="2"/>
      <c r="AB7" s="2"/>
      <c r="AC7" s="2"/>
      <c r="AD7" s="2"/>
      <c r="AE7" s="2"/>
      <c r="AF7" s="2"/>
      <c r="AG7" s="2"/>
    </row>
    <row r="8">
      <c r="A8" s="14" t="s">
        <v>30</v>
      </c>
      <c r="B8" s="15">
        <v>666.0</v>
      </c>
      <c r="C8" s="16" t="s">
        <v>31</v>
      </c>
      <c r="D8" s="27">
        <v>0.0</v>
      </c>
      <c r="E8" s="27">
        <v>5487.0</v>
      </c>
      <c r="F8" s="18">
        <f t="shared" si="4"/>
        <v>4170.12</v>
      </c>
      <c r="G8" s="31" t="s">
        <v>32</v>
      </c>
      <c r="H8" s="19"/>
      <c r="I8" s="19">
        <v>0.0</v>
      </c>
      <c r="J8" s="19"/>
      <c r="K8" s="19"/>
      <c r="L8" s="21">
        <f t="shared" si="1"/>
        <v>5487</v>
      </c>
      <c r="M8" s="32">
        <v>0.0</v>
      </c>
      <c r="N8" s="23">
        <v>0.0</v>
      </c>
      <c r="O8" s="24"/>
      <c r="P8" s="25">
        <f t="shared" si="2"/>
        <v>5487</v>
      </c>
      <c r="Q8" s="6">
        <f t="shared" si="3"/>
        <v>4170.12</v>
      </c>
      <c r="R8" s="26" t="s">
        <v>33</v>
      </c>
      <c r="S8" s="2"/>
      <c r="T8" s="2"/>
      <c r="U8" s="2"/>
      <c r="V8" s="2"/>
      <c r="W8" s="2"/>
      <c r="X8" s="2"/>
      <c r="Y8" s="2"/>
      <c r="Z8" s="2"/>
      <c r="AA8" s="2"/>
      <c r="AB8" s="2"/>
      <c r="AC8" s="2"/>
      <c r="AD8" s="2"/>
      <c r="AE8" s="2"/>
      <c r="AF8" s="2"/>
      <c r="AG8" s="2"/>
    </row>
    <row r="9">
      <c r="A9" s="14" t="s">
        <v>34</v>
      </c>
      <c r="B9" s="33"/>
      <c r="C9" s="16" t="s">
        <v>35</v>
      </c>
      <c r="D9" s="27">
        <v>0.0</v>
      </c>
      <c r="E9" s="27">
        <v>1228.81</v>
      </c>
      <c r="F9" s="18">
        <f t="shared" si="4"/>
        <v>933.8956</v>
      </c>
      <c r="G9" s="17" t="s">
        <v>36</v>
      </c>
      <c r="H9" s="19"/>
      <c r="I9" s="19">
        <v>0.0</v>
      </c>
      <c r="J9" s="19"/>
      <c r="K9" s="20"/>
      <c r="L9" s="21">
        <f t="shared" si="1"/>
        <v>1228.81</v>
      </c>
      <c r="M9" s="30">
        <v>0.0</v>
      </c>
      <c r="N9" s="23">
        <v>0.0</v>
      </c>
      <c r="O9" s="23"/>
      <c r="P9" s="25">
        <f t="shared" si="2"/>
        <v>1228.81</v>
      </c>
      <c r="Q9" s="6">
        <f t="shared" si="3"/>
        <v>933.8956</v>
      </c>
      <c r="R9" s="26" t="s">
        <v>37</v>
      </c>
      <c r="S9" s="2"/>
      <c r="T9" s="2"/>
      <c r="U9" s="2"/>
      <c r="V9" s="2"/>
      <c r="W9" s="2"/>
      <c r="X9" s="2"/>
      <c r="Y9" s="2"/>
      <c r="Z9" s="2"/>
      <c r="AA9" s="2"/>
      <c r="AB9" s="2"/>
      <c r="AC9" s="2"/>
      <c r="AD9" s="2"/>
      <c r="AE9" s="2"/>
      <c r="AF9" s="2"/>
      <c r="AG9" s="2"/>
    </row>
    <row r="10">
      <c r="A10" s="14" t="s">
        <v>38</v>
      </c>
      <c r="B10" s="15">
        <v>1753.0</v>
      </c>
      <c r="C10" s="16" t="s">
        <v>39</v>
      </c>
      <c r="D10" s="27">
        <v>0.0</v>
      </c>
      <c r="E10" s="27">
        <v>1528.0</v>
      </c>
      <c r="F10" s="18">
        <f t="shared" si="4"/>
        <v>1161.28</v>
      </c>
      <c r="G10" s="17" t="s">
        <v>40</v>
      </c>
      <c r="H10" s="20"/>
      <c r="I10" s="19">
        <v>0.0</v>
      </c>
      <c r="J10" s="19"/>
      <c r="K10" s="20"/>
      <c r="L10" s="21">
        <f t="shared" si="1"/>
        <v>1528</v>
      </c>
      <c r="M10" s="30">
        <v>220.0</v>
      </c>
      <c r="N10" s="23">
        <f t="shared" ref="N10:N16" si="5">M10*0.76</f>
        <v>167.2</v>
      </c>
      <c r="O10" s="34" t="s">
        <v>41</v>
      </c>
      <c r="P10" s="25">
        <f t="shared" si="2"/>
        <v>1748</v>
      </c>
      <c r="Q10" s="6">
        <f t="shared" si="3"/>
        <v>1328.48</v>
      </c>
      <c r="R10" s="26" t="s">
        <v>42</v>
      </c>
      <c r="S10" s="26" t="s">
        <v>43</v>
      </c>
      <c r="T10" s="2"/>
      <c r="U10" s="2"/>
      <c r="V10" s="2"/>
      <c r="W10" s="2"/>
      <c r="X10" s="2"/>
      <c r="Y10" s="2"/>
      <c r="Z10" s="2"/>
      <c r="AA10" s="2"/>
      <c r="AB10" s="2"/>
      <c r="AC10" s="2"/>
      <c r="AD10" s="2"/>
      <c r="AE10" s="2"/>
      <c r="AF10" s="2"/>
      <c r="AG10" s="2"/>
    </row>
    <row r="11">
      <c r="A11" s="14" t="s">
        <v>44</v>
      </c>
      <c r="B11" s="15">
        <v>1123.0</v>
      </c>
      <c r="C11" s="16" t="s">
        <v>45</v>
      </c>
      <c r="D11" s="27">
        <v>0.0</v>
      </c>
      <c r="E11" s="27">
        <v>400.0</v>
      </c>
      <c r="F11" s="18">
        <f t="shared" si="4"/>
        <v>304</v>
      </c>
      <c r="G11" s="17" t="s">
        <v>36</v>
      </c>
      <c r="H11" s="19"/>
      <c r="I11" s="19"/>
      <c r="J11" s="19"/>
      <c r="K11" s="20"/>
      <c r="L11" s="21">
        <f t="shared" si="1"/>
        <v>400</v>
      </c>
      <c r="M11" s="30"/>
      <c r="N11" s="23">
        <f t="shared" si="5"/>
        <v>0</v>
      </c>
      <c r="O11" s="24"/>
      <c r="P11" s="25">
        <f t="shared" si="2"/>
        <v>400</v>
      </c>
      <c r="Q11" s="6">
        <f t="shared" si="3"/>
        <v>304</v>
      </c>
      <c r="R11" s="26" t="s">
        <v>46</v>
      </c>
      <c r="S11" s="2"/>
      <c r="T11" s="2"/>
      <c r="U11" s="2"/>
      <c r="V11" s="2"/>
      <c r="W11" s="2"/>
      <c r="X11" s="2"/>
      <c r="Y11" s="2"/>
      <c r="Z11" s="2"/>
      <c r="AA11" s="2"/>
      <c r="AB11" s="2"/>
      <c r="AC11" s="2"/>
      <c r="AD11" s="2"/>
      <c r="AE11" s="2"/>
      <c r="AF11" s="2"/>
      <c r="AG11" s="2"/>
    </row>
    <row r="12">
      <c r="A12" s="14" t="s">
        <v>47</v>
      </c>
      <c r="B12" s="15">
        <v>1508.0</v>
      </c>
      <c r="C12" s="16" t="s">
        <v>48</v>
      </c>
      <c r="D12" s="27">
        <v>0.0</v>
      </c>
      <c r="E12" s="27">
        <v>300.0</v>
      </c>
      <c r="F12" s="18">
        <f t="shared" si="4"/>
        <v>228</v>
      </c>
      <c r="G12" s="17" t="s">
        <v>49</v>
      </c>
      <c r="H12" s="19"/>
      <c r="I12" s="19"/>
      <c r="J12" s="19"/>
      <c r="K12" s="20"/>
      <c r="L12" s="21">
        <f t="shared" si="1"/>
        <v>300</v>
      </c>
      <c r="M12" s="23"/>
      <c r="N12" s="23">
        <f t="shared" si="5"/>
        <v>0</v>
      </c>
      <c r="O12" s="24"/>
      <c r="P12" s="25">
        <f t="shared" si="2"/>
        <v>300</v>
      </c>
      <c r="Q12" s="6">
        <f t="shared" si="3"/>
        <v>228</v>
      </c>
      <c r="R12" s="26" t="s">
        <v>50</v>
      </c>
      <c r="S12" s="2"/>
      <c r="T12" s="2"/>
      <c r="U12" s="2"/>
      <c r="V12" s="2"/>
      <c r="W12" s="2"/>
      <c r="X12" s="2"/>
      <c r="Y12" s="2"/>
      <c r="Z12" s="2"/>
      <c r="AA12" s="2"/>
      <c r="AB12" s="2"/>
      <c r="AC12" s="2"/>
      <c r="AD12" s="2"/>
      <c r="AE12" s="2"/>
      <c r="AF12" s="2"/>
      <c r="AG12" s="2"/>
    </row>
    <row r="13">
      <c r="A13" s="14" t="s">
        <v>51</v>
      </c>
      <c r="B13" s="15">
        <v>1786.0</v>
      </c>
      <c r="C13" s="35"/>
      <c r="D13" s="27">
        <v>0.0</v>
      </c>
      <c r="E13" s="36">
        <v>0.0</v>
      </c>
      <c r="F13" s="18">
        <f t="shared" si="4"/>
        <v>0</v>
      </c>
      <c r="G13" s="17" t="s">
        <v>52</v>
      </c>
      <c r="H13" s="19"/>
      <c r="I13" s="19">
        <v>0.0</v>
      </c>
      <c r="J13" s="19"/>
      <c r="K13" s="20"/>
      <c r="L13" s="21">
        <f t="shared" si="1"/>
        <v>0</v>
      </c>
      <c r="M13" s="30">
        <v>40.0</v>
      </c>
      <c r="N13" s="23">
        <f t="shared" si="5"/>
        <v>30.4</v>
      </c>
      <c r="O13" s="34" t="s">
        <v>36</v>
      </c>
      <c r="P13" s="25">
        <f t="shared" si="2"/>
        <v>40</v>
      </c>
      <c r="Q13" s="6">
        <f t="shared" si="3"/>
        <v>30.4</v>
      </c>
      <c r="R13" s="26" t="s">
        <v>53</v>
      </c>
      <c r="S13" s="2"/>
      <c r="T13" s="2"/>
      <c r="U13" s="2"/>
      <c r="V13" s="2"/>
      <c r="W13" s="2"/>
      <c r="X13" s="2"/>
      <c r="Y13" s="2"/>
      <c r="Z13" s="2"/>
      <c r="AA13" s="2"/>
      <c r="AB13" s="2"/>
      <c r="AC13" s="2"/>
      <c r="AD13" s="2"/>
      <c r="AE13" s="2"/>
      <c r="AF13" s="2"/>
      <c r="AG13" s="2"/>
    </row>
    <row r="14">
      <c r="A14" s="14" t="s">
        <v>54</v>
      </c>
      <c r="B14" s="15">
        <v>1186.0</v>
      </c>
      <c r="C14" s="16" t="s">
        <v>55</v>
      </c>
      <c r="D14" s="27">
        <v>0.0</v>
      </c>
      <c r="E14" s="36">
        <v>0.0</v>
      </c>
      <c r="F14" s="18">
        <f t="shared" si="4"/>
        <v>0</v>
      </c>
      <c r="G14" s="31"/>
      <c r="H14" s="19"/>
      <c r="I14" s="19">
        <v>0.0</v>
      </c>
      <c r="J14" s="19"/>
      <c r="K14" s="19"/>
      <c r="L14" s="21">
        <f t="shared" si="1"/>
        <v>0</v>
      </c>
      <c r="M14" s="30">
        <v>500.0</v>
      </c>
      <c r="N14" s="23">
        <f t="shared" si="5"/>
        <v>380</v>
      </c>
      <c r="O14" s="34" t="s">
        <v>36</v>
      </c>
      <c r="P14" s="25">
        <f t="shared" si="2"/>
        <v>500</v>
      </c>
      <c r="Q14" s="6">
        <f t="shared" si="3"/>
        <v>380</v>
      </c>
      <c r="R14" s="26" t="s">
        <v>56</v>
      </c>
      <c r="S14" s="2"/>
      <c r="T14" s="2"/>
      <c r="U14" s="2"/>
      <c r="V14" s="2"/>
      <c r="W14" s="2"/>
      <c r="X14" s="2"/>
      <c r="Y14" s="2"/>
      <c r="Z14" s="2"/>
      <c r="AA14" s="2"/>
      <c r="AB14" s="2"/>
      <c r="AC14" s="2"/>
      <c r="AD14" s="2"/>
      <c r="AE14" s="2"/>
      <c r="AF14" s="2"/>
      <c r="AG14" s="2"/>
    </row>
    <row r="15">
      <c r="A15" s="14" t="s">
        <v>57</v>
      </c>
      <c r="B15" s="15">
        <v>1882.0</v>
      </c>
      <c r="C15" s="35"/>
      <c r="D15" s="27">
        <v>0.0</v>
      </c>
      <c r="E15" s="36">
        <v>0.0</v>
      </c>
      <c r="F15" s="18">
        <f t="shared" si="4"/>
        <v>0</v>
      </c>
      <c r="G15" s="35"/>
      <c r="H15" s="20"/>
      <c r="I15" s="19">
        <v>0.0</v>
      </c>
      <c r="J15" s="19"/>
      <c r="K15" s="20"/>
      <c r="L15" s="21">
        <f t="shared" si="1"/>
        <v>0</v>
      </c>
      <c r="M15" s="30">
        <v>306.0</v>
      </c>
      <c r="N15" s="23">
        <f t="shared" si="5"/>
        <v>232.56</v>
      </c>
      <c r="O15" s="34" t="s">
        <v>58</v>
      </c>
      <c r="P15" s="25">
        <f t="shared" si="2"/>
        <v>306</v>
      </c>
      <c r="Q15" s="6">
        <f t="shared" si="3"/>
        <v>232.56</v>
      </c>
      <c r="R15" s="26" t="s">
        <v>59</v>
      </c>
      <c r="S15" s="2"/>
      <c r="T15" s="2"/>
      <c r="U15" s="2"/>
      <c r="V15" s="2"/>
      <c r="W15" s="2"/>
      <c r="X15" s="2"/>
      <c r="Y15" s="2"/>
      <c r="Z15" s="2"/>
      <c r="AA15" s="2"/>
      <c r="AB15" s="2"/>
      <c r="AC15" s="2"/>
      <c r="AD15" s="2"/>
      <c r="AE15" s="2"/>
      <c r="AF15" s="2"/>
      <c r="AG15" s="2"/>
    </row>
    <row r="16">
      <c r="A16" s="14" t="s">
        <v>60</v>
      </c>
      <c r="B16" s="15">
        <v>1474.0</v>
      </c>
      <c r="C16" s="16" t="s">
        <v>61</v>
      </c>
      <c r="D16" s="27">
        <v>0.0</v>
      </c>
      <c r="E16" s="36">
        <v>0.0</v>
      </c>
      <c r="F16" s="18">
        <f t="shared" si="4"/>
        <v>0</v>
      </c>
      <c r="G16" s="17"/>
      <c r="H16" s="19"/>
      <c r="I16" s="21">
        <v>0.0</v>
      </c>
      <c r="J16" s="19"/>
      <c r="K16" s="19"/>
      <c r="L16" s="21">
        <f t="shared" si="1"/>
        <v>0</v>
      </c>
      <c r="M16" s="30">
        <v>350.0</v>
      </c>
      <c r="N16" s="23">
        <f t="shared" si="5"/>
        <v>266</v>
      </c>
      <c r="O16" s="34" t="s">
        <v>36</v>
      </c>
      <c r="P16" s="25">
        <f t="shared" si="2"/>
        <v>350</v>
      </c>
      <c r="Q16" s="6">
        <f t="shared" si="3"/>
        <v>266</v>
      </c>
      <c r="R16" s="26" t="s">
        <v>62</v>
      </c>
      <c r="S16" s="2"/>
      <c r="T16" s="2"/>
      <c r="U16" s="2"/>
      <c r="V16" s="2"/>
      <c r="W16" s="2"/>
      <c r="X16" s="2"/>
      <c r="Y16" s="2"/>
      <c r="Z16" s="2"/>
      <c r="AA16" s="2"/>
      <c r="AB16" s="2"/>
      <c r="AC16" s="2"/>
      <c r="AD16" s="2"/>
      <c r="AE16" s="2"/>
      <c r="AF16" s="2"/>
      <c r="AG16" s="2"/>
    </row>
    <row r="17">
      <c r="A17" s="2"/>
      <c r="B17" s="2"/>
      <c r="C17" s="2"/>
      <c r="D17" s="6"/>
      <c r="E17" s="6"/>
      <c r="F17" s="6"/>
      <c r="G17" s="2"/>
      <c r="H17" s="2"/>
      <c r="I17" s="2"/>
      <c r="J17" s="6"/>
      <c r="K17" s="2"/>
      <c r="L17" s="6"/>
      <c r="M17" s="6"/>
      <c r="N17" s="6"/>
      <c r="O17" s="2" t="s">
        <v>63</v>
      </c>
      <c r="P17" s="37">
        <f t="shared" ref="P17:Q17" si="6">SUM(P4:P15)</f>
        <v>18943.81</v>
      </c>
      <c r="Q17" s="38">
        <f t="shared" si="6"/>
        <v>14397.2956</v>
      </c>
      <c r="R17" s="2"/>
      <c r="S17" s="2"/>
      <c r="T17" s="2"/>
      <c r="U17" s="2"/>
      <c r="V17" s="2"/>
      <c r="W17" s="2"/>
      <c r="X17" s="2"/>
      <c r="Y17" s="2"/>
      <c r="Z17" s="2"/>
      <c r="AA17" s="2"/>
      <c r="AB17" s="2"/>
      <c r="AC17" s="2"/>
      <c r="AD17" s="2"/>
      <c r="AE17" s="2"/>
      <c r="AF17" s="2"/>
      <c r="AG17" s="2"/>
    </row>
    <row r="18">
      <c r="A18" s="1" t="s">
        <v>64</v>
      </c>
      <c r="B18" s="2"/>
      <c r="C18" s="2"/>
      <c r="D18" s="39"/>
      <c r="E18" s="2"/>
      <c r="F18" s="5"/>
      <c r="G18" s="2"/>
      <c r="H18" s="2"/>
      <c r="I18" s="2"/>
      <c r="J18" s="2"/>
      <c r="K18" s="2"/>
      <c r="L18" s="2"/>
      <c r="M18" s="2"/>
      <c r="N18" s="2"/>
      <c r="O18" s="40"/>
      <c r="P18" s="2"/>
      <c r="Q18" s="2"/>
      <c r="R18" s="2"/>
      <c r="S18" s="2"/>
      <c r="T18" s="2"/>
      <c r="U18" s="2"/>
      <c r="V18" s="2"/>
      <c r="W18" s="2"/>
      <c r="X18" s="2"/>
      <c r="Y18" s="2"/>
      <c r="Z18" s="2"/>
      <c r="AA18" s="2"/>
      <c r="AB18" s="2"/>
      <c r="AC18" s="2"/>
      <c r="AD18" s="2"/>
      <c r="AE18" s="2"/>
      <c r="AF18" s="2"/>
      <c r="AG18" s="2"/>
    </row>
    <row r="19">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c r="A20" s="7" t="s">
        <v>1</v>
      </c>
      <c r="B20" s="7" t="s">
        <v>2</v>
      </c>
      <c r="C20" s="8" t="s">
        <v>3</v>
      </c>
      <c r="D20" s="8"/>
      <c r="E20" s="8" t="s">
        <v>9</v>
      </c>
      <c r="F20" s="8" t="s">
        <v>6</v>
      </c>
      <c r="G20" s="8" t="s">
        <v>7</v>
      </c>
      <c r="H20" s="11" t="s">
        <v>8</v>
      </c>
      <c r="I20" s="11" t="s">
        <v>9</v>
      </c>
      <c r="J20" s="11" t="s">
        <v>6</v>
      </c>
      <c r="K20" s="11" t="s">
        <v>7</v>
      </c>
      <c r="L20" s="11" t="s">
        <v>10</v>
      </c>
      <c r="M20" s="12" t="s">
        <v>11</v>
      </c>
      <c r="N20" s="12" t="s">
        <v>12</v>
      </c>
      <c r="O20" s="12" t="s">
        <v>7</v>
      </c>
      <c r="P20" s="7" t="s">
        <v>13</v>
      </c>
      <c r="Q20" s="2"/>
      <c r="R20" s="2"/>
      <c r="S20" s="2"/>
      <c r="T20" s="2"/>
      <c r="U20" s="2"/>
      <c r="V20" s="2"/>
      <c r="W20" s="2"/>
      <c r="X20" s="2"/>
      <c r="Y20" s="2"/>
      <c r="Z20" s="2"/>
      <c r="AA20" s="2"/>
      <c r="AB20" s="2"/>
      <c r="AC20" s="2"/>
      <c r="AD20" s="2"/>
      <c r="AE20" s="2"/>
      <c r="AF20" s="2"/>
      <c r="AG20" s="2"/>
    </row>
    <row r="21">
      <c r="A21" s="41"/>
      <c r="B21" s="41"/>
      <c r="C21" s="35"/>
      <c r="D21" s="18"/>
      <c r="E21" s="18"/>
      <c r="F21" s="18"/>
      <c r="G21" s="18"/>
      <c r="H21" s="20"/>
      <c r="I21" s="19"/>
      <c r="J21" s="19"/>
      <c r="K21" s="19"/>
      <c r="L21" s="19"/>
      <c r="M21" s="24"/>
      <c r="N21" s="24"/>
      <c r="O21" s="24"/>
      <c r="P21" s="42"/>
      <c r="Q21" s="2"/>
      <c r="R21" s="2"/>
      <c r="S21" s="2"/>
      <c r="T21" s="2"/>
      <c r="U21" s="2"/>
      <c r="V21" s="2"/>
      <c r="W21" s="2"/>
      <c r="X21" s="2"/>
      <c r="Y21" s="2"/>
      <c r="Z21" s="2"/>
      <c r="AA21" s="2"/>
      <c r="AB21" s="2"/>
      <c r="AC21" s="2"/>
      <c r="AD21" s="2"/>
      <c r="AE21" s="2"/>
      <c r="AF21" s="2"/>
      <c r="AG21" s="2"/>
    </row>
    <row r="22">
      <c r="A22" s="41"/>
      <c r="B22" s="41"/>
      <c r="C22" s="35"/>
      <c r="D22" s="18"/>
      <c r="E22" s="18"/>
      <c r="F22" s="18"/>
      <c r="G22" s="18"/>
      <c r="H22" s="20"/>
      <c r="I22" s="20"/>
      <c r="J22" s="20"/>
      <c r="K22" s="20"/>
      <c r="L22" s="19"/>
      <c r="M22" s="24"/>
      <c r="N22" s="24"/>
      <c r="O22" s="24"/>
      <c r="P22" s="42"/>
      <c r="Q22" s="2"/>
      <c r="R22" s="2"/>
      <c r="S22" s="2"/>
      <c r="T22" s="2"/>
      <c r="U22" s="2"/>
      <c r="V22" s="2"/>
      <c r="W22" s="2"/>
      <c r="X22" s="2"/>
      <c r="Y22" s="2"/>
      <c r="Z22" s="2"/>
      <c r="AA22" s="2"/>
      <c r="AB22" s="2"/>
      <c r="AC22" s="2"/>
      <c r="AD22" s="2"/>
      <c r="AE22" s="2"/>
      <c r="AF22" s="2"/>
      <c r="AG22" s="2"/>
    </row>
    <row r="23">
      <c r="A23" s="41"/>
      <c r="B23" s="41"/>
      <c r="C23" s="35"/>
      <c r="D23" s="18"/>
      <c r="E23" s="18"/>
      <c r="F23" s="18"/>
      <c r="G23" s="18"/>
      <c r="H23" s="20"/>
      <c r="I23" s="20"/>
      <c r="J23" s="20"/>
      <c r="K23" s="20"/>
      <c r="L23" s="19"/>
      <c r="M23" s="24"/>
      <c r="N23" s="24"/>
      <c r="O23" s="24"/>
      <c r="P23" s="42"/>
      <c r="Q23" s="2"/>
      <c r="R23" s="2"/>
      <c r="S23" s="2"/>
      <c r="T23" s="2"/>
      <c r="U23" s="2"/>
      <c r="V23" s="2"/>
      <c r="W23" s="2"/>
      <c r="X23" s="2"/>
      <c r="Y23" s="2"/>
      <c r="Z23" s="2"/>
      <c r="AA23" s="2"/>
      <c r="AB23" s="2"/>
      <c r="AC23" s="2"/>
      <c r="AD23" s="2"/>
      <c r="AE23" s="2"/>
      <c r="AF23" s="2"/>
      <c r="AG23" s="2"/>
    </row>
    <row r="24" ht="15.75" customHeight="1">
      <c r="A24" s="41"/>
      <c r="B24" s="41"/>
      <c r="C24" s="35"/>
      <c r="D24" s="18"/>
      <c r="E24" s="18"/>
      <c r="F24" s="18"/>
      <c r="G24" s="18"/>
      <c r="H24" s="20"/>
      <c r="I24" s="19"/>
      <c r="J24" s="19"/>
      <c r="K24" s="19"/>
      <c r="L24" s="19"/>
      <c r="M24" s="24"/>
      <c r="N24" s="24"/>
      <c r="O24" s="24"/>
      <c r="P24" s="42"/>
      <c r="Q24" s="2"/>
      <c r="R24" s="2"/>
      <c r="S24" s="2"/>
      <c r="T24" s="2"/>
      <c r="U24" s="2"/>
      <c r="V24" s="2"/>
      <c r="W24" s="2"/>
      <c r="X24" s="2"/>
      <c r="Y24" s="2"/>
      <c r="Z24" s="2"/>
      <c r="AA24" s="2"/>
      <c r="AB24" s="2"/>
      <c r="AC24" s="2"/>
      <c r="AD24" s="2"/>
      <c r="AE24" s="2"/>
      <c r="AF24" s="2"/>
      <c r="AG24" s="2"/>
    </row>
    <row r="25" ht="15.75" customHeight="1">
      <c r="A25" s="41"/>
      <c r="B25" s="41"/>
      <c r="C25" s="35"/>
      <c r="D25" s="18"/>
      <c r="E25" s="18"/>
      <c r="F25" s="18"/>
      <c r="G25" s="18"/>
      <c r="H25" s="20"/>
      <c r="I25" s="20"/>
      <c r="J25" s="20"/>
      <c r="K25" s="20"/>
      <c r="L25" s="19"/>
      <c r="M25" s="24"/>
      <c r="N25" s="24"/>
      <c r="O25" s="24"/>
      <c r="P25" s="42"/>
      <c r="Q25" s="2"/>
      <c r="R25" s="2"/>
      <c r="S25" s="2"/>
      <c r="T25" s="2"/>
      <c r="U25" s="2"/>
      <c r="V25" s="2"/>
      <c r="W25" s="2"/>
      <c r="X25" s="2"/>
      <c r="Y25" s="2"/>
      <c r="Z25" s="2"/>
      <c r="AA25" s="2"/>
      <c r="AB25" s="2"/>
      <c r="AC25" s="2"/>
      <c r="AD25" s="2"/>
      <c r="AE25" s="2"/>
      <c r="AF25" s="2"/>
      <c r="AG25" s="2"/>
    </row>
    <row r="26" ht="15.75" customHeight="1">
      <c r="A26" s="41"/>
      <c r="B26" s="41"/>
      <c r="C26" s="35"/>
      <c r="D26" s="18"/>
      <c r="E26" s="18"/>
      <c r="F26" s="18"/>
      <c r="G26" s="18"/>
      <c r="H26" s="20"/>
      <c r="I26" s="20"/>
      <c r="J26" s="20"/>
      <c r="K26" s="20"/>
      <c r="L26" s="19"/>
      <c r="M26" s="23"/>
      <c r="N26" s="23"/>
      <c r="O26" s="23"/>
      <c r="P26" s="42"/>
      <c r="Q26" s="2"/>
      <c r="R26" s="2"/>
      <c r="S26" s="2"/>
      <c r="T26" s="2"/>
      <c r="U26" s="2"/>
      <c r="V26" s="2"/>
      <c r="W26" s="2"/>
      <c r="X26" s="2"/>
      <c r="Y26" s="2"/>
      <c r="Z26" s="2"/>
      <c r="AA26" s="2"/>
      <c r="AB26" s="2"/>
      <c r="AC26" s="2"/>
      <c r="AD26" s="2"/>
      <c r="AE26" s="2"/>
      <c r="AF26" s="2"/>
      <c r="AG26" s="2"/>
    </row>
    <row r="27" ht="15.75" customHeight="1">
      <c r="A27" s="41"/>
      <c r="B27" s="41"/>
      <c r="C27" s="35"/>
      <c r="D27" s="18"/>
      <c r="E27" s="18"/>
      <c r="F27" s="18"/>
      <c r="G27" s="18"/>
      <c r="H27" s="20"/>
      <c r="I27" s="19"/>
      <c r="J27" s="19"/>
      <c r="K27" s="19"/>
      <c r="L27" s="19"/>
      <c r="M27" s="24"/>
      <c r="N27" s="24"/>
      <c r="O27" s="24"/>
      <c r="P27" s="42"/>
      <c r="Q27" s="2"/>
      <c r="R27" s="2"/>
      <c r="S27" s="2"/>
      <c r="T27" s="2"/>
      <c r="U27" s="2"/>
      <c r="V27" s="2"/>
      <c r="W27" s="2"/>
      <c r="X27" s="2"/>
      <c r="Y27" s="2"/>
      <c r="Z27" s="2"/>
      <c r="AA27" s="2"/>
      <c r="AB27" s="2"/>
      <c r="AC27" s="2"/>
      <c r="AD27" s="2"/>
      <c r="AE27" s="2"/>
      <c r="AF27" s="2"/>
      <c r="AG27" s="2"/>
    </row>
    <row r="28" ht="15.75" customHeight="1">
      <c r="A28" s="41"/>
      <c r="B28" s="41"/>
      <c r="C28" s="35"/>
      <c r="D28" s="18"/>
      <c r="E28" s="18"/>
      <c r="F28" s="18"/>
      <c r="G28" s="18"/>
      <c r="H28" s="20"/>
      <c r="I28" s="20"/>
      <c r="J28" s="20"/>
      <c r="K28" s="20"/>
      <c r="L28" s="19"/>
      <c r="M28" s="24"/>
      <c r="N28" s="24"/>
      <c r="O28" s="24"/>
      <c r="P28" s="42"/>
      <c r="Q28" s="2"/>
      <c r="R28" s="2"/>
      <c r="S28" s="2"/>
      <c r="T28" s="2"/>
      <c r="U28" s="2"/>
      <c r="V28" s="2"/>
      <c r="W28" s="2"/>
      <c r="X28" s="2"/>
      <c r="Y28" s="2"/>
      <c r="Z28" s="2"/>
      <c r="AA28" s="2"/>
      <c r="AB28" s="2"/>
      <c r="AC28" s="2"/>
      <c r="AD28" s="2"/>
      <c r="AE28" s="2"/>
      <c r="AF28" s="2"/>
      <c r="AG28" s="2"/>
    </row>
    <row r="29" ht="15.75" customHeight="1">
      <c r="A29" s="41"/>
      <c r="B29" s="41"/>
      <c r="C29" s="35"/>
      <c r="D29" s="35"/>
      <c r="E29" s="35"/>
      <c r="F29" s="35"/>
      <c r="G29" s="35"/>
      <c r="H29" s="20"/>
      <c r="I29" s="20"/>
      <c r="J29" s="20"/>
      <c r="K29" s="20"/>
      <c r="L29" s="20"/>
      <c r="M29" s="24"/>
      <c r="N29" s="24"/>
      <c r="O29" s="24"/>
      <c r="P29" s="41"/>
      <c r="Q29" s="2"/>
      <c r="R29" s="2"/>
      <c r="S29" s="2"/>
      <c r="T29" s="2"/>
      <c r="U29" s="2"/>
      <c r="V29" s="2"/>
      <c r="W29" s="2"/>
      <c r="X29" s="2"/>
      <c r="Y29" s="2"/>
      <c r="Z29" s="2"/>
      <c r="AA29" s="2"/>
      <c r="AB29" s="2"/>
      <c r="AC29" s="2"/>
      <c r="AD29" s="2"/>
      <c r="AE29" s="2"/>
      <c r="AF29" s="2"/>
      <c r="AG29" s="2"/>
    </row>
    <row r="30" ht="15.75" customHeight="1">
      <c r="A30" s="41"/>
      <c r="B30" s="41"/>
      <c r="C30" s="35"/>
      <c r="D30" s="35"/>
      <c r="E30" s="35"/>
      <c r="F30" s="35"/>
      <c r="G30" s="35"/>
      <c r="H30" s="20"/>
      <c r="I30" s="20"/>
      <c r="J30" s="20"/>
      <c r="K30" s="20"/>
      <c r="L30" s="20"/>
      <c r="M30" s="24"/>
      <c r="N30" s="24"/>
      <c r="O30" s="24"/>
      <c r="P30" s="41"/>
      <c r="Q30" s="2"/>
      <c r="R30" s="2"/>
      <c r="S30" s="2"/>
      <c r="T30" s="2"/>
      <c r="U30" s="2"/>
      <c r="V30" s="2"/>
      <c r="W30" s="2"/>
      <c r="X30" s="2"/>
      <c r="Y30" s="2"/>
      <c r="Z30" s="2"/>
      <c r="AA30" s="2"/>
      <c r="AB30" s="2"/>
      <c r="AC30" s="2"/>
      <c r="AD30" s="2"/>
      <c r="AE30" s="2"/>
      <c r="AF30" s="2"/>
      <c r="AG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3" t="s">
        <v>65</v>
      </c>
      <c r="B1" s="44"/>
      <c r="C1" s="44"/>
      <c r="D1" s="44"/>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0</v>
      </c>
      <c r="F67" s="188">
        <f t="shared" si="11"/>
        <v>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189"/>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165</v>
      </c>
      <c r="B1" s="193" t="s">
        <v>166</v>
      </c>
      <c r="C1" s="193" t="s">
        <v>167</v>
      </c>
      <c r="D1" s="193" t="s">
        <v>168</v>
      </c>
      <c r="E1" s="193" t="s">
        <v>169</v>
      </c>
      <c r="F1" s="44"/>
      <c r="G1" s="45"/>
      <c r="H1" s="46"/>
      <c r="I1" s="46"/>
      <c r="J1" s="46"/>
      <c r="K1" s="194" t="s">
        <v>170</v>
      </c>
      <c r="L1" s="48"/>
      <c r="M1" s="46"/>
      <c r="N1" s="49"/>
      <c r="O1" s="46"/>
      <c r="P1" s="46"/>
      <c r="Q1" s="46"/>
      <c r="R1" s="46"/>
      <c r="S1" s="46"/>
      <c r="T1" s="46"/>
      <c r="U1" s="46"/>
      <c r="V1" s="46"/>
      <c r="W1" s="46"/>
      <c r="X1" s="46"/>
      <c r="Y1" s="46"/>
      <c r="Z1" s="46"/>
    </row>
    <row r="2" ht="12.75" customHeight="1">
      <c r="A2" s="195" t="s">
        <v>171</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196" t="s">
        <v>172</v>
      </c>
      <c r="B3" s="197" t="s">
        <v>173</v>
      </c>
      <c r="C3" s="197" t="s">
        <v>174</v>
      </c>
      <c r="D3" s="197" t="s">
        <v>175</v>
      </c>
      <c r="E3" s="196" t="s">
        <v>176</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198" t="s">
        <v>177</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199">
        <v>249.0</v>
      </c>
      <c r="C5" s="200" t="s">
        <v>178</v>
      </c>
      <c r="D5" s="63"/>
      <c r="E5" s="199">
        <v>249.0</v>
      </c>
      <c r="F5" s="201">
        <v>249.0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199">
        <v>650.0</v>
      </c>
      <c r="C6" s="200" t="s">
        <v>179</v>
      </c>
      <c r="D6" s="63"/>
      <c r="E6" s="199">
        <v>250.0</v>
      </c>
      <c r="F6" s="201">
        <v>250.0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199">
        <v>2850.0</v>
      </c>
      <c r="C7" s="200" t="s">
        <v>180</v>
      </c>
      <c r="D7" s="63"/>
      <c r="E7" s="199">
        <v>1630.0</v>
      </c>
      <c r="F7" s="201">
        <v>1630.0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199">
        <v>625.0</v>
      </c>
      <c r="C8" s="200" t="s">
        <v>181</v>
      </c>
      <c r="D8" s="63"/>
      <c r="E8" s="199">
        <v>500.0</v>
      </c>
      <c r="F8" s="201">
        <v>500.0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199">
        <v>3500.0</v>
      </c>
      <c r="C9" s="200" t="s">
        <v>182</v>
      </c>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199">
        <v>3500.0</v>
      </c>
      <c r="F10" s="201">
        <v>3500.0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7874</v>
      </c>
      <c r="C20" s="79"/>
      <c r="D20" s="63"/>
      <c r="E20" s="79">
        <f t="shared" ref="E20:F20" si="1">SUM(E5,E6,E7,E8,E10,E11,E15,E17,E18)</f>
        <v>6129</v>
      </c>
      <c r="F20" s="86">
        <f t="shared" si="1"/>
        <v>6129</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6129</v>
      </c>
      <c r="F65" s="185">
        <f t="shared" si="9"/>
        <v>6129</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6129</v>
      </c>
      <c r="F67" s="188">
        <f t="shared" si="11"/>
        <v>6129</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183</v>
      </c>
      <c r="F68" s="203" t="s">
        <v>184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185</v>
      </c>
      <c r="B1" s="193" t="s">
        <v>186</v>
      </c>
      <c r="C1" s="193" t="s">
        <v>187</v>
      </c>
      <c r="D1" s="193" t="s">
        <v>188</v>
      </c>
      <c r="E1" s="44"/>
      <c r="F1" s="44"/>
      <c r="G1" s="45"/>
      <c r="H1" s="46"/>
      <c r="I1" s="46"/>
      <c r="J1" s="46"/>
      <c r="K1" s="47" t="s">
        <v>66</v>
      </c>
      <c r="L1" s="48"/>
      <c r="M1" s="46"/>
      <c r="N1" s="49"/>
      <c r="O1" s="46"/>
      <c r="P1" s="46"/>
      <c r="Q1" s="46"/>
      <c r="R1" s="46"/>
      <c r="S1" s="46"/>
      <c r="T1" s="46"/>
      <c r="U1" s="46"/>
      <c r="V1" s="46"/>
      <c r="W1" s="46"/>
      <c r="X1" s="46"/>
      <c r="Y1" s="46"/>
      <c r="Z1" s="46"/>
    </row>
    <row r="2" ht="12.75" customHeight="1">
      <c r="A2" s="195" t="s">
        <v>189</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196" t="s">
        <v>190</v>
      </c>
      <c r="B3" s="197" t="s">
        <v>191</v>
      </c>
      <c r="C3" s="197" t="s">
        <v>192</v>
      </c>
      <c r="D3" s="197" t="s">
        <v>193</v>
      </c>
      <c r="E3" s="196" t="s">
        <v>194</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198" t="s">
        <v>195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199">
        <v>600.0</v>
      </c>
      <c r="C5" s="200" t="s">
        <v>196</v>
      </c>
      <c r="D5" s="63"/>
      <c r="E5" s="199">
        <v>600.0</v>
      </c>
      <c r="F5" s="201">
        <v>600.0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199">
        <v>700.0</v>
      </c>
      <c r="C6" s="200" t="s">
        <v>197</v>
      </c>
      <c r="D6" s="63"/>
      <c r="E6" s="199">
        <v>250.0</v>
      </c>
      <c r="F6" s="201">
        <v>250.0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199">
        <v>750.0</v>
      </c>
      <c r="C7" s="200" t="s">
        <v>198</v>
      </c>
      <c r="D7" s="63"/>
      <c r="E7" s="199">
        <v>750.0</v>
      </c>
      <c r="F7" s="201">
        <v>750.0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199">
        <v>650.0</v>
      </c>
      <c r="C8" s="200" t="s">
        <v>199</v>
      </c>
      <c r="D8" s="63"/>
      <c r="E8" s="199">
        <v>500.0</v>
      </c>
      <c r="F8" s="201">
        <v>500.0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199">
        <v>650.0</v>
      </c>
      <c r="C9" s="200" t="s">
        <v>200</v>
      </c>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199">
        <v>650.0</v>
      </c>
      <c r="F13" s="201">
        <v>650.0</v>
      </c>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3350</v>
      </c>
      <c r="C20" s="79"/>
      <c r="D20" s="63"/>
      <c r="E20" s="79">
        <f>sum(E5:E18)</f>
        <v>2750</v>
      </c>
      <c r="F20" s="86">
        <f>SUM(F5,F6,F7,F8,F10,F11,F13,F15,F17,F18)</f>
        <v>2750</v>
      </c>
      <c r="G20" s="68" t="s">
        <v>94</v>
      </c>
      <c r="H20" s="72">
        <f>SUM(H5:H19)</f>
        <v>0</v>
      </c>
      <c r="I20" s="80"/>
      <c r="J20" s="68"/>
      <c r="K20" s="72">
        <f t="shared" ref="K20:L20" si="1">SUM(K5:K19)</f>
        <v>0</v>
      </c>
      <c r="L20" s="87">
        <f t="shared" si="1"/>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204">
        <v>200.0</v>
      </c>
      <c r="C24" s="205" t="s">
        <v>201</v>
      </c>
      <c r="D24" s="99"/>
      <c r="E24" s="204">
        <v>200.0</v>
      </c>
      <c r="F24" s="206">
        <v>200.0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204">
        <v>400.0</v>
      </c>
      <c r="C25" s="205" t="s">
        <v>202</v>
      </c>
      <c r="D25" s="99"/>
      <c r="E25" s="204">
        <v>200.0</v>
      </c>
      <c r="F25" s="206">
        <v>200.0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204">
        <v>250.0</v>
      </c>
      <c r="C26" s="205" t="s">
        <v>203</v>
      </c>
      <c r="D26" s="99"/>
      <c r="E26" s="204">
        <v>250.0</v>
      </c>
      <c r="F26" s="206">
        <v>250.0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207">
        <v>300.0</v>
      </c>
      <c r="C27" s="205" t="s">
        <v>204</v>
      </c>
      <c r="D27" s="99"/>
      <c r="E27" s="207">
        <v>300.0</v>
      </c>
      <c r="F27" s="206">
        <v>300.0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207">
        <v>250.0</v>
      </c>
      <c r="C28" s="205" t="s">
        <v>205</v>
      </c>
      <c r="D28" s="99"/>
      <c r="E28" s="207">
        <v>250.0</v>
      </c>
      <c r="F28" s="206">
        <v>250.0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2">SUM(K24,K25,K26,K27,K30,K32)</f>
        <v>0</v>
      </c>
      <c r="L34" s="123">
        <f t="shared" si="2"/>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1400</v>
      </c>
      <c r="C37" s="126"/>
      <c r="D37" s="99"/>
      <c r="E37" s="125">
        <f t="shared" ref="E37:F37" si="3">SUM(E24:E36)</f>
        <v>1200</v>
      </c>
      <c r="F37" s="127">
        <f t="shared" si="3"/>
        <v>1200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4">SUM(K39,K40,K41,K42,K43,K44)</f>
        <v>0</v>
      </c>
      <c r="L45" s="144">
        <f t="shared" si="4"/>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5">SUM(E43,E47,E48,E49)</f>
        <v>0</v>
      </c>
      <c r="F51" s="150">
        <f t="shared" si="5"/>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6">SUM(K51,K52,K53,K54,K55,K56)</f>
        <v>0</v>
      </c>
      <c r="L58" s="172">
        <f t="shared" si="6"/>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7">SUM(E57,E58,E59,E60,E61,E62)</f>
        <v>0</v>
      </c>
      <c r="F64" s="184">
        <f t="shared" si="7"/>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8">sum(E20,K20,K34,K45,K58,E51,E64)</f>
        <v>2750</v>
      </c>
      <c r="F65" s="185">
        <f t="shared" si="8"/>
        <v>2750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9">E37</f>
        <v>1200</v>
      </c>
      <c r="F66" s="185">
        <f t="shared" si="9"/>
        <v>1200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0">SUM(E65:E66)</f>
        <v>3950</v>
      </c>
      <c r="F67" s="188">
        <f t="shared" si="10"/>
        <v>3950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184</v>
      </c>
      <c r="F68" s="203" t="s">
        <v>183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206</v>
      </c>
      <c r="B1" s="193" t="s">
        <v>207</v>
      </c>
      <c r="C1" s="193" t="s">
        <v>208</v>
      </c>
      <c r="D1" s="193" t="s">
        <v>209</v>
      </c>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208" t="s">
        <v>210</v>
      </c>
      <c r="H21" s="53"/>
      <c r="I21" s="89"/>
      <c r="J21" s="208" t="s">
        <v>211</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196" t="s">
        <v>212</v>
      </c>
      <c r="H22" s="55"/>
      <c r="I22" s="96"/>
      <c r="J22" s="55"/>
      <c r="K22" s="196" t="s">
        <v>213</v>
      </c>
      <c r="L22" s="209" t="s">
        <v>214</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210">
        <v>300.0</v>
      </c>
      <c r="I27" s="211" t="s">
        <v>215</v>
      </c>
      <c r="J27" s="106"/>
      <c r="K27" s="210">
        <v>300.0</v>
      </c>
      <c r="L27" s="212">
        <v>300.0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300</v>
      </c>
      <c r="I34" s="110"/>
      <c r="J34" s="106"/>
      <c r="K34" s="109">
        <f t="shared" ref="K34:L34" si="3">SUM(K24,K25,K26,K27,K30,K32)</f>
        <v>300</v>
      </c>
      <c r="L34" s="123">
        <f t="shared" si="3"/>
        <v>300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300</v>
      </c>
      <c r="F65" s="185">
        <f t="shared" si="9"/>
        <v>300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300</v>
      </c>
      <c r="F67" s="188">
        <f t="shared" si="11"/>
        <v>300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216</v>
      </c>
      <c r="F68" s="203" t="s">
        <v>183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217</v>
      </c>
      <c r="B1" s="193" t="s">
        <v>218</v>
      </c>
      <c r="C1" s="193" t="s">
        <v>219</v>
      </c>
      <c r="D1" s="193" t="s">
        <v>220</v>
      </c>
      <c r="E1" s="44"/>
      <c r="F1" s="44"/>
      <c r="G1" s="45"/>
      <c r="H1" s="46"/>
      <c r="I1" s="46"/>
      <c r="J1" s="46"/>
      <c r="K1" s="47" t="s">
        <v>66</v>
      </c>
      <c r="L1" s="48"/>
      <c r="M1" s="46"/>
      <c r="N1" s="49"/>
      <c r="O1" s="46"/>
      <c r="P1" s="46"/>
      <c r="Q1" s="46"/>
      <c r="R1" s="46"/>
      <c r="S1" s="46"/>
      <c r="T1" s="46"/>
      <c r="U1" s="46"/>
      <c r="V1" s="46"/>
      <c r="W1" s="46"/>
      <c r="X1" s="46"/>
      <c r="Y1" s="46"/>
      <c r="Z1" s="46"/>
    </row>
    <row r="2" ht="12.75" customHeight="1">
      <c r="A2" s="195" t="s">
        <v>221</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196" t="s">
        <v>222</v>
      </c>
      <c r="B3" s="197" t="s">
        <v>223</v>
      </c>
      <c r="C3" s="197" t="s">
        <v>224</v>
      </c>
      <c r="D3" s="197" t="s">
        <v>225</v>
      </c>
      <c r="E3" s="196" t="s">
        <v>226</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199">
        <v>150.0</v>
      </c>
      <c r="C5" s="200" t="s">
        <v>227</v>
      </c>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199">
        <v>1000.0</v>
      </c>
      <c r="C7" s="200" t="s">
        <v>228</v>
      </c>
      <c r="D7" s="63"/>
      <c r="E7" s="199">
        <v>200.0</v>
      </c>
      <c r="F7" s="201">
        <v>200.0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199">
        <v>250.0</v>
      </c>
      <c r="C8" s="200" t="s">
        <v>229</v>
      </c>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1400</v>
      </c>
      <c r="C20" s="79"/>
      <c r="D20" s="63"/>
      <c r="E20" s="79">
        <f t="shared" ref="E20:F20" si="1">SUM(E5,E6,E7,E8,E10,E11,E15,E17,E18)</f>
        <v>200</v>
      </c>
      <c r="F20" s="86">
        <f t="shared" si="1"/>
        <v>200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200</v>
      </c>
      <c r="F65" s="185">
        <f t="shared" si="9"/>
        <v>200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200</v>
      </c>
      <c r="F67" s="188">
        <f t="shared" si="11"/>
        <v>200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184</v>
      </c>
      <c r="F68" s="203" t="s">
        <v>216</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230</v>
      </c>
      <c r="B1" s="193" t="s">
        <v>231</v>
      </c>
      <c r="C1" s="193" t="s">
        <v>232</v>
      </c>
      <c r="D1" s="193" t="s">
        <v>233</v>
      </c>
      <c r="E1" s="44"/>
      <c r="F1" s="44"/>
      <c r="G1" s="45"/>
      <c r="H1" s="46"/>
      <c r="I1" s="46"/>
      <c r="J1" s="46"/>
      <c r="K1" s="47" t="s">
        <v>66</v>
      </c>
      <c r="L1" s="48"/>
      <c r="M1" s="46"/>
      <c r="N1" s="49"/>
      <c r="O1" s="46"/>
      <c r="P1" s="46"/>
      <c r="Q1" s="46"/>
      <c r="R1" s="46"/>
      <c r="S1" s="46"/>
      <c r="T1" s="46"/>
      <c r="U1" s="46"/>
      <c r="V1" s="46"/>
      <c r="W1" s="46"/>
      <c r="X1" s="46"/>
      <c r="Y1" s="46"/>
      <c r="Z1" s="46"/>
    </row>
    <row r="2" ht="12.75" customHeight="1">
      <c r="A2" s="195" t="s">
        <v>234</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196" t="s">
        <v>235</v>
      </c>
      <c r="B3" s="197" t="s">
        <v>236</v>
      </c>
      <c r="C3" s="197" t="s">
        <v>237</v>
      </c>
      <c r="D3" s="197" t="s">
        <v>238</v>
      </c>
      <c r="E3" s="196" t="s">
        <v>239</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199">
        <v>207.0</v>
      </c>
      <c r="C5" s="200" t="s">
        <v>240</v>
      </c>
      <c r="D5" s="63"/>
      <c r="E5" s="199">
        <v>207.0</v>
      </c>
      <c r="F5" s="201">
        <v>207.0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199">
        <v>300.0</v>
      </c>
      <c r="C7" s="200" t="s">
        <v>241</v>
      </c>
      <c r="D7" s="63"/>
      <c r="E7" s="199">
        <v>300.0</v>
      </c>
      <c r="F7" s="201">
        <v>300.0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199">
        <v>4000.0</v>
      </c>
      <c r="C9" s="200" t="s">
        <v>242</v>
      </c>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199">
        <v>4000.0</v>
      </c>
      <c r="F11" s="201">
        <v>4000.0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199">
        <v>1300.0</v>
      </c>
      <c r="C17" s="200" t="s">
        <v>243</v>
      </c>
      <c r="D17" s="63"/>
      <c r="E17" s="199">
        <v>1300.0</v>
      </c>
      <c r="F17" s="201">
        <v>1300.0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5807</v>
      </c>
      <c r="C20" s="79"/>
      <c r="D20" s="63"/>
      <c r="E20" s="79">
        <f t="shared" ref="E20:F20" si="1">SUM(E5,E6,E7,E8,E10,E11,E15,E17,E18)</f>
        <v>5807</v>
      </c>
      <c r="F20" s="86">
        <f t="shared" si="1"/>
        <v>5807</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5807</v>
      </c>
      <c r="F65" s="185">
        <f t="shared" si="9"/>
        <v>5807</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SUM(E65:E66)-320</f>
        <v>5487</v>
      </c>
      <c r="F67" s="188">
        <f t="shared" si="11"/>
        <v>5487</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184</v>
      </c>
      <c r="F68" s="203" t="s">
        <v>216</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244</v>
      </c>
      <c r="B1" s="44"/>
      <c r="C1" s="44"/>
      <c r="D1" s="44"/>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213">
        <v>2.0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213">
        <v>1000.0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213">
        <v>8.0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214">
        <v>1228.81</v>
      </c>
      <c r="C45" s="140"/>
      <c r="D45" s="139"/>
      <c r="E45" s="214">
        <v>1228.81</v>
      </c>
      <c r="F45" s="215">
        <v>1228.81</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216">
        <v>1228.81</v>
      </c>
      <c r="C51" s="136"/>
      <c r="D51" s="139"/>
      <c r="E51" s="149">
        <f>SUM(E43,E47,E48,E49,E45)</f>
        <v>1228.81</v>
      </c>
      <c r="F51" s="150">
        <f>SUM(F43:F49)</f>
        <v>1228.81</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6">SUM(K51,K52,K53,K54,K55,K56)</f>
        <v>0</v>
      </c>
      <c r="L58" s="172">
        <f t="shared" si="6"/>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7">SUM(E57,E58,E59,E60,E61,E62)</f>
        <v>0</v>
      </c>
      <c r="F64" s="184">
        <f t="shared" si="7"/>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8">sum(E20,K20,K34,K45,K58,E51,E64)</f>
        <v>1228.81</v>
      </c>
      <c r="F65" s="185">
        <f t="shared" si="8"/>
        <v>1228.81</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9">E37</f>
        <v>0</v>
      </c>
      <c r="F66" s="185">
        <f t="shared" si="9"/>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0">SUM(E65:E66)</f>
        <v>1228.81</v>
      </c>
      <c r="F67" s="188">
        <f t="shared" si="10"/>
        <v>1228.81</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245</v>
      </c>
      <c r="F68" s="203" t="s">
        <v>246</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247</v>
      </c>
      <c r="B1" s="193" t="s">
        <v>248</v>
      </c>
      <c r="C1" s="193" t="s">
        <v>249</v>
      </c>
      <c r="D1" s="193" t="s">
        <v>250</v>
      </c>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208" t="s">
        <v>251</v>
      </c>
      <c r="H21" s="53"/>
      <c r="I21" s="89"/>
      <c r="J21" s="208" t="s">
        <v>252</v>
      </c>
      <c r="K21" s="53" t="s">
        <v>97</v>
      </c>
      <c r="L21" s="217" t="s">
        <v>253</v>
      </c>
      <c r="M21" s="46"/>
      <c r="N21" s="46"/>
      <c r="O21" s="46"/>
      <c r="P21" s="46"/>
      <c r="Q21" s="46"/>
      <c r="R21" s="46"/>
      <c r="S21" s="46"/>
      <c r="T21" s="46"/>
      <c r="U21" s="46"/>
      <c r="V21" s="46"/>
      <c r="W21" s="46"/>
      <c r="X21" s="46"/>
      <c r="Y21" s="46"/>
      <c r="Z21" s="46"/>
    </row>
    <row r="22" ht="12.75" customHeight="1">
      <c r="A22" s="56"/>
      <c r="B22" s="56"/>
      <c r="C22" s="93"/>
      <c r="D22" s="56"/>
      <c r="E22" s="94"/>
      <c r="F22" s="95"/>
      <c r="G22" s="196" t="s">
        <v>254</v>
      </c>
      <c r="H22" s="55"/>
      <c r="I22" s="96"/>
      <c r="J22" s="55"/>
      <c r="K22" s="196" t="s">
        <v>255</v>
      </c>
      <c r="L22" s="209" t="s">
        <v>256</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218" t="s">
        <v>257</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204">
        <v>120.0</v>
      </c>
      <c r="C24" s="205" t="s">
        <v>258</v>
      </c>
      <c r="D24" s="99"/>
      <c r="E24" s="204">
        <v>120.0</v>
      </c>
      <c r="F24" s="206">
        <v>120.0</v>
      </c>
      <c r="G24" s="103" t="s">
        <v>102</v>
      </c>
      <c r="H24" s="210">
        <v>143.0</v>
      </c>
      <c r="I24" s="211" t="s">
        <v>259</v>
      </c>
      <c r="J24" s="106"/>
      <c r="K24" s="210">
        <v>143.0</v>
      </c>
      <c r="L24" s="212">
        <v>143.0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210">
        <v>50.0</v>
      </c>
      <c r="I25" s="211" t="s">
        <v>260</v>
      </c>
      <c r="J25" s="106"/>
      <c r="K25" s="210">
        <v>50.0</v>
      </c>
      <c r="L25" s="212">
        <v>50.0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210">
        <v>45.0</v>
      </c>
      <c r="I26" s="211" t="s">
        <v>261</v>
      </c>
      <c r="J26" s="106"/>
      <c r="K26" s="210">
        <v>45.0</v>
      </c>
      <c r="L26" s="212">
        <v>45.0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210">
        <v>3345.0</v>
      </c>
      <c r="I27" s="211" t="s">
        <v>262</v>
      </c>
      <c r="J27" s="106"/>
      <c r="K27" s="210">
        <v>1190.0</v>
      </c>
      <c r="L27" s="212">
        <v>1190.0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219"/>
      <c r="I28" s="220" t="s">
        <v>263</v>
      </c>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204">
        <v>100.0</v>
      </c>
      <c r="C30" s="205" t="s">
        <v>264</v>
      </c>
      <c r="D30" s="99"/>
      <c r="E30" s="204">
        <v>100.0</v>
      </c>
      <c r="F30" s="206">
        <v>100.0</v>
      </c>
      <c r="G30" s="117" t="s">
        <v>113</v>
      </c>
      <c r="H30" s="210">
        <v>100.0</v>
      </c>
      <c r="I30" s="105"/>
      <c r="J30" s="221" t="s">
        <v>265</v>
      </c>
      <c r="K30" s="210">
        <v>100.0</v>
      </c>
      <c r="L30" s="212">
        <v>100.0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3683</v>
      </c>
      <c r="I34" s="110"/>
      <c r="J34" s="106"/>
      <c r="K34" s="109">
        <f t="shared" ref="K34:L34" si="3">SUM(K24,K25,K26,K27,K30,K32)</f>
        <v>1528</v>
      </c>
      <c r="L34" s="123">
        <f t="shared" si="3"/>
        <v>1528</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220</v>
      </c>
      <c r="C37" s="126"/>
      <c r="D37" s="99"/>
      <c r="E37" s="125">
        <f t="shared" ref="E37:F37" si="4">SUM(E24:E36)</f>
        <v>220</v>
      </c>
      <c r="F37" s="127">
        <f t="shared" si="4"/>
        <v>220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1528</v>
      </c>
      <c r="F65" s="185">
        <f t="shared" si="9"/>
        <v>1528</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220</v>
      </c>
      <c r="F66" s="185">
        <f t="shared" si="10"/>
        <v>220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1748</v>
      </c>
      <c r="F67" s="188">
        <f t="shared" si="11"/>
        <v>1748</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246</v>
      </c>
      <c r="F68" s="203" t="s">
        <v>266</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267</v>
      </c>
      <c r="B1" s="44"/>
      <c r="C1" s="44"/>
      <c r="D1" s="44"/>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197" t="s">
        <v>268</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222" t="s">
        <v>269</v>
      </c>
      <c r="C55" s="93"/>
      <c r="D55" s="196" t="s">
        <v>270</v>
      </c>
      <c r="E55" s="56"/>
      <c r="F55" s="223" t="s">
        <v>271</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224">
        <v>400.0</v>
      </c>
      <c r="C57" s="225" t="s">
        <v>272</v>
      </c>
      <c r="D57" s="162"/>
      <c r="E57" s="224">
        <v>400.0</v>
      </c>
      <c r="F57" s="226">
        <v>400.0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400</v>
      </c>
      <c r="C64" s="183"/>
      <c r="D64" s="162"/>
      <c r="E64" s="182">
        <f t="shared" ref="E64:F64" si="8">SUM(E57,E58,E59,E60,E61,E62)</f>
        <v>400</v>
      </c>
      <c r="F64" s="184">
        <f t="shared" si="8"/>
        <v>400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400</v>
      </c>
      <c r="F65" s="185">
        <f t="shared" si="9"/>
        <v>400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400</v>
      </c>
      <c r="F67" s="188">
        <f t="shared" si="11"/>
        <v>400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245</v>
      </c>
      <c r="F68" s="203" t="s">
        <v>273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274</v>
      </c>
      <c r="B1" s="44"/>
      <c r="C1" s="44"/>
      <c r="D1" s="44"/>
      <c r="E1" s="44"/>
      <c r="F1" s="44"/>
      <c r="G1" s="45"/>
      <c r="H1" s="46"/>
      <c r="I1" s="46"/>
      <c r="J1" s="46"/>
      <c r="K1" s="47" t="s">
        <v>66</v>
      </c>
      <c r="L1" s="48"/>
      <c r="M1" s="46"/>
      <c r="N1" s="49"/>
      <c r="O1" s="46"/>
      <c r="P1" s="46"/>
      <c r="Q1" s="46"/>
      <c r="R1" s="46"/>
      <c r="S1" s="46"/>
      <c r="T1" s="46"/>
      <c r="U1" s="46"/>
      <c r="V1" s="46"/>
      <c r="W1" s="46"/>
      <c r="X1" s="46"/>
      <c r="Y1" s="46"/>
      <c r="Z1" s="46"/>
    </row>
    <row r="2" ht="12.75" customHeight="1">
      <c r="A2" s="195" t="s">
        <v>275</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196" t="s">
        <v>276</v>
      </c>
      <c r="B3" s="197" t="s">
        <v>277</v>
      </c>
      <c r="C3" s="197" t="s">
        <v>278</v>
      </c>
      <c r="D3" s="197" t="s">
        <v>279</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198" t="s">
        <v>280</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201">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199">
        <v>300.0</v>
      </c>
      <c r="C17" s="200" t="s">
        <v>281</v>
      </c>
      <c r="D17" s="227" t="s">
        <v>282</v>
      </c>
      <c r="E17" s="199">
        <v>300.0</v>
      </c>
      <c r="F17" s="201">
        <v>300.0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300</v>
      </c>
      <c r="C20" s="79"/>
      <c r="D20" s="63"/>
      <c r="E20" s="79">
        <f t="shared" ref="E20:F20" si="1">SUM(E5,E6,E7,E8,E10,E11,E15,E17,E18)</f>
        <v>300</v>
      </c>
      <c r="F20" s="86">
        <f t="shared" si="1"/>
        <v>300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0</v>
      </c>
      <c r="C37" s="126"/>
      <c r="D37" s="99"/>
      <c r="E37" s="125">
        <f t="shared" ref="E37:F37" si="4">SUM(E24:E36)</f>
        <v>0</v>
      </c>
      <c r="F37" s="127">
        <f t="shared" si="4"/>
        <v>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300</v>
      </c>
      <c r="F65" s="185">
        <f t="shared" si="9"/>
        <v>300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300</v>
      </c>
      <c r="F67" s="188">
        <f t="shared" si="11"/>
        <v>300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266</v>
      </c>
      <c r="F68" s="203" t="s">
        <v>273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283</v>
      </c>
      <c r="B1" s="193" t="s">
        <v>284</v>
      </c>
      <c r="C1" s="193" t="s">
        <v>285</v>
      </c>
      <c r="D1" s="228" t="s">
        <v>286</v>
      </c>
      <c r="E1" s="193" t="s">
        <v>287</v>
      </c>
      <c r="F1" s="44"/>
      <c r="G1" s="45"/>
      <c r="H1" s="46"/>
      <c r="I1" s="46"/>
      <c r="J1" s="46"/>
      <c r="K1" s="194" t="s">
        <v>288</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100">
        <v>0.0</v>
      </c>
      <c r="C24" s="101"/>
      <c r="D24" s="99"/>
      <c r="E24" s="100">
        <v>0.0</v>
      </c>
      <c r="F24" s="102">
        <v>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204">
        <v>40.0</v>
      </c>
      <c r="C30" s="205" t="s">
        <v>289</v>
      </c>
      <c r="D30" s="99"/>
      <c r="E30" s="204">
        <v>40.0</v>
      </c>
      <c r="F30" s="206">
        <v>40.0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40</v>
      </c>
      <c r="C37" s="126"/>
      <c r="D37" s="99"/>
      <c r="E37" s="125">
        <f t="shared" ref="E37:F37" si="4">SUM(E24:E36)</f>
        <v>40</v>
      </c>
      <c r="F37" s="127">
        <f t="shared" si="4"/>
        <v>40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40</v>
      </c>
      <c r="F66" s="185">
        <f t="shared" si="10"/>
        <v>40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40</v>
      </c>
      <c r="F67" s="188">
        <f t="shared" si="11"/>
        <v>40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290</v>
      </c>
      <c r="F68" s="203" t="s">
        <v>291</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292</v>
      </c>
      <c r="B1" s="193" t="s">
        <v>293</v>
      </c>
      <c r="C1" s="193" t="s">
        <v>294</v>
      </c>
      <c r="D1" s="193" t="s">
        <v>295</v>
      </c>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208" t="s">
        <v>296</v>
      </c>
      <c r="H21" s="53"/>
      <c r="I21" s="89"/>
      <c r="J21" s="208" t="s">
        <v>297</v>
      </c>
      <c r="K21" s="53" t="s">
        <v>97</v>
      </c>
      <c r="L21" s="217" t="s">
        <v>298</v>
      </c>
      <c r="M21" s="46"/>
      <c r="N21" s="46"/>
      <c r="O21" s="46"/>
      <c r="P21" s="46"/>
      <c r="Q21" s="46"/>
      <c r="R21" s="46"/>
      <c r="S21" s="46"/>
      <c r="T21" s="46"/>
      <c r="U21" s="46"/>
      <c r="V21" s="46"/>
      <c r="W21" s="46"/>
      <c r="X21" s="46"/>
      <c r="Y21" s="46"/>
      <c r="Z21" s="46"/>
    </row>
    <row r="22" ht="12.75" customHeight="1">
      <c r="A22" s="56"/>
      <c r="B22" s="56"/>
      <c r="C22" s="93"/>
      <c r="D22" s="56"/>
      <c r="E22" s="94"/>
      <c r="F22" s="95"/>
      <c r="G22" s="196" t="s">
        <v>299</v>
      </c>
      <c r="H22" s="55"/>
      <c r="I22" s="96"/>
      <c r="J22" s="96"/>
      <c r="K22" s="196" t="s">
        <v>300</v>
      </c>
      <c r="L22" s="209" t="s">
        <v>301</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204">
        <v>500.0</v>
      </c>
      <c r="C24" s="205" t="s">
        <v>302</v>
      </c>
      <c r="D24" s="99"/>
      <c r="E24" s="204">
        <v>500.0</v>
      </c>
      <c r="F24" s="206">
        <v>500.0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210">
        <v>0.0</v>
      </c>
      <c r="I27" s="211"/>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500</v>
      </c>
      <c r="C37" s="126"/>
      <c r="D37" s="99"/>
      <c r="E37" s="125">
        <f t="shared" ref="E37:F37" si="4">SUM(E24:E36)</f>
        <v>500</v>
      </c>
      <c r="F37" s="127">
        <f t="shared" si="4"/>
        <v>500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229" t="s">
        <v>303</v>
      </c>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500</v>
      </c>
      <c r="F66" s="185">
        <f t="shared" si="10"/>
        <v>500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500</v>
      </c>
      <c r="F67" s="188">
        <f t="shared" si="11"/>
        <v>500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304</v>
      </c>
      <c r="F68" s="203" t="s">
        <v>291</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305</v>
      </c>
      <c r="B1" s="193" t="s">
        <v>306</v>
      </c>
      <c r="C1" s="193" t="s">
        <v>307</v>
      </c>
      <c r="D1" s="193" t="s">
        <v>308</v>
      </c>
      <c r="E1" s="44"/>
      <c r="F1" s="44"/>
      <c r="G1" s="45"/>
      <c r="H1" s="46"/>
      <c r="I1" s="46"/>
      <c r="J1" s="46"/>
      <c r="K1" s="47" t="s">
        <v>66</v>
      </c>
      <c r="L1" s="48"/>
      <c r="M1" s="46"/>
      <c r="N1" s="49"/>
      <c r="O1" s="46"/>
      <c r="P1" s="46"/>
      <c r="Q1" s="46"/>
      <c r="R1" s="46"/>
      <c r="S1" s="46"/>
      <c r="T1" s="46"/>
      <c r="U1" s="46"/>
      <c r="V1" s="46"/>
      <c r="W1" s="46"/>
      <c r="X1" s="46"/>
      <c r="Y1" s="46"/>
      <c r="Z1" s="46"/>
    </row>
    <row r="2" ht="12.75" customHeight="1">
      <c r="A2" s="50" t="s">
        <v>67</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55" t="s">
        <v>69</v>
      </c>
      <c r="B3" s="56" t="s">
        <v>70</v>
      </c>
      <c r="C3" s="56" t="s">
        <v>71</v>
      </c>
      <c r="D3" s="56" t="s">
        <v>72</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61">
        <v>0.0</v>
      </c>
      <c r="C7" s="62"/>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61">
        <v>0.0</v>
      </c>
      <c r="C8" s="62"/>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204">
        <v>440.0</v>
      </c>
      <c r="C24" s="205" t="s">
        <v>309</v>
      </c>
      <c r="D24" s="99"/>
      <c r="E24" s="204">
        <v>440.0</v>
      </c>
      <c r="F24" s="206">
        <v>440.0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204">
        <v>0.0</v>
      </c>
      <c r="C25" s="205"/>
      <c r="D25" s="99"/>
      <c r="E25" s="102">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108">
        <v>0.0</v>
      </c>
      <c r="C27" s="101"/>
      <c r="D27" s="99"/>
      <c r="E27" s="108">
        <v>0.0</v>
      </c>
      <c r="F27" s="102">
        <v>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440</v>
      </c>
      <c r="C37" s="126"/>
      <c r="D37" s="99"/>
      <c r="E37" s="125">
        <f t="shared" ref="E37:F37" si="4">SUM(E24:E36)</f>
        <v>440</v>
      </c>
      <c r="F37" s="127">
        <f t="shared" si="4"/>
        <v>440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440</v>
      </c>
      <c r="F66" s="185">
        <f t="shared" si="10"/>
        <v>440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440</v>
      </c>
      <c r="F67" s="188">
        <f t="shared" si="11"/>
        <v>440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304</v>
      </c>
      <c r="F68" s="203" t="s">
        <v>291</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310</v>
      </c>
      <c r="B1" s="193" t="s">
        <v>311</v>
      </c>
      <c r="C1" s="193" t="s">
        <v>312</v>
      </c>
      <c r="D1" s="193" t="s">
        <v>313</v>
      </c>
      <c r="E1" s="44"/>
      <c r="F1" s="44"/>
      <c r="G1" s="45"/>
      <c r="H1" s="46"/>
      <c r="I1" s="46"/>
      <c r="J1" s="46"/>
      <c r="K1" s="47" t="s">
        <v>66</v>
      </c>
      <c r="L1" s="48"/>
      <c r="M1" s="46"/>
      <c r="N1" s="49"/>
      <c r="O1" s="46"/>
      <c r="P1" s="46"/>
      <c r="Q1" s="46"/>
      <c r="R1" s="46"/>
      <c r="S1" s="46"/>
      <c r="T1" s="46"/>
      <c r="U1" s="46"/>
      <c r="V1" s="46"/>
      <c r="W1" s="46"/>
      <c r="X1" s="46"/>
      <c r="Y1" s="46"/>
      <c r="Z1" s="46"/>
    </row>
    <row r="2" ht="12.75" customHeight="1">
      <c r="A2" s="195" t="s">
        <v>314</v>
      </c>
      <c r="B2" s="51"/>
      <c r="C2" s="51"/>
      <c r="D2" s="51"/>
      <c r="E2" s="52"/>
      <c r="F2" s="52"/>
      <c r="G2" s="51" t="s">
        <v>68</v>
      </c>
      <c r="H2" s="53"/>
      <c r="I2" s="53"/>
      <c r="J2" s="53"/>
      <c r="K2" s="52"/>
      <c r="L2" s="54"/>
      <c r="M2" s="46"/>
      <c r="N2" s="46"/>
      <c r="O2" s="46"/>
      <c r="P2" s="46"/>
      <c r="Q2" s="46"/>
      <c r="R2" s="46"/>
      <c r="S2" s="46"/>
      <c r="T2" s="46"/>
      <c r="U2" s="46"/>
      <c r="V2" s="46"/>
      <c r="W2" s="46"/>
      <c r="X2" s="46"/>
      <c r="Y2" s="46"/>
      <c r="Z2" s="46"/>
    </row>
    <row r="3" ht="12.75" customHeight="1">
      <c r="A3" s="196" t="s">
        <v>315</v>
      </c>
      <c r="B3" s="197" t="s">
        <v>316</v>
      </c>
      <c r="C3" s="197" t="s">
        <v>317</v>
      </c>
      <c r="D3" s="197" t="s">
        <v>318</v>
      </c>
      <c r="E3" s="55" t="s">
        <v>73</v>
      </c>
      <c r="F3" s="57"/>
      <c r="G3" s="55" t="s">
        <v>74</v>
      </c>
      <c r="H3" s="56" t="s">
        <v>70</v>
      </c>
      <c r="I3" s="56" t="s">
        <v>71</v>
      </c>
      <c r="J3" s="56" t="s">
        <v>72</v>
      </c>
      <c r="K3" s="55" t="s">
        <v>73</v>
      </c>
      <c r="L3" s="57"/>
      <c r="M3" s="46"/>
      <c r="N3" s="46"/>
      <c r="O3" s="46"/>
      <c r="P3" s="46"/>
      <c r="Q3" s="46"/>
      <c r="R3" s="46"/>
      <c r="S3" s="46"/>
      <c r="T3" s="46"/>
      <c r="U3" s="46"/>
      <c r="V3" s="46"/>
      <c r="W3" s="46"/>
      <c r="X3" s="46"/>
      <c r="Y3" s="46"/>
      <c r="Z3" s="46"/>
    </row>
    <row r="4" ht="12.75" customHeight="1">
      <c r="A4" s="58" t="s">
        <v>75</v>
      </c>
      <c r="B4" s="55" t="s">
        <v>76</v>
      </c>
      <c r="C4" s="55" t="s">
        <v>77</v>
      </c>
      <c r="D4" s="55"/>
      <c r="E4" s="55" t="s">
        <v>78</v>
      </c>
      <c r="F4" s="59" t="s">
        <v>79</v>
      </c>
      <c r="G4" s="58" t="s">
        <v>75</v>
      </c>
      <c r="H4" s="56" t="s">
        <v>76</v>
      </c>
      <c r="I4" s="56" t="s">
        <v>77</v>
      </c>
      <c r="J4" s="56"/>
      <c r="K4" s="55" t="s">
        <v>78</v>
      </c>
      <c r="L4" s="59" t="s">
        <v>79</v>
      </c>
      <c r="M4" s="46"/>
      <c r="N4" s="46"/>
      <c r="O4" s="46"/>
      <c r="P4" s="46"/>
      <c r="Q4" s="46"/>
      <c r="R4" s="46"/>
      <c r="S4" s="46"/>
      <c r="T4" s="46"/>
      <c r="U4" s="46"/>
      <c r="V4" s="46"/>
      <c r="W4" s="46"/>
      <c r="X4" s="46"/>
      <c r="Y4" s="46"/>
      <c r="Z4" s="46"/>
    </row>
    <row r="5" ht="12.75" customHeight="1">
      <c r="A5" s="60" t="s">
        <v>80</v>
      </c>
      <c r="B5" s="61">
        <v>0.0</v>
      </c>
      <c r="C5" s="62"/>
      <c r="D5" s="63"/>
      <c r="E5" s="61">
        <v>0.0</v>
      </c>
      <c r="F5" s="64">
        <v>0.0</v>
      </c>
      <c r="G5" s="65" t="s">
        <v>80</v>
      </c>
      <c r="H5" s="66">
        <v>0.0</v>
      </c>
      <c r="I5" s="67"/>
      <c r="J5" s="68"/>
      <c r="K5" s="66">
        <v>0.0</v>
      </c>
      <c r="L5" s="69">
        <v>0.0</v>
      </c>
      <c r="M5" s="46"/>
      <c r="N5" s="46"/>
      <c r="O5" s="46"/>
      <c r="P5" s="46"/>
      <c r="Q5" s="46"/>
      <c r="R5" s="46"/>
      <c r="S5" s="46"/>
      <c r="T5" s="46"/>
      <c r="U5" s="46"/>
      <c r="V5" s="46"/>
      <c r="W5" s="46"/>
      <c r="X5" s="46"/>
      <c r="Y5" s="46"/>
      <c r="Z5" s="46"/>
    </row>
    <row r="6" ht="12.75" customHeight="1">
      <c r="A6" s="60" t="s">
        <v>81</v>
      </c>
      <c r="B6" s="61">
        <v>0.0</v>
      </c>
      <c r="C6" s="62"/>
      <c r="D6" s="63"/>
      <c r="E6" s="61">
        <v>0.0</v>
      </c>
      <c r="F6" s="64">
        <v>0.0</v>
      </c>
      <c r="G6" s="65" t="s">
        <v>81</v>
      </c>
      <c r="H6" s="66">
        <v>0.0</v>
      </c>
      <c r="I6" s="67"/>
      <c r="J6" s="68"/>
      <c r="K6" s="66">
        <v>0.0</v>
      </c>
      <c r="L6" s="69">
        <v>0.0</v>
      </c>
      <c r="M6" s="46"/>
      <c r="N6" s="46"/>
      <c r="O6" s="46"/>
      <c r="P6" s="46"/>
      <c r="Q6" s="46"/>
      <c r="R6" s="46"/>
      <c r="S6" s="46"/>
      <c r="T6" s="46"/>
      <c r="U6" s="46"/>
      <c r="V6" s="46"/>
      <c r="W6" s="46"/>
      <c r="X6" s="46"/>
      <c r="Y6" s="46"/>
      <c r="Z6" s="46"/>
    </row>
    <row r="7" ht="12.75" customHeight="1">
      <c r="A7" s="60" t="s">
        <v>82</v>
      </c>
      <c r="B7" s="199">
        <v>0.0</v>
      </c>
      <c r="C7" s="200"/>
      <c r="D7" s="63"/>
      <c r="E7" s="61">
        <v>0.0</v>
      </c>
      <c r="F7" s="64">
        <v>0.0</v>
      </c>
      <c r="G7" s="65" t="s">
        <v>82</v>
      </c>
      <c r="H7" s="66">
        <v>0.0</v>
      </c>
      <c r="I7" s="67"/>
      <c r="J7" s="68"/>
      <c r="K7" s="66">
        <v>0.0</v>
      </c>
      <c r="L7" s="69">
        <v>0.0</v>
      </c>
      <c r="M7" s="46"/>
      <c r="N7" s="46"/>
      <c r="O7" s="46"/>
      <c r="P7" s="46"/>
      <c r="Q7" s="46"/>
      <c r="R7" s="46"/>
      <c r="S7" s="46"/>
      <c r="T7" s="46"/>
      <c r="U7" s="46"/>
      <c r="V7" s="46"/>
      <c r="W7" s="46"/>
      <c r="X7" s="46"/>
      <c r="Y7" s="46"/>
      <c r="Z7" s="46"/>
    </row>
    <row r="8" ht="12.75" customHeight="1">
      <c r="A8" s="60" t="s">
        <v>83</v>
      </c>
      <c r="B8" s="199">
        <v>0.0</v>
      </c>
      <c r="C8" s="200"/>
      <c r="D8" s="63"/>
      <c r="E8" s="61">
        <v>0.0</v>
      </c>
      <c r="F8" s="64">
        <v>0.0</v>
      </c>
      <c r="G8" s="65" t="s">
        <v>83</v>
      </c>
      <c r="H8" s="66">
        <v>0.0</v>
      </c>
      <c r="I8" s="67"/>
      <c r="J8" s="68"/>
      <c r="K8" s="66">
        <v>0.0</v>
      </c>
      <c r="L8" s="69">
        <v>0.0</v>
      </c>
      <c r="M8" s="46"/>
      <c r="N8" s="46"/>
      <c r="O8" s="46"/>
      <c r="P8" s="46"/>
      <c r="Q8" s="46"/>
      <c r="R8" s="46"/>
      <c r="S8" s="46"/>
      <c r="T8" s="46"/>
      <c r="U8" s="46"/>
      <c r="V8" s="46"/>
      <c r="W8" s="46"/>
      <c r="X8" s="46"/>
      <c r="Y8" s="46"/>
      <c r="Z8" s="46"/>
    </row>
    <row r="9" ht="12.75" customHeight="1">
      <c r="A9" s="63" t="s">
        <v>84</v>
      </c>
      <c r="B9" s="61">
        <v>0.0</v>
      </c>
      <c r="C9" s="62"/>
      <c r="D9" s="63"/>
      <c r="E9" s="70"/>
      <c r="F9" s="71"/>
      <c r="G9" s="68" t="s">
        <v>84</v>
      </c>
      <c r="H9" s="72">
        <v>0.0</v>
      </c>
      <c r="I9" s="73"/>
      <c r="J9" s="68"/>
      <c r="K9" s="74"/>
      <c r="L9" s="75"/>
      <c r="M9" s="46"/>
      <c r="N9" s="46"/>
      <c r="O9" s="46"/>
      <c r="P9" s="46"/>
      <c r="Q9" s="46"/>
      <c r="R9" s="46"/>
      <c r="S9" s="46"/>
      <c r="T9" s="46"/>
      <c r="U9" s="46"/>
      <c r="V9" s="46"/>
      <c r="W9" s="46"/>
      <c r="X9" s="46"/>
      <c r="Y9" s="46"/>
      <c r="Z9" s="46"/>
    </row>
    <row r="10" ht="12.75" customHeight="1">
      <c r="A10" s="76" t="s">
        <v>85</v>
      </c>
      <c r="B10" s="61"/>
      <c r="C10" s="62"/>
      <c r="D10" s="63"/>
      <c r="E10" s="61">
        <v>0.0</v>
      </c>
      <c r="F10" s="64">
        <v>0.0</v>
      </c>
      <c r="G10" s="77" t="s">
        <v>85</v>
      </c>
      <c r="H10" s="66"/>
      <c r="I10" s="67"/>
      <c r="J10" s="68"/>
      <c r="K10" s="66">
        <v>0.0</v>
      </c>
      <c r="L10" s="69">
        <v>0.0</v>
      </c>
      <c r="M10" s="46"/>
      <c r="N10" s="46"/>
      <c r="O10" s="46"/>
      <c r="P10" s="46"/>
      <c r="Q10" s="46"/>
      <c r="R10" s="46"/>
      <c r="S10" s="46"/>
      <c r="T10" s="46"/>
      <c r="U10" s="46"/>
      <c r="V10" s="46"/>
      <c r="W10" s="46"/>
      <c r="X10" s="46"/>
      <c r="Y10" s="46"/>
      <c r="Z10" s="46"/>
    </row>
    <row r="11" ht="12.75" customHeight="1">
      <c r="A11" s="76" t="s">
        <v>86</v>
      </c>
      <c r="B11" s="61"/>
      <c r="C11" s="62"/>
      <c r="D11" s="63"/>
      <c r="E11" s="61">
        <v>0.0</v>
      </c>
      <c r="F11" s="64">
        <v>0.0</v>
      </c>
      <c r="G11" s="77" t="s">
        <v>86</v>
      </c>
      <c r="H11" s="66"/>
      <c r="I11" s="67"/>
      <c r="J11" s="68"/>
      <c r="K11" s="66">
        <v>0.0</v>
      </c>
      <c r="L11" s="69">
        <v>0.0</v>
      </c>
      <c r="M11" s="46"/>
      <c r="N11" s="46"/>
      <c r="O11" s="46"/>
      <c r="P11" s="46"/>
      <c r="Q11" s="46"/>
      <c r="R11" s="46"/>
      <c r="S11" s="46"/>
      <c r="T11" s="46"/>
      <c r="U11" s="46"/>
      <c r="V11" s="46"/>
      <c r="W11" s="46"/>
      <c r="X11" s="46"/>
      <c r="Y11" s="46"/>
      <c r="Z11" s="46"/>
    </row>
    <row r="12" ht="12.75" customHeight="1">
      <c r="A12" s="76" t="s">
        <v>87</v>
      </c>
      <c r="B12" s="61"/>
      <c r="C12" s="62"/>
      <c r="D12" s="63"/>
      <c r="E12" s="61"/>
      <c r="F12" s="64"/>
      <c r="G12" s="77" t="s">
        <v>87</v>
      </c>
      <c r="H12" s="66"/>
      <c r="I12" s="67"/>
      <c r="J12" s="68"/>
      <c r="K12" s="66">
        <v>0.0</v>
      </c>
      <c r="L12" s="69">
        <v>0.0</v>
      </c>
      <c r="M12" s="46"/>
      <c r="N12" s="46"/>
      <c r="O12" s="46"/>
      <c r="P12" s="46"/>
      <c r="Q12" s="46"/>
      <c r="R12" s="46"/>
      <c r="S12" s="46"/>
      <c r="T12" s="46"/>
      <c r="U12" s="46"/>
      <c r="V12" s="46"/>
      <c r="W12" s="46"/>
      <c r="X12" s="46"/>
      <c r="Y12" s="46"/>
      <c r="Z12" s="46"/>
    </row>
    <row r="13" ht="12.75" customHeight="1">
      <c r="A13" s="76" t="s">
        <v>88</v>
      </c>
      <c r="B13" s="61"/>
      <c r="C13" s="62"/>
      <c r="D13" s="63"/>
      <c r="E13" s="61"/>
      <c r="F13" s="64"/>
      <c r="G13" s="77" t="s">
        <v>88</v>
      </c>
      <c r="H13" s="66"/>
      <c r="I13" s="67"/>
      <c r="J13" s="68"/>
      <c r="K13" s="66">
        <v>0.0</v>
      </c>
      <c r="L13" s="69">
        <v>0.0</v>
      </c>
      <c r="M13" s="46"/>
      <c r="N13" s="46"/>
      <c r="O13" s="46"/>
      <c r="P13" s="46"/>
      <c r="Q13" s="46"/>
      <c r="R13" s="46"/>
      <c r="S13" s="46"/>
      <c r="T13" s="46"/>
      <c r="U13" s="46"/>
      <c r="V13" s="46"/>
      <c r="W13" s="46"/>
      <c r="X13" s="46"/>
      <c r="Y13" s="46"/>
      <c r="Z13" s="46"/>
    </row>
    <row r="14" ht="12.75" customHeight="1">
      <c r="A14" s="76" t="s">
        <v>89</v>
      </c>
      <c r="B14" s="61"/>
      <c r="C14" s="62"/>
      <c r="D14" s="63"/>
      <c r="E14" s="61"/>
      <c r="F14" s="64"/>
      <c r="G14" s="77" t="s">
        <v>89</v>
      </c>
      <c r="H14" s="66"/>
      <c r="I14" s="67"/>
      <c r="J14" s="68"/>
      <c r="K14" s="66">
        <v>0.0</v>
      </c>
      <c r="L14" s="69">
        <v>0.0</v>
      </c>
      <c r="M14" s="46"/>
      <c r="N14" s="46"/>
      <c r="O14" s="46"/>
      <c r="P14" s="46"/>
      <c r="Q14" s="46"/>
      <c r="R14" s="46"/>
      <c r="S14" s="46"/>
      <c r="T14" s="46"/>
      <c r="U14" s="46"/>
      <c r="V14" s="46"/>
      <c r="W14" s="46"/>
      <c r="X14" s="46"/>
      <c r="Y14" s="46"/>
      <c r="Z14" s="46"/>
    </row>
    <row r="15" ht="12.75" customHeight="1">
      <c r="A15" s="76" t="s">
        <v>90</v>
      </c>
      <c r="B15" s="61"/>
      <c r="C15" s="62"/>
      <c r="D15" s="63"/>
      <c r="E15" s="61">
        <v>0.0</v>
      </c>
      <c r="F15" s="64">
        <v>0.0</v>
      </c>
      <c r="G15" s="77" t="s">
        <v>90</v>
      </c>
      <c r="H15" s="66"/>
      <c r="I15" s="67"/>
      <c r="J15" s="68"/>
      <c r="K15" s="66">
        <v>0.0</v>
      </c>
      <c r="L15" s="69">
        <v>0.0</v>
      </c>
      <c r="M15" s="46"/>
      <c r="N15" s="46"/>
      <c r="O15" s="46"/>
      <c r="P15" s="46"/>
      <c r="Q15" s="46"/>
      <c r="R15" s="46"/>
      <c r="S15" s="46"/>
      <c r="T15" s="46"/>
      <c r="U15" s="46"/>
      <c r="V15" s="46"/>
      <c r="W15" s="46"/>
      <c r="X15" s="46"/>
      <c r="Y15" s="46"/>
      <c r="Z15" s="46"/>
    </row>
    <row r="16" ht="26.25" customHeight="1">
      <c r="A16" s="78" t="s">
        <v>91</v>
      </c>
      <c r="B16" s="79"/>
      <c r="C16" s="78"/>
      <c r="D16" s="63"/>
      <c r="E16" s="70"/>
      <c r="F16" s="71"/>
      <c r="G16" s="68" t="s">
        <v>91</v>
      </c>
      <c r="H16" s="72"/>
      <c r="I16" s="80"/>
      <c r="J16" s="68"/>
      <c r="K16" s="74"/>
      <c r="L16" s="75"/>
      <c r="M16" s="46"/>
      <c r="N16" s="46"/>
      <c r="O16" s="46"/>
      <c r="P16" s="46"/>
      <c r="Q16" s="46"/>
      <c r="R16" s="46"/>
      <c r="S16" s="46"/>
      <c r="T16" s="46"/>
      <c r="U16" s="46"/>
      <c r="V16" s="46"/>
      <c r="W16" s="46"/>
      <c r="X16" s="46"/>
      <c r="Y16" s="46"/>
      <c r="Z16" s="46"/>
    </row>
    <row r="17" ht="12.75" customHeight="1">
      <c r="A17" s="63" t="s">
        <v>92</v>
      </c>
      <c r="B17" s="61"/>
      <c r="C17" s="62"/>
      <c r="D17" s="63"/>
      <c r="E17" s="61">
        <v>0.0</v>
      </c>
      <c r="F17" s="64">
        <v>0.0</v>
      </c>
      <c r="G17" s="68" t="s">
        <v>92</v>
      </c>
      <c r="H17" s="66"/>
      <c r="I17" s="67"/>
      <c r="J17" s="68"/>
      <c r="K17" s="66">
        <v>0.0</v>
      </c>
      <c r="L17" s="69">
        <v>0.0</v>
      </c>
      <c r="M17" s="46"/>
      <c r="N17" s="46"/>
      <c r="O17" s="46"/>
      <c r="P17" s="46"/>
      <c r="Q17" s="46"/>
      <c r="R17" s="46"/>
      <c r="S17" s="46"/>
      <c r="T17" s="46"/>
      <c r="U17" s="46"/>
      <c r="V17" s="46"/>
      <c r="W17" s="46"/>
      <c r="X17" s="46"/>
      <c r="Y17" s="46"/>
      <c r="Z17" s="46"/>
    </row>
    <row r="18" ht="12.75" customHeight="1">
      <c r="A18" s="63" t="s">
        <v>92</v>
      </c>
      <c r="B18" s="61"/>
      <c r="C18" s="62"/>
      <c r="D18" s="63"/>
      <c r="E18" s="61">
        <v>0.0</v>
      </c>
      <c r="F18" s="64">
        <v>0.0</v>
      </c>
      <c r="G18" s="68" t="s">
        <v>92</v>
      </c>
      <c r="H18" s="66"/>
      <c r="I18" s="67"/>
      <c r="J18" s="68"/>
      <c r="K18" s="66">
        <v>0.0</v>
      </c>
      <c r="L18" s="69">
        <v>0.0</v>
      </c>
      <c r="M18" s="46"/>
      <c r="N18" s="46"/>
      <c r="O18" s="46"/>
      <c r="P18" s="46"/>
      <c r="Q18" s="46"/>
      <c r="R18" s="46"/>
      <c r="S18" s="46"/>
      <c r="T18" s="46"/>
      <c r="U18" s="46"/>
      <c r="V18" s="46"/>
      <c r="W18" s="46"/>
      <c r="X18" s="46"/>
      <c r="Y18" s="46"/>
      <c r="Z18" s="46"/>
    </row>
    <row r="19" ht="12.75" customHeight="1">
      <c r="A19" s="81" t="s">
        <v>93</v>
      </c>
      <c r="B19" s="82"/>
      <c r="C19" s="83"/>
      <c r="D19" s="81"/>
      <c r="E19" s="70"/>
      <c r="F19" s="71"/>
      <c r="G19" s="84" t="s">
        <v>93</v>
      </c>
      <c r="H19" s="74"/>
      <c r="I19" s="73"/>
      <c r="J19" s="85"/>
      <c r="K19" s="74"/>
      <c r="L19" s="75"/>
      <c r="M19" s="46"/>
      <c r="N19" s="46"/>
      <c r="O19" s="46"/>
      <c r="P19" s="46"/>
      <c r="Q19" s="46"/>
      <c r="R19" s="46"/>
      <c r="S19" s="46"/>
      <c r="T19" s="46"/>
      <c r="U19" s="46"/>
      <c r="V19" s="46"/>
      <c r="W19" s="46"/>
      <c r="X19" s="46"/>
      <c r="Y19" s="46"/>
      <c r="Z19" s="46"/>
    </row>
    <row r="20" ht="12.75" customHeight="1">
      <c r="A20" s="63" t="s">
        <v>94</v>
      </c>
      <c r="B20" s="79">
        <f>SUM(B5:B19)</f>
        <v>0</v>
      </c>
      <c r="C20" s="79"/>
      <c r="D20" s="63"/>
      <c r="E20" s="79">
        <f t="shared" ref="E20:F20" si="1">SUM(E5,E6,E7,E8,E10,E11,E15,E17,E18)</f>
        <v>0</v>
      </c>
      <c r="F20" s="86">
        <f t="shared" si="1"/>
        <v>0</v>
      </c>
      <c r="G20" s="68" t="s">
        <v>94</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95</v>
      </c>
      <c r="B21" s="53"/>
      <c r="C21" s="89"/>
      <c r="D21" s="53"/>
      <c r="E21" s="90"/>
      <c r="F21" s="91"/>
      <c r="G21" s="53" t="s">
        <v>96</v>
      </c>
      <c r="H21" s="53"/>
      <c r="I21" s="89"/>
      <c r="J21" s="53" t="s">
        <v>72</v>
      </c>
      <c r="K21" s="53" t="s">
        <v>97</v>
      </c>
      <c r="L21" s="92" t="s">
        <v>98</v>
      </c>
      <c r="M21" s="46"/>
      <c r="N21" s="46"/>
      <c r="O21" s="46"/>
      <c r="P21" s="46"/>
      <c r="Q21" s="46"/>
      <c r="R21" s="46"/>
      <c r="S21" s="46"/>
      <c r="T21" s="46"/>
      <c r="U21" s="46"/>
      <c r="V21" s="46"/>
      <c r="W21" s="46"/>
      <c r="X21" s="46"/>
      <c r="Y21" s="46"/>
      <c r="Z21" s="46"/>
    </row>
    <row r="22" ht="12.75" customHeight="1">
      <c r="A22" s="56"/>
      <c r="B22" s="56"/>
      <c r="C22" s="93"/>
      <c r="D22" s="56"/>
      <c r="E22" s="94"/>
      <c r="F22" s="95"/>
      <c r="G22" s="55" t="s">
        <v>99</v>
      </c>
      <c r="H22" s="55"/>
      <c r="I22" s="96"/>
      <c r="J22" s="55"/>
      <c r="K22" s="55" t="s">
        <v>71</v>
      </c>
      <c r="L22" s="59" t="s">
        <v>70</v>
      </c>
      <c r="M22" s="46"/>
      <c r="N22" s="46"/>
      <c r="O22" s="46"/>
      <c r="P22" s="46"/>
      <c r="Q22" s="46"/>
      <c r="R22" s="46"/>
      <c r="S22" s="46"/>
      <c r="T22" s="46"/>
      <c r="U22" s="46"/>
      <c r="V22" s="46"/>
      <c r="W22" s="46"/>
      <c r="X22" s="46"/>
      <c r="Y22" s="46"/>
      <c r="Z22" s="46"/>
    </row>
    <row r="23" ht="12.75" customHeight="1">
      <c r="A23" s="97"/>
      <c r="B23" s="56" t="s">
        <v>76</v>
      </c>
      <c r="C23" s="93" t="s">
        <v>77</v>
      </c>
      <c r="D23" s="56"/>
      <c r="E23" s="55" t="s">
        <v>78</v>
      </c>
      <c r="F23" s="59" t="s">
        <v>79</v>
      </c>
      <c r="G23" s="98" t="s">
        <v>100</v>
      </c>
      <c r="H23" s="55" t="s">
        <v>76</v>
      </c>
      <c r="I23" s="96" t="s">
        <v>77</v>
      </c>
      <c r="J23" s="55"/>
      <c r="K23" s="55" t="s">
        <v>78</v>
      </c>
      <c r="L23" s="59" t="s">
        <v>79</v>
      </c>
      <c r="M23" s="46"/>
      <c r="N23" s="46"/>
      <c r="O23" s="46"/>
      <c r="P23" s="46"/>
      <c r="Q23" s="46"/>
      <c r="R23" s="46"/>
      <c r="S23" s="46"/>
      <c r="T23" s="46"/>
      <c r="U23" s="46"/>
      <c r="V23" s="46"/>
      <c r="W23" s="46"/>
      <c r="X23" s="46"/>
      <c r="Y23" s="46"/>
      <c r="Z23" s="46"/>
    </row>
    <row r="24" ht="12.75" customHeight="1">
      <c r="A24" s="99" t="s">
        <v>101</v>
      </c>
      <c r="B24" s="204">
        <v>250.0</v>
      </c>
      <c r="C24" s="205" t="s">
        <v>319</v>
      </c>
      <c r="D24" s="99"/>
      <c r="E24" s="204">
        <v>250.0</v>
      </c>
      <c r="F24" s="206">
        <v>250.0</v>
      </c>
      <c r="G24" s="103" t="s">
        <v>102</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103</v>
      </c>
      <c r="B25" s="100">
        <v>0.0</v>
      </c>
      <c r="C25" s="101"/>
      <c r="D25" s="99"/>
      <c r="E25" s="100">
        <v>0.0</v>
      </c>
      <c r="F25" s="102">
        <v>0.0</v>
      </c>
      <c r="G25" s="103" t="s">
        <v>104</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105</v>
      </c>
      <c r="B26" s="100">
        <v>0.0</v>
      </c>
      <c r="C26" s="101"/>
      <c r="D26" s="99"/>
      <c r="E26" s="100">
        <v>0.0</v>
      </c>
      <c r="F26" s="102">
        <v>0.0</v>
      </c>
      <c r="G26" s="103" t="s">
        <v>106</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107</v>
      </c>
      <c r="B27" s="207">
        <v>100.0</v>
      </c>
      <c r="C27" s="205" t="s">
        <v>320</v>
      </c>
      <c r="D27" s="99"/>
      <c r="E27" s="207">
        <v>100.0</v>
      </c>
      <c r="F27" s="206">
        <v>100.0</v>
      </c>
      <c r="G27" s="106" t="s">
        <v>108</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109</v>
      </c>
      <c r="B28" s="108">
        <v>0.0</v>
      </c>
      <c r="C28" s="101"/>
      <c r="D28" s="99"/>
      <c r="E28" s="108">
        <v>0.0</v>
      </c>
      <c r="F28" s="102">
        <v>0.0</v>
      </c>
      <c r="G28" s="103" t="s">
        <v>110</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111</v>
      </c>
      <c r="H29" s="111"/>
      <c r="I29" s="116"/>
      <c r="J29" s="106"/>
      <c r="K29" s="111"/>
      <c r="L29" s="112"/>
      <c r="M29" s="46"/>
      <c r="N29" s="46"/>
      <c r="O29" s="46"/>
      <c r="P29" s="46"/>
      <c r="Q29" s="46"/>
      <c r="R29" s="46"/>
      <c r="S29" s="46"/>
      <c r="T29" s="46"/>
      <c r="U29" s="46"/>
      <c r="V29" s="46"/>
      <c r="W29" s="46"/>
      <c r="X29" s="46"/>
      <c r="Y29" s="46"/>
      <c r="Z29" s="46"/>
    </row>
    <row r="30" ht="12.75" customHeight="1">
      <c r="A30" s="99" t="s">
        <v>112</v>
      </c>
      <c r="B30" s="100">
        <v>0.0</v>
      </c>
      <c r="C30" s="101"/>
      <c r="D30" s="99"/>
      <c r="E30" s="100">
        <v>0.0</v>
      </c>
      <c r="F30" s="102">
        <v>0.0</v>
      </c>
      <c r="G30" s="117" t="s">
        <v>113</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114</v>
      </c>
      <c r="B31" s="100">
        <v>0.0</v>
      </c>
      <c r="C31" s="101"/>
      <c r="D31" s="99"/>
      <c r="E31" s="100">
        <v>0.0</v>
      </c>
      <c r="F31" s="102">
        <v>0.0</v>
      </c>
      <c r="G31" s="110" t="s">
        <v>115</v>
      </c>
      <c r="H31" s="109"/>
      <c r="I31" s="110"/>
      <c r="J31" s="106"/>
      <c r="K31" s="111"/>
      <c r="L31" s="112"/>
      <c r="M31" s="46"/>
      <c r="N31" s="46"/>
      <c r="O31" s="46"/>
      <c r="P31" s="46"/>
      <c r="Q31" s="46"/>
      <c r="R31" s="46"/>
      <c r="S31" s="46"/>
      <c r="T31" s="46"/>
      <c r="U31" s="46"/>
      <c r="V31" s="46"/>
      <c r="W31" s="46"/>
      <c r="X31" s="46"/>
      <c r="Y31" s="46"/>
      <c r="Z31" s="46"/>
    </row>
    <row r="32" ht="12.75" customHeight="1">
      <c r="A32" s="99" t="s">
        <v>116</v>
      </c>
      <c r="B32" s="100">
        <v>0.0</v>
      </c>
      <c r="C32" s="101"/>
      <c r="D32" s="99"/>
      <c r="E32" s="100">
        <v>0.0</v>
      </c>
      <c r="F32" s="102">
        <v>0.0</v>
      </c>
      <c r="G32" s="106" t="s">
        <v>92</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117</v>
      </c>
      <c r="B33" s="100">
        <v>0.0</v>
      </c>
      <c r="C33" s="101"/>
      <c r="D33" s="99"/>
      <c r="E33" s="100">
        <v>0.0</v>
      </c>
      <c r="F33" s="102">
        <v>0.0</v>
      </c>
      <c r="G33" s="118" t="s">
        <v>118</v>
      </c>
      <c r="H33" s="111"/>
      <c r="I33" s="116"/>
      <c r="J33" s="118"/>
      <c r="K33" s="111"/>
      <c r="L33" s="112"/>
      <c r="M33" s="46"/>
      <c r="N33" s="46"/>
      <c r="O33" s="46"/>
      <c r="P33" s="46"/>
      <c r="Q33" s="46"/>
      <c r="R33" s="46"/>
      <c r="S33" s="46"/>
      <c r="T33" s="46"/>
      <c r="U33" s="46"/>
      <c r="V33" s="46"/>
      <c r="W33" s="46"/>
      <c r="X33" s="46"/>
      <c r="Y33" s="46"/>
      <c r="Z33" s="46"/>
    </row>
    <row r="34" ht="12.75" customHeight="1">
      <c r="A34" s="119" t="s">
        <v>119</v>
      </c>
      <c r="B34" s="120"/>
      <c r="C34" s="121"/>
      <c r="D34" s="119"/>
      <c r="E34" s="120"/>
      <c r="F34" s="122"/>
      <c r="G34" s="106" t="s">
        <v>94</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92</v>
      </c>
      <c r="B35" s="100">
        <v>0.0</v>
      </c>
      <c r="C35" s="101"/>
      <c r="D35" s="99"/>
      <c r="E35" s="100">
        <v>0.0</v>
      </c>
      <c r="F35" s="102">
        <v>0.0</v>
      </c>
      <c r="G35" s="53" t="s">
        <v>120</v>
      </c>
      <c r="H35" s="53"/>
      <c r="I35" s="89"/>
      <c r="J35" s="53"/>
      <c r="K35" s="90"/>
      <c r="L35" s="91"/>
      <c r="M35" s="46"/>
      <c r="N35" s="46"/>
      <c r="O35" s="46"/>
      <c r="P35" s="46"/>
      <c r="Q35" s="46"/>
      <c r="R35" s="46"/>
      <c r="S35" s="46"/>
      <c r="T35" s="46"/>
      <c r="U35" s="46"/>
      <c r="V35" s="46"/>
      <c r="W35" s="46"/>
      <c r="X35" s="46"/>
      <c r="Y35" s="46"/>
      <c r="Z35" s="46"/>
    </row>
    <row r="36" ht="12.75" customHeight="1">
      <c r="A36" s="119" t="s">
        <v>121</v>
      </c>
      <c r="B36" s="119"/>
      <c r="C36" s="124"/>
      <c r="D36" s="119"/>
      <c r="E36" s="120"/>
      <c r="F36" s="122"/>
      <c r="G36" s="56" t="s">
        <v>122</v>
      </c>
      <c r="H36" s="56" t="s">
        <v>123</v>
      </c>
      <c r="I36" s="93"/>
      <c r="J36" s="56"/>
      <c r="K36" s="56" t="s">
        <v>72</v>
      </c>
      <c r="L36" s="95"/>
      <c r="M36" s="46"/>
      <c r="N36" s="46"/>
      <c r="O36" s="46"/>
      <c r="P36" s="46"/>
      <c r="Q36" s="46"/>
      <c r="R36" s="46"/>
      <c r="S36" s="46"/>
      <c r="T36" s="46"/>
      <c r="U36" s="46"/>
      <c r="V36" s="46"/>
      <c r="W36" s="46"/>
      <c r="X36" s="46"/>
      <c r="Y36" s="46"/>
      <c r="Z36" s="46"/>
    </row>
    <row r="37" ht="12.75" customHeight="1">
      <c r="A37" s="99" t="s">
        <v>94</v>
      </c>
      <c r="B37" s="125">
        <f>SUM(B24:B28,B30,B31:B33,B35)</f>
        <v>350</v>
      </c>
      <c r="C37" s="126"/>
      <c r="D37" s="99"/>
      <c r="E37" s="125">
        <f t="shared" ref="E37:F37" si="4">SUM(E24:E36)</f>
        <v>350</v>
      </c>
      <c r="F37" s="127">
        <f t="shared" si="4"/>
        <v>350</v>
      </c>
      <c r="G37" s="56" t="s">
        <v>99</v>
      </c>
      <c r="H37" s="55" t="s">
        <v>71</v>
      </c>
      <c r="I37" s="93"/>
      <c r="J37" s="55" t="s">
        <v>70</v>
      </c>
      <c r="K37" s="56"/>
      <c r="L37" s="59"/>
      <c r="M37" s="46"/>
      <c r="N37" s="46"/>
      <c r="O37" s="46"/>
      <c r="P37" s="46"/>
      <c r="Q37" s="46"/>
      <c r="R37" s="46"/>
      <c r="S37" s="46"/>
      <c r="T37" s="46"/>
      <c r="U37" s="46"/>
      <c r="V37" s="46"/>
      <c r="W37" s="46"/>
      <c r="X37" s="46"/>
      <c r="Y37" s="46"/>
      <c r="Z37" s="46"/>
    </row>
    <row r="38" ht="12.75" customHeight="1">
      <c r="A38" s="88" t="s">
        <v>124</v>
      </c>
      <c r="B38" s="53"/>
      <c r="C38" s="89"/>
      <c r="D38" s="53"/>
      <c r="E38" s="53"/>
      <c r="F38" s="92"/>
      <c r="G38" s="97" t="s">
        <v>125</v>
      </c>
      <c r="H38" s="56" t="s">
        <v>76</v>
      </c>
      <c r="I38" s="93" t="s">
        <v>126</v>
      </c>
      <c r="J38" s="56"/>
      <c r="K38" s="55" t="s">
        <v>78</v>
      </c>
      <c r="L38" s="59" t="s">
        <v>79</v>
      </c>
      <c r="M38" s="46"/>
      <c r="N38" s="46"/>
      <c r="O38" s="46"/>
      <c r="P38" s="46"/>
      <c r="Q38" s="46"/>
      <c r="R38" s="46"/>
      <c r="S38" s="46"/>
      <c r="T38" s="46"/>
      <c r="U38" s="46"/>
      <c r="V38" s="46"/>
      <c r="W38" s="46"/>
      <c r="X38" s="46"/>
      <c r="Y38" s="46"/>
      <c r="Z38" s="46"/>
    </row>
    <row r="39" ht="12.75" customHeight="1">
      <c r="A39" s="56" t="s">
        <v>127</v>
      </c>
      <c r="B39" s="56"/>
      <c r="C39" s="93"/>
      <c r="D39" s="56"/>
      <c r="E39" s="56" t="s">
        <v>128</v>
      </c>
      <c r="F39" s="128" t="s">
        <v>129</v>
      </c>
      <c r="G39" s="129" t="s">
        <v>130</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131</v>
      </c>
      <c r="B40" s="56"/>
      <c r="C40" s="93"/>
      <c r="D40" s="56"/>
      <c r="E40" s="56"/>
      <c r="F40" s="128"/>
      <c r="G40" s="134" t="s">
        <v>132</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133</v>
      </c>
      <c r="B41" s="56" t="s">
        <v>76</v>
      </c>
      <c r="C41" s="93" t="s">
        <v>126</v>
      </c>
      <c r="D41" s="97"/>
      <c r="E41" s="55" t="s">
        <v>78</v>
      </c>
      <c r="F41" s="59" t="s">
        <v>79</v>
      </c>
      <c r="G41" s="129" t="s">
        <v>134</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135</v>
      </c>
      <c r="B42" s="137">
        <v>0.0</v>
      </c>
      <c r="C42" s="138"/>
      <c r="D42" s="139"/>
      <c r="E42" s="139"/>
      <c r="F42" s="139"/>
      <c r="G42" s="134" t="s">
        <v>136</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137</v>
      </c>
      <c r="B43" s="137">
        <v>0.0</v>
      </c>
      <c r="C43" s="140" t="s">
        <v>138</v>
      </c>
      <c r="D43" s="139"/>
      <c r="E43" s="139"/>
      <c r="F43" s="139"/>
      <c r="G43" s="134" t="s">
        <v>139</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140</v>
      </c>
      <c r="B44" s="137">
        <v>0.0</v>
      </c>
      <c r="C44" s="140" t="s">
        <v>141</v>
      </c>
      <c r="D44" s="139"/>
      <c r="E44" s="141"/>
      <c r="F44" s="142"/>
      <c r="G44" s="129" t="s">
        <v>142</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143</v>
      </c>
      <c r="B45" s="141">
        <v>0.0</v>
      </c>
      <c r="C45" s="140"/>
      <c r="D45" s="139"/>
      <c r="E45" s="141">
        <v>0.0</v>
      </c>
      <c r="F45" s="142">
        <v>0.0</v>
      </c>
      <c r="G45" s="129" t="s">
        <v>94</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144</v>
      </c>
      <c r="B46" s="141">
        <v>0.0</v>
      </c>
      <c r="C46" s="140"/>
      <c r="D46" s="139"/>
      <c r="E46" s="141">
        <v>0.0</v>
      </c>
      <c r="F46" s="142">
        <v>0.0</v>
      </c>
      <c r="G46" s="53" t="s">
        <v>145</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146</v>
      </c>
      <c r="H47" s="56" t="s">
        <v>123</v>
      </c>
      <c r="I47" s="93"/>
      <c r="J47" s="56"/>
      <c r="K47" s="94"/>
      <c r="L47" s="95"/>
      <c r="M47" s="46"/>
      <c r="N47" s="46"/>
      <c r="O47" s="46"/>
      <c r="P47" s="46"/>
      <c r="Q47" s="46"/>
      <c r="R47" s="46"/>
      <c r="S47" s="46"/>
      <c r="T47" s="46"/>
      <c r="U47" s="46"/>
      <c r="V47" s="46"/>
      <c r="W47" s="46"/>
      <c r="X47" s="46"/>
      <c r="Y47" s="46"/>
      <c r="Z47" s="46"/>
    </row>
    <row r="48" ht="12.75" customHeight="1">
      <c r="A48" s="136" t="s">
        <v>147</v>
      </c>
      <c r="B48" s="141"/>
      <c r="C48" s="140"/>
      <c r="D48" s="139"/>
      <c r="E48" s="141">
        <v>0.0</v>
      </c>
      <c r="F48" s="142">
        <v>0.0</v>
      </c>
      <c r="G48" s="97" t="s">
        <v>148</v>
      </c>
      <c r="H48" s="97"/>
      <c r="I48" s="145"/>
      <c r="J48" s="97"/>
      <c r="K48" s="94"/>
      <c r="L48" s="95"/>
      <c r="M48" s="46"/>
      <c r="N48" s="46"/>
      <c r="O48" s="46"/>
      <c r="P48" s="46"/>
      <c r="Q48" s="46"/>
      <c r="R48" s="46"/>
      <c r="S48" s="46"/>
      <c r="T48" s="46"/>
      <c r="U48" s="46"/>
      <c r="V48" s="46"/>
      <c r="W48" s="46"/>
      <c r="X48" s="46"/>
      <c r="Y48" s="46"/>
      <c r="Z48" s="46"/>
    </row>
    <row r="49" ht="12.75" customHeight="1">
      <c r="A49" s="136" t="s">
        <v>149</v>
      </c>
      <c r="B49" s="141"/>
      <c r="C49" s="140"/>
      <c r="D49" s="139"/>
      <c r="E49" s="141">
        <v>0.0</v>
      </c>
      <c r="F49" s="142">
        <v>0.0</v>
      </c>
      <c r="G49" s="56" t="s">
        <v>99</v>
      </c>
      <c r="H49" s="56" t="s">
        <v>72</v>
      </c>
      <c r="I49" s="56"/>
      <c r="J49" s="55" t="s">
        <v>71</v>
      </c>
      <c r="K49" s="56"/>
      <c r="L49" s="128" t="s">
        <v>70</v>
      </c>
      <c r="M49" s="46"/>
      <c r="N49" s="46"/>
      <c r="O49" s="46"/>
      <c r="P49" s="46"/>
      <c r="Q49" s="46"/>
      <c r="R49" s="46"/>
      <c r="S49" s="46"/>
      <c r="T49" s="46"/>
      <c r="U49" s="46"/>
      <c r="V49" s="46"/>
      <c r="W49" s="46"/>
      <c r="X49" s="46"/>
      <c r="Y49" s="46"/>
      <c r="Z49" s="46"/>
    </row>
    <row r="50" ht="12.75" customHeight="1">
      <c r="A50" s="136" t="s">
        <v>150</v>
      </c>
      <c r="B50" s="141"/>
      <c r="C50" s="140"/>
      <c r="D50" s="139"/>
      <c r="E50" s="146"/>
      <c r="F50" s="147"/>
      <c r="G50" s="148" t="s">
        <v>151</v>
      </c>
      <c r="H50" s="56" t="s">
        <v>76</v>
      </c>
      <c r="I50" s="93" t="s">
        <v>126</v>
      </c>
      <c r="J50" s="97"/>
      <c r="K50" s="55" t="s">
        <v>78</v>
      </c>
      <c r="L50" s="59" t="s">
        <v>79</v>
      </c>
      <c r="M50" s="46"/>
      <c r="N50" s="46"/>
      <c r="O50" s="46"/>
      <c r="P50" s="46"/>
      <c r="Q50" s="46"/>
      <c r="R50" s="46"/>
      <c r="S50" s="46"/>
      <c r="T50" s="46"/>
      <c r="U50" s="46"/>
      <c r="V50" s="46"/>
      <c r="W50" s="46"/>
      <c r="X50" s="46"/>
      <c r="Y50" s="46"/>
      <c r="Z50" s="46"/>
    </row>
    <row r="51" ht="18.0" customHeight="1">
      <c r="A51" s="139" t="s">
        <v>94</v>
      </c>
      <c r="B51" s="149">
        <f>SUM(B45:B46)</f>
        <v>0</v>
      </c>
      <c r="C51" s="136"/>
      <c r="D51" s="139"/>
      <c r="E51" s="149">
        <f t="shared" ref="E51:F51" si="6">SUM(E43,E47,E48,E49)</f>
        <v>0</v>
      </c>
      <c r="F51" s="150">
        <f t="shared" si="6"/>
        <v>0</v>
      </c>
      <c r="G51" s="151" t="s">
        <v>152</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153</v>
      </c>
      <c r="B52" s="53"/>
      <c r="C52" s="89"/>
      <c r="D52" s="53"/>
      <c r="E52" s="90"/>
      <c r="F52" s="91"/>
      <c r="G52" s="151" t="s">
        <v>154</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146</v>
      </c>
      <c r="B53" s="56" t="s">
        <v>123</v>
      </c>
      <c r="C53" s="93"/>
      <c r="D53" s="56"/>
      <c r="E53" s="97"/>
      <c r="F53" s="95"/>
      <c r="G53" s="151" t="s">
        <v>155</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156</v>
      </c>
      <c r="B54" s="97"/>
      <c r="C54" s="145"/>
      <c r="D54" s="97"/>
      <c r="E54" s="94"/>
      <c r="F54" s="95"/>
      <c r="G54" s="151" t="s">
        <v>157</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131</v>
      </c>
      <c r="B55" s="156" t="s">
        <v>72</v>
      </c>
      <c r="C55" s="93"/>
      <c r="D55" s="55" t="s">
        <v>71</v>
      </c>
      <c r="E55" s="56"/>
      <c r="F55" s="128" t="s">
        <v>70</v>
      </c>
      <c r="G55" s="151" t="s">
        <v>158</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151</v>
      </c>
      <c r="B56" s="157" t="s">
        <v>76</v>
      </c>
      <c r="C56" s="93" t="s">
        <v>126</v>
      </c>
      <c r="D56" s="97"/>
      <c r="E56" s="55" t="s">
        <v>78</v>
      </c>
      <c r="F56" s="59" t="s">
        <v>79</v>
      </c>
      <c r="G56" s="158" t="s">
        <v>92</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152</v>
      </c>
      <c r="B57" s="160">
        <v>0.0</v>
      </c>
      <c r="C57" s="161"/>
      <c r="D57" s="162"/>
      <c r="E57" s="160">
        <v>0.0</v>
      </c>
      <c r="F57" s="163">
        <v>0.0</v>
      </c>
      <c r="G57" s="164" t="s">
        <v>121</v>
      </c>
      <c r="H57" s="165"/>
      <c r="I57" s="164"/>
      <c r="J57" s="165"/>
      <c r="K57" s="166"/>
      <c r="L57" s="167"/>
      <c r="M57" s="46"/>
      <c r="N57" s="46"/>
      <c r="O57" s="46"/>
      <c r="P57" s="46"/>
      <c r="Q57" s="46"/>
      <c r="R57" s="46"/>
      <c r="S57" s="46"/>
      <c r="T57" s="46"/>
      <c r="U57" s="46"/>
      <c r="V57" s="46"/>
      <c r="W57" s="46"/>
      <c r="X57" s="46"/>
      <c r="Y57" s="46"/>
      <c r="Z57" s="46"/>
    </row>
    <row r="58" ht="30.75" customHeight="1">
      <c r="A58" s="159" t="s">
        <v>154</v>
      </c>
      <c r="B58" s="160">
        <v>0.0</v>
      </c>
      <c r="C58" s="161"/>
      <c r="D58" s="162"/>
      <c r="E58" s="160">
        <v>0.0</v>
      </c>
      <c r="F58" s="163">
        <v>0.0</v>
      </c>
      <c r="G58" s="168" t="s">
        <v>94</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155</v>
      </c>
      <c r="B59" s="160">
        <v>0.0</v>
      </c>
      <c r="C59" s="161"/>
      <c r="D59" s="162"/>
      <c r="E59" s="160">
        <v>0.0</v>
      </c>
      <c r="F59" s="163">
        <v>0.0</v>
      </c>
      <c r="G59" s="173" t="s">
        <v>159</v>
      </c>
      <c r="H59" s="46"/>
      <c r="I59" s="46"/>
      <c r="J59" s="46"/>
      <c r="K59" s="46"/>
      <c r="L59" s="46"/>
      <c r="M59" s="46"/>
      <c r="N59" s="46"/>
      <c r="O59" s="46"/>
      <c r="P59" s="46"/>
      <c r="Q59" s="46"/>
      <c r="R59" s="46"/>
      <c r="S59" s="46"/>
      <c r="T59" s="46"/>
      <c r="U59" s="46"/>
      <c r="V59" s="46"/>
      <c r="W59" s="46"/>
      <c r="X59" s="46"/>
      <c r="Y59" s="46"/>
      <c r="Z59" s="46"/>
    </row>
    <row r="60" ht="27.75" customHeight="1">
      <c r="A60" s="159" t="s">
        <v>157</v>
      </c>
      <c r="B60" s="160">
        <v>0.0</v>
      </c>
      <c r="C60" s="161"/>
      <c r="D60" s="162"/>
      <c r="E60" s="160">
        <v>0.0</v>
      </c>
      <c r="F60" s="163">
        <v>0.0</v>
      </c>
      <c r="G60" s="229" t="s">
        <v>321</v>
      </c>
      <c r="H60" s="46"/>
      <c r="I60" s="46"/>
      <c r="J60" s="46"/>
      <c r="K60" s="46"/>
      <c r="L60" s="46"/>
      <c r="M60" s="46"/>
      <c r="N60" s="46"/>
      <c r="O60" s="46"/>
      <c r="P60" s="46"/>
      <c r="Q60" s="46"/>
      <c r="R60" s="46"/>
      <c r="S60" s="46"/>
      <c r="T60" s="46"/>
      <c r="U60" s="46"/>
      <c r="V60" s="46"/>
      <c r="W60" s="46"/>
      <c r="X60" s="46"/>
      <c r="Y60" s="46"/>
      <c r="Z60" s="46"/>
    </row>
    <row r="61" ht="12.75" customHeight="1">
      <c r="A61" s="159" t="s">
        <v>158</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92</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121</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94</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160</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161</v>
      </c>
      <c r="B66" s="51"/>
      <c r="C66" s="51"/>
      <c r="D66" s="187"/>
      <c r="E66" s="185">
        <f t="shared" ref="E66:F66" si="10">E37</f>
        <v>350</v>
      </c>
      <c r="F66" s="185">
        <f t="shared" si="10"/>
        <v>350</v>
      </c>
      <c r="G66" s="46"/>
      <c r="H66" s="46"/>
      <c r="I66" s="46"/>
      <c r="J66" s="46"/>
      <c r="K66" s="46"/>
      <c r="L66" s="46"/>
      <c r="M66" s="46"/>
      <c r="N66" s="46"/>
      <c r="O66" s="46"/>
      <c r="P66" s="46"/>
      <c r="Q66" s="46"/>
      <c r="R66" s="46"/>
      <c r="S66" s="46"/>
      <c r="T66" s="46"/>
      <c r="U66" s="46"/>
      <c r="V66" s="46"/>
      <c r="W66" s="46"/>
      <c r="X66" s="46"/>
      <c r="Y66" s="46"/>
      <c r="Z66" s="46"/>
    </row>
    <row r="67" ht="12.75" customHeight="1">
      <c r="A67" s="50" t="s">
        <v>162</v>
      </c>
      <c r="B67" s="51"/>
      <c r="C67" s="51"/>
      <c r="D67" s="51"/>
      <c r="E67" s="188">
        <f t="shared" ref="E67:F67" si="11">SUM(E65:E66)</f>
        <v>350</v>
      </c>
      <c r="F67" s="188">
        <f t="shared" si="11"/>
        <v>350</v>
      </c>
      <c r="G67" s="46"/>
      <c r="H67" s="46"/>
      <c r="I67" s="46"/>
      <c r="J67" s="46"/>
      <c r="K67" s="46"/>
      <c r="L67" s="46"/>
      <c r="M67" s="46"/>
      <c r="N67" s="46"/>
      <c r="O67" s="46"/>
      <c r="P67" s="46"/>
      <c r="Q67" s="46"/>
      <c r="R67" s="46"/>
      <c r="S67" s="46"/>
      <c r="T67" s="46"/>
      <c r="U67" s="46"/>
      <c r="V67" s="46"/>
      <c r="W67" s="46"/>
      <c r="X67" s="46"/>
      <c r="Y67" s="46"/>
      <c r="Z67" s="46"/>
    </row>
    <row r="68" ht="12.75" customHeight="1">
      <c r="A68" s="51" t="s">
        <v>163</v>
      </c>
      <c r="B68" s="51"/>
      <c r="C68" s="51"/>
      <c r="D68" s="51"/>
      <c r="E68" s="202" t="s">
        <v>290</v>
      </c>
      <c r="F68" s="203" t="s">
        <v>291</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164</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