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TASA" sheetId="3" r:id="rId6"/>
    <sheet state="visible" name="Vietnamese Student Assoc" sheetId="4" r:id="rId7"/>
    <sheet state="visible" name="Hillel" sheetId="5" r:id="rId8"/>
    <sheet state="visible" name="Rutgers Horror Society" sheetId="6" r:id="rId9"/>
    <sheet state="visible" name="RAGA" sheetId="7" r:id="rId10"/>
    <sheet state="visible" name="Public Speaking Organization" sheetId="8" r:id="rId11"/>
    <sheet state="visible" name="Collegiate 100" sheetId="9" r:id="rId12"/>
    <sheet state="visible" name="Circle K" sheetId="10" r:id="rId13"/>
    <sheet state="visible" name="Oxfam" sheetId="11" r:id="rId14"/>
  </sheets>
  <definedNames/>
  <calcPr/>
  <extLst>
    <ext uri="GoogleSheetsCustomDataVersion1">
      <go:sheetsCustomData xmlns:go="http://customooxmlschemas.google.com/" r:id="rId15" roundtripDataSignature="AMtx7mhnN7WqwBJ1oT0lAyXyFeDYz2jgPw=="/>
    </ext>
  </extLst>
</workbook>
</file>

<file path=xl/sharedStrings.xml><?xml version="1.0" encoding="utf-8"?>
<sst xmlns="http://schemas.openxmlformats.org/spreadsheetml/2006/main" count="2038" uniqueCount="310">
  <si>
    <t>Amount To Allocate</t>
  </si>
  <si>
    <t>% Cut</t>
  </si>
  <si>
    <t>Name of Group</t>
  </si>
  <si>
    <t>SABO</t>
  </si>
  <si>
    <t>Program 1 Name</t>
  </si>
  <si>
    <t>Original Funding</t>
  </si>
  <si>
    <t>Appeals Request</t>
  </si>
  <si>
    <t>Post Cut (automatic calc.)</t>
  </si>
  <si>
    <t>Additional/New</t>
  </si>
  <si>
    <t>Program 2 Name</t>
  </si>
  <si>
    <t>Total Programming</t>
  </si>
  <si>
    <t>OM Original Funding</t>
  </si>
  <si>
    <t>OM Appeals Request</t>
  </si>
  <si>
    <t>OM Post Cut (automatic calc.)</t>
  </si>
  <si>
    <t>Total Allocation</t>
  </si>
  <si>
    <t>Post Cut</t>
  </si>
  <si>
    <t>Transfer #</t>
  </si>
  <si>
    <t>Taiwanese American Student Association</t>
  </si>
  <si>
    <t>MRT: My Rapid Trip to Taiwan</t>
  </si>
  <si>
    <t>additional</t>
  </si>
  <si>
    <t>Vietnamese Student Association</t>
  </si>
  <si>
    <t>Miss Asia</t>
  </si>
  <si>
    <t>Rutgers Hillel</t>
  </si>
  <si>
    <t>Tu Bishvat Seder</t>
  </si>
  <si>
    <t>Jewish Learning Program</t>
  </si>
  <si>
    <t>Rutgers Horror Society</t>
  </si>
  <si>
    <t>PROV</t>
  </si>
  <si>
    <t>new</t>
  </si>
  <si>
    <t>Raas and Garba Association</t>
  </si>
  <si>
    <t>East Coast Showdown</t>
  </si>
  <si>
    <t>River City Raas</t>
  </si>
  <si>
    <t>Public Speaking Organization</t>
  </si>
  <si>
    <t>SNAFU</t>
  </si>
  <si>
    <t>Collegiate 100</t>
  </si>
  <si>
    <t>The Blacker The Berry Art Exhibition</t>
  </si>
  <si>
    <t>Circle K International</t>
  </si>
  <si>
    <t>New Jersey Circle K District Convention</t>
  </si>
  <si>
    <t>Oxfam Rutgers</t>
  </si>
  <si>
    <t>Educational Poster Creation Night</t>
  </si>
  <si>
    <t>Total:</t>
  </si>
  <si>
    <t>Late</t>
  </si>
  <si>
    <t>Pre Cut</t>
  </si>
  <si>
    <t>OM Pre Cut</t>
  </si>
  <si>
    <t>OM Post Cut</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</si>
  <si>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</si>
  <si>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</si>
  <si>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</si>
  <si>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</si>
  <si>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</si>
  <si>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</si>
  <si>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</si>
  <si>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</si>
  <si>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</si>
  <si>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</si>
  <si>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</si>
  <si>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</si>
  <si>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</si>
  <si>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</si>
  <si>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</si>
  <si>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</si>
  <si>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</si>
  <si>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</si>
  <si>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</si>
  <si>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</si>
  <si>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</si>
  <si>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</si>
  <si>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</si>
  <si>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</si>
  <si>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</si>
  <si>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</si>
  <si>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</si>
  <si>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</si>
  <si>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</si>
  <si>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</si>
  <si>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</si>
  <si>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</si>
  <si>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</si>
  <si>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</si>
  <si>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</si>
  <si>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</si>
  <si>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</si>
  <si>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</si>
  <si>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</si>
  <si>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</si>
  <si>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</si>
  <si>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</si>
  <si>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</si>
  <si>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</si>
  <si>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</si>
  <si>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</si>
  <si>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</si>
  <si>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</si>
  <si>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</si>
  <si>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</si>
  <si>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</si>
  <si>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</si>
  <si>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</si>
  <si>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</si>
  <si>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</si>
  <si>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</si>
  <si>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</si>
  <si>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</si>
  <si>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</si>
  <si>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</si>
  <si>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</si>
  <si>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</si>
  <si>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</si>
  <si>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</si>
  <si>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</si>
  <si>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</si>
  <si>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</si>
  <si>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</si>
  <si>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</si>
  <si>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</si>
  <si>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</si>
  <si>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</si>
  <si>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</si>
  <si>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</si>
  <si>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</si>
  <si>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</si>
  <si>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</si>
  <si>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</si>
  <si>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</si>
  <si>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</si>
  <si>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</si>
  <si>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</si>
  <si>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</si>
  <si>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</si>
  <si>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</si>
  <si>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</si>
  <si>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</si>
  <si>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</si>
  <si>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</si>
  <si>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</si>
  <si>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</si>
  <si>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</si>
  <si>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</si>
  <si>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</si>
  <si>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</si>
  <si>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</si>
  <si>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</si>
  <si>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</si>
  <si>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</si>
  <si>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</si>
  <si>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 xml:space="preserve">Organization Name: Taiwanese American Student Association
</t>
  </si>
  <si>
    <t>Asian American Cultural Center</t>
  </si>
  <si>
    <t>Brian Liao</t>
  </si>
  <si>
    <t>Bl616@rutgers.edu</t>
  </si>
  <si>
    <t>The Taiwanese American Student Association strives to promote and build awareness of Taiwanese culture, food, and language to the Rutgers community while educating and empowering the next generation of our nation's leaders in the process. Through various cultural and social activities, TASA seeks to unify students of every background with an interest in celebrating Taiwanese culture.</t>
  </si>
  <si>
    <t>Program 1 Name:MRT: My Rapid Trip to Taiwan</t>
  </si>
  <si>
    <t>Event Description: MRT is the Taipei Mass Rapid Transit, and is a significantly important public metro transportation for people in Taipei. The system’s reliability and safety has helped it grow to become the life and blood of the city of Taipei. With the Easycard, similar to a Metrocard, Taiwanese citizens can easily transport themselves and conveniently serve as a tool for small-item payments. The proposed event My Rapid Trip to Taiwan: MRT edition is an event where we set up different MRT stations and activities based on the area’s distinguishing features. The event name plays on the abbreviation of MRT from “Mass Rapid Transit” to “My Rapid Trip,” which shows the convenience and speed MRT has added to people in Taipei and how our event provides attendees a rapid trip to Taiwan by visiting different MRT stations. Attendees will take a trip and learn about each station through respective activities that represent Taiwan’s culture and history in these areas. The interaction between the metro system, its users, and the places it connects highlight the various historical, social, and cultural elements of Taipei and Taiwan. Exploring different facets of Taiwanese history, culture, and controversy through MRT stations can bridge people of various backgrounds and identities together. This provides an opportunity for our eboards and general members to understand more about each area by educating them about this cornerstone in Taiwan.</t>
  </si>
  <si>
    <t>Date:3/10/22</t>
  </si>
  <si>
    <t>Attendance:350</t>
  </si>
  <si>
    <t>Location: Busch MPR</t>
  </si>
  <si>
    <t>Projector, microphones, and sound system for a larger room</t>
  </si>
  <si>
    <t>Flyers, banners, posters, and Facebook advertising</t>
  </si>
  <si>
    <t>Cost for foods such as meat buns, omelets, fried doughnuts, and small cakes. Cost for beverages such as soy milk, coffee, and milk tea. Possible Rutgers-approved caterers are Red Onion, Noodle Gourmet, Noodle Plus, and Noodle Go-Go.</t>
  </si>
  <si>
    <t>Cost for paint, foam boards, glue, streamers, decorations, lights, and lanterns. Supplies for activities at each station.</t>
  </si>
  <si>
    <t>Room Rental and Equipment Category, Speakers, microphones, projector, room rental for general events</t>
  </si>
  <si>
    <t>Scissors, tape, paper, pens, staplers, markers, colored pencils, hot glue, and glue</t>
  </si>
  <si>
    <t>Flyers, trifold posters, banners, mascots to advertise our events and organization</t>
  </si>
  <si>
    <t>Pre-packaged snacks and drinks for distribution to general members at events</t>
  </si>
  <si>
    <t>Organizational giveaways during our general meetings (pens, bottles, shirts, stickers)</t>
  </si>
  <si>
    <t>KB</t>
  </si>
  <si>
    <t>JB</t>
  </si>
  <si>
    <t>Organization Name: Vietnamese Student Association</t>
  </si>
  <si>
    <t>Tyler Vu</t>
  </si>
  <si>
    <t>tlv40@scarletmail.rutgers.edu</t>
  </si>
  <si>
    <t>The mission of the Vietnamese Student Association (VSA) at Rutgers University is to promote an awareness and appreciation of Vietnamese culture. VSA is open to people of all cultures, ethnicities, and backgrounds, and encourages any person that is interested in Vietnamese culture to join. VSA serves to create culturally, socially, and educationally significant events that stimulate understanding among the Vietnamese people and their communities. Furthermore, VSA provides its members with an opportunity to interact and exchange ideas vital to the growth and prosperity of their communities. VSA offers guidance and provides a supporting network for all students. VSA is dedicated to serve the public through community service, teaching of the Vietnamese language and culture.</t>
  </si>
  <si>
    <t>Program 1 Name:Miss Asia</t>
  </si>
  <si>
    <t xml:space="preserve">Program 2 Name: </t>
  </si>
  <si>
    <t>Event Description: Miss Asia is an event where we showcase a variety of showcase in Asia. Various organizations from the Rutgers Asian Organization community send in a representative to showcase their culture. At this event attendees will be able to enjoy various food and drinks while interacting with their community and learn about the asian american world around us.</t>
  </si>
  <si>
    <t>Date:3/26/22</t>
  </si>
  <si>
    <t>Location:Livingston Multipurpose room</t>
  </si>
  <si>
    <t>Admission Fee: $10</t>
  </si>
  <si>
    <t>Sound system, microphones, projector, and stage.</t>
  </si>
  <si>
    <t>We will be going around various Asian American communities in our area to advocate for our event and include making posters fliers and/or other various marketing strategies.</t>
  </si>
  <si>
    <t>We plan to cater from a local Vietnamese restaurant (we are working towards getting approved right now). Foods include vietnamese baguettes, summer rolls, spring rolls, and drinks to accommodate 350 people (which will be individually prepared).</t>
  </si>
  <si>
    <t>The event includes contestants where we will provide sashes, a crown, and various cultural attire. Several phot booths and backdrops will be purchased and used. We will plan to use other decorations that incorporate vietnamese and asian culture, such as flowers, lanterns, red carpet, etc.
We will be making various types of flyers and use posters for our event to showcase various contestants.</t>
  </si>
  <si>
    <t>Organization Name: Rutgers Hillel</t>
  </si>
  <si>
    <t>Kerri Willson</t>
  </si>
  <si>
    <t>Arielle Cohen</t>
  </si>
  <si>
    <t>asc204@scarletmail.rutgers.edu, 732-298-2136</t>
  </si>
  <si>
    <t>Rutgers Hillel has three primary principles. Rutgers Hillel shall work to unify and build a strong foundation for the Jewish community. Rutgers Hillel shall create a thriving sense of Jewish pride within the Jewish community. Rutgers Hillel shall provide a positive atmosphere, through service, engagement, religious, educational, cultural, social, and community service programming, where Jewish students can build strong bonds with one another and all members of the Rutgers community.</t>
  </si>
  <si>
    <t>Program 1 Name:Tu Bishvat Seder</t>
  </si>
  <si>
    <t>Event Description: This program aims to education the greater Rutgers student body about the significance of the spring season in the Jewish calendar and specifically the holiday Tu Bishvat which celebrates the earth and the abundance of gifts it provides. Tu Bishvat commemorates the birthday of the trees and is used to raise ecological awareness. Hillel intends to host a Seder, a festive meal, and event for students to enjoy food, learn more about the festival, and ecological problems facing us today.</t>
  </si>
  <si>
    <t>Date:2/10/22</t>
  </si>
  <si>
    <t>Attendance:600</t>
  </si>
  <si>
    <t>Location:70 College Avenue</t>
  </si>
  <si>
    <t>Expenses include Room Set-Up, Video and Audio Speakers, Microphones, stage, table and chair rental, clean up</t>
  </si>
  <si>
    <t>Facebook, fliers, and Targum Advertisements</t>
  </si>
  <si>
    <t>Large attendance and it should be considered that Kosher food is more expensive</t>
  </si>
  <si>
    <t>Props, Balloons, Streams, Table Decorations, Wall Decoration,photocopying</t>
  </si>
  <si>
    <t>Amanda Berman of Zioness, Yavila McCoy of Dimensions Educational Consulting, Rabbi Rick Jacobs, Rabbi Sally Priesand, Pam Schüller, Divahn, Rabbi Avi Weiss, Yehudah Kurtzer of the Shalom Hartman Institute, Rabbi Eric Yoffe, Rabbi Arnie Gluck, Rabbi Joseph Skloot
Speakers $3,500 Live Performance $1,000 DJ $500 Total Contracts and Rights $5,000</t>
  </si>
  <si>
    <t>Party Perfect Rentals; Moon Bounce and Obstacle Course</t>
  </si>
  <si>
    <t>Series Program Name: Jewish Learning Program</t>
  </si>
  <si>
    <t>Location:70 College Ave</t>
  </si>
  <si>
    <t>Installments:7</t>
  </si>
  <si>
    <t>Description:The Jewish Learning Program intends to educate students about Jewish texts, Jewish practices, Jewish history, and Jewish culture. Programs will include Jewish religious experts, speakers on various topics, as well as interactive and engaged learning events.</t>
  </si>
  <si>
    <t>Attendance:700</t>
  </si>
  <si>
    <t>Date:02/08, 02/15, 02/22, 03/08, 03/29, 04/05, 04/19</t>
  </si>
  <si>
    <t>Microphones, Audio and Video Speakers</t>
  </si>
  <si>
    <t xml:space="preserve">Facebook &amp; Targum Advertisements
</t>
  </si>
  <si>
    <t>Kosher Food tends to be more expensive.</t>
  </si>
  <si>
    <t>Skit Props, Streamers, Balloons, Craft Supplies, Photocopying</t>
  </si>
  <si>
    <t>Speaker fee $6,000 Rabbi Rick Jacobs, Akiva Neumann, Rabbi Mosbacher, Pam Schüller, Divahn, Rabbi Avi Weiss, Yehudah Kurtzer of the Shalom Hartman Institute, Yavila McCoy of Dimensions Educational Consulting, and Erica Brown; DJ $1,000 DJ for event; Live Performance $2,000 Jewish stand-up comedian Steve Hofstetter; Film Rights/Royalties $1,000 licenses need to show educational Jewish films</t>
  </si>
  <si>
    <t xml:space="preserve">Party Perfect Rentals; Moon Bounce, Mechanical Bull
</t>
  </si>
  <si>
    <t>EMF</t>
  </si>
  <si>
    <t>Organization Name: Rutgers Horror Society</t>
  </si>
  <si>
    <t>Provisional</t>
  </si>
  <si>
    <t>Kwabena Elkins</t>
  </si>
  <si>
    <t>dae85@scarletmail.rutgers.edu</t>
  </si>
  <si>
    <t>Rutgers Horror Society will aim to proliferate the consumption and study of all media wherein the objective is to elicit feelings of fear, dread, revulsion, or any other subversion of the human body’s fight or flight response. The organization will serve Rutgers in providing a comfortable space for students to converse &amp; collaborate with their peers with respect to the horror genre and anything that may pertain to it. As an organization of students, part of our goal is to value analysis from an academic perspective above all else as to maintain a scholarly climate at Rutgers University.</t>
  </si>
  <si>
    <t xml:space="preserve">Would go towards printing &amp; affixing costs of general meeting advertisement.
</t>
  </si>
  <si>
    <t>Would go towards communally agreed upon food for members as well as plates if needed.</t>
  </si>
  <si>
    <t>KL</t>
  </si>
  <si>
    <t>AA</t>
  </si>
  <si>
    <t>Organization Name: Rutgers Raas and Garba Association</t>
  </si>
  <si>
    <t>Karen Ardizzone</t>
  </si>
  <si>
    <t>Shivam Patel</t>
  </si>
  <si>
    <t>Shp117@scarletmail.rutgers.edu (732-861-8476)</t>
  </si>
  <si>
    <t>RU RAGA strives to preserve, teach and promote Gujarati culture to an audience of all ages and interests. RU RAGA works to offer all college students an opportunity to cultivate their interest in the traditional dance forms of Raas and Garba. To take part in intercollegiate competitions and to spread Rutgers University’s name at a national level.</t>
  </si>
  <si>
    <t>Trip Name:East Coast Showdown</t>
  </si>
  <si>
    <t>Location:Charlottesville, VA</t>
  </si>
  <si>
    <t>Attendance:15</t>
  </si>
  <si>
    <t>Date:2/11/22-2/13/22</t>
  </si>
  <si>
    <t>- Teams are able to advertise themselves through stage set and their own fliers/posters - Fliers, posters, decor to promote team during tryouts/registration for team and to promote our team and competitions we go to</t>
  </si>
  <si>
    <t>$100 for gas and tolls per vehicle * 5 personal vehicles = $500 (there and back)
$20 per night of parking * 5 personal vehicles * 3 days (at least) for each competition = $300</t>
  </si>
  <si>
    <t>Registration Fee for 15 attending members for the dance competition * $55 = $825</t>
  </si>
  <si>
    <t>$10 per meal * 5 meals (1 on Friday, 3 on Saturday, 1 on Sunday) * 15 members = $750</t>
  </si>
  <si>
    <t>- This hotel has been booked already so this is the exact cost. - 3 rooms (2 queen bedrooms and 1 king bedroom as accordance to competition guidelines) - (3 rooms * $89.95 per night * 2 nights) + $71.79 in taxes and other fees = $611.49</t>
  </si>
  <si>
    <t>Makeup, Costume Decorations for stage apparel, Stage decorations, costumes, props for stage</t>
  </si>
  <si>
    <t>Name of Competition/Conference: River City Raas</t>
  </si>
  <si>
    <t>Location:Richmond, VA</t>
  </si>
  <si>
    <t>Date:2/18/22-2/20/22</t>
  </si>
  <si>
    <t>$100 for gas and tolls * 5 personal vehicles. = $500 (there and back)</t>
  </si>
  <si>
    <t>$15 per night * 5 personal vehicles * 3 days = $225</t>
  </si>
  <si>
    <t>$10 per meal *5 meals (1 on Friday, 3 on Saturday, 1 on Sunday) * 15 members = $750</t>
  </si>
  <si>
    <t>3 Rooms - Hotel Rooms have already been reserved as competition is nearing and deadline for it was apart of competition guidelines.</t>
  </si>
  <si>
    <t>15 members * $55 per member = $825</t>
  </si>
  <si>
    <t>- Teams are able to advertise themselves through stage set and their own fliers/posters - Fliers, posters, decor to promote team during tryouts/registration for team and to promote our team and competitions we go to
Props, Stage Decorations, Costumes, Stage Apparel, makeup/decorations for costumes/stage apparel</t>
  </si>
  <si>
    <t>SA'</t>
  </si>
  <si>
    <t>Organization Name: Public Speaking Organization</t>
  </si>
  <si>
    <t>Sue Romano</t>
  </si>
  <si>
    <t>Ruchir Patel</t>
  </si>
  <si>
    <t>rdp154@scarletmail.rutgers.edu; 7328013519</t>
  </si>
  <si>
    <t>The purpose of this organization is to refine student public speaking skills by helping them develop critical thinking, writing,
researching and speaking skills through effective communication, argumentation, persuasion, debate and leadership. Members will
be able to engage in the following competitive intercollegiate speech and debate events:
1. Speech events are governed by the rules created by the American Forensics Association, National Individual Events
Tournament, National Forensics Association and or the International Forensics Association. Each tournament will have its rules
determined by one of these speech organizations.
a. They consist of: Public Speaking (Informative, Persuasive, After Dinner and Communication Analysis), Interpretation of Literature
(Prose, Poetry, Program Oral Interpretation, Drama, and Dramatic Duo), and Limited Preparation (Impromptu and Extemporaneous)
2. Debate events are governed by the rules created by National Parliamentary Debate Association, National Parliamentary
Tournament of Excellence, and/or the National Forensics Association. Each debate tournament will have its rules determined by
one of these speech organizations.They consist of:
a. Lincoln-Douglas debate: a form of one-on-one debate governed specifically by the National Forensics Association.
b. Parliamentary debate: a form of two-on-two debate governed specifically by the National Parliamentary Debate Association, and
or National Parliamentary Tournament of Excellence</t>
  </si>
  <si>
    <t>Program 1 Name: SNAFU</t>
  </si>
  <si>
    <t>Attendance: 5-8</t>
  </si>
  <si>
    <t>Money for equipment rental in the student center and for supplies necessary for competitions</t>
  </si>
  <si>
    <t>Food for lunch and dinner. Event runs from 8am - 7pm.</t>
  </si>
  <si>
    <t>parking (50) and ridesharing (80)</t>
  </si>
  <si>
    <t>$10 a member for registration fees</t>
  </si>
  <si>
    <t>Name of Competition/Conference: SNAFU</t>
  </si>
  <si>
    <t>Is this Series, If so Number of installments? 2</t>
  </si>
  <si>
    <t>Location: Online but we will be renting rooms at the student center for performances</t>
  </si>
  <si>
    <t>Date: 1/27/22-1/28/22 and 2/27/22-2/28/22</t>
  </si>
  <si>
    <t>Credit for rideshare services for commuter students w/o cars</t>
  </si>
  <si>
    <t>payment for meter parking</t>
  </si>
  <si>
    <t>Moved to Programs</t>
  </si>
  <si>
    <t>SA</t>
  </si>
  <si>
    <t>Organization Name: Collegiate 100 at Rutgers University</t>
  </si>
  <si>
    <t>Paul Robeson Cultural Center</t>
  </si>
  <si>
    <t>Victor Oginni</t>
  </si>
  <si>
    <t>voo4@scarletmail.rutgers.edu 732-485-4845</t>
  </si>
  <si>
    <t>The mission of the Collegiate 100 of Rutgers University is to support the sponsoring Chapter of 100 Black Men of New Jersey. Support America in its efforts to nurture, enhance the growth, economic development and opportunities for young African American individuals. This organization will also empower the black community through the Four for the Future plan of Mentoring, Education, Health and Wellness, and Economic Development.</t>
  </si>
  <si>
    <t>Program 1 Name:The Blacker The Berry Art Exhibition</t>
  </si>
  <si>
    <t>Event Description: The goal of this event is, in recognition of Black History Month, to highlight Black and Latinx artists (singers, dancers, poets, painters, etc) in our community.</t>
  </si>
  <si>
    <t>Date:2/26/22</t>
  </si>
  <si>
    <t>Attendance:60</t>
  </si>
  <si>
    <t>Location:College Avenue Student Center- MPR A</t>
  </si>
  <si>
    <t>Admission Fee: $5 for Rutgers students/ $7 for non-Rutgers students</t>
  </si>
  <si>
    <r>
      <rPr>
        <rFont val="Arial"/>
        <b/>
        <i/>
        <color rgb="FF000000"/>
        <sz val="10.0"/>
      </rPr>
      <t>XS: 0-74</t>
    </r>
    <r>
      <rPr>
        <rFont val="Arial"/>
        <i/>
        <color rgb="FF000000"/>
        <sz val="10.0"/>
      </rPr>
      <t xml:space="preserve"> | S: 75-139 | M: 140-219 | L: 220-329 | XL: 329+</t>
    </r>
  </si>
  <si>
    <t>Theater for 100, CASC MPR A room charge is $250. Booking acknowledgement sheet can be shown if needed.</t>
  </si>
  <si>
    <t>Food will be catered from Da Island Breeze in Somerset, NJ</t>
  </si>
  <si>
    <t>DJ- Moneta Kai Speaker fee (Host 1)- Shannon Thomas Speaker fee (Host 2)- Kennedy Hart Videographer- Yvel Moreau
DJ: $650 Host 1: $150 Host 2: $150 Videographer: $250</t>
  </si>
  <si>
    <t>Videographer</t>
  </si>
  <si>
    <t>- Check if Da Island Breeze has a contract with them</t>
  </si>
  <si>
    <t>SB</t>
  </si>
  <si>
    <t>AL</t>
  </si>
  <si>
    <t>Organization Name: Circle K International</t>
  </si>
  <si>
    <t>Ian Leonhardt</t>
  </si>
  <si>
    <t>itl6@scarletmail.rutgers.edu</t>
  </si>
  <si>
    <t>Developing college and university students into a global network of responsible citizens and leaders with a lifelong commitment to service.</t>
  </si>
  <si>
    <t>Program 1 Name:New Jersey Circle K District Convention</t>
  </si>
  <si>
    <t>Event Description: Educating Circle K members about all asepcts of Circle K. There will be a Keynote speaker for inspiration of the next leaders of the 2022-2023 Service Year and the official New Jersey District Board will also be elected here. There will be various other workshops discussing key features of leadership, fellowship, and service.</t>
  </si>
  <si>
    <t>Date:3/5/22</t>
  </si>
  <si>
    <t>Attendance:100</t>
  </si>
  <si>
    <t>Location:Douglass Student Center; Trey's Hall; BSC 116; Center Hall</t>
  </si>
  <si>
    <t>Admission Fee25 - per person</t>
  </si>
  <si>
    <r>
      <rPr>
        <rFont val="Arial"/>
        <i/>
        <color rgb="FF000000"/>
        <sz val="10.0"/>
      </rPr>
      <t xml:space="preserve">XS: 0-74 | </t>
    </r>
    <r>
      <rPr>
        <rFont val="Arial"/>
        <b/>
        <i/>
        <color rgb="FF000000"/>
        <sz val="10.0"/>
      </rPr>
      <t>S: 75-139</t>
    </r>
    <r>
      <rPr>
        <rFont val="Arial"/>
        <i/>
        <color rgb="FF000000"/>
        <sz val="10.0"/>
      </rPr>
      <t xml:space="preserve"> | M: 140-219 | L: 220-329 | XL: 329+</t>
    </r>
  </si>
  <si>
    <t>Trey's Hall reservation, speaker and presentation package/medium stage package</t>
  </si>
  <si>
    <t>Cost of food for Catering from Gerlanda's for lunch and dinner.</t>
  </si>
  <si>
    <t>Balloons, Center-pieces, tabletops, banner; additional decorations TBD based on theme</t>
  </si>
  <si>
    <t>MK</t>
  </si>
  <si>
    <t>Organization Name: Oxfam Rutgers</t>
  </si>
  <si>
    <t>Anant Rathore</t>
  </si>
  <si>
    <t>asr190@rutgers.edu; 7329836936</t>
  </si>
  <si>
    <t>Oxfam Rutgers is a university chapter of Oxfam America and Oxfam International at Rutgers University (New Brunswick). Oxfam Rutgers is dedicated to helping spread awareness about hunger, poverty, and injustices that occurs all over the world due to the aforementioned poverty to the Rutgers University community. Oxfam Rutgers will also engage the Rutgers community in fundraising and volunteer activities, helping to create long-term solutions for global poverty and injustices related to poverty, including but not limited to, health and education, as well as crisis relief to poverty-stricken nations around the world. Oxfam Rutgers will also spread awareness about Oxfam’s sub-organizations, such as Make Trade Fair, Control Arms, and No Dirty Gold. Oxfam Rutgers will educate the student body about the issues of Fair Trade, illegal weapons distribution, and harmful mining practices, and encourage students to address these problems through activism, advocacy, and awareness. Oxfam Rutgers shall provide a motivating and exciting atmosphere for pursuing social justice and enfranchising students to support these goals. Oxfam Rutgers will also educate its members about the work of Oxfam America and International, its internships, volunteer work, and job opportunities to further the activism of its members. Additionally, Rutgers Oxfam will also introduce and collaborate with other humanitarian organizations such as WHO, Doctors without Borders, Amnesty International, etc.</t>
  </si>
  <si>
    <t>Program 1 Name:Educational Poster Creation Night</t>
  </si>
  <si>
    <t>Event Description: Create Posters and Dioramas depicting Oxfam's mission and various issues plaguing the world. Then we will post images of the product onto social media to spread awareness of these issues.</t>
  </si>
  <si>
    <t>Date:3/8/22</t>
  </si>
  <si>
    <t>Attendance:20</t>
  </si>
  <si>
    <t>Location:BSC 120 A</t>
  </si>
  <si>
    <r>
      <rPr>
        <rFont val="Arial"/>
        <b/>
        <i/>
        <color rgb="FF000000"/>
        <sz val="10.0"/>
      </rPr>
      <t>XS: 0-74</t>
    </r>
    <r>
      <rPr>
        <rFont val="Arial"/>
        <i/>
        <color rgb="FF000000"/>
        <sz val="10.0"/>
      </rPr>
      <t xml:space="preserve"> | S: 75-139 | M: 140-219 | L: 220-329 | XL: 329+</t>
    </r>
  </si>
  <si>
    <t>Chairs, projector, and room</t>
  </si>
  <si>
    <t>Cups, Plates, Napkins, Utensils, Refreshments, Snacks, and Dinner etc.</t>
  </si>
  <si>
    <t>Markers, Poster paper, Colored Pencils, Construction Paper, Decorative Scissors, and various other items.</t>
  </si>
  <si>
    <t>Supplies for posters, fliers, and banners.</t>
  </si>
  <si>
    <t>Food for general members and meetings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</si>
</sst>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1.0"/>
      <color theme="1"/>
      <name val="Arial"/>
    </font>
    <font>
      <b/>
      <color theme="1"/>
      <name val="Arial"/>
    </font>
    <font>
      <color theme="1"/>
      <name val="Arial"/>
    </font>
    <font>
      <sz val="11.0"/>
      <color rgb="FFF7981D"/>
      <name val="Inconsolata"/>
    </font>
    <font>
      <color theme="1"/>
      <name val="Calibri"/>
    </font>
    <font>
      <sz val="14.0"/>
      <color rgb="FFD66329"/>
      <name val="Georgia"/>
    </font>
    <font>
      <color rgb="FF000000"/>
      <name val="Arial"/>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
      <strike/>
      <sz val="10.0"/>
      <color theme="1"/>
      <name val="Arial"/>
    </font>
  </fonts>
  <fills count="24">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0" fontId="2" numFmtId="0" xfId="0" applyAlignment="1" applyFont="1">
      <alignment readingOrder="0" vertical="bottom"/>
    </xf>
    <xf borderId="0" fillId="3" fontId="3" numFmtId="10" xfId="0" applyAlignment="1" applyFill="1" applyFont="1" applyNumberFormat="1">
      <alignment readingOrder="0"/>
    </xf>
    <xf borderId="0" fillId="0" fontId="2" numFmtId="10" xfId="0" applyAlignment="1" applyFont="1" applyNumberFormat="1">
      <alignment vertical="bottom"/>
    </xf>
    <xf borderId="0" fillId="0" fontId="2" numFmtId="164" xfId="0" applyAlignment="1" applyFont="1" applyNumberFormat="1">
      <alignment vertical="bottom"/>
    </xf>
    <xf borderId="0" fillId="4" fontId="1" numFmtId="0" xfId="0" applyAlignment="1" applyFill="1" applyFont="1">
      <alignment vertical="bottom"/>
    </xf>
    <xf borderId="0" fillId="5" fontId="1" numFmtId="0" xfId="0" applyAlignment="1" applyFill="1" applyFont="1">
      <alignment vertical="bottom"/>
    </xf>
    <xf borderId="0" fillId="5" fontId="1" numFmtId="164" xfId="0" applyAlignment="1" applyFont="1" applyNumberFormat="1">
      <alignment readingOrder="0" vertical="bottom"/>
    </xf>
    <xf borderId="0" fillId="5" fontId="1" numFmtId="0" xfId="0" applyAlignment="1" applyFont="1">
      <alignment readingOrder="0" vertical="bottom"/>
    </xf>
    <xf borderId="0" fillId="5" fontId="1" numFmtId="164" xfId="0" applyAlignment="1" applyFont="1" applyNumberFormat="1">
      <alignment vertical="bottom"/>
    </xf>
    <xf borderId="0" fillId="6" fontId="1" numFmtId="164" xfId="0" applyAlignment="1" applyFill="1" applyFont="1" applyNumberFormat="1">
      <alignment vertical="bottom"/>
    </xf>
    <xf borderId="0" fillId="6" fontId="1" numFmtId="164" xfId="0" applyAlignment="1" applyFont="1" applyNumberFormat="1">
      <alignment readingOrder="0" vertical="bottom"/>
    </xf>
    <xf borderId="0" fillId="6" fontId="1" numFmtId="0" xfId="0" applyAlignment="1" applyFont="1">
      <alignment readingOrder="0" vertical="bottom"/>
    </xf>
    <xf borderId="0" fillId="6" fontId="1" numFmtId="0" xfId="0" applyAlignment="1" applyFont="1">
      <alignment vertical="bottom"/>
    </xf>
    <xf borderId="0" fillId="7" fontId="1" numFmtId="164" xfId="0" applyAlignment="1" applyFill="1" applyFont="1" applyNumberFormat="1">
      <alignment readingOrder="0" vertical="bottom"/>
    </xf>
    <xf borderId="0" fillId="7" fontId="1" numFmtId="0" xfId="0" applyAlignment="1" applyFont="1">
      <alignment readingOrder="0" vertical="bottom"/>
    </xf>
    <xf borderId="0" fillId="7" fontId="1" numFmtId="0" xfId="0" applyAlignment="1" applyFont="1">
      <alignment vertical="bottom"/>
    </xf>
    <xf borderId="0" fillId="0" fontId="4" numFmtId="0" xfId="0" applyAlignment="1" applyFont="1">
      <alignment readingOrder="0"/>
    </xf>
    <xf borderId="0" fillId="4" fontId="2" numFmtId="0" xfId="0" applyAlignment="1" applyFont="1">
      <alignment readingOrder="0" vertical="bottom"/>
    </xf>
    <xf borderId="0" fillId="4" fontId="2" numFmtId="0" xfId="0" applyAlignment="1" applyFont="1">
      <alignment horizontal="right" readingOrder="0" vertical="bottom"/>
    </xf>
    <xf borderId="0" fillId="5" fontId="2" numFmtId="0" xfId="0" applyAlignment="1" applyFont="1">
      <alignment readingOrder="0" vertical="bottom"/>
    </xf>
    <xf borderId="0" fillId="5" fontId="2" numFmtId="164" xfId="0" applyAlignment="1" applyFont="1" applyNumberFormat="1">
      <alignment readingOrder="0" vertical="bottom"/>
    </xf>
    <xf borderId="0" fillId="6" fontId="2" numFmtId="164" xfId="0" applyAlignment="1" applyFont="1" applyNumberFormat="1">
      <alignment vertical="bottom"/>
    </xf>
    <xf borderId="0" fillId="6" fontId="2" numFmtId="164" xfId="0" applyAlignment="1" applyFont="1" applyNumberFormat="1">
      <alignment readingOrder="0" vertical="bottom"/>
    </xf>
    <xf borderId="0" fillId="6" fontId="2" numFmtId="0" xfId="0" applyAlignment="1" applyFont="1">
      <alignment vertical="bottom"/>
    </xf>
    <xf borderId="0" fillId="6" fontId="2" numFmtId="164" xfId="0" applyAlignment="1" applyFont="1" applyNumberFormat="1">
      <alignment horizontal="right" vertical="bottom"/>
    </xf>
    <xf borderId="0" fillId="7" fontId="2" numFmtId="164" xfId="0" applyAlignment="1" applyFont="1" applyNumberFormat="1">
      <alignment readingOrder="0" vertical="bottom"/>
    </xf>
    <xf borderId="0" fillId="7" fontId="2" numFmtId="0" xfId="0" applyAlignment="1" applyFont="1">
      <alignment readingOrder="0" vertical="bottom"/>
    </xf>
    <xf borderId="0" fillId="4" fontId="2" numFmtId="164" xfId="0" applyAlignment="1" applyFont="1" applyNumberFormat="1">
      <alignment horizontal="right" vertical="bottom"/>
    </xf>
    <xf borderId="0" fillId="3" fontId="5" numFmtId="0" xfId="0" applyAlignment="1" applyFont="1">
      <alignment horizontal="left"/>
    </xf>
    <xf borderId="0" fillId="5" fontId="2" numFmtId="164" xfId="0" applyAlignment="1" applyFont="1" applyNumberFormat="1">
      <alignment horizontal="right" readingOrder="0" vertical="bottom"/>
    </xf>
    <xf borderId="0" fillId="7" fontId="2" numFmtId="164" xfId="0" applyAlignment="1" applyFont="1" applyNumberFormat="1">
      <alignment vertical="bottom"/>
    </xf>
    <xf borderId="0" fillId="7" fontId="2" numFmtId="0" xfId="0" applyAlignment="1" applyFont="1">
      <alignment vertical="bottom"/>
    </xf>
    <xf borderId="0" fillId="5" fontId="6" numFmtId="164" xfId="0" applyAlignment="1" applyFont="1" applyNumberFormat="1">
      <alignment readingOrder="0" vertical="bottom"/>
    </xf>
    <xf borderId="0" fillId="5" fontId="2" numFmtId="0" xfId="0" applyAlignment="1" applyFont="1">
      <alignment vertical="bottom"/>
    </xf>
    <xf borderId="0" fillId="5" fontId="2" numFmtId="164" xfId="0" applyAlignment="1" applyFont="1" applyNumberFormat="1">
      <alignment horizontal="right" vertical="bottom"/>
    </xf>
    <xf borderId="0" fillId="0" fontId="2" numFmtId="164" xfId="0" applyAlignment="1" applyFont="1" applyNumberFormat="1">
      <alignment readingOrder="0" vertical="bottom"/>
    </xf>
    <xf borderId="0" fillId="5" fontId="2" numFmtId="164" xfId="0" applyAlignment="1" applyFont="1" applyNumberFormat="1">
      <alignment vertical="bottom"/>
    </xf>
    <xf borderId="0" fillId="6" fontId="2" numFmtId="0" xfId="0" applyAlignment="1" applyFont="1">
      <alignment readingOrder="0" vertical="bottom"/>
    </xf>
    <xf borderId="0" fillId="4" fontId="2" numFmtId="0" xfId="0" applyAlignment="1" applyFont="1">
      <alignment vertical="bottom"/>
    </xf>
    <xf borderId="0" fillId="4" fontId="2" numFmtId="0" xfId="0" applyAlignment="1" applyFont="1">
      <alignment horizontal="right" vertical="bottom"/>
    </xf>
    <xf borderId="0" fillId="5" fontId="6" numFmtId="164" xfId="0" applyAlignment="1" applyFont="1" applyNumberFormat="1">
      <alignment vertical="bottom"/>
    </xf>
    <xf borderId="0" fillId="6" fontId="2" numFmtId="164" xfId="0" applyAlignment="1" applyFont="1" applyNumberFormat="1">
      <alignment horizontal="right" readingOrder="0" vertical="bottom"/>
    </xf>
    <xf borderId="0" fillId="7" fontId="2" numFmtId="164" xfId="0" applyAlignment="1" applyFont="1" applyNumberFormat="1">
      <alignment horizontal="right" vertical="bottom"/>
    </xf>
    <xf borderId="0" fillId="7" fontId="2" numFmtId="164" xfId="0" applyAlignment="1" applyFont="1" applyNumberFormat="1">
      <alignment horizontal="right" readingOrder="0" vertical="bottom"/>
    </xf>
    <xf borderId="0" fillId="3" fontId="2" numFmtId="164" xfId="0" applyAlignment="1" applyFont="1" applyNumberFormat="1">
      <alignment horizontal="right" vertical="bottom"/>
    </xf>
    <xf borderId="0" fillId="3" fontId="2" numFmtId="164" xfId="0" applyAlignment="1" applyFont="1" applyNumberFormat="1">
      <alignment vertical="bottom"/>
    </xf>
    <xf borderId="0" fillId="0" fontId="2" numFmtId="3" xfId="0" applyAlignment="1" applyFont="1" applyNumberFormat="1">
      <alignment horizontal="right" vertical="bottom"/>
    </xf>
    <xf borderId="0" fillId="4" fontId="2" numFmtId="164" xfId="0" applyAlignment="1" applyFont="1" applyNumberFormat="1">
      <alignment vertical="bottom"/>
    </xf>
    <xf borderId="1" fillId="4" fontId="7" numFmtId="0" xfId="0" applyBorder="1" applyFont="1"/>
    <xf borderId="2" fillId="4" fontId="7" numFmtId="0" xfId="0" applyBorder="1" applyFont="1"/>
    <xf borderId="3" fillId="4" fontId="7" numFmtId="0" xfId="0" applyBorder="1" applyFont="1"/>
    <xf borderId="0" fillId="0" fontId="8" numFmtId="0" xfId="0" applyFont="1"/>
    <xf borderId="1" fillId="4" fontId="7" numFmtId="164" xfId="0" applyBorder="1" applyFont="1" applyNumberFormat="1"/>
    <xf borderId="3" fillId="4" fontId="9" numFmtId="164" xfId="0" applyBorder="1" applyFont="1" applyNumberFormat="1"/>
    <xf borderId="4" fillId="4" fontId="7" numFmtId="164" xfId="0" applyBorder="1" applyFont="1" applyNumberFormat="1"/>
    <xf borderId="5" fillId="4" fontId="10" numFmtId="0" xfId="0" applyBorder="1" applyFont="1"/>
    <xf borderId="6" fillId="4" fontId="10" numFmtId="0" xfId="0" applyBorder="1" applyFont="1"/>
    <xf borderId="6" fillId="4" fontId="11" numFmtId="164" xfId="0" applyBorder="1" applyFont="1" applyNumberFormat="1"/>
    <xf borderId="2" fillId="4" fontId="10" numFmtId="0" xfId="0" applyBorder="1" applyFont="1"/>
    <xf borderId="7" fillId="4" fontId="11" numFmtId="164" xfId="0" applyBorder="1" applyFont="1" applyNumberFormat="1"/>
    <xf borderId="8" fillId="4" fontId="10" numFmtId="164" xfId="0" applyBorder="1" applyFont="1" applyNumberFormat="1"/>
    <xf borderId="8" fillId="4" fontId="10" numFmtId="0" xfId="0" applyBorder="1" applyFont="1"/>
    <xf borderId="9" fillId="4" fontId="11" numFmtId="164" xfId="0" applyBorder="1" applyFont="1" applyNumberFormat="1"/>
    <xf borderId="8" fillId="4" fontId="12" numFmtId="0" xfId="0" applyAlignment="1" applyBorder="1" applyFont="1">
      <alignment shrinkToFit="0" wrapText="1"/>
    </xf>
    <xf borderId="10" fillId="4" fontId="10" numFmtId="164" xfId="0" applyBorder="1" applyFont="1" applyNumberFormat="1"/>
    <xf borderId="8" fillId="8" fontId="13" numFmtId="0" xfId="0" applyAlignment="1" applyBorder="1" applyFill="1" applyFont="1">
      <alignment shrinkToFit="0" wrapText="1"/>
    </xf>
    <xf borderId="8" fillId="9" fontId="11" numFmtId="164" xfId="0" applyBorder="1" applyFill="1" applyFont="1" applyNumberFormat="1"/>
    <xf borderId="8" fillId="9" fontId="11" numFmtId="164" xfId="0" applyAlignment="1" applyBorder="1" applyFont="1" applyNumberFormat="1">
      <alignment shrinkToFit="0" wrapText="1"/>
    </xf>
    <xf borderId="8" fillId="8" fontId="10" numFmtId="0" xfId="0" applyBorder="1" applyFont="1"/>
    <xf borderId="10" fillId="9" fontId="11" numFmtId="164" xfId="0" applyBorder="1" applyFont="1" applyNumberFormat="1"/>
    <xf borderId="8" fillId="10" fontId="13" numFmtId="0" xfId="0" applyAlignment="1" applyBorder="1" applyFill="1" applyFont="1">
      <alignment shrinkToFit="0" wrapText="1"/>
    </xf>
    <xf borderId="8" fillId="11" fontId="11" numFmtId="164" xfId="0" applyBorder="1" applyFill="1" applyFont="1" applyNumberFormat="1"/>
    <xf borderId="8" fillId="11" fontId="11" numFmtId="164" xfId="0" applyAlignment="1" applyBorder="1" applyFont="1" applyNumberFormat="1">
      <alignment shrinkToFit="0" wrapText="1"/>
    </xf>
    <xf borderId="8" fillId="10" fontId="10" numFmtId="0" xfId="0" applyBorder="1" applyFont="1"/>
    <xf borderId="10" fillId="11" fontId="11" numFmtId="164" xfId="0" applyBorder="1" applyFont="1" applyNumberFormat="1"/>
    <xf borderId="8" fillId="8" fontId="11" numFmtId="164" xfId="0" applyBorder="1" applyFont="1" applyNumberFormat="1"/>
    <xf borderId="10" fillId="8" fontId="11" numFmtId="164" xfId="0" applyBorder="1" applyFont="1" applyNumberFormat="1"/>
    <xf borderId="8" fillId="10" fontId="10" numFmtId="164" xfId="0" applyBorder="1" applyFont="1" applyNumberFormat="1"/>
    <xf borderId="8" fillId="10" fontId="11" numFmtId="0" xfId="0" applyAlignment="1" applyBorder="1" applyFont="1">
      <alignment shrinkToFit="0" wrapText="1"/>
    </xf>
    <xf borderId="8" fillId="10" fontId="11" numFmtId="164" xfId="0" applyBorder="1" applyFont="1" applyNumberFormat="1"/>
    <xf borderId="10" fillId="10" fontId="11" numFmtId="164" xfId="0" applyBorder="1" applyFont="1" applyNumberFormat="1"/>
    <xf borderId="8" fillId="8" fontId="13" numFmtId="0" xfId="0" applyAlignment="1" applyBorder="1" applyFont="1">
      <alignment horizontal="left"/>
    </xf>
    <xf borderId="8" fillId="10" fontId="10" numFmtId="0" xfId="0" applyAlignment="1" applyBorder="1" applyFont="1">
      <alignment horizontal="left"/>
    </xf>
    <xf borderId="8" fillId="8" fontId="10" numFmtId="0" xfId="0" applyAlignment="1" applyBorder="1" applyFont="1">
      <alignment shrinkToFit="0" wrapText="1"/>
    </xf>
    <xf borderId="8" fillId="8" fontId="10" numFmtId="164" xfId="0" applyBorder="1" applyFont="1" applyNumberFormat="1"/>
    <xf borderId="8" fillId="10" fontId="10" numFmtId="0" xfId="0" applyAlignment="1" applyBorder="1" applyFont="1">
      <alignment shrinkToFit="0" wrapText="1"/>
    </xf>
    <xf borderId="8" fillId="8" fontId="14" numFmtId="0" xfId="0" applyBorder="1" applyFont="1"/>
    <xf borderId="8" fillId="8" fontId="14" numFmtId="164" xfId="0" applyBorder="1" applyFont="1" applyNumberFormat="1"/>
    <xf borderId="8" fillId="8" fontId="14" numFmtId="0" xfId="0" applyAlignment="1" applyBorder="1" applyFont="1">
      <alignment shrinkToFit="0" wrapText="1"/>
    </xf>
    <xf borderId="8" fillId="10" fontId="14" numFmtId="0" xfId="0" applyBorder="1" applyFont="1"/>
    <xf borderId="8" fillId="10" fontId="11" numFmtId="0" xfId="0" applyBorder="1" applyFont="1"/>
    <xf borderId="10" fillId="8" fontId="10" numFmtId="164" xfId="0" applyBorder="1" applyFont="1" applyNumberFormat="1"/>
    <xf borderId="7" fillId="10" fontId="10" numFmtId="164" xfId="0" applyBorder="1" applyFont="1" applyNumberFormat="1"/>
    <xf borderId="1" fillId="4" fontId="10" numFmtId="0" xfId="0" applyBorder="1" applyFont="1"/>
    <xf borderId="2" fillId="4" fontId="10" numFmtId="0" xfId="0" applyAlignment="1" applyBorder="1" applyFont="1">
      <alignment shrinkToFit="0" wrapText="1"/>
    </xf>
    <xf borderId="2" fillId="4" fontId="11" numFmtId="164" xfId="0" applyBorder="1" applyFont="1" applyNumberFormat="1"/>
    <xf borderId="3" fillId="4" fontId="11" numFmtId="164" xfId="0" applyBorder="1" applyFont="1" applyNumberFormat="1"/>
    <xf borderId="3" fillId="4" fontId="10" numFmtId="0" xfId="0" applyBorder="1" applyFont="1"/>
    <xf borderId="8" fillId="4" fontId="10" numFmtId="0" xfId="0" applyAlignment="1" applyBorder="1" applyFont="1">
      <alignment shrinkToFit="0" wrapText="1"/>
    </xf>
    <xf borderId="8" fillId="4" fontId="11" numFmtId="164" xfId="0" applyBorder="1" applyFont="1" applyNumberFormat="1"/>
    <xf borderId="10" fillId="4" fontId="11" numFmtId="164" xfId="0" applyBorder="1" applyFont="1" applyNumberFormat="1"/>
    <xf borderId="8" fillId="4" fontId="10" numFmtId="164" xfId="0" applyAlignment="1" applyBorder="1" applyFont="1" applyNumberFormat="1">
      <alignment shrinkToFit="0" wrapText="1"/>
    </xf>
    <xf borderId="8" fillId="4" fontId="11" numFmtId="0" xfId="0" applyBorder="1" applyFont="1"/>
    <xf borderId="8" fillId="4" fontId="13" numFmtId="164" xfId="0" applyAlignment="1" applyBorder="1" applyFont="1" applyNumberFormat="1">
      <alignment shrinkToFit="0" wrapText="1"/>
    </xf>
    <xf borderId="8" fillId="12" fontId="10" numFmtId="0" xfId="0" applyBorder="1" applyFill="1" applyFont="1"/>
    <xf borderId="8" fillId="13" fontId="11" numFmtId="164" xfId="0" applyBorder="1" applyFill="1" applyFont="1" applyNumberFormat="1"/>
    <xf borderId="8" fillId="13" fontId="11" numFmtId="164" xfId="0" applyAlignment="1" applyBorder="1" applyFont="1" applyNumberFormat="1">
      <alignment shrinkToFit="0" wrapText="1"/>
    </xf>
    <xf borderId="10" fillId="13" fontId="11" numFmtId="164" xfId="0" applyBorder="1" applyFont="1" applyNumberFormat="1"/>
    <xf borderId="8" fillId="14" fontId="13" numFmtId="0" xfId="0" applyAlignment="1" applyBorder="1" applyFill="1" applyFont="1">
      <alignment shrinkToFit="0" wrapText="1"/>
    </xf>
    <xf borderId="8" fillId="15" fontId="11" numFmtId="164" xfId="0" applyBorder="1" applyFill="1" applyFont="1" applyNumberFormat="1"/>
    <xf borderId="8" fillId="15" fontId="11" numFmtId="164" xfId="0" applyAlignment="1" applyBorder="1" applyFont="1" applyNumberFormat="1">
      <alignment shrinkToFit="0" wrapText="1"/>
    </xf>
    <xf borderId="8" fillId="14" fontId="10" numFmtId="0" xfId="0" applyBorder="1" applyFont="1"/>
    <xf borderId="10" fillId="15" fontId="11" numFmtId="164" xfId="0" applyBorder="1" applyFont="1" applyNumberFormat="1"/>
    <xf borderId="8" fillId="13" fontId="8" numFmtId="164" xfId="0" applyBorder="1" applyFont="1" applyNumberFormat="1"/>
    <xf borderId="8" fillId="14" fontId="10" numFmtId="164" xfId="0" applyBorder="1" applyFont="1" applyNumberFormat="1"/>
    <xf borderId="8" fillId="14" fontId="10" numFmtId="0" xfId="0" applyAlignment="1" applyBorder="1" applyFont="1">
      <alignment shrinkToFit="0" wrapText="1"/>
    </xf>
    <xf borderId="8" fillId="14" fontId="11" numFmtId="164" xfId="0" applyBorder="1" applyFont="1" applyNumberFormat="1"/>
    <xf borderId="10" fillId="14" fontId="11" numFmtId="164" xfId="0" applyBorder="1" applyFont="1" applyNumberFormat="1"/>
    <xf borderId="8" fillId="12" fontId="10" numFmtId="0" xfId="0" applyAlignment="1" applyBorder="1" applyFont="1">
      <alignment shrinkToFit="0" wrapText="1"/>
    </xf>
    <xf borderId="10" fillId="12" fontId="10" numFmtId="0" xfId="0" applyBorder="1" applyFont="1"/>
    <xf borderId="8" fillId="14" fontId="10" numFmtId="0" xfId="0" applyAlignment="1" applyBorder="1" applyFont="1">
      <alignment horizontal="left"/>
    </xf>
    <xf borderId="8" fillId="14" fontId="11" numFmtId="0" xfId="0" applyAlignment="1" applyBorder="1" applyFont="1">
      <alignment shrinkToFit="0" wrapText="1"/>
    </xf>
    <xf borderId="8" fillId="14" fontId="13" numFmtId="0" xfId="0" applyBorder="1" applyFont="1"/>
    <xf borderId="8" fillId="14" fontId="11" numFmtId="0" xfId="0" applyBorder="1" applyFont="1"/>
    <xf borderId="8" fillId="12" fontId="11" numFmtId="0" xfId="0" applyBorder="1" applyFont="1"/>
    <xf borderId="8" fillId="12" fontId="11" numFmtId="164" xfId="0" applyBorder="1" applyFont="1" applyNumberFormat="1"/>
    <xf borderId="8" fillId="12" fontId="11" numFmtId="164" xfId="0" applyAlignment="1" applyBorder="1" applyFont="1" applyNumberFormat="1">
      <alignment shrinkToFit="0" wrapText="1"/>
    </xf>
    <xf borderId="10" fillId="12" fontId="11" numFmtId="164" xfId="0" applyBorder="1" applyFont="1" applyNumberFormat="1"/>
    <xf borderId="10" fillId="14" fontId="10" numFmtId="164" xfId="0" applyBorder="1" applyFont="1" applyNumberFormat="1"/>
    <xf borderId="8" fillId="12" fontId="11" numFmtId="0" xfId="0" applyAlignment="1" applyBorder="1" applyFont="1">
      <alignment shrinkToFit="0" wrapText="1"/>
    </xf>
    <xf borderId="8" fillId="12" fontId="10" numFmtId="164" xfId="0" applyBorder="1" applyFont="1" applyNumberFormat="1"/>
    <xf borderId="8" fillId="12" fontId="10" numFmtId="164" xfId="0" applyAlignment="1" applyBorder="1" applyFont="1" applyNumberFormat="1">
      <alignment shrinkToFit="0" wrapText="1"/>
    </xf>
    <xf borderId="7" fillId="12" fontId="10" numFmtId="164" xfId="0" applyBorder="1" applyFont="1" applyNumberFormat="1"/>
    <xf borderId="10" fillId="4" fontId="10" numFmtId="0" xfId="0" applyBorder="1" applyFont="1"/>
    <xf borderId="8" fillId="16" fontId="10" numFmtId="0" xfId="0" applyAlignment="1" applyBorder="1" applyFill="1" applyFont="1">
      <alignment shrinkToFit="0" wrapText="1"/>
    </xf>
    <xf borderId="8" fillId="17" fontId="11" numFmtId="164" xfId="0" applyBorder="1" applyFill="1" applyFont="1" applyNumberFormat="1"/>
    <xf borderId="8" fillId="17" fontId="11" numFmtId="164" xfId="0" applyAlignment="1" applyBorder="1" applyFont="1" applyNumberFormat="1">
      <alignment shrinkToFit="0" wrapText="1"/>
    </xf>
    <xf borderId="8" fillId="16" fontId="10" numFmtId="0" xfId="0" applyBorder="1" applyFont="1"/>
    <xf borderId="10" fillId="17" fontId="11" numFmtId="164" xfId="0" applyBorder="1" applyFont="1" applyNumberFormat="1"/>
    <xf borderId="8" fillId="16" fontId="13" numFmtId="0" xfId="0" applyAlignment="1" applyBorder="1" applyFont="1">
      <alignment shrinkToFit="0" wrapText="1"/>
    </xf>
    <xf borderId="8" fillId="4" fontId="8" numFmtId="0" xfId="0" applyAlignment="1" applyBorder="1" applyFont="1">
      <alignment horizontal="left"/>
    </xf>
    <xf borderId="8" fillId="18" fontId="10" numFmtId="0" xfId="0" applyAlignment="1" applyBorder="1" applyFill="1" applyFont="1">
      <alignment shrinkToFit="0" wrapText="1"/>
    </xf>
    <xf borderId="8" fillId="19" fontId="11" numFmtId="2" xfId="0" applyBorder="1" applyFill="1" applyFont="1" applyNumberFormat="1"/>
    <xf borderId="8" fillId="19" fontId="8" numFmtId="164" xfId="0" applyAlignment="1" applyBorder="1" applyFont="1" applyNumberFormat="1">
      <alignment shrinkToFit="0" wrapText="1"/>
    </xf>
    <xf borderId="8" fillId="18" fontId="10" numFmtId="0" xfId="0" applyBorder="1" applyFont="1"/>
    <xf borderId="8" fillId="19" fontId="11" numFmtId="164" xfId="0" applyAlignment="1" applyBorder="1" applyFont="1" applyNumberFormat="1">
      <alignment shrinkToFit="0" wrapText="1"/>
    </xf>
    <xf borderId="8" fillId="19" fontId="11" numFmtId="164" xfId="0" applyBorder="1" applyFont="1" applyNumberFormat="1"/>
    <xf borderId="10" fillId="19" fontId="11" numFmtId="164" xfId="0" applyBorder="1" applyFont="1" applyNumberFormat="1"/>
    <xf borderId="8" fillId="16" fontId="10" numFmtId="164" xfId="0" applyBorder="1" applyFont="1" applyNumberFormat="1"/>
    <xf borderId="10" fillId="16" fontId="10" numFmtId="164" xfId="0" applyBorder="1" applyFont="1" applyNumberFormat="1"/>
    <xf borderId="8" fillId="4" fontId="11" numFmtId="0" xfId="0" applyAlignment="1" applyBorder="1" applyFont="1">
      <alignment shrinkToFit="0" wrapText="1"/>
    </xf>
    <xf borderId="8" fillId="18" fontId="11" numFmtId="164" xfId="0" applyBorder="1" applyFont="1" applyNumberFormat="1"/>
    <xf borderId="10" fillId="18" fontId="11" numFmtId="164" xfId="0" applyBorder="1" applyFont="1" applyNumberFormat="1"/>
    <xf borderId="8" fillId="4" fontId="8" numFmtId="0" xfId="0" applyBorder="1" applyFont="1"/>
    <xf borderId="8" fillId="18" fontId="10" numFmtId="164" xfId="0" applyBorder="1" applyFont="1" applyNumberFormat="1"/>
    <xf borderId="10" fillId="18" fontId="10" numFmtId="164" xfId="0" applyBorder="1" applyFont="1" applyNumberFormat="1"/>
    <xf borderId="8" fillId="20" fontId="13" numFmtId="0" xfId="0" applyAlignment="1" applyBorder="1" applyFill="1" applyFont="1">
      <alignment shrinkToFit="0" wrapText="1"/>
    </xf>
    <xf borderId="8" fillId="21" fontId="11" numFmtId="164" xfId="0" applyBorder="1" applyFill="1" applyFont="1" applyNumberFormat="1"/>
    <xf borderId="8" fillId="21" fontId="11" numFmtId="164" xfId="0" applyAlignment="1" applyBorder="1" applyFont="1" applyNumberFormat="1">
      <alignment shrinkToFit="0" wrapText="1"/>
    </xf>
    <xf borderId="8" fillId="20" fontId="10" numFmtId="0" xfId="0" applyBorder="1" applyFont="1"/>
    <xf borderId="10" fillId="21" fontId="11" numFmtId="164" xfId="0" applyBorder="1" applyFont="1" applyNumberFormat="1"/>
    <xf borderId="8" fillId="4" fontId="13" numFmtId="0" xfId="0" applyBorder="1" applyFont="1"/>
    <xf quotePrefix="1" borderId="8" fillId="4" fontId="10" numFmtId="0" xfId="0" applyBorder="1" applyFont="1"/>
    <xf borderId="8" fillId="20" fontId="10" numFmtId="0" xfId="0" applyAlignment="1" applyBorder="1" applyFont="1">
      <alignment shrinkToFit="0" wrapText="1"/>
    </xf>
    <xf borderId="8" fillId="22" fontId="13" numFmtId="0" xfId="0" applyAlignment="1" applyBorder="1" applyFill="1" applyFont="1">
      <alignment shrinkToFit="0" wrapText="1"/>
    </xf>
    <xf borderId="8" fillId="23" fontId="11" numFmtId="164" xfId="0" applyBorder="1" applyFill="1" applyFont="1" applyNumberFormat="1"/>
    <xf borderId="8" fillId="23" fontId="11" numFmtId="164" xfId="0" applyAlignment="1" applyBorder="1" applyFont="1" applyNumberFormat="1">
      <alignment shrinkToFit="0" wrapText="1"/>
    </xf>
    <xf borderId="8" fillId="22" fontId="10" numFmtId="0" xfId="0" applyBorder="1" applyFont="1"/>
    <xf borderId="10" fillId="23" fontId="11" numFmtId="164" xfId="0" applyBorder="1" applyFont="1" applyNumberFormat="1"/>
    <xf borderId="8" fillId="20" fontId="11" numFmtId="0" xfId="0" applyAlignment="1" applyBorder="1" applyFont="1">
      <alignment shrinkToFit="0" wrapText="1"/>
    </xf>
    <xf borderId="8" fillId="20" fontId="11" numFmtId="0" xfId="0" applyBorder="1" applyFont="1"/>
    <xf borderId="8" fillId="20" fontId="11" numFmtId="164" xfId="0" applyBorder="1" applyFont="1" applyNumberFormat="1"/>
    <xf borderId="10" fillId="20" fontId="11" numFmtId="164" xfId="0" applyBorder="1" applyFont="1" applyNumberFormat="1"/>
    <xf borderId="5" fillId="20" fontId="10" numFmtId="0" xfId="0" applyAlignment="1" applyBorder="1" applyFont="1">
      <alignment shrinkToFit="0" wrapText="1"/>
    </xf>
    <xf borderId="6" fillId="20" fontId="10" numFmtId="164" xfId="0" applyBorder="1" applyFont="1" applyNumberFormat="1"/>
    <xf borderId="6" fillId="20" fontId="10" numFmtId="0" xfId="0" applyAlignment="1" applyBorder="1" applyFont="1">
      <alignment shrinkToFit="0" wrapText="1"/>
    </xf>
    <xf borderId="6" fillId="20" fontId="10" numFmtId="0" xfId="0" applyBorder="1" applyFont="1"/>
    <xf borderId="7" fillId="20" fontId="10" numFmtId="164" xfId="0" applyBorder="1" applyFont="1" applyNumberFormat="1"/>
    <xf borderId="4" fillId="8" fontId="13" numFmtId="0" xfId="0" applyAlignment="1" applyBorder="1" applyFont="1">
      <alignment shrinkToFit="0" wrapText="1"/>
    </xf>
    <xf borderId="11" fillId="8" fontId="8" numFmtId="0" xfId="0" applyAlignment="1" applyBorder="1" applyFont="1">
      <alignment shrinkToFit="0" wrapText="1"/>
    </xf>
    <xf borderId="12" fillId="0" fontId="15" numFmtId="0" xfId="0" applyBorder="1" applyFont="1"/>
    <xf borderId="8" fillId="22" fontId="10" numFmtId="0" xfId="0" applyAlignment="1" applyBorder="1" applyFont="1">
      <alignment shrinkToFit="0" wrapText="1"/>
    </xf>
    <xf borderId="8" fillId="22" fontId="11" numFmtId="0" xfId="0" applyAlignment="1" applyBorder="1" applyFont="1">
      <alignment shrinkToFit="0" wrapText="1"/>
    </xf>
    <xf borderId="8" fillId="22" fontId="11" numFmtId="164" xfId="0" applyBorder="1" applyFont="1" applyNumberFormat="1"/>
    <xf borderId="8" fillId="22" fontId="11" numFmtId="164" xfId="0" applyAlignment="1" applyBorder="1" applyFont="1" applyNumberFormat="1">
      <alignment shrinkToFit="0" wrapText="1"/>
    </xf>
    <xf borderId="8" fillId="22" fontId="11" numFmtId="0" xfId="0" applyBorder="1" applyFont="1"/>
    <xf borderId="10" fillId="22" fontId="11" numFmtId="164" xfId="0" applyBorder="1" applyFont="1" applyNumberFormat="1"/>
    <xf borderId="8" fillId="22" fontId="10" numFmtId="164" xfId="0" applyBorder="1" applyFont="1" applyNumberFormat="1"/>
    <xf borderId="8" fillId="22" fontId="10" numFmtId="164" xfId="0" applyAlignment="1" applyBorder="1" applyFont="1" applyNumberFormat="1">
      <alignment shrinkToFit="0" wrapText="1"/>
    </xf>
    <xf borderId="10" fillId="22" fontId="10" numFmtId="164" xfId="0" applyBorder="1" applyFont="1" applyNumberFormat="1"/>
    <xf borderId="3" fillId="4" fontId="10" numFmtId="164" xfId="0" applyBorder="1" applyFont="1" applyNumberFormat="1"/>
    <xf borderId="13" fillId="0" fontId="15" numFmtId="0" xfId="0" applyBorder="1" applyFont="1"/>
    <xf borderId="7" fillId="4" fontId="10" numFmtId="0" xfId="0" applyBorder="1" applyFont="1"/>
    <xf borderId="4" fillId="4" fontId="10" numFmtId="164" xfId="0" applyBorder="1" applyFont="1" applyNumberFormat="1"/>
    <xf borderId="4" fillId="4" fontId="13" numFmtId="164" xfId="0" applyBorder="1" applyFont="1" applyNumberFormat="1"/>
    <xf borderId="0" fillId="0" fontId="11" numFmtId="0" xfId="0" applyFont="1"/>
    <xf borderId="0" fillId="0" fontId="11" numFmtId="164" xfId="0" applyFont="1" applyNumberFormat="1"/>
    <xf borderId="1" fillId="4" fontId="7" numFmtId="0" xfId="0" applyAlignment="1" applyBorder="1" applyFont="1">
      <alignment readingOrder="0"/>
    </xf>
    <xf borderId="2" fillId="4" fontId="7" numFmtId="0" xfId="0" applyAlignment="1" applyBorder="1" applyFont="1">
      <alignment readingOrder="0"/>
    </xf>
    <xf borderId="5" fillId="4" fontId="10" numFmtId="0" xfId="0" applyAlignment="1" applyBorder="1" applyFont="1">
      <alignment readingOrder="0"/>
    </xf>
    <xf borderId="8" fillId="4" fontId="10" numFmtId="164" xfId="0" applyAlignment="1" applyBorder="1" applyFont="1" applyNumberFormat="1">
      <alignment readingOrder="0"/>
    </xf>
    <xf borderId="8" fillId="4" fontId="10" numFmtId="0" xfId="0" applyAlignment="1" applyBorder="1" applyFont="1">
      <alignment readingOrder="0"/>
    </xf>
    <xf borderId="8" fillId="9" fontId="11" numFmtId="164" xfId="0" applyAlignment="1" applyBorder="1" applyFont="1" applyNumberFormat="1">
      <alignment readingOrder="0"/>
    </xf>
    <xf borderId="8" fillId="9" fontId="11" numFmtId="164" xfId="0" applyAlignment="1" applyBorder="1" applyFont="1" applyNumberFormat="1">
      <alignment readingOrder="0" shrinkToFit="0" wrapText="1"/>
    </xf>
    <xf borderId="10" fillId="9" fontId="11" numFmtId="164" xfId="0" applyAlignment="1" applyBorder="1" applyFont="1" applyNumberFormat="1">
      <alignment readingOrder="0"/>
    </xf>
    <xf borderId="8" fillId="13" fontId="11" numFmtId="164" xfId="0" applyAlignment="1" applyBorder="1" applyFont="1" applyNumberFormat="1">
      <alignment readingOrder="0"/>
    </xf>
    <xf borderId="8" fillId="13" fontId="11" numFmtId="164" xfId="0" applyAlignment="1" applyBorder="1" applyFont="1" applyNumberFormat="1">
      <alignment readingOrder="0" shrinkToFit="0" wrapText="1"/>
    </xf>
    <xf borderId="10" fillId="13" fontId="11" numFmtId="164" xfId="0" applyAlignment="1" applyBorder="1" applyFont="1" applyNumberFormat="1">
      <alignment readingOrder="0"/>
    </xf>
    <xf borderId="8" fillId="13" fontId="8" numFmtId="164" xfId="0" applyAlignment="1" applyBorder="1" applyFont="1" applyNumberFormat="1">
      <alignment readingOrder="0"/>
    </xf>
    <xf borderId="4" fillId="4" fontId="13" numFmtId="164" xfId="0" applyAlignment="1" applyBorder="1" applyFont="1" applyNumberFormat="1">
      <alignment readingOrder="0"/>
    </xf>
    <xf borderId="4" fillId="4" fontId="10" numFmtId="164" xfId="0" applyAlignment="1" applyBorder="1" applyFont="1" applyNumberFormat="1">
      <alignment readingOrder="0"/>
    </xf>
    <xf borderId="6" fillId="4" fontId="10" numFmtId="0" xfId="0" applyAlignment="1" applyBorder="1" applyFont="1">
      <alignment readingOrder="0"/>
    </xf>
    <xf borderId="2" fillId="4" fontId="10" numFmtId="0" xfId="0" applyAlignment="1" applyBorder="1" applyFont="1">
      <alignment readingOrder="0"/>
    </xf>
    <xf borderId="3" fillId="4" fontId="10" numFmtId="0" xfId="0" applyAlignment="1" applyBorder="1" applyFont="1">
      <alignment readingOrder="0"/>
    </xf>
    <xf borderId="10" fillId="4" fontId="10" numFmtId="164" xfId="0" applyAlignment="1" applyBorder="1" applyFont="1" applyNumberFormat="1">
      <alignment readingOrder="0"/>
    </xf>
    <xf borderId="8" fillId="15" fontId="11" numFmtId="164" xfId="0" applyAlignment="1" applyBorder="1" applyFont="1" applyNumberFormat="1">
      <alignment readingOrder="0"/>
    </xf>
    <xf borderId="8" fillId="15" fontId="11" numFmtId="164" xfId="0" applyAlignment="1" applyBorder="1" applyFont="1" applyNumberFormat="1">
      <alignment readingOrder="0" shrinkToFit="0" wrapText="1"/>
    </xf>
    <xf borderId="10" fillId="15" fontId="11" numFmtId="164" xfId="0" applyAlignment="1" applyBorder="1" applyFont="1" applyNumberFormat="1">
      <alignment readingOrder="0"/>
    </xf>
    <xf borderId="8" fillId="14" fontId="10" numFmtId="164" xfId="0" applyAlignment="1" applyBorder="1" applyFont="1" applyNumberFormat="1">
      <alignment readingOrder="0"/>
    </xf>
    <xf borderId="8" fillId="14" fontId="10" numFmtId="0" xfId="0" applyAlignment="1" applyBorder="1" applyFont="1">
      <alignment readingOrder="0" shrinkToFit="0" wrapText="1"/>
    </xf>
    <xf borderId="8" fillId="14" fontId="11" numFmtId="164" xfId="0" applyAlignment="1" applyBorder="1" applyFont="1" applyNumberFormat="1">
      <alignment readingOrder="0"/>
    </xf>
    <xf borderId="8" fillId="17" fontId="11" numFmtId="164" xfId="0" applyAlignment="1" applyBorder="1" applyFont="1" applyNumberFormat="1">
      <alignment readingOrder="0"/>
    </xf>
    <xf borderId="8" fillId="17" fontId="11" numFmtId="164" xfId="0" applyAlignment="1" applyBorder="1" applyFont="1" applyNumberFormat="1">
      <alignment readingOrder="0" shrinkToFit="0" wrapText="1"/>
    </xf>
    <xf borderId="10" fillId="17" fontId="11" numFmtId="164" xfId="0" applyAlignment="1" applyBorder="1" applyFont="1" applyNumberFormat="1">
      <alignment readingOrder="0"/>
    </xf>
    <xf borderId="10" fillId="4" fontId="10" numFmtId="0" xfId="0" applyAlignment="1" applyBorder="1" applyFont="1">
      <alignment readingOrder="0"/>
    </xf>
    <xf borderId="8" fillId="21" fontId="11" numFmtId="164" xfId="0" applyAlignment="1" applyBorder="1" applyFont="1" applyNumberFormat="1">
      <alignment readingOrder="0"/>
    </xf>
    <xf borderId="8" fillId="21" fontId="11" numFmtId="164" xfId="0" applyAlignment="1" applyBorder="1" applyFont="1" applyNumberFormat="1">
      <alignment readingOrder="0" shrinkToFit="0" wrapText="1"/>
    </xf>
    <xf borderId="10" fillId="21" fontId="11" numFmtId="164" xfId="0" applyAlignment="1" applyBorder="1" applyFont="1" applyNumberFormat="1">
      <alignment readingOrder="0"/>
    </xf>
    <xf borderId="11" fillId="8" fontId="8" numFmtId="0" xfId="0" applyAlignment="1" applyBorder="1" applyFont="1">
      <alignment readingOrder="0" shrinkToFit="0" wrapText="1"/>
    </xf>
    <xf borderId="8" fillId="4" fontId="13" numFmtId="0" xfId="0" applyAlignment="1" applyBorder="1" applyFont="1">
      <alignment readingOrder="0"/>
    </xf>
    <xf borderId="8" fillId="23" fontId="16" numFmtId="164" xfId="0" applyAlignment="1" applyBorder="1" applyFont="1" applyNumberFormat="1">
      <alignment readingOrder="0"/>
    </xf>
    <xf borderId="8" fillId="23" fontId="11" numFmtId="164" xfId="0" applyAlignment="1" applyBorder="1" applyFont="1" applyNumberFormat="1">
      <alignment readingOrder="0" shrinkToFit="0" wrapText="1"/>
    </xf>
    <xf borderId="8" fillId="23" fontId="11" numFmtId="164" xfId="0" applyAlignment="1" applyBorder="1" applyFont="1" applyNumberFormat="1">
      <alignment readingOrder="0"/>
    </xf>
    <xf borderId="8" fillId="23" fontId="16" numFmtId="164" xfId="0" applyBorder="1" applyFont="1" applyNumberFormat="1"/>
    <xf borderId="8" fillId="22" fontId="10" numFmtId="164" xfId="0" applyAlignment="1" applyBorder="1" applyFont="1" applyNumberFormat="1">
      <alignment readingOrder="0" shrinkToFit="0" wrapText="1"/>
    </xf>
    <xf borderId="8" fillId="4" fontId="12" numFmtId="0" xfId="0" applyAlignment="1" applyBorder="1" applyFont="1">
      <alignment readingOrder="0" shrinkToFit="0" wrapText="1"/>
    </xf>
    <xf borderId="8" fillId="8" fontId="10" numFmtId="164" xfId="0" applyAlignment="1" applyBorder="1" applyFont="1" applyNumberFormat="1">
      <alignment readingOrder="0"/>
    </xf>
    <xf borderId="11" fillId="8" fontId="8"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7.0"/>
    <col customWidth="1" min="3" max="3" width="30.13"/>
    <col customWidth="1" min="4" max="5" width="16.88"/>
    <col customWidth="1" min="6" max="6" width="25.75"/>
    <col customWidth="1" min="7" max="7" width="18.88"/>
    <col customWidth="1" min="8" max="8" width="15.38"/>
    <col customWidth="1" min="9" max="9" width="16.75"/>
    <col customWidth="1" min="10" max="10" width="16.0"/>
    <col customWidth="1" min="11" max="11" width="24.25"/>
    <col customWidth="1" min="12" max="12" width="18.88"/>
    <col customWidth="1" min="13" max="13" width="17.63"/>
    <col customWidth="1" min="14" max="14" width="19.5"/>
    <col customWidth="1" min="15" max="15" width="14.0"/>
    <col customWidth="1" min="16" max="16" width="12.75"/>
    <col customWidth="1" min="17" max="17" width="17.38"/>
    <col customWidth="1" min="18" max="18" width="12.5"/>
    <col customWidth="1" min="19" max="19" width="9.88"/>
    <col customWidth="1" min="20" max="35" width="7.75"/>
  </cols>
  <sheetData>
    <row r="1">
      <c r="A1" s="1"/>
      <c r="B1" s="2"/>
      <c r="C1" s="3" t="s">
        <v>0</v>
      </c>
      <c r="D1" s="4">
        <v>12500.0</v>
      </c>
      <c r="E1" s="4"/>
      <c r="F1" s="5" t="s">
        <v>1</v>
      </c>
      <c r="G1" s="6">
        <v>0.2</v>
      </c>
      <c r="H1" s="2">
        <f>1-20000/S16</f>
        <v>0.05940072539</v>
      </c>
      <c r="I1" s="2"/>
      <c r="J1" s="2"/>
      <c r="K1" s="2"/>
      <c r="L1" s="2"/>
      <c r="M1" s="2"/>
      <c r="N1" s="2"/>
      <c r="O1" s="2"/>
      <c r="P1" s="2"/>
      <c r="Q1" s="2"/>
      <c r="R1" s="2"/>
      <c r="S1" s="2"/>
      <c r="T1" s="2"/>
      <c r="U1" s="2"/>
      <c r="V1" s="2"/>
      <c r="W1" s="2"/>
      <c r="X1" s="2"/>
      <c r="Y1" s="2"/>
      <c r="Z1" s="2"/>
      <c r="AA1" s="2"/>
      <c r="AB1" s="2"/>
      <c r="AC1" s="2"/>
      <c r="AD1" s="2"/>
      <c r="AE1" s="2"/>
      <c r="AF1" s="2"/>
      <c r="AG1" s="2"/>
      <c r="AH1" s="2"/>
      <c r="AI1" s="2"/>
    </row>
    <row r="2">
      <c r="A2" s="1"/>
      <c r="B2" s="2"/>
      <c r="C2" s="2"/>
      <c r="D2" s="7"/>
      <c r="E2" s="7"/>
      <c r="F2" s="2"/>
      <c r="G2" s="8"/>
      <c r="H2" s="8"/>
      <c r="I2" s="8"/>
      <c r="J2" s="8"/>
      <c r="K2" s="8"/>
      <c r="L2" s="2"/>
      <c r="M2" s="2"/>
      <c r="N2" s="2"/>
      <c r="O2" s="2"/>
      <c r="P2" s="2"/>
      <c r="Q2" s="2"/>
      <c r="R2" s="2"/>
      <c r="S2" s="2"/>
      <c r="T2" s="2"/>
      <c r="U2" s="2"/>
      <c r="V2" s="2"/>
      <c r="W2" s="2"/>
      <c r="X2" s="2"/>
      <c r="Y2" s="2"/>
      <c r="Z2" s="2"/>
      <c r="AA2" s="2"/>
      <c r="AB2" s="2"/>
      <c r="AC2" s="2"/>
      <c r="AD2" s="2"/>
      <c r="AE2" s="2"/>
      <c r="AF2" s="2"/>
      <c r="AG2" s="2"/>
      <c r="AH2" s="2"/>
      <c r="AI2" s="2"/>
    </row>
    <row r="3">
      <c r="A3" s="9" t="s">
        <v>2</v>
      </c>
      <c r="B3" s="9" t="s">
        <v>3</v>
      </c>
      <c r="C3" s="10" t="s">
        <v>4</v>
      </c>
      <c r="D3" s="11" t="s">
        <v>5</v>
      </c>
      <c r="E3" s="11" t="s">
        <v>6</v>
      </c>
      <c r="F3" s="12" t="s">
        <v>7</v>
      </c>
      <c r="G3" s="13" t="s">
        <v>8</v>
      </c>
      <c r="H3" s="14" t="s">
        <v>9</v>
      </c>
      <c r="I3" s="15" t="s">
        <v>5</v>
      </c>
      <c r="J3" s="15" t="s">
        <v>6</v>
      </c>
      <c r="K3" s="16" t="s">
        <v>7</v>
      </c>
      <c r="L3" s="17" t="s">
        <v>8</v>
      </c>
      <c r="M3" s="17" t="s">
        <v>10</v>
      </c>
      <c r="N3" s="18" t="s">
        <v>11</v>
      </c>
      <c r="O3" s="18" t="s">
        <v>12</v>
      </c>
      <c r="P3" s="19" t="s">
        <v>13</v>
      </c>
      <c r="Q3" s="20" t="s">
        <v>8</v>
      </c>
      <c r="R3" s="9" t="s">
        <v>14</v>
      </c>
      <c r="S3" s="21" t="s">
        <v>15</v>
      </c>
      <c r="T3" s="2" t="s">
        <v>16</v>
      </c>
      <c r="U3" s="2"/>
      <c r="V3" s="2"/>
      <c r="W3" s="2"/>
      <c r="X3" s="2"/>
      <c r="Y3" s="2"/>
      <c r="Z3" s="2"/>
      <c r="AA3" s="2"/>
      <c r="AB3" s="2"/>
      <c r="AC3" s="2"/>
      <c r="AD3" s="2"/>
      <c r="AE3" s="2"/>
      <c r="AF3" s="2"/>
      <c r="AG3" s="2"/>
      <c r="AH3" s="2"/>
      <c r="AI3" s="2"/>
    </row>
    <row r="4">
      <c r="A4" s="22" t="s">
        <v>17</v>
      </c>
      <c r="B4" s="23">
        <v>494.0</v>
      </c>
      <c r="C4" s="24" t="s">
        <v>18</v>
      </c>
      <c r="D4" s="25">
        <v>1449.0</v>
      </c>
      <c r="E4" s="25">
        <v>3740.0</v>
      </c>
      <c r="F4" s="25">
        <f t="shared" ref="F4:F15" si="1">(E4-D4)</f>
        <v>2291</v>
      </c>
      <c r="G4" s="25" t="s">
        <v>19</v>
      </c>
      <c r="H4" s="26"/>
      <c r="I4" s="26">
        <v>0.0</v>
      </c>
      <c r="J4" s="27">
        <v>0.0</v>
      </c>
      <c r="K4" s="27">
        <f t="shared" ref="K4:K15" si="2">(J4-I4)</f>
        <v>0</v>
      </c>
      <c r="L4" s="28"/>
      <c r="M4" s="29">
        <f t="shared" ref="M4:M15" si="3">F4+K4</f>
        <v>2291</v>
      </c>
      <c r="N4" s="30">
        <v>770.0</v>
      </c>
      <c r="O4" s="30">
        <v>2860.0</v>
      </c>
      <c r="P4" s="30">
        <f t="shared" ref="P4:P15" si="4">(O4-N4)</f>
        <v>2090</v>
      </c>
      <c r="Q4" s="31" t="s">
        <v>19</v>
      </c>
      <c r="R4" s="32">
        <f t="shared" ref="R4:R15" si="5">M4+P4</f>
        <v>4381</v>
      </c>
      <c r="S4" s="8">
        <f t="shared" ref="S4:S6" si="6">R4*(1-$G$1)</f>
        <v>3504.8</v>
      </c>
      <c r="T4" s="33"/>
      <c r="U4" s="2"/>
      <c r="V4" s="2"/>
      <c r="W4" s="2"/>
      <c r="X4" s="2"/>
      <c r="Y4" s="2"/>
      <c r="Z4" s="2"/>
      <c r="AA4" s="2"/>
      <c r="AB4" s="2"/>
      <c r="AC4" s="2"/>
      <c r="AD4" s="2"/>
      <c r="AE4" s="2"/>
      <c r="AF4" s="2"/>
      <c r="AG4" s="2"/>
      <c r="AH4" s="2"/>
      <c r="AI4" s="2"/>
    </row>
    <row r="5">
      <c r="A5" s="22" t="s">
        <v>20</v>
      </c>
      <c r="B5" s="22">
        <v>353.0</v>
      </c>
      <c r="C5" s="24" t="s">
        <v>21</v>
      </c>
      <c r="D5" s="34">
        <v>861.7</v>
      </c>
      <c r="E5" s="25">
        <v>3660.0</v>
      </c>
      <c r="F5" s="25">
        <f t="shared" si="1"/>
        <v>2798.3</v>
      </c>
      <c r="G5" s="24" t="s">
        <v>19</v>
      </c>
      <c r="H5" s="28"/>
      <c r="I5" s="26">
        <v>0.0</v>
      </c>
      <c r="J5" s="27">
        <v>0.0</v>
      </c>
      <c r="K5" s="27">
        <f t="shared" si="2"/>
        <v>0</v>
      </c>
      <c r="L5" s="28"/>
      <c r="M5" s="29">
        <f t="shared" si="3"/>
        <v>2798.3</v>
      </c>
      <c r="N5" s="35">
        <v>0.0</v>
      </c>
      <c r="O5" s="30">
        <v>0.0</v>
      </c>
      <c r="P5" s="30">
        <f t="shared" si="4"/>
        <v>0</v>
      </c>
      <c r="Q5" s="36"/>
      <c r="R5" s="32">
        <f t="shared" si="5"/>
        <v>2798.3</v>
      </c>
      <c r="S5" s="8">
        <f t="shared" si="6"/>
        <v>2238.64</v>
      </c>
      <c r="T5" s="33"/>
      <c r="U5" s="2"/>
      <c r="V5" s="2"/>
      <c r="W5" s="2"/>
      <c r="X5" s="2"/>
      <c r="Y5" s="2"/>
      <c r="Z5" s="2"/>
      <c r="AA5" s="2"/>
      <c r="AB5" s="2"/>
      <c r="AC5" s="2"/>
      <c r="AD5" s="2"/>
      <c r="AE5" s="2"/>
      <c r="AF5" s="2"/>
      <c r="AG5" s="2"/>
      <c r="AH5" s="2"/>
      <c r="AI5" s="2"/>
    </row>
    <row r="6">
      <c r="A6" s="22" t="s">
        <v>22</v>
      </c>
      <c r="B6" s="23">
        <v>137.0</v>
      </c>
      <c r="C6" s="24" t="s">
        <v>23</v>
      </c>
      <c r="D6" s="34">
        <v>6818.0</v>
      </c>
      <c r="E6" s="25">
        <v>11680.0</v>
      </c>
      <c r="F6" s="25">
        <f t="shared" si="1"/>
        <v>4862</v>
      </c>
      <c r="G6" s="37" t="s">
        <v>19</v>
      </c>
      <c r="H6" s="27" t="s">
        <v>24</v>
      </c>
      <c r="I6" s="27">
        <v>9023.0</v>
      </c>
      <c r="J6" s="27">
        <v>12890.0</v>
      </c>
      <c r="K6" s="27">
        <f t="shared" si="2"/>
        <v>3867</v>
      </c>
      <c r="L6" s="27" t="s">
        <v>19</v>
      </c>
      <c r="M6" s="29">
        <f t="shared" si="3"/>
        <v>8729</v>
      </c>
      <c r="N6" s="35">
        <v>0.0</v>
      </c>
      <c r="O6" s="30">
        <v>0.0</v>
      </c>
      <c r="P6" s="30">
        <f t="shared" si="4"/>
        <v>0</v>
      </c>
      <c r="Q6" s="36"/>
      <c r="R6" s="32">
        <f t="shared" si="5"/>
        <v>8729</v>
      </c>
      <c r="S6" s="8">
        <f t="shared" si="6"/>
        <v>6983.2</v>
      </c>
      <c r="T6" s="33"/>
      <c r="U6" s="2"/>
      <c r="V6" s="2"/>
      <c r="W6" s="2"/>
      <c r="X6" s="2"/>
      <c r="Y6" s="2"/>
      <c r="Z6" s="2"/>
      <c r="AA6" s="2"/>
      <c r="AB6" s="2"/>
      <c r="AC6" s="2"/>
      <c r="AD6" s="2"/>
      <c r="AE6" s="2"/>
      <c r="AF6" s="2"/>
      <c r="AG6" s="2"/>
      <c r="AH6" s="2"/>
      <c r="AI6" s="2"/>
    </row>
    <row r="7">
      <c r="A7" s="22" t="s">
        <v>25</v>
      </c>
      <c r="B7" s="23" t="s">
        <v>26</v>
      </c>
      <c r="C7" s="38"/>
      <c r="D7" s="39">
        <v>0.0</v>
      </c>
      <c r="E7" s="25">
        <v>0.0</v>
      </c>
      <c r="F7" s="25">
        <f t="shared" si="1"/>
        <v>0</v>
      </c>
      <c r="G7" s="25"/>
      <c r="H7" s="28"/>
      <c r="I7" s="26">
        <v>0.0</v>
      </c>
      <c r="J7" s="27">
        <v>0.0</v>
      </c>
      <c r="K7" s="27">
        <f t="shared" si="2"/>
        <v>0</v>
      </c>
      <c r="L7" s="28"/>
      <c r="M7" s="29">
        <f t="shared" si="3"/>
        <v>0</v>
      </c>
      <c r="N7" s="35">
        <v>0.0</v>
      </c>
      <c r="O7" s="30">
        <v>50.0</v>
      </c>
      <c r="P7" s="30">
        <f t="shared" si="4"/>
        <v>50</v>
      </c>
      <c r="Q7" s="31" t="s">
        <v>27</v>
      </c>
      <c r="R7" s="32">
        <f t="shared" si="5"/>
        <v>50</v>
      </c>
      <c r="S7" s="40">
        <v>50.0</v>
      </c>
      <c r="T7" s="33"/>
      <c r="U7" s="33"/>
      <c r="V7" s="2"/>
      <c r="W7" s="2"/>
      <c r="X7" s="2"/>
      <c r="Y7" s="2"/>
      <c r="Z7" s="2"/>
      <c r="AA7" s="2"/>
      <c r="AB7" s="2"/>
      <c r="AC7" s="2"/>
      <c r="AD7" s="2"/>
      <c r="AE7" s="2"/>
      <c r="AF7" s="2"/>
      <c r="AG7" s="2"/>
      <c r="AH7" s="2"/>
      <c r="AI7" s="2"/>
    </row>
    <row r="8">
      <c r="A8" s="22" t="s">
        <v>28</v>
      </c>
      <c r="B8" s="23">
        <v>639.0</v>
      </c>
      <c r="C8" s="24" t="s">
        <v>29</v>
      </c>
      <c r="D8" s="39">
        <v>0.0</v>
      </c>
      <c r="E8" s="41">
        <v>2887.0</v>
      </c>
      <c r="F8" s="25">
        <f t="shared" si="1"/>
        <v>2887</v>
      </c>
      <c r="G8" s="25" t="s">
        <v>27</v>
      </c>
      <c r="H8" s="27" t="s">
        <v>30</v>
      </c>
      <c r="I8" s="26">
        <v>0.0</v>
      </c>
      <c r="J8" s="27">
        <v>3320.0</v>
      </c>
      <c r="K8" s="27">
        <f t="shared" si="2"/>
        <v>3320</v>
      </c>
      <c r="L8" s="42" t="s">
        <v>27</v>
      </c>
      <c r="M8" s="29">
        <f t="shared" si="3"/>
        <v>6207</v>
      </c>
      <c r="N8" s="35">
        <v>0.0</v>
      </c>
      <c r="O8" s="30">
        <v>0.0</v>
      </c>
      <c r="P8" s="30">
        <f t="shared" si="4"/>
        <v>0</v>
      </c>
      <c r="Q8" s="36"/>
      <c r="R8" s="32">
        <f t="shared" si="5"/>
        <v>6207</v>
      </c>
      <c r="S8" s="8">
        <f t="shared" ref="S8:S15" si="7">R8*(1-$G$1)</f>
        <v>4965.6</v>
      </c>
      <c r="T8" s="33"/>
      <c r="U8" s="2"/>
      <c r="V8" s="2"/>
      <c r="W8" s="2"/>
      <c r="X8" s="2"/>
      <c r="Y8" s="2"/>
      <c r="Z8" s="2"/>
      <c r="AA8" s="2"/>
      <c r="AB8" s="2"/>
      <c r="AC8" s="2"/>
      <c r="AD8" s="2"/>
      <c r="AE8" s="2"/>
      <c r="AF8" s="2"/>
      <c r="AG8" s="2"/>
      <c r="AH8" s="2"/>
      <c r="AI8" s="2"/>
    </row>
    <row r="9">
      <c r="A9" s="22" t="s">
        <v>31</v>
      </c>
      <c r="B9" s="23">
        <v>1748.0</v>
      </c>
      <c r="C9" s="24" t="s">
        <v>32</v>
      </c>
      <c r="D9" s="39">
        <v>0.0</v>
      </c>
      <c r="E9" s="25">
        <v>640.0</v>
      </c>
      <c r="F9" s="25">
        <f t="shared" si="1"/>
        <v>640</v>
      </c>
      <c r="G9" s="25" t="s">
        <v>27</v>
      </c>
      <c r="H9" s="26"/>
      <c r="I9" s="26">
        <v>0.0</v>
      </c>
      <c r="J9" s="27">
        <v>0.0</v>
      </c>
      <c r="K9" s="27">
        <f t="shared" si="2"/>
        <v>0</v>
      </c>
      <c r="L9" s="28"/>
      <c r="M9" s="29">
        <f t="shared" si="3"/>
        <v>640</v>
      </c>
      <c r="N9" s="35">
        <v>0.0</v>
      </c>
      <c r="O9" s="30">
        <v>0.0</v>
      </c>
      <c r="P9" s="30">
        <f t="shared" si="4"/>
        <v>0</v>
      </c>
      <c r="Q9" s="36"/>
      <c r="R9" s="32">
        <f t="shared" si="5"/>
        <v>640</v>
      </c>
      <c r="S9" s="8">
        <f t="shared" si="7"/>
        <v>512</v>
      </c>
      <c r="T9" s="33"/>
      <c r="U9" s="2"/>
      <c r="V9" s="2"/>
      <c r="W9" s="2"/>
      <c r="X9" s="2"/>
      <c r="Y9" s="2"/>
      <c r="Z9" s="2"/>
      <c r="AA9" s="2"/>
      <c r="AB9" s="2"/>
      <c r="AC9" s="2"/>
      <c r="AD9" s="2"/>
      <c r="AE9" s="2"/>
      <c r="AF9" s="2"/>
      <c r="AG9" s="2"/>
      <c r="AH9" s="2"/>
      <c r="AI9" s="2"/>
    </row>
    <row r="10">
      <c r="A10" s="22" t="s">
        <v>33</v>
      </c>
      <c r="B10" s="23">
        <v>1478.0</v>
      </c>
      <c r="C10" s="24" t="s">
        <v>34</v>
      </c>
      <c r="D10" s="34">
        <v>469.0</v>
      </c>
      <c r="E10" s="25">
        <v>1600.0</v>
      </c>
      <c r="F10" s="25">
        <f t="shared" si="1"/>
        <v>1131</v>
      </c>
      <c r="G10" s="25" t="s">
        <v>19</v>
      </c>
      <c r="H10" s="26"/>
      <c r="I10" s="26">
        <v>0.0</v>
      </c>
      <c r="J10" s="27">
        <v>0.0</v>
      </c>
      <c r="K10" s="27">
        <f t="shared" si="2"/>
        <v>0</v>
      </c>
      <c r="L10" s="28"/>
      <c r="M10" s="29">
        <f t="shared" si="3"/>
        <v>1131</v>
      </c>
      <c r="N10" s="35">
        <v>0.0</v>
      </c>
      <c r="O10" s="30">
        <v>0.0</v>
      </c>
      <c r="P10" s="30">
        <f t="shared" si="4"/>
        <v>0</v>
      </c>
      <c r="Q10" s="36"/>
      <c r="R10" s="32">
        <f t="shared" si="5"/>
        <v>1131</v>
      </c>
      <c r="S10" s="8">
        <f t="shared" si="7"/>
        <v>904.8</v>
      </c>
      <c r="T10" s="33"/>
      <c r="U10" s="33"/>
      <c r="V10" s="2"/>
      <c r="W10" s="2"/>
      <c r="X10" s="2"/>
      <c r="Y10" s="2"/>
      <c r="Z10" s="2"/>
      <c r="AA10" s="2"/>
      <c r="AB10" s="2"/>
      <c r="AC10" s="2"/>
      <c r="AD10" s="2"/>
      <c r="AE10" s="2"/>
      <c r="AF10" s="2"/>
      <c r="AG10" s="2"/>
      <c r="AH10" s="2"/>
      <c r="AI10" s="2"/>
    </row>
    <row r="11">
      <c r="A11" s="22" t="s">
        <v>35</v>
      </c>
      <c r="B11" s="23">
        <v>401.0</v>
      </c>
      <c r="C11" s="24" t="s">
        <v>36</v>
      </c>
      <c r="D11" s="34">
        <v>0.0</v>
      </c>
      <c r="E11" s="25">
        <v>1520.0</v>
      </c>
      <c r="F11" s="25">
        <f t="shared" si="1"/>
        <v>1520</v>
      </c>
      <c r="G11" s="25" t="s">
        <v>27</v>
      </c>
      <c r="H11" s="26"/>
      <c r="I11" s="26">
        <v>0.0</v>
      </c>
      <c r="J11" s="27">
        <v>0.0</v>
      </c>
      <c r="K11" s="27">
        <f t="shared" si="2"/>
        <v>0</v>
      </c>
      <c r="L11" s="28"/>
      <c r="M11" s="29">
        <f t="shared" si="3"/>
        <v>1520</v>
      </c>
      <c r="N11" s="35">
        <v>0.0</v>
      </c>
      <c r="O11" s="30">
        <v>0.0</v>
      </c>
      <c r="P11" s="30">
        <f t="shared" si="4"/>
        <v>0</v>
      </c>
      <c r="Q11" s="35"/>
      <c r="R11" s="32">
        <f t="shared" si="5"/>
        <v>1520</v>
      </c>
      <c r="S11" s="8">
        <f t="shared" si="7"/>
        <v>1216</v>
      </c>
      <c r="T11" s="33"/>
      <c r="U11" s="2"/>
      <c r="V11" s="2"/>
      <c r="W11" s="2"/>
      <c r="X11" s="2"/>
      <c r="Y11" s="2"/>
      <c r="Z11" s="2"/>
      <c r="AA11" s="2"/>
      <c r="AB11" s="2"/>
      <c r="AC11" s="2"/>
      <c r="AD11" s="2"/>
      <c r="AE11" s="2"/>
      <c r="AF11" s="2"/>
      <c r="AG11" s="2"/>
      <c r="AH11" s="2"/>
      <c r="AI11" s="2"/>
    </row>
    <row r="12">
      <c r="A12" s="22" t="s">
        <v>37</v>
      </c>
      <c r="B12" s="23">
        <v>630.0</v>
      </c>
      <c r="C12" s="24" t="s">
        <v>38</v>
      </c>
      <c r="D12" s="39">
        <v>0.0</v>
      </c>
      <c r="E12" s="25">
        <v>550.0</v>
      </c>
      <c r="F12" s="25">
        <f t="shared" si="1"/>
        <v>550</v>
      </c>
      <c r="G12" s="25" t="s">
        <v>27</v>
      </c>
      <c r="H12" s="26"/>
      <c r="I12" s="26">
        <v>0.0</v>
      </c>
      <c r="J12" s="27">
        <v>0.0</v>
      </c>
      <c r="K12" s="27">
        <f t="shared" si="2"/>
        <v>0</v>
      </c>
      <c r="L12" s="28"/>
      <c r="M12" s="29">
        <f t="shared" si="3"/>
        <v>550</v>
      </c>
      <c r="N12" s="35">
        <v>0.0</v>
      </c>
      <c r="O12" s="30">
        <v>560.0</v>
      </c>
      <c r="P12" s="30">
        <f t="shared" si="4"/>
        <v>560</v>
      </c>
      <c r="Q12" s="36"/>
      <c r="R12" s="32">
        <f t="shared" si="5"/>
        <v>1110</v>
      </c>
      <c r="S12" s="8">
        <f t="shared" si="7"/>
        <v>888</v>
      </c>
      <c r="T12" s="33"/>
      <c r="U12" s="2"/>
      <c r="V12" s="2"/>
      <c r="W12" s="2"/>
      <c r="X12" s="2"/>
      <c r="Y12" s="2"/>
      <c r="Z12" s="2"/>
      <c r="AA12" s="2"/>
      <c r="AB12" s="2"/>
      <c r="AC12" s="2"/>
      <c r="AD12" s="2"/>
      <c r="AE12" s="2"/>
      <c r="AF12" s="2"/>
      <c r="AG12" s="2"/>
      <c r="AH12" s="2"/>
      <c r="AI12" s="2"/>
    </row>
    <row r="13">
      <c r="A13" s="43"/>
      <c r="B13" s="44"/>
      <c r="C13" s="38"/>
      <c r="D13" s="39">
        <v>0.0</v>
      </c>
      <c r="E13" s="25">
        <v>0.0</v>
      </c>
      <c r="F13" s="25">
        <f t="shared" si="1"/>
        <v>0</v>
      </c>
      <c r="G13" s="45"/>
      <c r="H13" s="26"/>
      <c r="I13" s="26">
        <v>0.0</v>
      </c>
      <c r="J13" s="27">
        <v>0.0</v>
      </c>
      <c r="K13" s="27">
        <f t="shared" si="2"/>
        <v>0</v>
      </c>
      <c r="L13" s="26"/>
      <c r="M13" s="29">
        <f t="shared" si="3"/>
        <v>0</v>
      </c>
      <c r="N13" s="35">
        <v>0.0</v>
      </c>
      <c r="O13" s="30">
        <v>0.0</v>
      </c>
      <c r="P13" s="30">
        <f t="shared" si="4"/>
        <v>0</v>
      </c>
      <c r="Q13" s="36"/>
      <c r="R13" s="32">
        <f t="shared" si="5"/>
        <v>0</v>
      </c>
      <c r="S13" s="8">
        <f t="shared" si="7"/>
        <v>0</v>
      </c>
      <c r="T13" s="33"/>
      <c r="U13" s="2"/>
      <c r="V13" s="2"/>
      <c r="W13" s="2"/>
      <c r="X13" s="2"/>
      <c r="Y13" s="2"/>
      <c r="Z13" s="2"/>
      <c r="AA13" s="2"/>
      <c r="AB13" s="2"/>
      <c r="AC13" s="2"/>
      <c r="AD13" s="2"/>
      <c r="AE13" s="2"/>
      <c r="AF13" s="2"/>
      <c r="AG13" s="2"/>
      <c r="AH13" s="2"/>
      <c r="AI13" s="2"/>
    </row>
    <row r="14">
      <c r="A14" s="43"/>
      <c r="B14" s="44"/>
      <c r="C14" s="38"/>
      <c r="D14" s="39">
        <v>0.0</v>
      </c>
      <c r="E14" s="25">
        <v>0.0</v>
      </c>
      <c r="F14" s="25">
        <f t="shared" si="1"/>
        <v>0</v>
      </c>
      <c r="G14" s="38"/>
      <c r="H14" s="28"/>
      <c r="I14" s="26">
        <v>0.0</v>
      </c>
      <c r="J14" s="27">
        <v>0.0</v>
      </c>
      <c r="K14" s="27">
        <f t="shared" si="2"/>
        <v>0</v>
      </c>
      <c r="L14" s="28"/>
      <c r="M14" s="29">
        <f t="shared" si="3"/>
        <v>0</v>
      </c>
      <c r="N14" s="35">
        <v>0.0</v>
      </c>
      <c r="O14" s="30">
        <v>0.0</v>
      </c>
      <c r="P14" s="30">
        <f t="shared" si="4"/>
        <v>0</v>
      </c>
      <c r="Q14" s="36"/>
      <c r="R14" s="32">
        <f t="shared" si="5"/>
        <v>0</v>
      </c>
      <c r="S14" s="8">
        <f t="shared" si="7"/>
        <v>0</v>
      </c>
      <c r="T14" s="33"/>
      <c r="U14" s="2"/>
      <c r="V14" s="2"/>
      <c r="W14" s="2"/>
      <c r="X14" s="2"/>
      <c r="Y14" s="2"/>
      <c r="Z14" s="2"/>
      <c r="AA14" s="2"/>
      <c r="AB14" s="2"/>
      <c r="AC14" s="2"/>
      <c r="AD14" s="2"/>
      <c r="AE14" s="2"/>
      <c r="AF14" s="2"/>
      <c r="AG14" s="2"/>
      <c r="AH14" s="2"/>
      <c r="AI14" s="2"/>
    </row>
    <row r="15">
      <c r="A15" s="43"/>
      <c r="B15" s="44"/>
      <c r="C15" s="38"/>
      <c r="D15" s="39">
        <v>0.0</v>
      </c>
      <c r="E15" s="25">
        <v>0.0</v>
      </c>
      <c r="F15" s="25">
        <f t="shared" si="1"/>
        <v>0</v>
      </c>
      <c r="G15" s="41"/>
      <c r="H15" s="26"/>
      <c r="I15" s="29">
        <v>0.0</v>
      </c>
      <c r="J15" s="46">
        <v>0.0</v>
      </c>
      <c r="K15" s="27">
        <f t="shared" si="2"/>
        <v>0</v>
      </c>
      <c r="L15" s="26"/>
      <c r="M15" s="29">
        <f t="shared" si="3"/>
        <v>0</v>
      </c>
      <c r="N15" s="47">
        <v>0.0</v>
      </c>
      <c r="O15" s="48">
        <v>0.0</v>
      </c>
      <c r="P15" s="30">
        <f t="shared" si="4"/>
        <v>0</v>
      </c>
      <c r="Q15" s="36"/>
      <c r="R15" s="32">
        <f t="shared" si="5"/>
        <v>0</v>
      </c>
      <c r="S15" s="8">
        <f t="shared" si="7"/>
        <v>0</v>
      </c>
      <c r="T15" s="33"/>
      <c r="U15" s="2"/>
      <c r="V15" s="2"/>
      <c r="W15" s="2"/>
      <c r="X15" s="2"/>
      <c r="Y15" s="2"/>
      <c r="Z15" s="2"/>
      <c r="AA15" s="2"/>
      <c r="AB15" s="2"/>
      <c r="AC15" s="2"/>
      <c r="AD15" s="2"/>
      <c r="AE15" s="2"/>
      <c r="AF15" s="2"/>
      <c r="AG15" s="2"/>
      <c r="AH15" s="2"/>
      <c r="AI15" s="2"/>
    </row>
    <row r="16">
      <c r="A16" s="2"/>
      <c r="B16" s="2"/>
      <c r="D16" s="8"/>
      <c r="E16" s="8"/>
      <c r="F16" s="8"/>
      <c r="G16" s="2"/>
      <c r="H16" s="2"/>
      <c r="I16" s="2"/>
      <c r="J16" s="2"/>
      <c r="K16" s="8"/>
      <c r="L16" s="2"/>
      <c r="M16" s="8"/>
      <c r="N16" s="8"/>
      <c r="O16" s="8"/>
      <c r="P16" s="8"/>
      <c r="Q16" s="2" t="s">
        <v>39</v>
      </c>
      <c r="R16" s="49">
        <f>SUM(R4:R14)</f>
        <v>26566.3</v>
      </c>
      <c r="S16" s="50">
        <f>SUM(S3:S15)</f>
        <v>21263.04</v>
      </c>
      <c r="T16" s="2"/>
      <c r="U16" s="2"/>
      <c r="V16" s="2"/>
      <c r="W16" s="2"/>
      <c r="X16" s="2"/>
      <c r="Y16" s="2"/>
      <c r="Z16" s="2"/>
      <c r="AA16" s="2"/>
      <c r="AB16" s="2"/>
      <c r="AC16" s="2"/>
      <c r="AD16" s="2"/>
      <c r="AE16" s="2"/>
      <c r="AF16" s="2"/>
      <c r="AG16" s="2"/>
      <c r="AH16" s="2"/>
      <c r="AI16" s="2"/>
    </row>
    <row r="17">
      <c r="A17" s="1" t="s">
        <v>40</v>
      </c>
      <c r="B17" s="2"/>
      <c r="C17" s="2"/>
      <c r="D17" s="2"/>
      <c r="E17" s="2"/>
      <c r="F17" s="7"/>
      <c r="G17" s="2"/>
      <c r="H17" s="2"/>
      <c r="I17" s="2"/>
      <c r="J17" s="2"/>
      <c r="K17" s="2"/>
      <c r="L17" s="2"/>
      <c r="M17" s="2"/>
      <c r="N17" s="2"/>
      <c r="O17" s="2"/>
      <c r="P17" s="2"/>
      <c r="Q17" s="51"/>
      <c r="R17" s="2"/>
      <c r="S17" s="2"/>
      <c r="T17" s="2"/>
      <c r="U17" s="2"/>
      <c r="V17" s="2"/>
      <c r="W17" s="2"/>
      <c r="X17" s="2"/>
      <c r="Y17" s="2"/>
      <c r="Z17" s="2"/>
      <c r="AA17" s="2"/>
      <c r="AB17" s="2"/>
      <c r="AC17" s="2"/>
      <c r="AD17" s="2"/>
      <c r="AE17" s="2"/>
      <c r="AF17" s="2"/>
      <c r="AG17" s="2"/>
      <c r="AH17" s="2"/>
      <c r="AI17" s="2"/>
    </row>
    <row r="18">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9" t="s">
        <v>2</v>
      </c>
      <c r="B19" s="9" t="s">
        <v>3</v>
      </c>
      <c r="C19" s="10" t="s">
        <v>4</v>
      </c>
      <c r="D19" s="10"/>
      <c r="E19" s="10" t="s">
        <v>41</v>
      </c>
      <c r="F19" s="10" t="s">
        <v>15</v>
      </c>
      <c r="G19" s="10" t="s">
        <v>8</v>
      </c>
      <c r="H19" s="17" t="s">
        <v>9</v>
      </c>
      <c r="I19" s="17" t="s">
        <v>41</v>
      </c>
      <c r="J19" s="17"/>
      <c r="K19" s="17" t="s">
        <v>15</v>
      </c>
      <c r="L19" s="17" t="s">
        <v>8</v>
      </c>
      <c r="M19" s="17" t="s">
        <v>10</v>
      </c>
      <c r="N19" s="20" t="s">
        <v>42</v>
      </c>
      <c r="O19" s="20"/>
      <c r="P19" s="20" t="s">
        <v>43</v>
      </c>
      <c r="Q19" s="20" t="s">
        <v>8</v>
      </c>
      <c r="R19" s="9" t="s">
        <v>14</v>
      </c>
      <c r="S19" s="2"/>
      <c r="T19" s="2"/>
      <c r="U19" s="2"/>
      <c r="V19" s="2"/>
      <c r="W19" s="2"/>
      <c r="X19" s="2"/>
      <c r="Y19" s="2"/>
      <c r="Z19" s="2"/>
      <c r="AA19" s="2"/>
      <c r="AB19" s="2"/>
      <c r="AC19" s="2"/>
      <c r="AD19" s="2"/>
      <c r="AE19" s="2"/>
      <c r="AF19" s="2"/>
      <c r="AG19" s="2"/>
      <c r="AH19" s="2"/>
      <c r="AI19" s="2"/>
    </row>
    <row r="20">
      <c r="A20" s="43"/>
      <c r="B20" s="43"/>
      <c r="C20" s="38"/>
      <c r="D20" s="41"/>
      <c r="E20" s="41"/>
      <c r="F20" s="41"/>
      <c r="G20" s="41"/>
      <c r="H20" s="28"/>
      <c r="I20" s="26"/>
      <c r="J20" s="26"/>
      <c r="K20" s="26"/>
      <c r="L20" s="26"/>
      <c r="M20" s="26"/>
      <c r="N20" s="36"/>
      <c r="O20" s="36"/>
      <c r="P20" s="36"/>
      <c r="Q20" s="36"/>
      <c r="R20" s="52"/>
      <c r="S20" s="2"/>
      <c r="T20" s="2"/>
      <c r="U20" s="2"/>
      <c r="V20" s="2"/>
      <c r="W20" s="2"/>
      <c r="X20" s="2"/>
      <c r="Y20" s="2"/>
      <c r="Z20" s="2"/>
      <c r="AA20" s="2"/>
      <c r="AB20" s="2"/>
      <c r="AC20" s="2"/>
      <c r="AD20" s="2"/>
      <c r="AE20" s="2"/>
      <c r="AF20" s="2"/>
      <c r="AG20" s="2"/>
      <c r="AH20" s="2"/>
      <c r="AI20" s="2"/>
    </row>
    <row r="21">
      <c r="A21" s="43"/>
      <c r="B21" s="43"/>
      <c r="C21" s="38"/>
      <c r="D21" s="41"/>
      <c r="E21" s="41"/>
      <c r="F21" s="41"/>
      <c r="G21" s="41"/>
      <c r="H21" s="28"/>
      <c r="I21" s="28"/>
      <c r="J21" s="28"/>
      <c r="K21" s="28"/>
      <c r="L21" s="28"/>
      <c r="M21" s="26"/>
      <c r="N21" s="36"/>
      <c r="O21" s="36"/>
      <c r="P21" s="36"/>
      <c r="Q21" s="36"/>
      <c r="R21" s="52"/>
      <c r="S21" s="2"/>
      <c r="T21" s="2"/>
      <c r="U21" s="2"/>
      <c r="V21" s="2"/>
      <c r="W21" s="2"/>
      <c r="X21" s="2"/>
      <c r="Y21" s="2"/>
      <c r="Z21" s="2"/>
      <c r="AA21" s="2"/>
      <c r="AB21" s="2"/>
      <c r="AC21" s="2"/>
      <c r="AD21" s="2"/>
      <c r="AE21" s="2"/>
      <c r="AF21" s="2"/>
      <c r="AG21" s="2"/>
      <c r="AH21" s="2"/>
      <c r="AI21" s="2"/>
    </row>
    <row r="22">
      <c r="A22" s="43"/>
      <c r="B22" s="43"/>
      <c r="C22" s="38"/>
      <c r="D22" s="41"/>
      <c r="E22" s="41"/>
      <c r="F22" s="41"/>
      <c r="G22" s="41"/>
      <c r="H22" s="28"/>
      <c r="I22" s="28"/>
      <c r="J22" s="28"/>
      <c r="K22" s="28"/>
      <c r="L22" s="28"/>
      <c r="M22" s="26"/>
      <c r="N22" s="36"/>
      <c r="O22" s="36"/>
      <c r="P22" s="36"/>
      <c r="Q22" s="36"/>
      <c r="R22" s="52"/>
      <c r="S22" s="2"/>
      <c r="T22" s="2"/>
      <c r="U22" s="2"/>
      <c r="V22" s="2"/>
      <c r="W22" s="2"/>
      <c r="X22" s="2"/>
      <c r="Y22" s="2"/>
      <c r="Z22" s="2"/>
      <c r="AA22" s="2"/>
      <c r="AB22" s="2"/>
      <c r="AC22" s="2"/>
      <c r="AD22" s="2"/>
      <c r="AE22" s="2"/>
      <c r="AF22" s="2"/>
      <c r="AG22" s="2"/>
      <c r="AH22" s="2"/>
      <c r="AI22" s="2"/>
    </row>
    <row r="23" ht="15.75" customHeight="1">
      <c r="A23" s="43"/>
      <c r="B23" s="43"/>
      <c r="C23" s="38"/>
      <c r="D23" s="41"/>
      <c r="E23" s="41"/>
      <c r="F23" s="41"/>
      <c r="G23" s="41"/>
      <c r="H23" s="28"/>
      <c r="I23" s="26"/>
      <c r="J23" s="26"/>
      <c r="K23" s="26"/>
      <c r="L23" s="26"/>
      <c r="M23" s="26"/>
      <c r="N23" s="36"/>
      <c r="O23" s="36"/>
      <c r="P23" s="36"/>
      <c r="Q23" s="36"/>
      <c r="R23" s="52"/>
      <c r="S23" s="2"/>
      <c r="T23" s="2"/>
      <c r="U23" s="2"/>
      <c r="V23" s="2"/>
      <c r="W23" s="2"/>
      <c r="X23" s="2"/>
      <c r="Y23" s="2"/>
      <c r="Z23" s="2"/>
      <c r="AA23" s="2"/>
      <c r="AB23" s="2"/>
      <c r="AC23" s="2"/>
      <c r="AD23" s="2"/>
      <c r="AE23" s="2"/>
      <c r="AF23" s="2"/>
      <c r="AG23" s="2"/>
      <c r="AH23" s="2"/>
      <c r="AI23" s="2"/>
    </row>
    <row r="24" ht="15.75" customHeight="1">
      <c r="A24" s="43"/>
      <c r="B24" s="43"/>
      <c r="C24" s="38"/>
      <c r="D24" s="41"/>
      <c r="E24" s="41"/>
      <c r="F24" s="41"/>
      <c r="G24" s="41"/>
      <c r="H24" s="28"/>
      <c r="I24" s="28"/>
      <c r="J24" s="28"/>
      <c r="K24" s="28"/>
      <c r="L24" s="28"/>
      <c r="M24" s="26"/>
      <c r="N24" s="36"/>
      <c r="O24" s="36"/>
      <c r="P24" s="36"/>
      <c r="Q24" s="36"/>
      <c r="R24" s="52"/>
      <c r="S24" s="2"/>
      <c r="T24" s="2"/>
      <c r="U24" s="2"/>
      <c r="V24" s="2"/>
      <c r="W24" s="2"/>
      <c r="X24" s="2"/>
      <c r="Y24" s="2"/>
      <c r="Z24" s="2"/>
      <c r="AA24" s="2"/>
      <c r="AB24" s="2"/>
      <c r="AC24" s="2"/>
      <c r="AD24" s="2"/>
      <c r="AE24" s="2"/>
      <c r="AF24" s="2"/>
      <c r="AG24" s="2"/>
      <c r="AH24" s="2"/>
      <c r="AI24" s="2"/>
    </row>
    <row r="25" ht="15.75" customHeight="1">
      <c r="A25" s="43"/>
      <c r="B25" s="43"/>
      <c r="C25" s="38"/>
      <c r="D25" s="41"/>
      <c r="E25" s="41"/>
      <c r="F25" s="41"/>
      <c r="G25" s="41"/>
      <c r="H25" s="28"/>
      <c r="I25" s="28"/>
      <c r="J25" s="28"/>
      <c r="K25" s="28"/>
      <c r="L25" s="28"/>
      <c r="M25" s="26"/>
      <c r="N25" s="35"/>
      <c r="O25" s="35"/>
      <c r="P25" s="35"/>
      <c r="Q25" s="35"/>
      <c r="R25" s="52"/>
      <c r="S25" s="2"/>
      <c r="T25" s="2"/>
      <c r="U25" s="2"/>
      <c r="V25" s="2"/>
      <c r="W25" s="2"/>
      <c r="X25" s="2"/>
      <c r="Y25" s="2"/>
      <c r="Z25" s="2"/>
      <c r="AA25" s="2"/>
      <c r="AB25" s="2"/>
      <c r="AC25" s="2"/>
      <c r="AD25" s="2"/>
      <c r="AE25" s="2"/>
      <c r="AF25" s="2"/>
      <c r="AG25" s="2"/>
      <c r="AH25" s="2"/>
      <c r="AI25" s="2"/>
    </row>
    <row r="26" ht="15.75" customHeight="1">
      <c r="A26" s="43"/>
      <c r="B26" s="43"/>
      <c r="C26" s="38"/>
      <c r="D26" s="41"/>
      <c r="E26" s="41"/>
      <c r="F26" s="41"/>
      <c r="G26" s="41"/>
      <c r="H26" s="28"/>
      <c r="I26" s="26"/>
      <c r="J26" s="26"/>
      <c r="K26" s="26"/>
      <c r="L26" s="26"/>
      <c r="M26" s="26"/>
      <c r="N26" s="36"/>
      <c r="O26" s="36"/>
      <c r="P26" s="36"/>
      <c r="Q26" s="36"/>
      <c r="R26" s="52"/>
      <c r="S26" s="2"/>
      <c r="T26" s="2"/>
      <c r="U26" s="2"/>
      <c r="V26" s="2"/>
      <c r="W26" s="2"/>
      <c r="X26" s="2"/>
      <c r="Y26" s="2"/>
      <c r="Z26" s="2"/>
      <c r="AA26" s="2"/>
      <c r="AB26" s="2"/>
      <c r="AC26" s="2"/>
      <c r="AD26" s="2"/>
      <c r="AE26" s="2"/>
      <c r="AF26" s="2"/>
      <c r="AG26" s="2"/>
      <c r="AH26" s="2"/>
      <c r="AI26" s="2"/>
    </row>
    <row r="27" ht="15.75" customHeight="1">
      <c r="A27" s="43"/>
      <c r="B27" s="43"/>
      <c r="C27" s="38"/>
      <c r="D27" s="41"/>
      <c r="E27" s="41"/>
      <c r="F27" s="41"/>
      <c r="G27" s="41"/>
      <c r="H27" s="28"/>
      <c r="I27" s="28"/>
      <c r="J27" s="28"/>
      <c r="K27" s="28"/>
      <c r="L27" s="28"/>
      <c r="M27" s="26"/>
      <c r="N27" s="36"/>
      <c r="O27" s="36"/>
      <c r="P27" s="36"/>
      <c r="Q27" s="36"/>
      <c r="R27" s="52"/>
      <c r="S27" s="2"/>
      <c r="T27" s="2"/>
      <c r="U27" s="2"/>
      <c r="V27" s="2"/>
      <c r="W27" s="2"/>
      <c r="X27" s="2"/>
      <c r="Y27" s="2"/>
      <c r="Z27" s="2"/>
      <c r="AA27" s="2"/>
      <c r="AB27" s="2"/>
      <c r="AC27" s="2"/>
      <c r="AD27" s="2"/>
      <c r="AE27" s="2"/>
      <c r="AF27" s="2"/>
      <c r="AG27" s="2"/>
      <c r="AH27" s="2"/>
      <c r="AI27" s="2"/>
    </row>
    <row r="28" ht="15.75" customHeight="1">
      <c r="A28" s="43"/>
      <c r="B28" s="43"/>
      <c r="C28" s="38"/>
      <c r="D28" s="38"/>
      <c r="E28" s="38"/>
      <c r="F28" s="38"/>
      <c r="G28" s="38"/>
      <c r="H28" s="28"/>
      <c r="I28" s="28"/>
      <c r="J28" s="28"/>
      <c r="K28" s="28"/>
      <c r="L28" s="28"/>
      <c r="M28" s="28"/>
      <c r="N28" s="36"/>
      <c r="O28" s="36"/>
      <c r="P28" s="36"/>
      <c r="Q28" s="36"/>
      <c r="R28" s="43"/>
      <c r="S28" s="2"/>
      <c r="T28" s="2"/>
      <c r="U28" s="2"/>
      <c r="V28" s="2"/>
      <c r="W28" s="2"/>
      <c r="X28" s="2"/>
      <c r="Y28" s="2"/>
      <c r="Z28" s="2"/>
      <c r="AA28" s="2"/>
      <c r="AB28" s="2"/>
      <c r="AC28" s="2"/>
      <c r="AD28" s="2"/>
      <c r="AE28" s="2"/>
      <c r="AF28" s="2"/>
      <c r="AG28" s="2"/>
      <c r="AH28" s="2"/>
      <c r="AI28" s="2"/>
    </row>
    <row r="29" ht="15.75" customHeight="1">
      <c r="A29" s="43"/>
      <c r="B29" s="43"/>
      <c r="C29" s="38"/>
      <c r="D29" s="38"/>
      <c r="E29" s="38"/>
      <c r="F29" s="38"/>
      <c r="G29" s="38"/>
      <c r="H29" s="28"/>
      <c r="I29" s="28"/>
      <c r="J29" s="28"/>
      <c r="K29" s="28"/>
      <c r="L29" s="28"/>
      <c r="M29" s="28"/>
      <c r="N29" s="36"/>
      <c r="O29" s="36"/>
      <c r="P29" s="36"/>
      <c r="Q29" s="36"/>
      <c r="R29" s="43"/>
      <c r="S29" s="2"/>
      <c r="T29" s="2"/>
      <c r="U29" s="2"/>
      <c r="V29" s="2"/>
      <c r="W29" s="2"/>
      <c r="X29" s="2"/>
      <c r="Y29" s="2"/>
      <c r="Z29" s="2"/>
      <c r="AA29" s="2"/>
      <c r="AB29" s="2"/>
      <c r="AC29" s="2"/>
      <c r="AD29" s="2"/>
      <c r="AE29" s="2"/>
      <c r="AF29" s="2"/>
      <c r="AG29" s="2"/>
      <c r="AH29" s="2"/>
      <c r="AI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53" t="s">
        <v>44</v>
      </c>
      <c r="B1" s="54"/>
      <c r="C1" s="54"/>
      <c r="D1" s="54"/>
      <c r="E1" s="54"/>
      <c r="F1" s="54"/>
      <c r="G1" s="55"/>
      <c r="H1" s="56"/>
      <c r="I1" s="56"/>
      <c r="J1" s="56"/>
      <c r="K1" s="57" t="s">
        <v>45</v>
      </c>
      <c r="L1" s="58"/>
      <c r="M1" s="56"/>
      <c r="N1" s="59"/>
      <c r="O1" s="56"/>
      <c r="P1" s="56"/>
      <c r="Q1" s="56"/>
      <c r="R1" s="56"/>
      <c r="S1" s="56"/>
      <c r="T1" s="56"/>
      <c r="U1" s="56"/>
      <c r="V1" s="56"/>
      <c r="W1" s="56"/>
      <c r="X1" s="56"/>
      <c r="Y1" s="56"/>
      <c r="Z1" s="56"/>
    </row>
    <row r="2" ht="12.75" customHeight="1">
      <c r="A2" s="60" t="s">
        <v>46</v>
      </c>
      <c r="B2" s="61"/>
      <c r="C2" s="61"/>
      <c r="D2" s="61"/>
      <c r="E2" s="62"/>
      <c r="F2" s="62"/>
      <c r="G2" s="61" t="s">
        <v>47</v>
      </c>
      <c r="H2" s="63"/>
      <c r="I2" s="63"/>
      <c r="J2" s="63"/>
      <c r="K2" s="62"/>
      <c r="L2" s="64"/>
      <c r="M2" s="56"/>
      <c r="N2" s="56"/>
      <c r="O2" s="56"/>
      <c r="P2" s="56"/>
      <c r="Q2" s="56"/>
      <c r="R2" s="56"/>
      <c r="S2" s="56"/>
      <c r="T2" s="56"/>
      <c r="U2" s="56"/>
      <c r="V2" s="56"/>
      <c r="W2" s="56"/>
      <c r="X2" s="56"/>
      <c r="Y2" s="56"/>
      <c r="Z2" s="56"/>
    </row>
    <row r="3" ht="12.75" customHeight="1">
      <c r="A3" s="65" t="s">
        <v>48</v>
      </c>
      <c r="B3" s="66" t="s">
        <v>49</v>
      </c>
      <c r="C3" s="66" t="s">
        <v>50</v>
      </c>
      <c r="D3" s="66" t="s">
        <v>51</v>
      </c>
      <c r="E3" s="65" t="s">
        <v>52</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68" t="s">
        <v>54</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71">
        <v>0.0</v>
      </c>
      <c r="C5" s="72"/>
      <c r="D5" s="73"/>
      <c r="E5" s="71">
        <v>0.0</v>
      </c>
      <c r="F5" s="74">
        <v>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71">
        <v>0.0</v>
      </c>
      <c r="C6" s="72"/>
      <c r="D6" s="73"/>
      <c r="E6" s="71">
        <v>0.0</v>
      </c>
      <c r="F6" s="74">
        <v>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71">
        <v>0.0</v>
      </c>
      <c r="C7" s="72"/>
      <c r="D7" s="73"/>
      <c r="E7" s="71">
        <v>0.0</v>
      </c>
      <c r="F7" s="74">
        <v>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71">
        <v>0.0</v>
      </c>
      <c r="C8" s="72"/>
      <c r="D8" s="73"/>
      <c r="E8" s="71">
        <v>0.0</v>
      </c>
      <c r="F8" s="74">
        <v>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71">
        <v>0.0</v>
      </c>
      <c r="C9" s="72"/>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71">
        <v>0.0</v>
      </c>
      <c r="F10" s="74">
        <v>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71">
        <v>0.0</v>
      </c>
      <c r="F11" s="74">
        <v>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71"/>
      <c r="F13" s="74"/>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71"/>
      <c r="C15" s="72"/>
      <c r="D15" s="73"/>
      <c r="E15" s="71">
        <v>0.0</v>
      </c>
      <c r="F15" s="74">
        <v>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71"/>
      <c r="C17" s="72"/>
      <c r="D17" s="73"/>
      <c r="E17" s="71">
        <v>0.0</v>
      </c>
      <c r="F17" s="74">
        <v>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71"/>
      <c r="C18" s="72"/>
      <c r="D18" s="73"/>
      <c r="E18" s="71">
        <v>0.0</v>
      </c>
      <c r="F18" s="74">
        <v>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0</v>
      </c>
      <c r="C20" s="89"/>
      <c r="D20" s="73"/>
      <c r="E20" s="89">
        <f t="shared" ref="E20:F20" si="1">SUM(E5,E6,E7,E8,E10,E11,E15,E17,E18)</f>
        <v>0</v>
      </c>
      <c r="F20" s="96">
        <f t="shared" si="1"/>
        <v>0</v>
      </c>
      <c r="G20" s="78" t="s">
        <v>73</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63" t="s">
        <v>75</v>
      </c>
      <c r="H21" s="63"/>
      <c r="I21" s="99"/>
      <c r="J21" s="63" t="s">
        <v>51</v>
      </c>
      <c r="K21" s="63" t="s">
        <v>76</v>
      </c>
      <c r="L21" s="102" t="s">
        <v>77</v>
      </c>
      <c r="M21" s="56"/>
      <c r="N21" s="56"/>
      <c r="O21" s="56"/>
      <c r="P21" s="56"/>
      <c r="Q21" s="56"/>
      <c r="R21" s="56"/>
      <c r="S21" s="56"/>
      <c r="T21" s="56"/>
      <c r="U21" s="56"/>
      <c r="V21" s="56"/>
      <c r="W21" s="56"/>
      <c r="X21" s="56"/>
      <c r="Y21" s="56"/>
      <c r="Z21" s="56"/>
    </row>
    <row r="22" ht="12.75" customHeight="1">
      <c r="A22" s="66"/>
      <c r="B22" s="66"/>
      <c r="C22" s="103"/>
      <c r="D22" s="66"/>
      <c r="E22" s="104"/>
      <c r="F22" s="105"/>
      <c r="G22" s="65" t="s">
        <v>78</v>
      </c>
      <c r="H22" s="65"/>
      <c r="I22" s="106"/>
      <c r="J22" s="65"/>
      <c r="K22" s="65" t="s">
        <v>50</v>
      </c>
      <c r="L22" s="69" t="s">
        <v>49</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110">
        <v>0.0</v>
      </c>
      <c r="C24" s="111"/>
      <c r="D24" s="109"/>
      <c r="E24" s="110">
        <v>0.0</v>
      </c>
      <c r="F24" s="112">
        <v>0.0</v>
      </c>
      <c r="G24" s="113" t="s">
        <v>81</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82</v>
      </c>
      <c r="B25" s="110">
        <v>0.0</v>
      </c>
      <c r="C25" s="111"/>
      <c r="D25" s="109"/>
      <c r="E25" s="110">
        <v>0.0</v>
      </c>
      <c r="F25" s="112">
        <v>0.0</v>
      </c>
      <c r="G25" s="113" t="s">
        <v>83</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84</v>
      </c>
      <c r="B26" s="110">
        <v>0.0</v>
      </c>
      <c r="C26" s="111"/>
      <c r="D26" s="109"/>
      <c r="E26" s="110">
        <v>0.0</v>
      </c>
      <c r="F26" s="112">
        <v>0.0</v>
      </c>
      <c r="G26" s="113" t="s">
        <v>85</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86</v>
      </c>
      <c r="B27" s="118">
        <v>0.0</v>
      </c>
      <c r="C27" s="111"/>
      <c r="D27" s="109"/>
      <c r="E27" s="118">
        <v>0.0</v>
      </c>
      <c r="F27" s="112">
        <v>0.0</v>
      </c>
      <c r="G27" s="116" t="s">
        <v>87</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88</v>
      </c>
      <c r="B28" s="118">
        <v>0.0</v>
      </c>
      <c r="C28" s="111"/>
      <c r="D28" s="109"/>
      <c r="E28" s="118">
        <v>0.0</v>
      </c>
      <c r="F28" s="112">
        <v>0.0</v>
      </c>
      <c r="G28" s="113" t="s">
        <v>89</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71</v>
      </c>
      <c r="B35" s="110">
        <v>0.0</v>
      </c>
      <c r="C35" s="1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66" t="s">
        <v>101</v>
      </c>
      <c r="H36" s="66" t="s">
        <v>102</v>
      </c>
      <c r="I36" s="103"/>
      <c r="J36" s="66"/>
      <c r="K36" s="66" t="s">
        <v>51</v>
      </c>
      <c r="L36" s="105"/>
      <c r="M36" s="56"/>
      <c r="N36" s="56"/>
      <c r="O36" s="56"/>
      <c r="P36" s="56"/>
      <c r="Q36" s="56"/>
      <c r="R36" s="56"/>
      <c r="S36" s="56"/>
      <c r="T36" s="56"/>
      <c r="U36" s="56"/>
      <c r="V36" s="56"/>
      <c r="W36" s="56"/>
      <c r="X36" s="56"/>
      <c r="Y36" s="56"/>
      <c r="Z36" s="56"/>
    </row>
    <row r="37" ht="12.75" customHeight="1">
      <c r="A37" s="109" t="s">
        <v>73</v>
      </c>
      <c r="B37" s="135">
        <f>SUM(B24:B28,B30,B31:B33,B35)</f>
        <v>0</v>
      </c>
      <c r="C37" s="136"/>
      <c r="D37" s="109"/>
      <c r="E37" s="135">
        <f t="shared" ref="E37:F37" si="4">SUM(E24:E36)</f>
        <v>0</v>
      </c>
      <c r="F37" s="137">
        <f t="shared" si="4"/>
        <v>0</v>
      </c>
      <c r="G37" s="66" t="s">
        <v>78</v>
      </c>
      <c r="H37" s="65" t="s">
        <v>50</v>
      </c>
      <c r="I37" s="103"/>
      <c r="J37" s="65" t="s">
        <v>49</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125</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66" t="s">
        <v>51</v>
      </c>
      <c r="I49" s="66"/>
      <c r="J49" s="65" t="s">
        <v>50</v>
      </c>
      <c r="K49" s="66"/>
      <c r="L49" s="138" t="s">
        <v>49</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6">SUM(E43,E47,E48,E49)</f>
        <v>0</v>
      </c>
      <c r="F51" s="160">
        <f t="shared" si="6"/>
        <v>0</v>
      </c>
      <c r="G51" s="161" t="s">
        <v>131</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125</v>
      </c>
      <c r="B53" s="66" t="s">
        <v>102</v>
      </c>
      <c r="C53" s="103"/>
      <c r="D53" s="66"/>
      <c r="E53" s="107"/>
      <c r="F53" s="105"/>
      <c r="G53" s="161" t="s">
        <v>134</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110</v>
      </c>
      <c r="B55" s="166" t="s">
        <v>51</v>
      </c>
      <c r="C55" s="103"/>
      <c r="D55" s="65" t="s">
        <v>50</v>
      </c>
      <c r="E55" s="66"/>
      <c r="F55" s="138" t="s">
        <v>49</v>
      </c>
      <c r="G55" s="161" t="s">
        <v>137</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131</v>
      </c>
      <c r="B57" s="170">
        <v>0.0</v>
      </c>
      <c r="C57" s="171"/>
      <c r="D57" s="172"/>
      <c r="E57" s="170">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170">
        <v>0.0</v>
      </c>
      <c r="C58" s="171"/>
      <c r="D58" s="172"/>
      <c r="E58" s="170">
        <v>0.0</v>
      </c>
      <c r="F58" s="173">
        <v>0.0</v>
      </c>
      <c r="G58" s="178" t="s">
        <v>73</v>
      </c>
      <c r="H58" s="179">
        <f>SUM(H51:H56)</f>
        <v>0</v>
      </c>
      <c r="I58" s="180"/>
      <c r="J58" s="181"/>
      <c r="K58" s="179">
        <f t="shared" ref="K58:L58" si="7">SUM(K51,K52,K53,K54,K55,K56)</f>
        <v>0</v>
      </c>
      <c r="L58" s="182">
        <f t="shared" si="7"/>
        <v>0</v>
      </c>
      <c r="M58" s="56"/>
      <c r="N58" s="56"/>
      <c r="O58" s="56"/>
      <c r="P58" s="56"/>
      <c r="Q58" s="56"/>
      <c r="R58" s="56"/>
      <c r="S58" s="56"/>
      <c r="T58" s="56"/>
      <c r="U58" s="56"/>
      <c r="V58" s="56"/>
      <c r="W58" s="56"/>
      <c r="X58" s="56"/>
      <c r="Y58" s="56"/>
      <c r="Z58" s="56"/>
    </row>
    <row r="59" ht="18.75" customHeight="1">
      <c r="A59" s="169" t="s">
        <v>134</v>
      </c>
      <c r="B59" s="170">
        <v>0.0</v>
      </c>
      <c r="C59" s="171"/>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137</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0</v>
      </c>
      <c r="C64" s="193"/>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9">sum(E20,K20,K34,K45,K58,E51,E64)</f>
        <v>0</v>
      </c>
      <c r="F65" s="195">
        <f t="shared" si="9"/>
        <v>0</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10">E37</f>
        <v>0</v>
      </c>
      <c r="F66" s="195">
        <f t="shared" si="10"/>
        <v>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1">SUM(E65:E66)</f>
        <v>0</v>
      </c>
      <c r="F67" s="198">
        <f t="shared" si="11"/>
        <v>0</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199"/>
      <c r="F68" s="198"/>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144</v>
      </c>
      <c r="B1" s="203">
        <v>494.0</v>
      </c>
      <c r="C1" s="203" t="s">
        <v>145</v>
      </c>
      <c r="D1" s="203" t="s">
        <v>146</v>
      </c>
      <c r="E1" s="203" t="s">
        <v>147</v>
      </c>
      <c r="F1" s="203" t="s">
        <v>148</v>
      </c>
      <c r="G1" s="55"/>
      <c r="H1" s="56"/>
      <c r="I1" s="56"/>
      <c r="J1" s="56"/>
      <c r="K1" s="57" t="s">
        <v>45</v>
      </c>
      <c r="L1" s="58"/>
      <c r="M1" s="56"/>
      <c r="N1" s="59"/>
      <c r="O1" s="56"/>
      <c r="P1" s="56"/>
      <c r="Q1" s="56"/>
      <c r="R1" s="56"/>
      <c r="S1" s="56"/>
      <c r="T1" s="56"/>
      <c r="U1" s="56"/>
      <c r="V1" s="56"/>
      <c r="W1" s="56"/>
      <c r="X1" s="56"/>
      <c r="Y1" s="56"/>
      <c r="Z1" s="56"/>
    </row>
    <row r="2" ht="12.75" customHeight="1">
      <c r="A2" s="204" t="s">
        <v>149</v>
      </c>
      <c r="B2" s="61"/>
      <c r="C2" s="61"/>
      <c r="D2" s="61"/>
      <c r="E2" s="62"/>
      <c r="F2" s="62"/>
      <c r="G2" s="61" t="s">
        <v>47</v>
      </c>
      <c r="H2" s="63"/>
      <c r="I2" s="63"/>
      <c r="J2" s="63"/>
      <c r="K2" s="62"/>
      <c r="L2" s="64"/>
      <c r="M2" s="56"/>
      <c r="N2" s="56"/>
      <c r="O2" s="56"/>
      <c r="P2" s="56"/>
      <c r="Q2" s="56"/>
      <c r="R2" s="56"/>
      <c r="S2" s="56"/>
      <c r="T2" s="56"/>
      <c r="U2" s="56"/>
      <c r="V2" s="56"/>
      <c r="W2" s="56"/>
      <c r="X2" s="56"/>
      <c r="Y2" s="56"/>
      <c r="Z2" s="56"/>
    </row>
    <row r="3" ht="12.75" customHeight="1">
      <c r="A3" s="205" t="s">
        <v>150</v>
      </c>
      <c r="B3" s="206" t="s">
        <v>151</v>
      </c>
      <c r="C3" s="206" t="s">
        <v>152</v>
      </c>
      <c r="D3" s="206" t="s">
        <v>153</v>
      </c>
      <c r="E3" s="65" t="s">
        <v>52</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68" t="s">
        <v>54</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207">
        <v>1500.0</v>
      </c>
      <c r="C5" s="208" t="s">
        <v>154</v>
      </c>
      <c r="D5" s="73"/>
      <c r="E5" s="207">
        <v>880.0</v>
      </c>
      <c r="F5" s="209">
        <v>880.0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207">
        <v>500.0</v>
      </c>
      <c r="C6" s="208" t="s">
        <v>155</v>
      </c>
      <c r="D6" s="73"/>
      <c r="E6" s="207">
        <v>350.0</v>
      </c>
      <c r="F6" s="209">
        <v>350.0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207">
        <v>5000.0</v>
      </c>
      <c r="C7" s="208" t="s">
        <v>156</v>
      </c>
      <c r="D7" s="73"/>
      <c r="E7" s="207">
        <v>1850.0</v>
      </c>
      <c r="F7" s="209">
        <v>1850.0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207">
        <v>1000.0</v>
      </c>
      <c r="C8" s="208" t="s">
        <v>157</v>
      </c>
      <c r="D8" s="73"/>
      <c r="E8" s="207">
        <v>660.0</v>
      </c>
      <c r="F8" s="209">
        <v>660.0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71">
        <v>0.0</v>
      </c>
      <c r="C9" s="72"/>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71">
        <v>0.0</v>
      </c>
      <c r="F10" s="74">
        <v>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71">
        <v>0.0</v>
      </c>
      <c r="F11" s="74">
        <v>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71"/>
      <c r="F13" s="74"/>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71"/>
      <c r="C15" s="72"/>
      <c r="D15" s="73"/>
      <c r="E15" s="71">
        <v>0.0</v>
      </c>
      <c r="F15" s="74">
        <v>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71"/>
      <c r="C17" s="72"/>
      <c r="D17" s="73"/>
      <c r="E17" s="71">
        <v>0.0</v>
      </c>
      <c r="F17" s="74">
        <v>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71"/>
      <c r="C18" s="72"/>
      <c r="D18" s="73"/>
      <c r="E18" s="71">
        <v>0.0</v>
      </c>
      <c r="F18" s="74">
        <v>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8000</v>
      </c>
      <c r="C20" s="89"/>
      <c r="D20" s="73"/>
      <c r="E20" s="89">
        <f t="shared" ref="E20:F20" si="1">SUM(E5,E6,E7,E8,E10,E11,E15,E17,E18)</f>
        <v>3740</v>
      </c>
      <c r="F20" s="96">
        <f t="shared" si="1"/>
        <v>3740</v>
      </c>
      <c r="G20" s="78" t="s">
        <v>73</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63" t="s">
        <v>75</v>
      </c>
      <c r="H21" s="63"/>
      <c r="I21" s="99"/>
      <c r="J21" s="63" t="s">
        <v>51</v>
      </c>
      <c r="K21" s="63" t="s">
        <v>76</v>
      </c>
      <c r="L21" s="102" t="s">
        <v>77</v>
      </c>
      <c r="M21" s="56"/>
      <c r="N21" s="56"/>
      <c r="O21" s="56"/>
      <c r="P21" s="56"/>
      <c r="Q21" s="56"/>
      <c r="R21" s="56"/>
      <c r="S21" s="56"/>
      <c r="T21" s="56"/>
      <c r="U21" s="56"/>
      <c r="V21" s="56"/>
      <c r="W21" s="56"/>
      <c r="X21" s="56"/>
      <c r="Y21" s="56"/>
      <c r="Z21" s="56"/>
    </row>
    <row r="22" ht="12.75" customHeight="1">
      <c r="A22" s="66"/>
      <c r="B22" s="66"/>
      <c r="C22" s="103"/>
      <c r="D22" s="66"/>
      <c r="E22" s="104"/>
      <c r="F22" s="105"/>
      <c r="G22" s="65" t="s">
        <v>78</v>
      </c>
      <c r="H22" s="65"/>
      <c r="I22" s="106"/>
      <c r="J22" s="65"/>
      <c r="K22" s="65" t="s">
        <v>50</v>
      </c>
      <c r="L22" s="69" t="s">
        <v>49</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210">
        <v>1500.0</v>
      </c>
      <c r="C24" s="211" t="s">
        <v>158</v>
      </c>
      <c r="D24" s="109"/>
      <c r="E24" s="210">
        <v>1500.0</v>
      </c>
      <c r="F24" s="212">
        <v>1500.0</v>
      </c>
      <c r="G24" s="113" t="s">
        <v>81</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82</v>
      </c>
      <c r="B25" s="210">
        <v>250.0</v>
      </c>
      <c r="C25" s="211" t="s">
        <v>159</v>
      </c>
      <c r="D25" s="109"/>
      <c r="E25" s="210">
        <v>200.0</v>
      </c>
      <c r="F25" s="212">
        <v>200.0</v>
      </c>
      <c r="G25" s="113" t="s">
        <v>83</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84</v>
      </c>
      <c r="B26" s="210">
        <v>400.0</v>
      </c>
      <c r="C26" s="211" t="s">
        <v>160</v>
      </c>
      <c r="D26" s="109"/>
      <c r="E26" s="210">
        <v>400.0</v>
      </c>
      <c r="F26" s="212">
        <v>400.0</v>
      </c>
      <c r="G26" s="113" t="s">
        <v>85</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86</v>
      </c>
      <c r="B27" s="213">
        <v>500.0</v>
      </c>
      <c r="C27" s="211" t="s">
        <v>161</v>
      </c>
      <c r="D27" s="109"/>
      <c r="E27" s="213">
        <v>460.0</v>
      </c>
      <c r="F27" s="212">
        <v>460.0</v>
      </c>
      <c r="G27" s="116" t="s">
        <v>87</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88</v>
      </c>
      <c r="B28" s="213">
        <v>350.0</v>
      </c>
      <c r="C28" s="211" t="s">
        <v>162</v>
      </c>
      <c r="D28" s="109"/>
      <c r="E28" s="213">
        <v>300.0</v>
      </c>
      <c r="F28" s="212">
        <v>300.0</v>
      </c>
      <c r="G28" s="113" t="s">
        <v>89</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71</v>
      </c>
      <c r="B35" s="210"/>
      <c r="C35" s="2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66" t="s">
        <v>101</v>
      </c>
      <c r="H36" s="66" t="s">
        <v>102</v>
      </c>
      <c r="I36" s="103"/>
      <c r="J36" s="66"/>
      <c r="K36" s="66" t="s">
        <v>51</v>
      </c>
      <c r="L36" s="105"/>
      <c r="M36" s="56"/>
      <c r="N36" s="56"/>
      <c r="O36" s="56"/>
      <c r="P36" s="56"/>
      <c r="Q36" s="56"/>
      <c r="R36" s="56"/>
      <c r="S36" s="56"/>
      <c r="T36" s="56"/>
      <c r="U36" s="56"/>
      <c r="V36" s="56"/>
      <c r="W36" s="56"/>
      <c r="X36" s="56"/>
      <c r="Y36" s="56"/>
      <c r="Z36" s="56"/>
    </row>
    <row r="37" ht="12.75" customHeight="1">
      <c r="A37" s="109" t="s">
        <v>73</v>
      </c>
      <c r="B37" s="135">
        <f>SUM(B24:B28,B30,B31:B33,B35)</f>
        <v>3000</v>
      </c>
      <c r="C37" s="136"/>
      <c r="D37" s="109"/>
      <c r="E37" s="135">
        <f t="shared" ref="E37:F37" si="4">SUM(E24:E36)</f>
        <v>2860</v>
      </c>
      <c r="F37" s="137">
        <f t="shared" si="4"/>
        <v>2860</v>
      </c>
      <c r="G37" s="66" t="s">
        <v>78</v>
      </c>
      <c r="H37" s="65" t="s">
        <v>50</v>
      </c>
      <c r="I37" s="103"/>
      <c r="J37" s="65" t="s">
        <v>49</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125</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66" t="s">
        <v>51</v>
      </c>
      <c r="I49" s="66"/>
      <c r="J49" s="65" t="s">
        <v>50</v>
      </c>
      <c r="K49" s="66"/>
      <c r="L49" s="138" t="s">
        <v>49</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6">SUM(E43,E47,E48,E49)</f>
        <v>0</v>
      </c>
      <c r="F51" s="160">
        <f t="shared" si="6"/>
        <v>0</v>
      </c>
      <c r="G51" s="161" t="s">
        <v>131</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125</v>
      </c>
      <c r="B53" s="66" t="s">
        <v>102</v>
      </c>
      <c r="C53" s="103"/>
      <c r="D53" s="66"/>
      <c r="E53" s="107"/>
      <c r="F53" s="105"/>
      <c r="G53" s="161" t="s">
        <v>134</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110</v>
      </c>
      <c r="B55" s="166" t="s">
        <v>51</v>
      </c>
      <c r="C55" s="103"/>
      <c r="D55" s="65" t="s">
        <v>50</v>
      </c>
      <c r="E55" s="66"/>
      <c r="F55" s="138" t="s">
        <v>49</v>
      </c>
      <c r="G55" s="161" t="s">
        <v>137</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131</v>
      </c>
      <c r="B57" s="170">
        <v>0.0</v>
      </c>
      <c r="C57" s="171"/>
      <c r="D57" s="172"/>
      <c r="E57" s="170">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170">
        <v>0.0</v>
      </c>
      <c r="C58" s="171"/>
      <c r="D58" s="172"/>
      <c r="E58" s="170">
        <v>0.0</v>
      </c>
      <c r="F58" s="173">
        <v>0.0</v>
      </c>
      <c r="G58" s="178" t="s">
        <v>73</v>
      </c>
      <c r="H58" s="179">
        <f>SUM(H51:H56)</f>
        <v>0</v>
      </c>
      <c r="I58" s="180"/>
      <c r="J58" s="181"/>
      <c r="K58" s="179">
        <f t="shared" ref="K58:L58" si="7">SUM(K51,K52,K53,K54,K55,K56)</f>
        <v>0</v>
      </c>
      <c r="L58" s="182">
        <f t="shared" si="7"/>
        <v>0</v>
      </c>
      <c r="M58" s="56"/>
      <c r="N58" s="56"/>
      <c r="O58" s="56"/>
      <c r="P58" s="56"/>
      <c r="Q58" s="56"/>
      <c r="R58" s="56"/>
      <c r="S58" s="56"/>
      <c r="T58" s="56"/>
      <c r="U58" s="56"/>
      <c r="V58" s="56"/>
      <c r="W58" s="56"/>
      <c r="X58" s="56"/>
      <c r="Y58" s="56"/>
      <c r="Z58" s="56"/>
    </row>
    <row r="59" ht="18.75" customHeight="1">
      <c r="A59" s="169" t="s">
        <v>134</v>
      </c>
      <c r="B59" s="170">
        <v>0.0</v>
      </c>
      <c r="C59" s="171"/>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137</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0</v>
      </c>
      <c r="C64" s="193"/>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9">sum(E20,K20,K34,K45,K58,E51,E64)</f>
        <v>3740</v>
      </c>
      <c r="F65" s="195">
        <f t="shared" si="9"/>
        <v>3740</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10">E37</f>
        <v>2860</v>
      </c>
      <c r="F66" s="195">
        <f t="shared" si="10"/>
        <v>2860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1">SUM(E65:E66)</f>
        <v>6600</v>
      </c>
      <c r="F67" s="198">
        <f t="shared" si="11"/>
        <v>6600</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214" t="s">
        <v>163</v>
      </c>
      <c r="F68" s="215" t="s">
        <v>164</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165</v>
      </c>
      <c r="B1" s="203">
        <v>353.0</v>
      </c>
      <c r="C1" s="203" t="s">
        <v>145</v>
      </c>
      <c r="D1" s="203" t="s">
        <v>166</v>
      </c>
      <c r="E1" s="203" t="s">
        <v>167</v>
      </c>
      <c r="F1" s="203" t="s">
        <v>168</v>
      </c>
      <c r="G1" s="55"/>
      <c r="H1" s="56"/>
      <c r="I1" s="56"/>
      <c r="J1" s="56"/>
      <c r="K1" s="57" t="s">
        <v>45</v>
      </c>
      <c r="L1" s="58"/>
      <c r="M1" s="56"/>
      <c r="N1" s="59"/>
      <c r="O1" s="56"/>
      <c r="P1" s="56"/>
      <c r="Q1" s="56"/>
      <c r="R1" s="56"/>
      <c r="S1" s="56"/>
      <c r="T1" s="56"/>
      <c r="U1" s="56"/>
      <c r="V1" s="56"/>
      <c r="W1" s="56"/>
      <c r="X1" s="56"/>
      <c r="Y1" s="56"/>
      <c r="Z1" s="56"/>
    </row>
    <row r="2" ht="12.75" customHeight="1">
      <c r="A2" s="204" t="s">
        <v>169</v>
      </c>
      <c r="B2" s="61"/>
      <c r="C2" s="61"/>
      <c r="D2" s="61"/>
      <c r="E2" s="62"/>
      <c r="F2" s="62"/>
      <c r="G2" s="216" t="s">
        <v>170</v>
      </c>
      <c r="H2" s="63"/>
      <c r="I2" s="63"/>
      <c r="J2" s="63"/>
      <c r="K2" s="62"/>
      <c r="L2" s="64"/>
      <c r="M2" s="56"/>
      <c r="N2" s="56"/>
      <c r="O2" s="56"/>
      <c r="P2" s="56"/>
      <c r="Q2" s="56"/>
      <c r="R2" s="56"/>
      <c r="S2" s="56"/>
      <c r="T2" s="56"/>
      <c r="U2" s="56"/>
      <c r="V2" s="56"/>
      <c r="W2" s="56"/>
      <c r="X2" s="56"/>
      <c r="Y2" s="56"/>
      <c r="Z2" s="56"/>
    </row>
    <row r="3" ht="12.75" customHeight="1">
      <c r="A3" s="205" t="s">
        <v>171</v>
      </c>
      <c r="B3" s="206" t="s">
        <v>172</v>
      </c>
      <c r="C3" s="206" t="s">
        <v>152</v>
      </c>
      <c r="D3" s="206" t="s">
        <v>173</v>
      </c>
      <c r="E3" s="205" t="s">
        <v>174</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68" t="s">
        <v>54</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207">
        <v>800.0</v>
      </c>
      <c r="C5" s="208" t="s">
        <v>175</v>
      </c>
      <c r="D5" s="73"/>
      <c r="E5" s="207">
        <v>800.0</v>
      </c>
      <c r="F5" s="209">
        <v>800.0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207">
        <v>500.0</v>
      </c>
      <c r="C6" s="208" t="s">
        <v>176</v>
      </c>
      <c r="D6" s="73"/>
      <c r="E6" s="207">
        <v>350.0</v>
      </c>
      <c r="F6" s="209">
        <v>350.0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207">
        <v>3200.0</v>
      </c>
      <c r="C7" s="208" t="s">
        <v>177</v>
      </c>
      <c r="D7" s="73"/>
      <c r="E7" s="207">
        <v>1850.0</v>
      </c>
      <c r="F7" s="209">
        <v>1850.0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207">
        <v>2500.0</v>
      </c>
      <c r="C8" s="208" t="s">
        <v>178</v>
      </c>
      <c r="D8" s="73"/>
      <c r="E8" s="207">
        <v>660.0</v>
      </c>
      <c r="F8" s="209">
        <v>660.0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71">
        <v>0.0</v>
      </c>
      <c r="C9" s="72"/>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71">
        <v>0.0</v>
      </c>
      <c r="F10" s="74">
        <v>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71">
        <v>0.0</v>
      </c>
      <c r="F11" s="74">
        <v>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71"/>
      <c r="F13" s="74"/>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71"/>
      <c r="C15" s="72"/>
      <c r="D15" s="73"/>
      <c r="E15" s="71">
        <v>0.0</v>
      </c>
      <c r="F15" s="74">
        <v>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71"/>
      <c r="C17" s="72"/>
      <c r="D17" s="73"/>
      <c r="E17" s="71">
        <v>0.0</v>
      </c>
      <c r="F17" s="74">
        <v>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71"/>
      <c r="C18" s="72"/>
      <c r="D18" s="73"/>
      <c r="E18" s="71">
        <v>0.0</v>
      </c>
      <c r="F18" s="74">
        <v>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7000</v>
      </c>
      <c r="C20" s="89"/>
      <c r="D20" s="73"/>
      <c r="E20" s="89">
        <f t="shared" ref="E20:F20" si="1">SUM(E5,E6,E7,E8,E10,E11,E15,E17,E18)</f>
        <v>3660</v>
      </c>
      <c r="F20" s="96">
        <f t="shared" si="1"/>
        <v>3660</v>
      </c>
      <c r="G20" s="78" t="s">
        <v>73</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63" t="s">
        <v>75</v>
      </c>
      <c r="H21" s="63"/>
      <c r="I21" s="99"/>
      <c r="J21" s="63" t="s">
        <v>51</v>
      </c>
      <c r="K21" s="63" t="s">
        <v>76</v>
      </c>
      <c r="L21" s="102" t="s">
        <v>77</v>
      </c>
      <c r="M21" s="56"/>
      <c r="N21" s="56"/>
      <c r="O21" s="56"/>
      <c r="P21" s="56"/>
      <c r="Q21" s="56"/>
      <c r="R21" s="56"/>
      <c r="S21" s="56"/>
      <c r="T21" s="56"/>
      <c r="U21" s="56"/>
      <c r="V21" s="56"/>
      <c r="W21" s="56"/>
      <c r="X21" s="56"/>
      <c r="Y21" s="56"/>
      <c r="Z21" s="56"/>
    </row>
    <row r="22" ht="12.75" customHeight="1">
      <c r="A22" s="66"/>
      <c r="B22" s="66"/>
      <c r="C22" s="103"/>
      <c r="D22" s="66"/>
      <c r="E22" s="104"/>
      <c r="F22" s="105"/>
      <c r="G22" s="65" t="s">
        <v>78</v>
      </c>
      <c r="H22" s="65"/>
      <c r="I22" s="106"/>
      <c r="J22" s="65"/>
      <c r="K22" s="65" t="s">
        <v>50</v>
      </c>
      <c r="L22" s="69" t="s">
        <v>49</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110">
        <v>0.0</v>
      </c>
      <c r="C24" s="111"/>
      <c r="D24" s="109"/>
      <c r="E24" s="110">
        <v>0.0</v>
      </c>
      <c r="F24" s="112">
        <v>0.0</v>
      </c>
      <c r="G24" s="113" t="s">
        <v>81</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82</v>
      </c>
      <c r="B25" s="110">
        <v>0.0</v>
      </c>
      <c r="C25" s="111"/>
      <c r="D25" s="109"/>
      <c r="E25" s="110">
        <v>0.0</v>
      </c>
      <c r="F25" s="112">
        <v>0.0</v>
      </c>
      <c r="G25" s="113" t="s">
        <v>83</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84</v>
      </c>
      <c r="B26" s="110">
        <v>0.0</v>
      </c>
      <c r="C26" s="111"/>
      <c r="D26" s="109"/>
      <c r="E26" s="110">
        <v>0.0</v>
      </c>
      <c r="F26" s="112">
        <v>0.0</v>
      </c>
      <c r="G26" s="113" t="s">
        <v>85</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86</v>
      </c>
      <c r="B27" s="118">
        <v>0.0</v>
      </c>
      <c r="C27" s="111"/>
      <c r="D27" s="109"/>
      <c r="E27" s="118">
        <v>0.0</v>
      </c>
      <c r="F27" s="112">
        <v>0.0</v>
      </c>
      <c r="G27" s="116" t="s">
        <v>87</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88</v>
      </c>
      <c r="B28" s="118">
        <v>0.0</v>
      </c>
      <c r="C28" s="111"/>
      <c r="D28" s="109"/>
      <c r="E28" s="118">
        <v>0.0</v>
      </c>
      <c r="F28" s="112">
        <v>0.0</v>
      </c>
      <c r="G28" s="113" t="s">
        <v>89</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71</v>
      </c>
      <c r="B35" s="110">
        <v>0.0</v>
      </c>
      <c r="C35" s="1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66" t="s">
        <v>101</v>
      </c>
      <c r="H36" s="66" t="s">
        <v>102</v>
      </c>
      <c r="I36" s="103"/>
      <c r="J36" s="66"/>
      <c r="K36" s="66" t="s">
        <v>51</v>
      </c>
      <c r="L36" s="105"/>
      <c r="M36" s="56"/>
      <c r="N36" s="56"/>
      <c r="O36" s="56"/>
      <c r="P36" s="56"/>
      <c r="Q36" s="56"/>
      <c r="R36" s="56"/>
      <c r="S36" s="56"/>
      <c r="T36" s="56"/>
      <c r="U36" s="56"/>
      <c r="V36" s="56"/>
      <c r="W36" s="56"/>
      <c r="X36" s="56"/>
      <c r="Y36" s="56"/>
      <c r="Z36" s="56"/>
    </row>
    <row r="37" ht="12.75" customHeight="1">
      <c r="A37" s="109" t="s">
        <v>73</v>
      </c>
      <c r="B37" s="135">
        <f>SUM(B24:B28,B30,B31:B33,B35)</f>
        <v>0</v>
      </c>
      <c r="C37" s="136"/>
      <c r="D37" s="109"/>
      <c r="E37" s="135">
        <f t="shared" ref="E37:F37" si="4">SUM(E24:E36)</f>
        <v>0</v>
      </c>
      <c r="F37" s="137">
        <f t="shared" si="4"/>
        <v>0</v>
      </c>
      <c r="G37" s="66" t="s">
        <v>78</v>
      </c>
      <c r="H37" s="65" t="s">
        <v>50</v>
      </c>
      <c r="I37" s="103"/>
      <c r="J37" s="65" t="s">
        <v>49</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125</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66" t="s">
        <v>51</v>
      </c>
      <c r="I49" s="66"/>
      <c r="J49" s="65" t="s">
        <v>50</v>
      </c>
      <c r="K49" s="66"/>
      <c r="L49" s="138" t="s">
        <v>49</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6">SUM(E43,E47,E48,E49)</f>
        <v>0</v>
      </c>
      <c r="F51" s="160">
        <f t="shared" si="6"/>
        <v>0</v>
      </c>
      <c r="G51" s="161" t="s">
        <v>131</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125</v>
      </c>
      <c r="B53" s="66" t="s">
        <v>102</v>
      </c>
      <c r="C53" s="103"/>
      <c r="D53" s="66"/>
      <c r="E53" s="107"/>
      <c r="F53" s="105"/>
      <c r="G53" s="161" t="s">
        <v>134</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110</v>
      </c>
      <c r="B55" s="166" t="s">
        <v>51</v>
      </c>
      <c r="C55" s="103"/>
      <c r="D55" s="65" t="s">
        <v>50</v>
      </c>
      <c r="E55" s="66"/>
      <c r="F55" s="138" t="s">
        <v>49</v>
      </c>
      <c r="G55" s="161" t="s">
        <v>137</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131</v>
      </c>
      <c r="B57" s="170">
        <v>0.0</v>
      </c>
      <c r="C57" s="171"/>
      <c r="D57" s="172"/>
      <c r="E57" s="170">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170">
        <v>0.0</v>
      </c>
      <c r="C58" s="171"/>
      <c r="D58" s="172"/>
      <c r="E58" s="170">
        <v>0.0</v>
      </c>
      <c r="F58" s="173">
        <v>0.0</v>
      </c>
      <c r="G58" s="178" t="s">
        <v>73</v>
      </c>
      <c r="H58" s="179">
        <f>SUM(H51:H56)</f>
        <v>0</v>
      </c>
      <c r="I58" s="180"/>
      <c r="J58" s="181"/>
      <c r="K58" s="179">
        <f t="shared" ref="K58:L58" si="7">SUM(K51,K52,K53,K54,K55,K56)</f>
        <v>0</v>
      </c>
      <c r="L58" s="182">
        <f t="shared" si="7"/>
        <v>0</v>
      </c>
      <c r="M58" s="56"/>
      <c r="N58" s="56"/>
      <c r="O58" s="56"/>
      <c r="P58" s="56"/>
      <c r="Q58" s="56"/>
      <c r="R58" s="56"/>
      <c r="S58" s="56"/>
      <c r="T58" s="56"/>
      <c r="U58" s="56"/>
      <c r="V58" s="56"/>
      <c r="W58" s="56"/>
      <c r="X58" s="56"/>
      <c r="Y58" s="56"/>
      <c r="Z58" s="56"/>
    </row>
    <row r="59" ht="18.75" customHeight="1">
      <c r="A59" s="169" t="s">
        <v>134</v>
      </c>
      <c r="B59" s="170">
        <v>0.0</v>
      </c>
      <c r="C59" s="171"/>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137</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0</v>
      </c>
      <c r="C64" s="193"/>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9">sum(E20,K20,K34,K45,K58,E51,E64)</f>
        <v>3660</v>
      </c>
      <c r="F65" s="195">
        <f t="shared" si="9"/>
        <v>3660</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10">E37</f>
        <v>0</v>
      </c>
      <c r="F66" s="195">
        <f t="shared" si="10"/>
        <v>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1">SUM(E65:E66)</f>
        <v>3660</v>
      </c>
      <c r="F67" s="198">
        <f t="shared" si="11"/>
        <v>3660</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214" t="s">
        <v>164</v>
      </c>
      <c r="F68" s="215" t="s">
        <v>163</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179</v>
      </c>
      <c r="B1" s="203">
        <v>137.0</v>
      </c>
      <c r="C1" s="203" t="s">
        <v>180</v>
      </c>
      <c r="D1" s="203" t="s">
        <v>181</v>
      </c>
      <c r="E1" s="203" t="s">
        <v>182</v>
      </c>
      <c r="F1" s="203" t="s">
        <v>183</v>
      </c>
      <c r="G1" s="55"/>
      <c r="H1" s="56"/>
      <c r="I1" s="56"/>
      <c r="J1" s="56"/>
      <c r="K1" s="57" t="s">
        <v>45</v>
      </c>
      <c r="L1" s="58"/>
      <c r="M1" s="56"/>
      <c r="N1" s="59"/>
      <c r="O1" s="56"/>
      <c r="P1" s="56"/>
      <c r="Q1" s="56"/>
      <c r="R1" s="56"/>
      <c r="S1" s="56"/>
      <c r="T1" s="56"/>
      <c r="U1" s="56"/>
      <c r="V1" s="56"/>
      <c r="W1" s="56"/>
      <c r="X1" s="56"/>
      <c r="Y1" s="56"/>
      <c r="Z1" s="56"/>
    </row>
    <row r="2" ht="12.75" customHeight="1">
      <c r="A2" s="204" t="s">
        <v>184</v>
      </c>
      <c r="B2" s="61"/>
      <c r="C2" s="61"/>
      <c r="D2" s="61"/>
      <c r="E2" s="62"/>
      <c r="F2" s="62"/>
      <c r="G2" s="61" t="s">
        <v>47</v>
      </c>
      <c r="H2" s="63"/>
      <c r="I2" s="63"/>
      <c r="J2" s="63"/>
      <c r="K2" s="62"/>
      <c r="L2" s="64"/>
      <c r="M2" s="56"/>
      <c r="N2" s="56"/>
      <c r="O2" s="56"/>
      <c r="P2" s="56"/>
      <c r="Q2" s="56"/>
      <c r="R2" s="56"/>
      <c r="S2" s="56"/>
      <c r="T2" s="56"/>
      <c r="U2" s="56"/>
      <c r="V2" s="56"/>
      <c r="W2" s="56"/>
      <c r="X2" s="56"/>
      <c r="Y2" s="56"/>
      <c r="Z2" s="56"/>
    </row>
    <row r="3" ht="12.75" customHeight="1">
      <c r="A3" s="205" t="s">
        <v>185</v>
      </c>
      <c r="B3" s="206" t="s">
        <v>186</v>
      </c>
      <c r="C3" s="206" t="s">
        <v>187</v>
      </c>
      <c r="D3" s="206" t="s">
        <v>188</v>
      </c>
      <c r="E3" s="65" t="s">
        <v>52</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68" t="s">
        <v>54</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207">
        <v>3000.0</v>
      </c>
      <c r="C5" s="208" t="s">
        <v>189</v>
      </c>
      <c r="D5" s="73"/>
      <c r="E5" s="207">
        <v>880.0</v>
      </c>
      <c r="F5" s="209">
        <v>880.0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207">
        <v>200.0</v>
      </c>
      <c r="C6" s="208" t="s">
        <v>190</v>
      </c>
      <c r="D6" s="73"/>
      <c r="E6" s="207">
        <v>200.0</v>
      </c>
      <c r="F6" s="209">
        <v>200.0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207">
        <v>12000.0</v>
      </c>
      <c r="C7" s="208" t="s">
        <v>191</v>
      </c>
      <c r="D7" s="73"/>
      <c r="E7" s="207">
        <v>1850.0</v>
      </c>
      <c r="F7" s="209">
        <v>1850.0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207">
        <v>2700.0</v>
      </c>
      <c r="C8" s="208" t="s">
        <v>192</v>
      </c>
      <c r="D8" s="73"/>
      <c r="E8" s="207">
        <v>660.0</v>
      </c>
      <c r="F8" s="209">
        <v>660.0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207">
        <v>10000.0</v>
      </c>
      <c r="C9" s="208" t="s">
        <v>193</v>
      </c>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207">
        <v>8090.0</v>
      </c>
      <c r="F10" s="209">
        <v>8090.0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71">
        <v>0.0</v>
      </c>
      <c r="F11" s="74">
        <v>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71"/>
      <c r="F13" s="74"/>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71"/>
      <c r="C15" s="72"/>
      <c r="D15" s="73"/>
      <c r="E15" s="71">
        <v>0.0</v>
      </c>
      <c r="F15" s="74">
        <v>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207">
        <v>700.0</v>
      </c>
      <c r="C17" s="208" t="s">
        <v>194</v>
      </c>
      <c r="D17" s="73"/>
      <c r="E17" s="71">
        <v>0.0</v>
      </c>
      <c r="F17" s="74">
        <v>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71"/>
      <c r="C18" s="72"/>
      <c r="D18" s="73"/>
      <c r="E18" s="71">
        <v>0.0</v>
      </c>
      <c r="F18" s="74">
        <v>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28600</v>
      </c>
      <c r="C20" s="89"/>
      <c r="D20" s="73"/>
      <c r="E20" s="89">
        <f t="shared" ref="E20:F20" si="1">SUM(E5,E6,E7,E8,E10,E11,E15,E17,E18)</f>
        <v>11680</v>
      </c>
      <c r="F20" s="96">
        <f t="shared" si="1"/>
        <v>11680</v>
      </c>
      <c r="G20" s="78" t="s">
        <v>73</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217" t="s">
        <v>195</v>
      </c>
      <c r="H21" s="63"/>
      <c r="I21" s="99"/>
      <c r="J21" s="217" t="s">
        <v>196</v>
      </c>
      <c r="K21" s="63" t="s">
        <v>76</v>
      </c>
      <c r="L21" s="218" t="s">
        <v>197</v>
      </c>
      <c r="M21" s="56"/>
      <c r="N21" s="56"/>
      <c r="O21" s="56"/>
      <c r="P21" s="56"/>
      <c r="Q21" s="56"/>
      <c r="R21" s="56"/>
      <c r="S21" s="56"/>
      <c r="T21" s="56"/>
      <c r="U21" s="56"/>
      <c r="V21" s="56"/>
      <c r="W21" s="56"/>
      <c r="X21" s="56"/>
      <c r="Y21" s="56"/>
      <c r="Z21" s="56"/>
    </row>
    <row r="22" ht="12.75" customHeight="1">
      <c r="A22" s="66"/>
      <c r="B22" s="66"/>
      <c r="C22" s="103"/>
      <c r="D22" s="66"/>
      <c r="E22" s="104"/>
      <c r="F22" s="105"/>
      <c r="G22" s="205" t="s">
        <v>198</v>
      </c>
      <c r="H22" s="65"/>
      <c r="I22" s="106"/>
      <c r="J22" s="65"/>
      <c r="K22" s="205" t="s">
        <v>199</v>
      </c>
      <c r="L22" s="219" t="s">
        <v>200</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110">
        <v>0.0</v>
      </c>
      <c r="C24" s="111"/>
      <c r="D24" s="109"/>
      <c r="E24" s="110">
        <v>0.0</v>
      </c>
      <c r="F24" s="112">
        <v>0.0</v>
      </c>
      <c r="G24" s="113" t="s">
        <v>81</v>
      </c>
      <c r="H24" s="220">
        <v>3500.0</v>
      </c>
      <c r="I24" s="221" t="s">
        <v>201</v>
      </c>
      <c r="J24" s="116"/>
      <c r="K24" s="220">
        <v>1790.0</v>
      </c>
      <c r="L24" s="222">
        <v>1790.0</v>
      </c>
      <c r="M24" s="56"/>
      <c r="N24" s="56"/>
      <c r="O24" s="56"/>
      <c r="P24" s="56"/>
      <c r="Q24" s="56"/>
      <c r="R24" s="56"/>
      <c r="S24" s="56"/>
      <c r="T24" s="56"/>
      <c r="U24" s="56"/>
      <c r="V24" s="56"/>
      <c r="W24" s="56"/>
      <c r="X24" s="56"/>
      <c r="Y24" s="56"/>
      <c r="Z24" s="56"/>
    </row>
    <row r="25" ht="12.75" customHeight="1">
      <c r="A25" s="109" t="s">
        <v>82</v>
      </c>
      <c r="B25" s="110">
        <v>0.0</v>
      </c>
      <c r="C25" s="111"/>
      <c r="D25" s="109"/>
      <c r="E25" s="110">
        <v>0.0</v>
      </c>
      <c r="F25" s="112">
        <v>0.0</v>
      </c>
      <c r="G25" s="113" t="s">
        <v>83</v>
      </c>
      <c r="H25" s="220">
        <v>500.0</v>
      </c>
      <c r="I25" s="221" t="s">
        <v>202</v>
      </c>
      <c r="J25" s="116"/>
      <c r="K25" s="220">
        <v>420.0</v>
      </c>
      <c r="L25" s="222">
        <v>420.0</v>
      </c>
      <c r="M25" s="56"/>
      <c r="N25" s="56"/>
      <c r="O25" s="56"/>
      <c r="P25" s="56"/>
      <c r="Q25" s="56"/>
      <c r="R25" s="56"/>
      <c r="S25" s="56"/>
      <c r="T25" s="56"/>
      <c r="U25" s="56"/>
      <c r="V25" s="56"/>
      <c r="W25" s="56"/>
      <c r="X25" s="56"/>
      <c r="Y25" s="56"/>
      <c r="Z25" s="56"/>
    </row>
    <row r="26" ht="12.75" customHeight="1">
      <c r="A26" s="109" t="s">
        <v>84</v>
      </c>
      <c r="B26" s="110">
        <v>0.0</v>
      </c>
      <c r="C26" s="111"/>
      <c r="D26" s="109"/>
      <c r="E26" s="110">
        <v>0.0</v>
      </c>
      <c r="F26" s="112">
        <v>0.0</v>
      </c>
      <c r="G26" s="113" t="s">
        <v>85</v>
      </c>
      <c r="H26" s="220">
        <v>12000.0</v>
      </c>
      <c r="I26" s="221" t="s">
        <v>203</v>
      </c>
      <c r="J26" s="116"/>
      <c r="K26" s="220">
        <v>2590.0</v>
      </c>
      <c r="L26" s="222">
        <v>2590.0</v>
      </c>
      <c r="M26" s="56"/>
      <c r="N26" s="56"/>
      <c r="O26" s="56"/>
      <c r="P26" s="56"/>
      <c r="Q26" s="56"/>
      <c r="R26" s="56"/>
      <c r="S26" s="56"/>
      <c r="T26" s="56"/>
      <c r="U26" s="56"/>
      <c r="V26" s="56"/>
      <c r="W26" s="56"/>
      <c r="X26" s="56"/>
      <c r="Y26" s="56"/>
      <c r="Z26" s="56"/>
    </row>
    <row r="27" ht="12.75" customHeight="1">
      <c r="A27" s="109" t="s">
        <v>86</v>
      </c>
      <c r="B27" s="118">
        <v>0.0</v>
      </c>
      <c r="C27" s="111"/>
      <c r="D27" s="109"/>
      <c r="E27" s="118">
        <v>0.0</v>
      </c>
      <c r="F27" s="112">
        <v>0.0</v>
      </c>
      <c r="G27" s="116" t="s">
        <v>87</v>
      </c>
      <c r="H27" s="220">
        <v>2300.0</v>
      </c>
      <c r="I27" s="221" t="s">
        <v>204</v>
      </c>
      <c r="J27" s="116"/>
      <c r="K27" s="220">
        <v>1190.0</v>
      </c>
      <c r="L27" s="222">
        <v>1190.0</v>
      </c>
      <c r="M27" s="56"/>
      <c r="N27" s="56"/>
      <c r="O27" s="56"/>
      <c r="P27" s="56"/>
      <c r="Q27" s="56"/>
      <c r="R27" s="56"/>
      <c r="S27" s="56"/>
      <c r="T27" s="56"/>
      <c r="U27" s="56"/>
      <c r="V27" s="56"/>
      <c r="W27" s="56"/>
      <c r="X27" s="56"/>
      <c r="Y27" s="56"/>
      <c r="Z27" s="56"/>
    </row>
    <row r="28" ht="12.75" customHeight="1">
      <c r="A28" s="109" t="s">
        <v>88</v>
      </c>
      <c r="B28" s="118">
        <v>0.0</v>
      </c>
      <c r="C28" s="111"/>
      <c r="D28" s="109"/>
      <c r="E28" s="118">
        <v>0.0</v>
      </c>
      <c r="F28" s="112">
        <v>0.0</v>
      </c>
      <c r="G28" s="113" t="s">
        <v>89</v>
      </c>
      <c r="H28" s="223">
        <v>10000.0</v>
      </c>
      <c r="I28" s="224" t="s">
        <v>205</v>
      </c>
      <c r="J28" s="116"/>
      <c r="K28" s="225"/>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220">
        <v>6900.0</v>
      </c>
      <c r="L30" s="222">
        <v>6900.0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220">
        <v>2000.0</v>
      </c>
      <c r="I32" s="221" t="s">
        <v>206</v>
      </c>
      <c r="J32" s="116"/>
      <c r="K32" s="114"/>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SUM(H24:H27,H30,H32,H28)</f>
        <v>30300</v>
      </c>
      <c r="I34" s="120"/>
      <c r="J34" s="116"/>
      <c r="K34" s="119">
        <f t="shared" ref="K34:L34" si="3">SUM(K24,K25,K26,K27,K30,K32)</f>
        <v>12890</v>
      </c>
      <c r="L34" s="133">
        <f t="shared" si="3"/>
        <v>12890</v>
      </c>
      <c r="M34" s="56"/>
      <c r="N34" s="56"/>
      <c r="O34" s="56"/>
      <c r="P34" s="56"/>
      <c r="Q34" s="56"/>
      <c r="R34" s="56"/>
      <c r="S34" s="56"/>
      <c r="T34" s="56"/>
      <c r="U34" s="56"/>
      <c r="V34" s="56"/>
      <c r="W34" s="56"/>
      <c r="X34" s="56"/>
      <c r="Y34" s="56"/>
      <c r="Z34" s="56"/>
    </row>
    <row r="35" ht="12.75" customHeight="1">
      <c r="A35" s="109" t="s">
        <v>71</v>
      </c>
      <c r="B35" s="110">
        <v>0.0</v>
      </c>
      <c r="C35" s="1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66" t="s">
        <v>101</v>
      </c>
      <c r="H36" s="66" t="s">
        <v>102</v>
      </c>
      <c r="I36" s="103"/>
      <c r="J36" s="66"/>
      <c r="K36" s="66" t="s">
        <v>51</v>
      </c>
      <c r="L36" s="105"/>
      <c r="M36" s="56"/>
      <c r="N36" s="56"/>
      <c r="O36" s="56"/>
      <c r="P36" s="56"/>
      <c r="Q36" s="56"/>
      <c r="R36" s="56"/>
      <c r="S36" s="56"/>
      <c r="T36" s="56"/>
      <c r="U36" s="56"/>
      <c r="V36" s="56"/>
      <c r="W36" s="56"/>
      <c r="X36" s="56"/>
      <c r="Y36" s="56"/>
      <c r="Z36" s="56"/>
    </row>
    <row r="37" ht="12.75" customHeight="1">
      <c r="A37" s="109" t="s">
        <v>73</v>
      </c>
      <c r="B37" s="135">
        <f>SUM(B24:B28,B30,B31:B33,B35)</f>
        <v>0</v>
      </c>
      <c r="C37" s="136"/>
      <c r="D37" s="109"/>
      <c r="E37" s="135">
        <f t="shared" ref="E37:F37" si="4">SUM(E24:E36)</f>
        <v>0</v>
      </c>
      <c r="F37" s="137">
        <f t="shared" si="4"/>
        <v>0</v>
      </c>
      <c r="G37" s="66" t="s">
        <v>78</v>
      </c>
      <c r="H37" s="65" t="s">
        <v>50</v>
      </c>
      <c r="I37" s="103"/>
      <c r="J37" s="65" t="s">
        <v>49</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125</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66" t="s">
        <v>51</v>
      </c>
      <c r="I49" s="66"/>
      <c r="J49" s="65" t="s">
        <v>50</v>
      </c>
      <c r="K49" s="66"/>
      <c r="L49" s="138" t="s">
        <v>49</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6">SUM(E43,E47,E48,E49)</f>
        <v>0</v>
      </c>
      <c r="F51" s="160">
        <f t="shared" si="6"/>
        <v>0</v>
      </c>
      <c r="G51" s="161" t="s">
        <v>131</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125</v>
      </c>
      <c r="B53" s="66" t="s">
        <v>102</v>
      </c>
      <c r="C53" s="103"/>
      <c r="D53" s="66"/>
      <c r="E53" s="107"/>
      <c r="F53" s="105"/>
      <c r="G53" s="161" t="s">
        <v>134</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110</v>
      </c>
      <c r="B55" s="166" t="s">
        <v>51</v>
      </c>
      <c r="C55" s="103"/>
      <c r="D55" s="65" t="s">
        <v>50</v>
      </c>
      <c r="E55" s="66"/>
      <c r="F55" s="138" t="s">
        <v>49</v>
      </c>
      <c r="G55" s="161" t="s">
        <v>137</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131</v>
      </c>
      <c r="B57" s="170">
        <v>0.0</v>
      </c>
      <c r="C57" s="171"/>
      <c r="D57" s="172"/>
      <c r="E57" s="170">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170">
        <v>0.0</v>
      </c>
      <c r="C58" s="171"/>
      <c r="D58" s="172"/>
      <c r="E58" s="170">
        <v>0.0</v>
      </c>
      <c r="F58" s="173">
        <v>0.0</v>
      </c>
      <c r="G58" s="178" t="s">
        <v>73</v>
      </c>
      <c r="H58" s="179">
        <f>SUM(H51:H56)</f>
        <v>0</v>
      </c>
      <c r="I58" s="180"/>
      <c r="J58" s="181"/>
      <c r="K58" s="179">
        <f t="shared" ref="K58:L58" si="7">SUM(K51,K52,K53,K54,K55,K56)</f>
        <v>0</v>
      </c>
      <c r="L58" s="182">
        <f t="shared" si="7"/>
        <v>0</v>
      </c>
      <c r="M58" s="56"/>
      <c r="N58" s="56"/>
      <c r="O58" s="56"/>
      <c r="P58" s="56"/>
      <c r="Q58" s="56"/>
      <c r="R58" s="56"/>
      <c r="S58" s="56"/>
      <c r="T58" s="56"/>
      <c r="U58" s="56"/>
      <c r="V58" s="56"/>
      <c r="W58" s="56"/>
      <c r="X58" s="56"/>
      <c r="Y58" s="56"/>
      <c r="Z58" s="56"/>
    </row>
    <row r="59" ht="18.75" customHeight="1">
      <c r="A59" s="169" t="s">
        <v>134</v>
      </c>
      <c r="B59" s="170">
        <v>0.0</v>
      </c>
      <c r="C59" s="171"/>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137</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0</v>
      </c>
      <c r="C64" s="193"/>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9">sum(E20,K20,K34,K45,K58,E51,E64)</f>
        <v>24570</v>
      </c>
      <c r="F65" s="195">
        <f t="shared" si="9"/>
        <v>24570</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10">E37</f>
        <v>0</v>
      </c>
      <c r="F66" s="195">
        <f t="shared" si="10"/>
        <v>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1">SUM(E65:E66)</f>
        <v>24570</v>
      </c>
      <c r="F67" s="198">
        <f t="shared" si="11"/>
        <v>24570</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214" t="s">
        <v>207</v>
      </c>
      <c r="F68" s="215" t="s">
        <v>163</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208</v>
      </c>
      <c r="B1" s="203" t="s">
        <v>209</v>
      </c>
      <c r="C1" s="203" t="s">
        <v>71</v>
      </c>
      <c r="D1" s="203" t="s">
        <v>210</v>
      </c>
      <c r="E1" s="203" t="s">
        <v>211</v>
      </c>
      <c r="F1" s="203" t="s">
        <v>212</v>
      </c>
      <c r="G1" s="55"/>
      <c r="H1" s="56"/>
      <c r="I1" s="56"/>
      <c r="J1" s="56"/>
      <c r="K1" s="57" t="s">
        <v>45</v>
      </c>
      <c r="L1" s="58"/>
      <c r="M1" s="56"/>
      <c r="N1" s="59"/>
      <c r="O1" s="56"/>
      <c r="P1" s="56"/>
      <c r="Q1" s="56"/>
      <c r="R1" s="56"/>
      <c r="S1" s="56"/>
      <c r="T1" s="56"/>
      <c r="U1" s="56"/>
      <c r="V1" s="56"/>
      <c r="W1" s="56"/>
      <c r="X1" s="56"/>
      <c r="Y1" s="56"/>
      <c r="Z1" s="56"/>
    </row>
    <row r="2" ht="12.75" customHeight="1">
      <c r="A2" s="60" t="s">
        <v>46</v>
      </c>
      <c r="B2" s="61"/>
      <c r="C2" s="61"/>
      <c r="D2" s="61"/>
      <c r="E2" s="62"/>
      <c r="F2" s="62"/>
      <c r="G2" s="61" t="s">
        <v>47</v>
      </c>
      <c r="H2" s="63"/>
      <c r="I2" s="63"/>
      <c r="J2" s="63"/>
      <c r="K2" s="62"/>
      <c r="L2" s="64"/>
      <c r="M2" s="56"/>
      <c r="N2" s="56"/>
      <c r="O2" s="56"/>
      <c r="P2" s="56"/>
      <c r="Q2" s="56"/>
      <c r="R2" s="56"/>
      <c r="S2" s="56"/>
      <c r="T2" s="56"/>
      <c r="U2" s="56"/>
      <c r="V2" s="56"/>
      <c r="W2" s="56"/>
      <c r="X2" s="56"/>
      <c r="Y2" s="56"/>
      <c r="Z2" s="56"/>
    </row>
    <row r="3" ht="12.75" customHeight="1">
      <c r="A3" s="65" t="s">
        <v>48</v>
      </c>
      <c r="B3" s="66" t="s">
        <v>49</v>
      </c>
      <c r="C3" s="66" t="s">
        <v>50</v>
      </c>
      <c r="D3" s="66" t="s">
        <v>51</v>
      </c>
      <c r="E3" s="65" t="s">
        <v>52</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68" t="s">
        <v>54</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71">
        <v>0.0</v>
      </c>
      <c r="C5" s="72"/>
      <c r="D5" s="73"/>
      <c r="E5" s="71">
        <v>0.0</v>
      </c>
      <c r="F5" s="74">
        <v>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71">
        <v>0.0</v>
      </c>
      <c r="C6" s="72"/>
      <c r="D6" s="73"/>
      <c r="E6" s="71">
        <v>0.0</v>
      </c>
      <c r="F6" s="74">
        <v>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71">
        <v>0.0</v>
      </c>
      <c r="C7" s="72"/>
      <c r="D7" s="73"/>
      <c r="E7" s="71">
        <v>0.0</v>
      </c>
      <c r="F7" s="74">
        <v>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71">
        <v>0.0</v>
      </c>
      <c r="C8" s="72"/>
      <c r="D8" s="73"/>
      <c r="E8" s="71">
        <v>0.0</v>
      </c>
      <c r="F8" s="74">
        <v>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71">
        <v>0.0</v>
      </c>
      <c r="C9" s="72"/>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71">
        <v>0.0</v>
      </c>
      <c r="F10" s="74">
        <v>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71">
        <v>0.0</v>
      </c>
      <c r="F11" s="74">
        <v>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71"/>
      <c r="F13" s="74"/>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71"/>
      <c r="C15" s="72"/>
      <c r="D15" s="73"/>
      <c r="E15" s="71">
        <v>0.0</v>
      </c>
      <c r="F15" s="74">
        <v>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71"/>
      <c r="C17" s="72"/>
      <c r="D17" s="73"/>
      <c r="E17" s="71">
        <v>0.0</v>
      </c>
      <c r="F17" s="74">
        <v>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71"/>
      <c r="C18" s="72"/>
      <c r="D18" s="73"/>
      <c r="E18" s="71">
        <v>0.0</v>
      </c>
      <c r="F18" s="74">
        <v>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0</v>
      </c>
      <c r="C20" s="89"/>
      <c r="D20" s="73"/>
      <c r="E20" s="89">
        <f t="shared" ref="E20:F20" si="1">SUM(E5,E6,E7,E8,E10,E11,E15,E17,E18)</f>
        <v>0</v>
      </c>
      <c r="F20" s="96">
        <f t="shared" si="1"/>
        <v>0</v>
      </c>
      <c r="G20" s="78" t="s">
        <v>73</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63" t="s">
        <v>75</v>
      </c>
      <c r="H21" s="63"/>
      <c r="I21" s="99"/>
      <c r="J21" s="63" t="s">
        <v>51</v>
      </c>
      <c r="K21" s="63" t="s">
        <v>76</v>
      </c>
      <c r="L21" s="102" t="s">
        <v>77</v>
      </c>
      <c r="M21" s="56"/>
      <c r="N21" s="56"/>
      <c r="O21" s="56"/>
      <c r="P21" s="56"/>
      <c r="Q21" s="56"/>
      <c r="R21" s="56"/>
      <c r="S21" s="56"/>
      <c r="T21" s="56"/>
      <c r="U21" s="56"/>
      <c r="V21" s="56"/>
      <c r="W21" s="56"/>
      <c r="X21" s="56"/>
      <c r="Y21" s="56"/>
      <c r="Z21" s="56"/>
    </row>
    <row r="22" ht="12.75" customHeight="1">
      <c r="A22" s="66"/>
      <c r="B22" s="66"/>
      <c r="C22" s="103"/>
      <c r="D22" s="66"/>
      <c r="E22" s="104"/>
      <c r="F22" s="105"/>
      <c r="G22" s="65" t="s">
        <v>78</v>
      </c>
      <c r="H22" s="65"/>
      <c r="I22" s="106"/>
      <c r="J22" s="65"/>
      <c r="K22" s="65" t="s">
        <v>50</v>
      </c>
      <c r="L22" s="69" t="s">
        <v>49</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110">
        <v>0.0</v>
      </c>
      <c r="C24" s="111"/>
      <c r="D24" s="109"/>
      <c r="E24" s="110">
        <v>0.0</v>
      </c>
      <c r="F24" s="112">
        <v>0.0</v>
      </c>
      <c r="G24" s="113" t="s">
        <v>81</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82</v>
      </c>
      <c r="B25" s="110">
        <v>0.0</v>
      </c>
      <c r="C25" s="111"/>
      <c r="D25" s="109"/>
      <c r="E25" s="110">
        <v>0.0</v>
      </c>
      <c r="F25" s="112">
        <v>0.0</v>
      </c>
      <c r="G25" s="113" t="s">
        <v>83</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84</v>
      </c>
      <c r="B26" s="210">
        <v>20.0</v>
      </c>
      <c r="C26" s="211" t="s">
        <v>213</v>
      </c>
      <c r="D26" s="109"/>
      <c r="E26" s="210">
        <v>20.0</v>
      </c>
      <c r="F26" s="212">
        <v>20.0</v>
      </c>
      <c r="G26" s="113" t="s">
        <v>85</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86</v>
      </c>
      <c r="B27" s="213">
        <v>30.0</v>
      </c>
      <c r="C27" s="211" t="s">
        <v>214</v>
      </c>
      <c r="D27" s="109"/>
      <c r="E27" s="213">
        <v>30.0</v>
      </c>
      <c r="F27" s="212">
        <v>30.0</v>
      </c>
      <c r="G27" s="116" t="s">
        <v>87</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88</v>
      </c>
      <c r="B28" s="118">
        <v>0.0</v>
      </c>
      <c r="C28" s="111"/>
      <c r="D28" s="109"/>
      <c r="E28" s="118">
        <v>0.0</v>
      </c>
      <c r="F28" s="112">
        <v>0.0</v>
      </c>
      <c r="G28" s="113" t="s">
        <v>89</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71</v>
      </c>
      <c r="B35" s="110">
        <v>0.0</v>
      </c>
      <c r="C35" s="1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66" t="s">
        <v>101</v>
      </c>
      <c r="H36" s="66" t="s">
        <v>102</v>
      </c>
      <c r="I36" s="103"/>
      <c r="J36" s="66"/>
      <c r="K36" s="66" t="s">
        <v>51</v>
      </c>
      <c r="L36" s="105"/>
      <c r="M36" s="56"/>
      <c r="N36" s="56"/>
      <c r="O36" s="56"/>
      <c r="P36" s="56"/>
      <c r="Q36" s="56"/>
      <c r="R36" s="56"/>
      <c r="S36" s="56"/>
      <c r="T36" s="56"/>
      <c r="U36" s="56"/>
      <c r="V36" s="56"/>
      <c r="W36" s="56"/>
      <c r="X36" s="56"/>
      <c r="Y36" s="56"/>
      <c r="Z36" s="56"/>
    </row>
    <row r="37" ht="12.75" customHeight="1">
      <c r="A37" s="109" t="s">
        <v>73</v>
      </c>
      <c r="B37" s="135">
        <f>SUM(B24:B28,B30,B31:B33,B35)</f>
        <v>50</v>
      </c>
      <c r="C37" s="136"/>
      <c r="D37" s="109"/>
      <c r="E37" s="135">
        <f t="shared" ref="E37:F37" si="4">SUM(E24:E36)</f>
        <v>50</v>
      </c>
      <c r="F37" s="137">
        <f t="shared" si="4"/>
        <v>50</v>
      </c>
      <c r="G37" s="66" t="s">
        <v>78</v>
      </c>
      <c r="H37" s="65" t="s">
        <v>50</v>
      </c>
      <c r="I37" s="103"/>
      <c r="J37" s="65" t="s">
        <v>49</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125</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66" t="s">
        <v>51</v>
      </c>
      <c r="I49" s="66"/>
      <c r="J49" s="65" t="s">
        <v>50</v>
      </c>
      <c r="K49" s="66"/>
      <c r="L49" s="138" t="s">
        <v>49</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6">SUM(E43,E47,E48,E49)</f>
        <v>0</v>
      </c>
      <c r="F51" s="160">
        <f t="shared" si="6"/>
        <v>0</v>
      </c>
      <c r="G51" s="161" t="s">
        <v>131</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125</v>
      </c>
      <c r="B53" s="66" t="s">
        <v>102</v>
      </c>
      <c r="C53" s="103"/>
      <c r="D53" s="66"/>
      <c r="E53" s="107"/>
      <c r="F53" s="105"/>
      <c r="G53" s="161" t="s">
        <v>134</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110</v>
      </c>
      <c r="B55" s="166" t="s">
        <v>51</v>
      </c>
      <c r="C55" s="103"/>
      <c r="D55" s="65" t="s">
        <v>50</v>
      </c>
      <c r="E55" s="66"/>
      <c r="F55" s="138" t="s">
        <v>49</v>
      </c>
      <c r="G55" s="161" t="s">
        <v>137</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131</v>
      </c>
      <c r="B57" s="170">
        <v>0.0</v>
      </c>
      <c r="C57" s="171"/>
      <c r="D57" s="172"/>
      <c r="E57" s="170">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170">
        <v>0.0</v>
      </c>
      <c r="C58" s="171"/>
      <c r="D58" s="172"/>
      <c r="E58" s="170">
        <v>0.0</v>
      </c>
      <c r="F58" s="173">
        <v>0.0</v>
      </c>
      <c r="G58" s="178" t="s">
        <v>73</v>
      </c>
      <c r="H58" s="179">
        <f>SUM(H51:H56)</f>
        <v>0</v>
      </c>
      <c r="I58" s="180"/>
      <c r="J58" s="181"/>
      <c r="K58" s="179">
        <f t="shared" ref="K58:L58" si="7">SUM(K51,K52,K53,K54,K55,K56)</f>
        <v>0</v>
      </c>
      <c r="L58" s="182">
        <f t="shared" si="7"/>
        <v>0</v>
      </c>
      <c r="M58" s="56"/>
      <c r="N58" s="56"/>
      <c r="O58" s="56"/>
      <c r="P58" s="56"/>
      <c r="Q58" s="56"/>
      <c r="R58" s="56"/>
      <c r="S58" s="56"/>
      <c r="T58" s="56"/>
      <c r="U58" s="56"/>
      <c r="V58" s="56"/>
      <c r="W58" s="56"/>
      <c r="X58" s="56"/>
      <c r="Y58" s="56"/>
      <c r="Z58" s="56"/>
    </row>
    <row r="59" ht="18.75" customHeight="1">
      <c r="A59" s="169" t="s">
        <v>134</v>
      </c>
      <c r="B59" s="170">
        <v>0.0</v>
      </c>
      <c r="C59" s="171"/>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137</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0</v>
      </c>
      <c r="C64" s="193"/>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9">sum(E20,K20,K34,K45,K58,E51,E64)</f>
        <v>0</v>
      </c>
      <c r="F65" s="195">
        <f t="shared" si="9"/>
        <v>0</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10">E37</f>
        <v>50</v>
      </c>
      <c r="F66" s="195">
        <f t="shared" si="10"/>
        <v>50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1">SUM(E65:E66)</f>
        <v>50</v>
      </c>
      <c r="F67" s="198">
        <f t="shared" si="11"/>
        <v>50</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214" t="s">
        <v>215</v>
      </c>
      <c r="F68" s="215" t="s">
        <v>216</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217</v>
      </c>
      <c r="B1" s="203">
        <v>639.0</v>
      </c>
      <c r="C1" s="203" t="s">
        <v>218</v>
      </c>
      <c r="D1" s="203" t="s">
        <v>219</v>
      </c>
      <c r="E1" s="203" t="s">
        <v>220</v>
      </c>
      <c r="F1" s="203" t="s">
        <v>221</v>
      </c>
      <c r="G1" s="55"/>
      <c r="H1" s="56"/>
      <c r="I1" s="56"/>
      <c r="J1" s="56"/>
      <c r="K1" s="57" t="s">
        <v>45</v>
      </c>
      <c r="L1" s="58"/>
      <c r="M1" s="56"/>
      <c r="N1" s="59"/>
      <c r="O1" s="56"/>
      <c r="P1" s="56"/>
      <c r="Q1" s="56"/>
      <c r="R1" s="56"/>
      <c r="S1" s="56"/>
      <c r="T1" s="56"/>
      <c r="U1" s="56"/>
      <c r="V1" s="56"/>
      <c r="W1" s="56"/>
      <c r="X1" s="56"/>
      <c r="Y1" s="56"/>
      <c r="Z1" s="56"/>
    </row>
    <row r="2" ht="12.75" customHeight="1">
      <c r="A2" s="60" t="s">
        <v>46</v>
      </c>
      <c r="B2" s="61"/>
      <c r="C2" s="61"/>
      <c r="D2" s="61"/>
      <c r="E2" s="62"/>
      <c r="F2" s="62"/>
      <c r="G2" s="61" t="s">
        <v>47</v>
      </c>
      <c r="H2" s="63"/>
      <c r="I2" s="63"/>
      <c r="J2" s="63"/>
      <c r="K2" s="62"/>
      <c r="L2" s="64"/>
      <c r="M2" s="56"/>
      <c r="N2" s="56"/>
      <c r="O2" s="56"/>
      <c r="P2" s="56"/>
      <c r="Q2" s="56"/>
      <c r="R2" s="56"/>
      <c r="S2" s="56"/>
      <c r="T2" s="56"/>
      <c r="U2" s="56"/>
      <c r="V2" s="56"/>
      <c r="W2" s="56"/>
      <c r="X2" s="56"/>
      <c r="Y2" s="56"/>
      <c r="Z2" s="56"/>
    </row>
    <row r="3" ht="12.75" customHeight="1">
      <c r="A3" s="65" t="s">
        <v>48</v>
      </c>
      <c r="B3" s="66" t="s">
        <v>49</v>
      </c>
      <c r="C3" s="66" t="s">
        <v>50</v>
      </c>
      <c r="D3" s="66" t="s">
        <v>51</v>
      </c>
      <c r="E3" s="65" t="s">
        <v>52</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68" t="s">
        <v>54</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71">
        <v>0.0</v>
      </c>
      <c r="C5" s="72"/>
      <c r="D5" s="73"/>
      <c r="E5" s="71">
        <v>0.0</v>
      </c>
      <c r="F5" s="74">
        <v>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71">
        <v>0.0</v>
      </c>
      <c r="C6" s="72"/>
      <c r="D6" s="73"/>
      <c r="E6" s="71">
        <v>0.0</v>
      </c>
      <c r="F6" s="74">
        <v>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71">
        <v>0.0</v>
      </c>
      <c r="C7" s="72"/>
      <c r="D7" s="73"/>
      <c r="E7" s="71">
        <v>0.0</v>
      </c>
      <c r="F7" s="74">
        <v>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71">
        <v>0.0</v>
      </c>
      <c r="C8" s="72"/>
      <c r="D8" s="73"/>
      <c r="E8" s="71">
        <v>0.0</v>
      </c>
      <c r="F8" s="74">
        <v>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71">
        <v>0.0</v>
      </c>
      <c r="C9" s="72"/>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71">
        <v>0.0</v>
      </c>
      <c r="F10" s="74">
        <v>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71">
        <v>0.0</v>
      </c>
      <c r="F11" s="74">
        <v>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71"/>
      <c r="F13" s="74"/>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71"/>
      <c r="C15" s="72"/>
      <c r="D15" s="73"/>
      <c r="E15" s="71">
        <v>0.0</v>
      </c>
      <c r="F15" s="74">
        <v>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71"/>
      <c r="C17" s="72"/>
      <c r="D17" s="73"/>
      <c r="E17" s="71">
        <v>0.0</v>
      </c>
      <c r="F17" s="74">
        <v>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71"/>
      <c r="C18" s="72"/>
      <c r="D18" s="73"/>
      <c r="E18" s="71">
        <v>0.0</v>
      </c>
      <c r="F18" s="74">
        <v>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0</v>
      </c>
      <c r="C20" s="89"/>
      <c r="D20" s="73"/>
      <c r="E20" s="89">
        <f t="shared" ref="E20:F20" si="1">SUM(E5,E6,E7,E8,E10,E11,E15,E17,E18)</f>
        <v>0</v>
      </c>
      <c r="F20" s="96">
        <f t="shared" si="1"/>
        <v>0</v>
      </c>
      <c r="G20" s="78" t="s">
        <v>73</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63" t="s">
        <v>75</v>
      </c>
      <c r="H21" s="63"/>
      <c r="I21" s="99"/>
      <c r="J21" s="63" t="s">
        <v>51</v>
      </c>
      <c r="K21" s="63" t="s">
        <v>76</v>
      </c>
      <c r="L21" s="102" t="s">
        <v>77</v>
      </c>
      <c r="M21" s="56"/>
      <c r="N21" s="56"/>
      <c r="O21" s="56"/>
      <c r="P21" s="56"/>
      <c r="Q21" s="56"/>
      <c r="R21" s="56"/>
      <c r="S21" s="56"/>
      <c r="T21" s="56"/>
      <c r="U21" s="56"/>
      <c r="V21" s="56"/>
      <c r="W21" s="56"/>
      <c r="X21" s="56"/>
      <c r="Y21" s="56"/>
      <c r="Z21" s="56"/>
    </row>
    <row r="22" ht="12.75" customHeight="1">
      <c r="A22" s="66"/>
      <c r="B22" s="66"/>
      <c r="C22" s="103"/>
      <c r="D22" s="66"/>
      <c r="E22" s="104"/>
      <c r="F22" s="105"/>
      <c r="G22" s="65" t="s">
        <v>78</v>
      </c>
      <c r="H22" s="65"/>
      <c r="I22" s="106"/>
      <c r="J22" s="65"/>
      <c r="K22" s="65" t="s">
        <v>50</v>
      </c>
      <c r="L22" s="69" t="s">
        <v>49</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110">
        <v>0.0</v>
      </c>
      <c r="C24" s="111"/>
      <c r="D24" s="109"/>
      <c r="E24" s="110">
        <v>0.0</v>
      </c>
      <c r="F24" s="112">
        <v>0.0</v>
      </c>
      <c r="G24" s="113" t="s">
        <v>81</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82</v>
      </c>
      <c r="B25" s="110">
        <v>0.0</v>
      </c>
      <c r="C25" s="111"/>
      <c r="D25" s="109"/>
      <c r="E25" s="110">
        <v>0.0</v>
      </c>
      <c r="F25" s="112">
        <v>0.0</v>
      </c>
      <c r="G25" s="113" t="s">
        <v>83</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84</v>
      </c>
      <c r="B26" s="110">
        <v>0.0</v>
      </c>
      <c r="C26" s="111"/>
      <c r="D26" s="109"/>
      <c r="E26" s="110">
        <v>0.0</v>
      </c>
      <c r="F26" s="112">
        <v>0.0</v>
      </c>
      <c r="G26" s="113" t="s">
        <v>85</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86</v>
      </c>
      <c r="B27" s="118">
        <v>0.0</v>
      </c>
      <c r="C27" s="111"/>
      <c r="D27" s="109"/>
      <c r="E27" s="118">
        <v>0.0</v>
      </c>
      <c r="F27" s="112">
        <v>0.0</v>
      </c>
      <c r="G27" s="116" t="s">
        <v>87</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88</v>
      </c>
      <c r="B28" s="118">
        <v>0.0</v>
      </c>
      <c r="C28" s="111"/>
      <c r="D28" s="109"/>
      <c r="E28" s="118">
        <v>0.0</v>
      </c>
      <c r="F28" s="112">
        <v>0.0</v>
      </c>
      <c r="G28" s="113" t="s">
        <v>89</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71</v>
      </c>
      <c r="B35" s="110">
        <v>0.0</v>
      </c>
      <c r="C35" s="1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206" t="s">
        <v>222</v>
      </c>
      <c r="H36" s="66" t="s">
        <v>102</v>
      </c>
      <c r="I36" s="103"/>
      <c r="J36" s="66"/>
      <c r="K36" s="206" t="s">
        <v>223</v>
      </c>
      <c r="L36" s="105"/>
      <c r="M36" s="56"/>
      <c r="N36" s="56"/>
      <c r="O36" s="56"/>
      <c r="P36" s="56"/>
      <c r="Q36" s="56"/>
      <c r="R36" s="56"/>
      <c r="S36" s="56"/>
      <c r="T36" s="56"/>
      <c r="U36" s="56"/>
      <c r="V36" s="56"/>
      <c r="W36" s="56"/>
      <c r="X36" s="56"/>
      <c r="Y36" s="56"/>
      <c r="Z36" s="56"/>
    </row>
    <row r="37" ht="12.75" customHeight="1">
      <c r="A37" s="109" t="s">
        <v>73</v>
      </c>
      <c r="B37" s="135">
        <f>SUM(B24:B28,B30,B31:B33,B35)</f>
        <v>0</v>
      </c>
      <c r="C37" s="136"/>
      <c r="D37" s="109"/>
      <c r="E37" s="135">
        <f t="shared" ref="E37:F37" si="4">SUM(E24:E36)</f>
        <v>0</v>
      </c>
      <c r="F37" s="137">
        <f t="shared" si="4"/>
        <v>0</v>
      </c>
      <c r="G37" s="66" t="s">
        <v>78</v>
      </c>
      <c r="H37" s="205" t="s">
        <v>224</v>
      </c>
      <c r="I37" s="103"/>
      <c r="J37" s="205" t="s">
        <v>225</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226">
        <v>300.0</v>
      </c>
      <c r="I39" s="227" t="s">
        <v>226</v>
      </c>
      <c r="J39" s="142"/>
      <c r="K39" s="226">
        <v>150.0</v>
      </c>
      <c r="L39" s="228">
        <v>150.0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226">
        <v>800.0</v>
      </c>
      <c r="I40" s="227" t="s">
        <v>227</v>
      </c>
      <c r="J40" s="142"/>
      <c r="K40" s="226">
        <v>775.0</v>
      </c>
      <c r="L40" s="228">
        <v>775.0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226">
        <v>825.0</v>
      </c>
      <c r="I41" s="227" t="s">
        <v>228</v>
      </c>
      <c r="J41" s="142"/>
      <c r="K41" s="226">
        <v>750.0</v>
      </c>
      <c r="L41" s="228">
        <v>750.0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226">
        <v>750.0</v>
      </c>
      <c r="I42" s="227" t="s">
        <v>229</v>
      </c>
      <c r="J42" s="142"/>
      <c r="K42" s="226">
        <v>500.0</v>
      </c>
      <c r="L42" s="228">
        <v>500.0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226">
        <v>612.0</v>
      </c>
      <c r="I43" s="227" t="s">
        <v>230</v>
      </c>
      <c r="J43" s="142"/>
      <c r="K43" s="226">
        <v>612.0</v>
      </c>
      <c r="L43" s="228">
        <v>612.0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226">
        <v>500.0</v>
      </c>
      <c r="I44" s="227" t="s">
        <v>231</v>
      </c>
      <c r="J44" s="142"/>
      <c r="K44" s="226">
        <v>100.0</v>
      </c>
      <c r="L44" s="228">
        <v>100.0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3787</v>
      </c>
      <c r="I45" s="139"/>
      <c r="J45" s="142"/>
      <c r="K45" s="153">
        <f t="shared" ref="K45:L45" si="5">SUM(K39,K40,K41,K42,K43,K44)</f>
        <v>2887</v>
      </c>
      <c r="L45" s="154">
        <f t="shared" si="5"/>
        <v>2887</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206" t="s">
        <v>232</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206" t="s">
        <v>233</v>
      </c>
      <c r="I49" s="66"/>
      <c r="J49" s="205" t="s">
        <v>224</v>
      </c>
      <c r="K49" s="66"/>
      <c r="L49" s="229" t="s">
        <v>234</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6">SUM(E43,E47,E48,E49)</f>
        <v>0</v>
      </c>
      <c r="F51" s="160">
        <f t="shared" si="6"/>
        <v>0</v>
      </c>
      <c r="G51" s="161" t="s">
        <v>131</v>
      </c>
      <c r="H51" s="230">
        <v>500.0</v>
      </c>
      <c r="I51" s="231" t="s">
        <v>235</v>
      </c>
      <c r="J51" s="164"/>
      <c r="K51" s="230">
        <v>500.0</v>
      </c>
      <c r="L51" s="232">
        <v>500.0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230">
        <v>225.0</v>
      </c>
      <c r="I52" s="231" t="s">
        <v>236</v>
      </c>
      <c r="J52" s="164"/>
      <c r="K52" s="230">
        <v>225.0</v>
      </c>
      <c r="L52" s="232">
        <v>225.0</v>
      </c>
      <c r="M52" s="56"/>
      <c r="N52" s="56"/>
      <c r="O52" s="56"/>
      <c r="P52" s="56"/>
      <c r="Q52" s="56"/>
      <c r="R52" s="56"/>
      <c r="S52" s="56"/>
      <c r="T52" s="56"/>
      <c r="U52" s="56"/>
      <c r="V52" s="56"/>
      <c r="W52" s="56"/>
      <c r="X52" s="56"/>
      <c r="Y52" s="56"/>
      <c r="Z52" s="56"/>
    </row>
    <row r="53" ht="12.75" customHeight="1">
      <c r="A53" s="66" t="s">
        <v>125</v>
      </c>
      <c r="B53" s="66" t="s">
        <v>102</v>
      </c>
      <c r="C53" s="103"/>
      <c r="D53" s="66"/>
      <c r="E53" s="107"/>
      <c r="F53" s="105"/>
      <c r="G53" s="161" t="s">
        <v>134</v>
      </c>
      <c r="H53" s="230">
        <v>750.0</v>
      </c>
      <c r="I53" s="231" t="s">
        <v>237</v>
      </c>
      <c r="J53" s="164"/>
      <c r="K53" s="230">
        <v>750.0</v>
      </c>
      <c r="L53" s="232">
        <v>750.0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230">
        <v>1020.0</v>
      </c>
      <c r="I54" s="231" t="s">
        <v>238</v>
      </c>
      <c r="J54" s="164"/>
      <c r="K54" s="230">
        <v>1020.0</v>
      </c>
      <c r="L54" s="232">
        <v>1020.0</v>
      </c>
      <c r="M54" s="56"/>
      <c r="N54" s="56"/>
      <c r="O54" s="56"/>
      <c r="P54" s="56"/>
      <c r="Q54" s="56"/>
      <c r="R54" s="56"/>
      <c r="S54" s="56"/>
      <c r="T54" s="56"/>
      <c r="U54" s="56"/>
      <c r="V54" s="56"/>
      <c r="W54" s="56"/>
      <c r="X54" s="56"/>
      <c r="Y54" s="56"/>
      <c r="Z54" s="56"/>
    </row>
    <row r="55" ht="25.5" customHeight="1">
      <c r="A55" s="66" t="s">
        <v>110</v>
      </c>
      <c r="B55" s="166" t="s">
        <v>51</v>
      </c>
      <c r="C55" s="103"/>
      <c r="D55" s="65" t="s">
        <v>50</v>
      </c>
      <c r="E55" s="66"/>
      <c r="F55" s="138" t="s">
        <v>49</v>
      </c>
      <c r="G55" s="161" t="s">
        <v>137</v>
      </c>
      <c r="H55" s="230">
        <v>825.0</v>
      </c>
      <c r="I55" s="231" t="s">
        <v>239</v>
      </c>
      <c r="J55" s="164"/>
      <c r="K55" s="230">
        <v>825.0</v>
      </c>
      <c r="L55" s="232">
        <v>825.0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230">
        <v>600.0</v>
      </c>
      <c r="I56" s="231" t="s">
        <v>240</v>
      </c>
      <c r="J56" s="164"/>
      <c r="K56" s="162">
        <v>0.0</v>
      </c>
      <c r="L56" s="165">
        <v>0.0</v>
      </c>
      <c r="M56" s="56"/>
      <c r="N56" s="56"/>
      <c r="O56" s="56"/>
      <c r="P56" s="56"/>
      <c r="Q56" s="56"/>
      <c r="R56" s="56"/>
      <c r="S56" s="56"/>
      <c r="T56" s="56"/>
      <c r="U56" s="56"/>
      <c r="V56" s="56"/>
      <c r="W56" s="56"/>
      <c r="X56" s="56"/>
      <c r="Y56" s="56"/>
      <c r="Z56" s="56"/>
    </row>
    <row r="57" ht="19.5" customHeight="1">
      <c r="A57" s="169" t="s">
        <v>131</v>
      </c>
      <c r="B57" s="170">
        <v>0.0</v>
      </c>
      <c r="C57" s="171"/>
      <c r="D57" s="172"/>
      <c r="E57" s="170">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170">
        <v>0.0</v>
      </c>
      <c r="C58" s="171"/>
      <c r="D58" s="172"/>
      <c r="E58" s="170">
        <v>0.0</v>
      </c>
      <c r="F58" s="173">
        <v>0.0</v>
      </c>
      <c r="G58" s="178" t="s">
        <v>73</v>
      </c>
      <c r="H58" s="179">
        <f>SUM(H51:H56)</f>
        <v>3920</v>
      </c>
      <c r="I58" s="180"/>
      <c r="J58" s="181"/>
      <c r="K58" s="179">
        <f t="shared" ref="K58:L58" si="7">SUM(K51,K52,K53,K54,K55,K56)</f>
        <v>3320</v>
      </c>
      <c r="L58" s="182">
        <f t="shared" si="7"/>
        <v>3320</v>
      </c>
      <c r="M58" s="56"/>
      <c r="N58" s="56"/>
      <c r="O58" s="56"/>
      <c r="P58" s="56"/>
      <c r="Q58" s="56"/>
      <c r="R58" s="56"/>
      <c r="S58" s="56"/>
      <c r="T58" s="56"/>
      <c r="U58" s="56"/>
      <c r="V58" s="56"/>
      <c r="W58" s="56"/>
      <c r="X58" s="56"/>
      <c r="Y58" s="56"/>
      <c r="Z58" s="56"/>
    </row>
    <row r="59" ht="18.75" customHeight="1">
      <c r="A59" s="169" t="s">
        <v>134</v>
      </c>
      <c r="B59" s="170">
        <v>0.0</v>
      </c>
      <c r="C59" s="171"/>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170">
        <v>0.0</v>
      </c>
      <c r="C60" s="171"/>
      <c r="D60" s="172"/>
      <c r="E60" s="170">
        <v>0.0</v>
      </c>
      <c r="F60" s="173">
        <v>0.0</v>
      </c>
      <c r="G60" s="233"/>
      <c r="H60" s="56"/>
      <c r="I60" s="56"/>
      <c r="J60" s="56"/>
      <c r="K60" s="56"/>
      <c r="L60" s="56"/>
      <c r="M60" s="56"/>
      <c r="N60" s="56"/>
      <c r="O60" s="56"/>
      <c r="P60" s="56"/>
      <c r="Q60" s="56"/>
      <c r="R60" s="56"/>
      <c r="S60" s="56"/>
      <c r="T60" s="56"/>
      <c r="U60" s="56"/>
      <c r="V60" s="56"/>
      <c r="W60" s="56"/>
      <c r="X60" s="56"/>
      <c r="Y60" s="56"/>
      <c r="Z60" s="56"/>
    </row>
    <row r="61" ht="12.75" customHeight="1">
      <c r="A61" s="169" t="s">
        <v>137</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0</v>
      </c>
      <c r="C64" s="193"/>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9">sum(E20,K20,K34,K45,K58,E51,E64)</f>
        <v>6207</v>
      </c>
      <c r="F65" s="195">
        <f t="shared" si="9"/>
        <v>6207</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10">E37</f>
        <v>0</v>
      </c>
      <c r="F66" s="195">
        <f t="shared" si="10"/>
        <v>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1">SUM(E65:E66)</f>
        <v>6207</v>
      </c>
      <c r="F67" s="198">
        <f t="shared" si="11"/>
        <v>6207</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214" t="s">
        <v>216</v>
      </c>
      <c r="F68" s="215" t="s">
        <v>241</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7.5"/>
    <col customWidth="1" min="4" max="4" width="9.13"/>
    <col customWidth="1" min="7" max="7" width="57.75"/>
    <col customWidth="1" min="8" max="8" width="14.38"/>
    <col customWidth="1" min="9" max="9" width="17.5"/>
  </cols>
  <sheetData>
    <row r="1" ht="33.0" customHeight="1">
      <c r="A1" s="202" t="s">
        <v>242</v>
      </c>
      <c r="B1" s="203">
        <v>1748.0</v>
      </c>
      <c r="C1" s="203" t="s">
        <v>243</v>
      </c>
      <c r="D1" s="203" t="s">
        <v>244</v>
      </c>
      <c r="E1" s="203" t="s">
        <v>245</v>
      </c>
      <c r="F1" s="203" t="s">
        <v>246</v>
      </c>
      <c r="G1" s="55"/>
      <c r="H1" s="56"/>
      <c r="I1" s="56"/>
      <c r="J1" s="56"/>
      <c r="K1" s="57" t="s">
        <v>45</v>
      </c>
      <c r="L1" s="58"/>
      <c r="M1" s="56"/>
      <c r="N1" s="59"/>
      <c r="O1" s="56"/>
      <c r="P1" s="56"/>
      <c r="Q1" s="56"/>
      <c r="R1" s="56"/>
      <c r="S1" s="56"/>
      <c r="T1" s="56"/>
      <c r="U1" s="56"/>
      <c r="V1" s="56"/>
      <c r="W1" s="56"/>
      <c r="X1" s="56"/>
      <c r="Y1" s="56"/>
      <c r="Z1" s="56"/>
    </row>
    <row r="2" ht="12.75" customHeight="1">
      <c r="A2" s="204" t="s">
        <v>247</v>
      </c>
      <c r="B2" s="61"/>
      <c r="C2" s="61"/>
      <c r="D2" s="61"/>
      <c r="E2" s="62"/>
      <c r="F2" s="62"/>
      <c r="G2" s="61" t="s">
        <v>47</v>
      </c>
      <c r="H2" s="63"/>
      <c r="I2" s="63"/>
      <c r="J2" s="63"/>
      <c r="K2" s="62"/>
      <c r="L2" s="64"/>
      <c r="M2" s="56"/>
      <c r="N2" s="56"/>
      <c r="O2" s="56"/>
      <c r="P2" s="56"/>
      <c r="Q2" s="56"/>
      <c r="R2" s="56"/>
      <c r="S2" s="56"/>
      <c r="T2" s="56"/>
      <c r="U2" s="56"/>
      <c r="V2" s="56"/>
      <c r="W2" s="56"/>
      <c r="X2" s="56"/>
      <c r="Y2" s="56"/>
      <c r="Z2" s="56"/>
    </row>
    <row r="3" ht="12.75" customHeight="1">
      <c r="A3" s="65" t="s">
        <v>48</v>
      </c>
      <c r="B3" s="66" t="s">
        <v>49</v>
      </c>
      <c r="C3" s="206" t="s">
        <v>248</v>
      </c>
      <c r="D3" s="66" t="s">
        <v>51</v>
      </c>
      <c r="E3" s="65" t="s">
        <v>52</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68" t="s">
        <v>54</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207">
        <v>300.0</v>
      </c>
      <c r="C5" s="208" t="s">
        <v>249</v>
      </c>
      <c r="D5" s="73"/>
      <c r="E5" s="207">
        <v>150.0</v>
      </c>
      <c r="F5" s="209">
        <v>150.0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71">
        <v>0.0</v>
      </c>
      <c r="C6" s="72"/>
      <c r="D6" s="73"/>
      <c r="E6" s="71">
        <v>0.0</v>
      </c>
      <c r="F6" s="74">
        <v>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207">
        <v>200.0</v>
      </c>
      <c r="C7" s="208" t="s">
        <v>250</v>
      </c>
      <c r="D7" s="73"/>
      <c r="E7" s="207">
        <v>200.0</v>
      </c>
      <c r="F7" s="209">
        <v>200.0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207"/>
      <c r="C8" s="208"/>
      <c r="D8" s="73"/>
      <c r="E8" s="207"/>
      <c r="F8" s="74">
        <v>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71">
        <v>0.0</v>
      </c>
      <c r="C9" s="72"/>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71">
        <v>0.0</v>
      </c>
      <c r="F10" s="74">
        <v>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71">
        <v>0.0</v>
      </c>
      <c r="F11" s="74">
        <v>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71"/>
      <c r="F13" s="74"/>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71"/>
      <c r="C15" s="72"/>
      <c r="D15" s="73"/>
      <c r="E15" s="71">
        <v>0.0</v>
      </c>
      <c r="F15" s="74">
        <v>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207">
        <v>130.0</v>
      </c>
      <c r="C17" s="208" t="s">
        <v>251</v>
      </c>
      <c r="D17" s="73"/>
      <c r="E17" s="207">
        <v>130.0</v>
      </c>
      <c r="F17" s="209">
        <v>130.0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207">
        <v>160.0</v>
      </c>
      <c r="C18" s="208" t="s">
        <v>252</v>
      </c>
      <c r="D18" s="73"/>
      <c r="E18" s="207">
        <v>160.0</v>
      </c>
      <c r="F18" s="209">
        <v>160.0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790</v>
      </c>
      <c r="C20" s="89"/>
      <c r="D20" s="73"/>
      <c r="E20" s="89">
        <f t="shared" ref="E20:F20" si="1">SUM(E5,E6,E7,E8,E10,E11,E15,E17,E18)</f>
        <v>640</v>
      </c>
      <c r="F20" s="96">
        <f t="shared" si="1"/>
        <v>640</v>
      </c>
      <c r="G20" s="78" t="s">
        <v>73</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63" t="s">
        <v>75</v>
      </c>
      <c r="H21" s="63"/>
      <c r="I21" s="99"/>
      <c r="J21" s="63" t="s">
        <v>51</v>
      </c>
      <c r="K21" s="63" t="s">
        <v>76</v>
      </c>
      <c r="L21" s="102" t="s">
        <v>77</v>
      </c>
      <c r="M21" s="56"/>
      <c r="N21" s="56"/>
      <c r="O21" s="56"/>
      <c r="P21" s="56"/>
      <c r="Q21" s="56"/>
      <c r="R21" s="56"/>
      <c r="S21" s="56"/>
      <c r="T21" s="56"/>
      <c r="U21" s="56"/>
      <c r="V21" s="56"/>
      <c r="W21" s="56"/>
      <c r="X21" s="56"/>
      <c r="Y21" s="56"/>
      <c r="Z21" s="56"/>
    </row>
    <row r="22" ht="12.75" customHeight="1">
      <c r="A22" s="66"/>
      <c r="B22" s="66"/>
      <c r="C22" s="103"/>
      <c r="D22" s="66"/>
      <c r="E22" s="104"/>
      <c r="F22" s="105"/>
      <c r="G22" s="65" t="s">
        <v>78</v>
      </c>
      <c r="H22" s="65"/>
      <c r="I22" s="106"/>
      <c r="J22" s="65"/>
      <c r="K22" s="65" t="s">
        <v>50</v>
      </c>
      <c r="L22" s="69" t="s">
        <v>49</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110">
        <v>0.0</v>
      </c>
      <c r="C24" s="111"/>
      <c r="D24" s="109"/>
      <c r="E24" s="110">
        <v>0.0</v>
      </c>
      <c r="F24" s="112">
        <v>0.0</v>
      </c>
      <c r="G24" s="113" t="s">
        <v>81</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82</v>
      </c>
      <c r="B25" s="110">
        <v>0.0</v>
      </c>
      <c r="C25" s="111"/>
      <c r="D25" s="109"/>
      <c r="E25" s="110">
        <v>0.0</v>
      </c>
      <c r="F25" s="112">
        <v>0.0</v>
      </c>
      <c r="G25" s="113" t="s">
        <v>83</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84</v>
      </c>
      <c r="B26" s="110">
        <v>0.0</v>
      </c>
      <c r="C26" s="111"/>
      <c r="D26" s="109"/>
      <c r="E26" s="110">
        <v>0.0</v>
      </c>
      <c r="F26" s="112">
        <v>0.0</v>
      </c>
      <c r="G26" s="113" t="s">
        <v>85</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86</v>
      </c>
      <c r="B27" s="118">
        <v>0.0</v>
      </c>
      <c r="C27" s="111"/>
      <c r="D27" s="109"/>
      <c r="E27" s="118">
        <v>0.0</v>
      </c>
      <c r="F27" s="112">
        <v>0.0</v>
      </c>
      <c r="G27" s="116" t="s">
        <v>87</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88</v>
      </c>
      <c r="B28" s="118">
        <v>0.0</v>
      </c>
      <c r="C28" s="111"/>
      <c r="D28" s="109"/>
      <c r="E28" s="118">
        <v>0.0</v>
      </c>
      <c r="F28" s="112">
        <v>0.0</v>
      </c>
      <c r="G28" s="113" t="s">
        <v>89</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71</v>
      </c>
      <c r="B35" s="110">
        <v>0.0</v>
      </c>
      <c r="C35" s="1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66" t="s">
        <v>101</v>
      </c>
      <c r="H36" s="66" t="s">
        <v>102</v>
      </c>
      <c r="I36" s="103"/>
      <c r="J36" s="66"/>
      <c r="K36" s="66" t="s">
        <v>51</v>
      </c>
      <c r="L36" s="105"/>
      <c r="M36" s="56"/>
      <c r="N36" s="56"/>
      <c r="O36" s="56"/>
      <c r="P36" s="56"/>
      <c r="Q36" s="56"/>
      <c r="R36" s="56"/>
      <c r="S36" s="56"/>
      <c r="T36" s="56"/>
      <c r="U36" s="56"/>
      <c r="V36" s="56"/>
      <c r="W36" s="56"/>
      <c r="X36" s="56"/>
      <c r="Y36" s="56"/>
      <c r="Z36" s="56"/>
    </row>
    <row r="37" ht="12.75" customHeight="1">
      <c r="A37" s="109" t="s">
        <v>73</v>
      </c>
      <c r="B37" s="135">
        <f>SUM(B24:B28,B30,B31:B33,B35)</f>
        <v>0</v>
      </c>
      <c r="C37" s="136"/>
      <c r="D37" s="109"/>
      <c r="E37" s="135">
        <f t="shared" ref="E37:F37" si="4">SUM(E24:E36)</f>
        <v>0</v>
      </c>
      <c r="F37" s="137">
        <f t="shared" si="4"/>
        <v>0</v>
      </c>
      <c r="G37" s="66" t="s">
        <v>78</v>
      </c>
      <c r="H37" s="65" t="s">
        <v>50</v>
      </c>
      <c r="I37" s="103"/>
      <c r="J37" s="65" t="s">
        <v>49</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125</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66" t="s">
        <v>51</v>
      </c>
      <c r="I49" s="66"/>
      <c r="J49" s="65" t="s">
        <v>50</v>
      </c>
      <c r="K49" s="66"/>
      <c r="L49" s="138" t="s">
        <v>49</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6">SUM(E43,E47,E48,E49)</f>
        <v>0</v>
      </c>
      <c r="F51" s="160">
        <f t="shared" si="6"/>
        <v>0</v>
      </c>
      <c r="G51" s="161" t="s">
        <v>131</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206" t="s">
        <v>253</v>
      </c>
      <c r="B53" s="206" t="s">
        <v>254</v>
      </c>
      <c r="C53" s="103"/>
      <c r="D53" s="66"/>
      <c r="E53" s="107"/>
      <c r="F53" s="105"/>
      <c r="G53" s="161" t="s">
        <v>134</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110</v>
      </c>
      <c r="B55" s="234" t="s">
        <v>255</v>
      </c>
      <c r="C55" s="103"/>
      <c r="D55" s="205" t="s">
        <v>248</v>
      </c>
      <c r="E55" s="66"/>
      <c r="F55" s="229" t="s">
        <v>256</v>
      </c>
      <c r="G55" s="161" t="s">
        <v>137</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131</v>
      </c>
      <c r="B57" s="235">
        <v>80.0</v>
      </c>
      <c r="C57" s="236" t="s">
        <v>257</v>
      </c>
      <c r="D57" s="172"/>
      <c r="E57" s="237">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235">
        <v>50.0</v>
      </c>
      <c r="C58" s="236" t="s">
        <v>258</v>
      </c>
      <c r="D58" s="172"/>
      <c r="E58" s="170">
        <v>0.0</v>
      </c>
      <c r="F58" s="173">
        <v>0.0</v>
      </c>
      <c r="G58" s="178" t="s">
        <v>73</v>
      </c>
      <c r="H58" s="179">
        <f>SUM(H51:H56)</f>
        <v>0</v>
      </c>
      <c r="I58" s="180"/>
      <c r="J58" s="181"/>
      <c r="K58" s="179">
        <f t="shared" ref="K58:L58" si="7">SUM(K51,K52,K53,K54,K55,K56)</f>
        <v>0</v>
      </c>
      <c r="L58" s="182">
        <f t="shared" si="7"/>
        <v>0</v>
      </c>
      <c r="M58" s="56"/>
      <c r="N58" s="56"/>
      <c r="O58" s="56"/>
      <c r="P58" s="56"/>
      <c r="Q58" s="56"/>
      <c r="R58" s="56"/>
      <c r="S58" s="56"/>
      <c r="T58" s="56"/>
      <c r="U58" s="56"/>
      <c r="V58" s="56"/>
      <c r="W58" s="56"/>
      <c r="X58" s="56"/>
      <c r="Y58" s="56"/>
      <c r="Z58" s="56"/>
    </row>
    <row r="59" ht="18.75" customHeight="1">
      <c r="A59" s="169" t="s">
        <v>134</v>
      </c>
      <c r="B59" s="235">
        <v>200.0</v>
      </c>
      <c r="C59" s="236" t="s">
        <v>250</v>
      </c>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238">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137</v>
      </c>
      <c r="B61" s="235">
        <v>160.0</v>
      </c>
      <c r="C61" s="236" t="s">
        <v>252</v>
      </c>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235">
        <v>300.0</v>
      </c>
      <c r="C62" s="236" t="s">
        <v>249</v>
      </c>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790</v>
      </c>
      <c r="C64" s="239" t="s">
        <v>259</v>
      </c>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9">sum(E20,K20,K34,K45,K58,E51,E64)</f>
        <v>640</v>
      </c>
      <c r="F65" s="195">
        <f t="shared" si="9"/>
        <v>640</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10">E37</f>
        <v>0</v>
      </c>
      <c r="F66" s="195">
        <f t="shared" si="10"/>
        <v>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1">SUM(E65:E66)</f>
        <v>640</v>
      </c>
      <c r="F67" s="198">
        <f t="shared" si="11"/>
        <v>640</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214" t="s">
        <v>215</v>
      </c>
      <c r="F68" s="215" t="s">
        <v>260</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261</v>
      </c>
      <c r="B1" s="203">
        <v>1478.0</v>
      </c>
      <c r="C1" s="203" t="s">
        <v>262</v>
      </c>
      <c r="D1" s="203" t="s">
        <v>263</v>
      </c>
      <c r="E1" s="203" t="s">
        <v>264</v>
      </c>
      <c r="F1" s="203" t="s">
        <v>265</v>
      </c>
      <c r="G1" s="55"/>
      <c r="H1" s="56"/>
      <c r="I1" s="56"/>
      <c r="J1" s="56"/>
      <c r="K1" s="57" t="s">
        <v>45</v>
      </c>
      <c r="L1" s="58"/>
      <c r="M1" s="56"/>
      <c r="N1" s="59"/>
      <c r="O1" s="56"/>
      <c r="P1" s="56"/>
      <c r="Q1" s="56"/>
      <c r="R1" s="56"/>
      <c r="S1" s="56"/>
      <c r="T1" s="56"/>
      <c r="U1" s="56"/>
      <c r="V1" s="56"/>
      <c r="W1" s="56"/>
      <c r="X1" s="56"/>
      <c r="Y1" s="56"/>
      <c r="Z1" s="56"/>
    </row>
    <row r="2" ht="12.75" customHeight="1">
      <c r="A2" s="204" t="s">
        <v>266</v>
      </c>
      <c r="B2" s="61"/>
      <c r="C2" s="61"/>
      <c r="D2" s="61"/>
      <c r="E2" s="62"/>
      <c r="F2" s="62"/>
      <c r="G2" s="61" t="s">
        <v>47</v>
      </c>
      <c r="H2" s="63"/>
      <c r="I2" s="63"/>
      <c r="J2" s="63"/>
      <c r="K2" s="62"/>
      <c r="L2" s="64"/>
      <c r="M2" s="56"/>
      <c r="N2" s="56"/>
      <c r="O2" s="56"/>
      <c r="P2" s="56"/>
      <c r="Q2" s="56"/>
      <c r="R2" s="56"/>
      <c r="S2" s="56"/>
      <c r="T2" s="56"/>
      <c r="U2" s="56"/>
      <c r="V2" s="56"/>
      <c r="W2" s="56"/>
      <c r="X2" s="56"/>
      <c r="Y2" s="56"/>
      <c r="Z2" s="56"/>
    </row>
    <row r="3" ht="12.75" customHeight="1">
      <c r="A3" s="205" t="s">
        <v>267</v>
      </c>
      <c r="B3" s="206" t="s">
        <v>268</v>
      </c>
      <c r="C3" s="206" t="s">
        <v>269</v>
      </c>
      <c r="D3" s="206" t="s">
        <v>270</v>
      </c>
      <c r="E3" s="205" t="s">
        <v>271</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240" t="s">
        <v>272</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207">
        <v>250.0</v>
      </c>
      <c r="C5" s="208" t="s">
        <v>273</v>
      </c>
      <c r="D5" s="73"/>
      <c r="E5" s="207">
        <v>150.0</v>
      </c>
      <c r="F5" s="209">
        <v>150.0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71">
        <v>0.0</v>
      </c>
      <c r="C6" s="72"/>
      <c r="D6" s="73"/>
      <c r="E6" s="71">
        <v>0.0</v>
      </c>
      <c r="F6" s="74">
        <v>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207">
        <v>250.0</v>
      </c>
      <c r="C7" s="208" t="s">
        <v>274</v>
      </c>
      <c r="D7" s="73"/>
      <c r="E7" s="207">
        <v>250.0</v>
      </c>
      <c r="F7" s="209">
        <v>250.0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71">
        <v>0.0</v>
      </c>
      <c r="C8" s="72"/>
      <c r="D8" s="73"/>
      <c r="E8" s="71">
        <v>0.0</v>
      </c>
      <c r="F8" s="74">
        <v>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207">
        <v>1200.0</v>
      </c>
      <c r="C9" s="208" t="s">
        <v>275</v>
      </c>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71">
        <v>0.0</v>
      </c>
      <c r="F10" s="74">
        <v>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207">
        <v>300.0</v>
      </c>
      <c r="F11" s="209">
        <v>300.0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207">
        <v>650.0</v>
      </c>
      <c r="F13" s="209">
        <v>650.0</v>
      </c>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207" t="s">
        <v>276</v>
      </c>
      <c r="C15" s="72"/>
      <c r="D15" s="73"/>
      <c r="E15" s="207">
        <v>250.0</v>
      </c>
      <c r="F15" s="209">
        <v>250.0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71"/>
      <c r="C17" s="72"/>
      <c r="D17" s="73"/>
      <c r="E17" s="71">
        <v>0.0</v>
      </c>
      <c r="F17" s="74">
        <v>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71"/>
      <c r="C18" s="72"/>
      <c r="D18" s="73"/>
      <c r="E18" s="71">
        <v>0.0</v>
      </c>
      <c r="F18" s="74">
        <v>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1700</v>
      </c>
      <c r="C20" s="89"/>
      <c r="D20" s="73"/>
      <c r="E20" s="241">
        <v>1600.0</v>
      </c>
      <c r="F20" s="96">
        <f>SUM(F5:F15)</f>
        <v>1600</v>
      </c>
      <c r="G20" s="78" t="s">
        <v>73</v>
      </c>
      <c r="H20" s="82">
        <f>SUM(H5:H19)</f>
        <v>0</v>
      </c>
      <c r="I20" s="90"/>
      <c r="J20" s="78"/>
      <c r="K20" s="82">
        <f t="shared" ref="K20:L20" si="1">SUM(K5:K19)</f>
        <v>0</v>
      </c>
      <c r="L20" s="97">
        <f t="shared" si="1"/>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63" t="s">
        <v>75</v>
      </c>
      <c r="H21" s="63"/>
      <c r="I21" s="99"/>
      <c r="J21" s="63" t="s">
        <v>51</v>
      </c>
      <c r="K21" s="63" t="s">
        <v>76</v>
      </c>
      <c r="L21" s="102" t="s">
        <v>77</v>
      </c>
      <c r="M21" s="56"/>
      <c r="N21" s="56"/>
      <c r="O21" s="56"/>
      <c r="P21" s="56"/>
      <c r="Q21" s="56"/>
      <c r="R21" s="56"/>
      <c r="S21" s="56"/>
      <c r="T21" s="56"/>
      <c r="U21" s="56"/>
      <c r="V21" s="56"/>
      <c r="W21" s="56"/>
      <c r="X21" s="56"/>
      <c r="Y21" s="56"/>
      <c r="Z21" s="56"/>
    </row>
    <row r="22" ht="12.75" customHeight="1">
      <c r="A22" s="66"/>
      <c r="B22" s="66"/>
      <c r="C22" s="103"/>
      <c r="D22" s="66"/>
      <c r="E22" s="104"/>
      <c r="F22" s="105"/>
      <c r="G22" s="65" t="s">
        <v>78</v>
      </c>
      <c r="H22" s="65"/>
      <c r="I22" s="106"/>
      <c r="J22" s="65"/>
      <c r="K22" s="65" t="s">
        <v>50</v>
      </c>
      <c r="L22" s="69" t="s">
        <v>49</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110">
        <v>0.0</v>
      </c>
      <c r="C24" s="111"/>
      <c r="D24" s="109"/>
      <c r="E24" s="110">
        <v>0.0</v>
      </c>
      <c r="F24" s="112">
        <v>0.0</v>
      </c>
      <c r="G24" s="113" t="s">
        <v>81</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82</v>
      </c>
      <c r="B25" s="110">
        <v>0.0</v>
      </c>
      <c r="C25" s="111"/>
      <c r="D25" s="109"/>
      <c r="E25" s="110">
        <v>0.0</v>
      </c>
      <c r="F25" s="112">
        <v>0.0</v>
      </c>
      <c r="G25" s="113" t="s">
        <v>83</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84</v>
      </c>
      <c r="B26" s="110">
        <v>0.0</v>
      </c>
      <c r="C26" s="111"/>
      <c r="D26" s="109"/>
      <c r="E26" s="110">
        <v>0.0</v>
      </c>
      <c r="F26" s="112">
        <v>0.0</v>
      </c>
      <c r="G26" s="113" t="s">
        <v>85</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86</v>
      </c>
      <c r="B27" s="118">
        <v>0.0</v>
      </c>
      <c r="C27" s="111"/>
      <c r="D27" s="109"/>
      <c r="E27" s="118">
        <v>0.0</v>
      </c>
      <c r="F27" s="112">
        <v>0.0</v>
      </c>
      <c r="G27" s="116" t="s">
        <v>87</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88</v>
      </c>
      <c r="B28" s="118">
        <v>0.0</v>
      </c>
      <c r="C28" s="111"/>
      <c r="D28" s="109"/>
      <c r="E28" s="118">
        <v>0.0</v>
      </c>
      <c r="F28" s="112">
        <v>0.0</v>
      </c>
      <c r="G28" s="113" t="s">
        <v>89</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f>
        <v>0</v>
      </c>
      <c r="I34" s="120"/>
      <c r="J34" s="116"/>
      <c r="K34" s="119">
        <f t="shared" ref="K34:L34" si="2">SUM(K24,K25,K26,K27,K30,K32)</f>
        <v>0</v>
      </c>
      <c r="L34" s="133">
        <f t="shared" si="2"/>
        <v>0</v>
      </c>
      <c r="M34" s="56"/>
      <c r="N34" s="56"/>
      <c r="O34" s="56"/>
      <c r="P34" s="56"/>
      <c r="Q34" s="56"/>
      <c r="R34" s="56"/>
      <c r="S34" s="56"/>
      <c r="T34" s="56"/>
      <c r="U34" s="56"/>
      <c r="V34" s="56"/>
      <c r="W34" s="56"/>
      <c r="X34" s="56"/>
      <c r="Y34" s="56"/>
      <c r="Z34" s="56"/>
    </row>
    <row r="35" ht="12.75" customHeight="1">
      <c r="A35" s="109" t="s">
        <v>71</v>
      </c>
      <c r="B35" s="110">
        <v>0.0</v>
      </c>
      <c r="C35" s="1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66" t="s">
        <v>101</v>
      </c>
      <c r="H36" s="66" t="s">
        <v>102</v>
      </c>
      <c r="I36" s="103"/>
      <c r="J36" s="66"/>
      <c r="K36" s="66" t="s">
        <v>51</v>
      </c>
      <c r="L36" s="105"/>
      <c r="M36" s="56"/>
      <c r="N36" s="56"/>
      <c r="O36" s="56"/>
      <c r="P36" s="56"/>
      <c r="Q36" s="56"/>
      <c r="R36" s="56"/>
      <c r="S36" s="56"/>
      <c r="T36" s="56"/>
      <c r="U36" s="56"/>
      <c r="V36" s="56"/>
      <c r="W36" s="56"/>
      <c r="X36" s="56"/>
      <c r="Y36" s="56"/>
      <c r="Z36" s="56"/>
    </row>
    <row r="37" ht="12.75" customHeight="1">
      <c r="A37" s="109" t="s">
        <v>73</v>
      </c>
      <c r="B37" s="135">
        <f>SUM(B24:B28,B30,B31:B33,B35)</f>
        <v>0</v>
      </c>
      <c r="C37" s="136"/>
      <c r="D37" s="109"/>
      <c r="E37" s="135">
        <f t="shared" ref="E37:F37" si="3">SUM(E24:E36)</f>
        <v>0</v>
      </c>
      <c r="F37" s="137">
        <f t="shared" si="3"/>
        <v>0</v>
      </c>
      <c r="G37" s="66" t="s">
        <v>78</v>
      </c>
      <c r="H37" s="65" t="s">
        <v>50</v>
      </c>
      <c r="I37" s="103"/>
      <c r="J37" s="65" t="s">
        <v>49</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0</v>
      </c>
      <c r="I45" s="139"/>
      <c r="J45" s="142"/>
      <c r="K45" s="153">
        <f t="shared" ref="K45:L45" si="4">SUM(K39,K40,K41,K42,K43,K44)</f>
        <v>0</v>
      </c>
      <c r="L45" s="154">
        <f t="shared" si="4"/>
        <v>0</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125</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66" t="s">
        <v>51</v>
      </c>
      <c r="I49" s="66"/>
      <c r="J49" s="65" t="s">
        <v>50</v>
      </c>
      <c r="K49" s="66"/>
      <c r="L49" s="138" t="s">
        <v>49</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5">SUM(E43,E47,E48,E49)</f>
        <v>0</v>
      </c>
      <c r="F51" s="160">
        <f t="shared" si="5"/>
        <v>0</v>
      </c>
      <c r="G51" s="161" t="s">
        <v>131</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125</v>
      </c>
      <c r="B53" s="66" t="s">
        <v>102</v>
      </c>
      <c r="C53" s="103"/>
      <c r="D53" s="66"/>
      <c r="E53" s="107"/>
      <c r="F53" s="105"/>
      <c r="G53" s="161" t="s">
        <v>134</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110</v>
      </c>
      <c r="B55" s="166" t="s">
        <v>51</v>
      </c>
      <c r="C55" s="103"/>
      <c r="D55" s="65" t="s">
        <v>50</v>
      </c>
      <c r="E55" s="66"/>
      <c r="F55" s="138" t="s">
        <v>49</v>
      </c>
      <c r="G55" s="161" t="s">
        <v>137</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131</v>
      </c>
      <c r="B57" s="170">
        <v>0.0</v>
      </c>
      <c r="C57" s="171"/>
      <c r="D57" s="172"/>
      <c r="E57" s="170">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170">
        <v>0.0</v>
      </c>
      <c r="C58" s="171"/>
      <c r="D58" s="172"/>
      <c r="E58" s="170">
        <v>0.0</v>
      </c>
      <c r="F58" s="173">
        <v>0.0</v>
      </c>
      <c r="G58" s="178" t="s">
        <v>73</v>
      </c>
      <c r="H58" s="179">
        <f>SUM(H51:H56)</f>
        <v>0</v>
      </c>
      <c r="I58" s="180"/>
      <c r="J58" s="181"/>
      <c r="K58" s="179">
        <f t="shared" ref="K58:L58" si="6">SUM(K51,K52,K53,K54,K55,K56)</f>
        <v>0</v>
      </c>
      <c r="L58" s="182">
        <f t="shared" si="6"/>
        <v>0</v>
      </c>
      <c r="M58" s="56"/>
      <c r="N58" s="56"/>
      <c r="O58" s="56"/>
      <c r="P58" s="56"/>
      <c r="Q58" s="56"/>
      <c r="R58" s="56"/>
      <c r="S58" s="56"/>
      <c r="T58" s="56"/>
      <c r="U58" s="56"/>
      <c r="V58" s="56"/>
      <c r="W58" s="56"/>
      <c r="X58" s="56"/>
      <c r="Y58" s="56"/>
      <c r="Z58" s="56"/>
    </row>
    <row r="59" ht="18.75" customHeight="1">
      <c r="A59" s="169" t="s">
        <v>134</v>
      </c>
      <c r="B59" s="170">
        <v>0.0</v>
      </c>
      <c r="C59" s="171"/>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170">
        <v>0.0</v>
      </c>
      <c r="C60" s="171"/>
      <c r="D60" s="172"/>
      <c r="E60" s="170">
        <v>0.0</v>
      </c>
      <c r="F60" s="173">
        <v>0.0</v>
      </c>
      <c r="G60" s="242" t="s">
        <v>277</v>
      </c>
      <c r="H60" s="56"/>
      <c r="I60" s="56"/>
      <c r="J60" s="56"/>
      <c r="K60" s="56"/>
      <c r="L60" s="56"/>
      <c r="M60" s="56"/>
      <c r="N60" s="56"/>
      <c r="O60" s="56"/>
      <c r="P60" s="56"/>
      <c r="Q60" s="56"/>
      <c r="R60" s="56"/>
      <c r="S60" s="56"/>
      <c r="T60" s="56"/>
      <c r="U60" s="56"/>
      <c r="V60" s="56"/>
      <c r="W60" s="56"/>
      <c r="X60" s="56"/>
      <c r="Y60" s="56"/>
      <c r="Z60" s="56"/>
    </row>
    <row r="61" ht="12.75" customHeight="1">
      <c r="A61" s="169" t="s">
        <v>137</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0</v>
      </c>
      <c r="C64" s="193"/>
      <c r="D64" s="172"/>
      <c r="E64" s="192">
        <f t="shared" ref="E64:F64" si="7">SUM(E57,E58,E59,E60,E61,E62)</f>
        <v>0</v>
      </c>
      <c r="F64" s="194">
        <f t="shared" si="7"/>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8">sum(E20,K20,K34,K45,K58,E51,E64)</f>
        <v>1600</v>
      </c>
      <c r="F65" s="195">
        <f t="shared" si="8"/>
        <v>1600</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9">E37</f>
        <v>0</v>
      </c>
      <c r="F66" s="195">
        <f t="shared" si="9"/>
        <v>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0">SUM(E65:E66)</f>
        <v>1600</v>
      </c>
      <c r="F67" s="198">
        <f t="shared" si="10"/>
        <v>1600</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214" t="s">
        <v>278</v>
      </c>
      <c r="F68" s="215" t="s">
        <v>279</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280</v>
      </c>
      <c r="B1" s="203">
        <v>401.0</v>
      </c>
      <c r="C1" s="203" t="s">
        <v>218</v>
      </c>
      <c r="D1" s="203" t="s">
        <v>281</v>
      </c>
      <c r="E1" s="203" t="s">
        <v>282</v>
      </c>
      <c r="F1" s="203" t="s">
        <v>283</v>
      </c>
      <c r="G1" s="55"/>
      <c r="H1" s="56"/>
      <c r="I1" s="56"/>
      <c r="J1" s="56"/>
      <c r="K1" s="57" t="s">
        <v>45</v>
      </c>
      <c r="L1" s="58"/>
      <c r="M1" s="56"/>
      <c r="N1" s="59"/>
      <c r="O1" s="56"/>
      <c r="P1" s="56"/>
      <c r="Q1" s="56"/>
      <c r="R1" s="56"/>
      <c r="S1" s="56"/>
      <c r="T1" s="56"/>
      <c r="U1" s="56"/>
      <c r="V1" s="56"/>
      <c r="W1" s="56"/>
      <c r="X1" s="56"/>
      <c r="Y1" s="56"/>
      <c r="Z1" s="56"/>
    </row>
    <row r="2" ht="12.75" customHeight="1">
      <c r="A2" s="204" t="s">
        <v>284</v>
      </c>
      <c r="B2" s="61"/>
      <c r="C2" s="61"/>
      <c r="D2" s="61"/>
      <c r="E2" s="62"/>
      <c r="F2" s="62"/>
      <c r="G2" s="61" t="s">
        <v>47</v>
      </c>
      <c r="H2" s="63"/>
      <c r="I2" s="63"/>
      <c r="J2" s="63"/>
      <c r="K2" s="62"/>
      <c r="L2" s="64"/>
      <c r="M2" s="56"/>
      <c r="N2" s="56"/>
      <c r="O2" s="56"/>
      <c r="P2" s="56"/>
      <c r="Q2" s="56"/>
      <c r="R2" s="56"/>
      <c r="S2" s="56"/>
      <c r="T2" s="56"/>
      <c r="U2" s="56"/>
      <c r="V2" s="56"/>
      <c r="W2" s="56"/>
      <c r="X2" s="56"/>
      <c r="Y2" s="56"/>
      <c r="Z2" s="56"/>
    </row>
    <row r="3" ht="12.75" customHeight="1">
      <c r="A3" s="205" t="s">
        <v>285</v>
      </c>
      <c r="B3" s="206" t="s">
        <v>286</v>
      </c>
      <c r="C3" s="206" t="s">
        <v>287</v>
      </c>
      <c r="D3" s="206" t="s">
        <v>288</v>
      </c>
      <c r="E3" s="205" t="s">
        <v>289</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240" t="s">
        <v>290</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207">
        <v>875.0</v>
      </c>
      <c r="C5" s="208" t="s">
        <v>291</v>
      </c>
      <c r="D5" s="73"/>
      <c r="E5" s="207">
        <v>310.0</v>
      </c>
      <c r="F5" s="209">
        <v>310.0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71">
        <v>0.0</v>
      </c>
      <c r="C6" s="72"/>
      <c r="D6" s="73"/>
      <c r="E6" s="71">
        <v>0.0</v>
      </c>
      <c r="F6" s="74">
        <v>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207">
        <v>2325.0</v>
      </c>
      <c r="C7" s="208" t="s">
        <v>292</v>
      </c>
      <c r="D7" s="73"/>
      <c r="E7" s="207">
        <v>980.0</v>
      </c>
      <c r="F7" s="209">
        <v>980.0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207">
        <v>250.0</v>
      </c>
      <c r="C8" s="208" t="s">
        <v>293</v>
      </c>
      <c r="D8" s="73"/>
      <c r="E8" s="207">
        <v>230.0</v>
      </c>
      <c r="F8" s="209">
        <v>230.0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71">
        <v>0.0</v>
      </c>
      <c r="C9" s="72"/>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71">
        <v>0.0</v>
      </c>
      <c r="F10" s="74">
        <v>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71">
        <v>0.0</v>
      </c>
      <c r="F11" s="74">
        <v>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71"/>
      <c r="F13" s="74"/>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71"/>
      <c r="C15" s="72"/>
      <c r="D15" s="73"/>
      <c r="E15" s="71">
        <v>0.0</v>
      </c>
      <c r="F15" s="74">
        <v>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71"/>
      <c r="C17" s="72"/>
      <c r="D17" s="73"/>
      <c r="E17" s="71">
        <v>0.0</v>
      </c>
      <c r="F17" s="74">
        <v>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71"/>
      <c r="C18" s="72"/>
      <c r="D18" s="73"/>
      <c r="E18" s="71">
        <v>0.0</v>
      </c>
      <c r="F18" s="74">
        <v>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3450</v>
      </c>
      <c r="C20" s="89"/>
      <c r="D20" s="73"/>
      <c r="E20" s="89">
        <f t="shared" ref="E20:F20" si="1">SUM(E5,E6,E7,E8,E10,E11,E15,E17,E18)</f>
        <v>1520</v>
      </c>
      <c r="F20" s="96">
        <f t="shared" si="1"/>
        <v>1520</v>
      </c>
      <c r="G20" s="78" t="s">
        <v>73</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63" t="s">
        <v>75</v>
      </c>
      <c r="H21" s="63"/>
      <c r="I21" s="99"/>
      <c r="J21" s="63" t="s">
        <v>51</v>
      </c>
      <c r="K21" s="63" t="s">
        <v>76</v>
      </c>
      <c r="L21" s="102" t="s">
        <v>77</v>
      </c>
      <c r="M21" s="56"/>
      <c r="N21" s="56"/>
      <c r="O21" s="56"/>
      <c r="P21" s="56"/>
      <c r="Q21" s="56"/>
      <c r="R21" s="56"/>
      <c r="S21" s="56"/>
      <c r="T21" s="56"/>
      <c r="U21" s="56"/>
      <c r="V21" s="56"/>
      <c r="W21" s="56"/>
      <c r="X21" s="56"/>
      <c r="Y21" s="56"/>
      <c r="Z21" s="56"/>
    </row>
    <row r="22" ht="12.75" customHeight="1">
      <c r="A22" s="66"/>
      <c r="B22" s="66"/>
      <c r="C22" s="103"/>
      <c r="D22" s="66"/>
      <c r="E22" s="104"/>
      <c r="F22" s="105"/>
      <c r="G22" s="65" t="s">
        <v>78</v>
      </c>
      <c r="H22" s="65"/>
      <c r="I22" s="106"/>
      <c r="J22" s="65"/>
      <c r="K22" s="65" t="s">
        <v>50</v>
      </c>
      <c r="L22" s="69" t="s">
        <v>49</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110">
        <v>0.0</v>
      </c>
      <c r="C24" s="111"/>
      <c r="D24" s="109"/>
      <c r="E24" s="110">
        <v>0.0</v>
      </c>
      <c r="F24" s="112">
        <v>0.0</v>
      </c>
      <c r="G24" s="113" t="s">
        <v>81</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82</v>
      </c>
      <c r="B25" s="110">
        <v>0.0</v>
      </c>
      <c r="C25" s="111"/>
      <c r="D25" s="109"/>
      <c r="E25" s="110">
        <v>0.0</v>
      </c>
      <c r="F25" s="112">
        <v>0.0</v>
      </c>
      <c r="G25" s="113" t="s">
        <v>83</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84</v>
      </c>
      <c r="B26" s="110">
        <v>0.0</v>
      </c>
      <c r="C26" s="111"/>
      <c r="D26" s="109"/>
      <c r="E26" s="110">
        <v>0.0</v>
      </c>
      <c r="F26" s="112">
        <v>0.0</v>
      </c>
      <c r="G26" s="113" t="s">
        <v>85</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86</v>
      </c>
      <c r="B27" s="118">
        <v>0.0</v>
      </c>
      <c r="C27" s="111"/>
      <c r="D27" s="109"/>
      <c r="E27" s="118">
        <v>0.0</v>
      </c>
      <c r="F27" s="112">
        <v>0.0</v>
      </c>
      <c r="G27" s="116" t="s">
        <v>87</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88</v>
      </c>
      <c r="B28" s="118">
        <v>0.0</v>
      </c>
      <c r="C28" s="111"/>
      <c r="D28" s="109"/>
      <c r="E28" s="118">
        <v>0.0</v>
      </c>
      <c r="F28" s="112">
        <v>0.0</v>
      </c>
      <c r="G28" s="113" t="s">
        <v>89</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71</v>
      </c>
      <c r="B35" s="110">
        <v>0.0</v>
      </c>
      <c r="C35" s="1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66" t="s">
        <v>101</v>
      </c>
      <c r="H36" s="66" t="s">
        <v>102</v>
      </c>
      <c r="I36" s="103"/>
      <c r="J36" s="66"/>
      <c r="K36" s="66" t="s">
        <v>51</v>
      </c>
      <c r="L36" s="105"/>
      <c r="M36" s="56"/>
      <c r="N36" s="56"/>
      <c r="O36" s="56"/>
      <c r="P36" s="56"/>
      <c r="Q36" s="56"/>
      <c r="R36" s="56"/>
      <c r="S36" s="56"/>
      <c r="T36" s="56"/>
      <c r="U36" s="56"/>
      <c r="V36" s="56"/>
      <c r="W36" s="56"/>
      <c r="X36" s="56"/>
      <c r="Y36" s="56"/>
      <c r="Z36" s="56"/>
    </row>
    <row r="37" ht="12.75" customHeight="1">
      <c r="A37" s="109" t="s">
        <v>73</v>
      </c>
      <c r="B37" s="135">
        <f>SUM(B24:B28,B30,B31:B33,B35)</f>
        <v>0</v>
      </c>
      <c r="C37" s="136"/>
      <c r="D37" s="109"/>
      <c r="E37" s="135">
        <f t="shared" ref="E37:F37" si="4">SUM(E24:E36)</f>
        <v>0</v>
      </c>
      <c r="F37" s="137">
        <f t="shared" si="4"/>
        <v>0</v>
      </c>
      <c r="G37" s="66" t="s">
        <v>78</v>
      </c>
      <c r="H37" s="65" t="s">
        <v>50</v>
      </c>
      <c r="I37" s="103"/>
      <c r="J37" s="65" t="s">
        <v>49</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125</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66" t="s">
        <v>51</v>
      </c>
      <c r="I49" s="66"/>
      <c r="J49" s="65" t="s">
        <v>50</v>
      </c>
      <c r="K49" s="66"/>
      <c r="L49" s="138" t="s">
        <v>49</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6">SUM(E43,E47,E48,E49)</f>
        <v>0</v>
      </c>
      <c r="F51" s="160">
        <f t="shared" si="6"/>
        <v>0</v>
      </c>
      <c r="G51" s="161" t="s">
        <v>131</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125</v>
      </c>
      <c r="B53" s="66" t="s">
        <v>102</v>
      </c>
      <c r="C53" s="103"/>
      <c r="D53" s="66"/>
      <c r="E53" s="107"/>
      <c r="F53" s="105"/>
      <c r="G53" s="161" t="s">
        <v>134</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110</v>
      </c>
      <c r="B55" s="166" t="s">
        <v>51</v>
      </c>
      <c r="C55" s="103"/>
      <c r="D55" s="65" t="s">
        <v>50</v>
      </c>
      <c r="E55" s="66"/>
      <c r="F55" s="138" t="s">
        <v>49</v>
      </c>
      <c r="G55" s="161" t="s">
        <v>137</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131</v>
      </c>
      <c r="B57" s="170">
        <v>0.0</v>
      </c>
      <c r="C57" s="171"/>
      <c r="D57" s="172"/>
      <c r="E57" s="170">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170">
        <v>0.0</v>
      </c>
      <c r="C58" s="171"/>
      <c r="D58" s="172"/>
      <c r="E58" s="170">
        <v>0.0</v>
      </c>
      <c r="F58" s="173">
        <v>0.0</v>
      </c>
      <c r="G58" s="178" t="s">
        <v>73</v>
      </c>
      <c r="H58" s="179">
        <f>SUM(H51:H56)</f>
        <v>0</v>
      </c>
      <c r="I58" s="180"/>
      <c r="J58" s="181"/>
      <c r="K58" s="179">
        <f t="shared" ref="K58:L58" si="7">SUM(K51,K52,K53,K54,K55,K56)</f>
        <v>0</v>
      </c>
      <c r="L58" s="182">
        <f t="shared" si="7"/>
        <v>0</v>
      </c>
      <c r="M58" s="56"/>
      <c r="N58" s="56"/>
      <c r="O58" s="56"/>
      <c r="P58" s="56"/>
      <c r="Q58" s="56"/>
      <c r="R58" s="56"/>
      <c r="S58" s="56"/>
      <c r="T58" s="56"/>
      <c r="U58" s="56"/>
      <c r="V58" s="56"/>
      <c r="W58" s="56"/>
      <c r="X58" s="56"/>
      <c r="Y58" s="56"/>
      <c r="Z58" s="56"/>
    </row>
    <row r="59" ht="18.75" customHeight="1">
      <c r="A59" s="169" t="s">
        <v>134</v>
      </c>
      <c r="B59" s="170">
        <v>0.0</v>
      </c>
      <c r="C59" s="171"/>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137</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0</v>
      </c>
      <c r="C64" s="193"/>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9">sum(E20,K20,K34,K45,K58,E51,E64)</f>
        <v>1520</v>
      </c>
      <c r="F65" s="195">
        <f t="shared" si="9"/>
        <v>1520</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10">E37</f>
        <v>0</v>
      </c>
      <c r="F66" s="195">
        <f t="shared" si="10"/>
        <v>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1">SUM(E65:E66)</f>
        <v>1520</v>
      </c>
      <c r="F67" s="198">
        <f t="shared" si="11"/>
        <v>1520</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214" t="s">
        <v>294</v>
      </c>
      <c r="F68" s="215" t="s">
        <v>278</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295</v>
      </c>
      <c r="B1" s="203">
        <v>630.0</v>
      </c>
      <c r="C1" s="203" t="s">
        <v>218</v>
      </c>
      <c r="D1" s="203" t="s">
        <v>296</v>
      </c>
      <c r="E1" s="203" t="s">
        <v>297</v>
      </c>
      <c r="F1" s="203" t="s">
        <v>298</v>
      </c>
      <c r="G1" s="55"/>
      <c r="H1" s="56"/>
      <c r="I1" s="56"/>
      <c r="J1" s="56"/>
      <c r="K1" s="57" t="s">
        <v>45</v>
      </c>
      <c r="L1" s="58"/>
      <c r="M1" s="56"/>
      <c r="N1" s="59"/>
      <c r="O1" s="56"/>
      <c r="P1" s="56"/>
      <c r="Q1" s="56"/>
      <c r="R1" s="56"/>
      <c r="S1" s="56"/>
      <c r="T1" s="56"/>
      <c r="U1" s="56"/>
      <c r="V1" s="56"/>
      <c r="W1" s="56"/>
      <c r="X1" s="56"/>
      <c r="Y1" s="56"/>
      <c r="Z1" s="56"/>
    </row>
    <row r="2" ht="12.75" customHeight="1">
      <c r="A2" s="204" t="s">
        <v>299</v>
      </c>
      <c r="B2" s="61"/>
      <c r="C2" s="61"/>
      <c r="D2" s="61"/>
      <c r="E2" s="62"/>
      <c r="F2" s="62"/>
      <c r="G2" s="61" t="s">
        <v>47</v>
      </c>
      <c r="H2" s="63"/>
      <c r="I2" s="63"/>
      <c r="J2" s="63"/>
      <c r="K2" s="62"/>
      <c r="L2" s="64"/>
      <c r="M2" s="56"/>
      <c r="N2" s="56"/>
      <c r="O2" s="56"/>
      <c r="P2" s="56"/>
      <c r="Q2" s="56"/>
      <c r="R2" s="56"/>
      <c r="S2" s="56"/>
      <c r="T2" s="56"/>
      <c r="U2" s="56"/>
      <c r="V2" s="56"/>
      <c r="W2" s="56"/>
      <c r="X2" s="56"/>
      <c r="Y2" s="56"/>
      <c r="Z2" s="56"/>
    </row>
    <row r="3" ht="12.75" customHeight="1">
      <c r="A3" s="205" t="s">
        <v>300</v>
      </c>
      <c r="B3" s="206" t="s">
        <v>301</v>
      </c>
      <c r="C3" s="206" t="s">
        <v>302</v>
      </c>
      <c r="D3" s="206" t="s">
        <v>303</v>
      </c>
      <c r="E3" s="65" t="s">
        <v>52</v>
      </c>
      <c r="F3" s="67"/>
      <c r="G3" s="65" t="s">
        <v>53</v>
      </c>
      <c r="H3" s="66" t="s">
        <v>49</v>
      </c>
      <c r="I3" s="66" t="s">
        <v>50</v>
      </c>
      <c r="J3" s="66" t="s">
        <v>51</v>
      </c>
      <c r="K3" s="65" t="s">
        <v>52</v>
      </c>
      <c r="L3" s="67"/>
      <c r="M3" s="56"/>
      <c r="N3" s="56"/>
      <c r="O3" s="56"/>
      <c r="P3" s="56"/>
      <c r="Q3" s="56"/>
      <c r="R3" s="56"/>
      <c r="S3" s="56"/>
      <c r="T3" s="56"/>
      <c r="U3" s="56"/>
      <c r="V3" s="56"/>
      <c r="W3" s="56"/>
      <c r="X3" s="56"/>
      <c r="Y3" s="56"/>
      <c r="Z3" s="56"/>
    </row>
    <row r="4" ht="12.75" customHeight="1">
      <c r="A4" s="240" t="s">
        <v>304</v>
      </c>
      <c r="B4" s="65" t="s">
        <v>55</v>
      </c>
      <c r="C4" s="65" t="s">
        <v>56</v>
      </c>
      <c r="D4" s="65"/>
      <c r="E4" s="65" t="s">
        <v>57</v>
      </c>
      <c r="F4" s="69" t="s">
        <v>58</v>
      </c>
      <c r="G4" s="68" t="s">
        <v>54</v>
      </c>
      <c r="H4" s="66" t="s">
        <v>55</v>
      </c>
      <c r="I4" s="66" t="s">
        <v>56</v>
      </c>
      <c r="J4" s="66"/>
      <c r="K4" s="65" t="s">
        <v>57</v>
      </c>
      <c r="L4" s="69" t="s">
        <v>58</v>
      </c>
      <c r="M4" s="56"/>
      <c r="N4" s="56"/>
      <c r="O4" s="56"/>
      <c r="P4" s="56"/>
      <c r="Q4" s="56"/>
      <c r="R4" s="56"/>
      <c r="S4" s="56"/>
      <c r="T4" s="56"/>
      <c r="U4" s="56"/>
      <c r="V4" s="56"/>
      <c r="W4" s="56"/>
      <c r="X4" s="56"/>
      <c r="Y4" s="56"/>
      <c r="Z4" s="56"/>
    </row>
    <row r="5" ht="12.75" customHeight="1">
      <c r="A5" s="70" t="s">
        <v>59</v>
      </c>
      <c r="B5" s="207">
        <v>200.0</v>
      </c>
      <c r="C5" s="208" t="s">
        <v>305</v>
      </c>
      <c r="D5" s="73"/>
      <c r="E5" s="207">
        <v>150.0</v>
      </c>
      <c r="F5" s="209">
        <v>150.0</v>
      </c>
      <c r="G5" s="75" t="s">
        <v>59</v>
      </c>
      <c r="H5" s="76">
        <v>0.0</v>
      </c>
      <c r="I5" s="77"/>
      <c r="J5" s="78"/>
      <c r="K5" s="76">
        <v>0.0</v>
      </c>
      <c r="L5" s="79">
        <v>0.0</v>
      </c>
      <c r="M5" s="56"/>
      <c r="N5" s="56"/>
      <c r="O5" s="56"/>
      <c r="P5" s="56"/>
      <c r="Q5" s="56"/>
      <c r="R5" s="56"/>
      <c r="S5" s="56"/>
      <c r="T5" s="56"/>
      <c r="U5" s="56"/>
      <c r="V5" s="56"/>
      <c r="W5" s="56"/>
      <c r="X5" s="56"/>
      <c r="Y5" s="56"/>
      <c r="Z5" s="56"/>
    </row>
    <row r="6" ht="12.75" customHeight="1">
      <c r="A6" s="70" t="s">
        <v>60</v>
      </c>
      <c r="B6" s="71">
        <v>0.0</v>
      </c>
      <c r="C6" s="72"/>
      <c r="D6" s="73"/>
      <c r="E6" s="71">
        <v>0.0</v>
      </c>
      <c r="F6" s="74">
        <v>0.0</v>
      </c>
      <c r="G6" s="75" t="s">
        <v>60</v>
      </c>
      <c r="H6" s="76">
        <v>0.0</v>
      </c>
      <c r="I6" s="77"/>
      <c r="J6" s="78"/>
      <c r="K6" s="76">
        <v>0.0</v>
      </c>
      <c r="L6" s="79">
        <v>0.0</v>
      </c>
      <c r="M6" s="56"/>
      <c r="N6" s="56"/>
      <c r="O6" s="56"/>
      <c r="P6" s="56"/>
      <c r="Q6" s="56"/>
      <c r="R6" s="56"/>
      <c r="S6" s="56"/>
      <c r="T6" s="56"/>
      <c r="U6" s="56"/>
      <c r="V6" s="56"/>
      <c r="W6" s="56"/>
      <c r="X6" s="56"/>
      <c r="Y6" s="56"/>
      <c r="Z6" s="56"/>
    </row>
    <row r="7" ht="12.75" customHeight="1">
      <c r="A7" s="70" t="s">
        <v>61</v>
      </c>
      <c r="B7" s="207">
        <v>300.0</v>
      </c>
      <c r="C7" s="208" t="s">
        <v>306</v>
      </c>
      <c r="D7" s="73"/>
      <c r="E7" s="207">
        <v>300.0</v>
      </c>
      <c r="F7" s="209">
        <v>300.0</v>
      </c>
      <c r="G7" s="75" t="s">
        <v>61</v>
      </c>
      <c r="H7" s="76">
        <v>0.0</v>
      </c>
      <c r="I7" s="77"/>
      <c r="J7" s="78"/>
      <c r="K7" s="76">
        <v>0.0</v>
      </c>
      <c r="L7" s="79">
        <v>0.0</v>
      </c>
      <c r="M7" s="56"/>
      <c r="N7" s="56"/>
      <c r="O7" s="56"/>
      <c r="P7" s="56"/>
      <c r="Q7" s="56"/>
      <c r="R7" s="56"/>
      <c r="S7" s="56"/>
      <c r="T7" s="56"/>
      <c r="U7" s="56"/>
      <c r="V7" s="56"/>
      <c r="W7" s="56"/>
      <c r="X7" s="56"/>
      <c r="Y7" s="56"/>
      <c r="Z7" s="56"/>
    </row>
    <row r="8" ht="12.75" customHeight="1">
      <c r="A8" s="70" t="s">
        <v>62</v>
      </c>
      <c r="B8" s="207">
        <v>100.0</v>
      </c>
      <c r="C8" s="208" t="s">
        <v>307</v>
      </c>
      <c r="D8" s="73"/>
      <c r="E8" s="207">
        <v>100.0</v>
      </c>
      <c r="F8" s="209">
        <v>100.0</v>
      </c>
      <c r="G8" s="75" t="s">
        <v>62</v>
      </c>
      <c r="H8" s="76">
        <v>0.0</v>
      </c>
      <c r="I8" s="77"/>
      <c r="J8" s="78"/>
      <c r="K8" s="76">
        <v>0.0</v>
      </c>
      <c r="L8" s="79">
        <v>0.0</v>
      </c>
      <c r="M8" s="56"/>
      <c r="N8" s="56"/>
      <c r="O8" s="56"/>
      <c r="P8" s="56"/>
      <c r="Q8" s="56"/>
      <c r="R8" s="56"/>
      <c r="S8" s="56"/>
      <c r="T8" s="56"/>
      <c r="U8" s="56"/>
      <c r="V8" s="56"/>
      <c r="W8" s="56"/>
      <c r="X8" s="56"/>
      <c r="Y8" s="56"/>
      <c r="Z8" s="56"/>
    </row>
    <row r="9" ht="12.75" customHeight="1">
      <c r="A9" s="73" t="s">
        <v>63</v>
      </c>
      <c r="B9" s="71">
        <v>0.0</v>
      </c>
      <c r="C9" s="72"/>
      <c r="D9" s="73"/>
      <c r="E9" s="80"/>
      <c r="F9" s="81"/>
      <c r="G9" s="78" t="s">
        <v>63</v>
      </c>
      <c r="H9" s="82">
        <v>0.0</v>
      </c>
      <c r="I9" s="83"/>
      <c r="J9" s="78"/>
      <c r="K9" s="84"/>
      <c r="L9" s="85"/>
      <c r="M9" s="56"/>
      <c r="N9" s="56"/>
      <c r="O9" s="56"/>
      <c r="P9" s="56"/>
      <c r="Q9" s="56"/>
      <c r="R9" s="56"/>
      <c r="S9" s="56"/>
      <c r="T9" s="56"/>
      <c r="U9" s="56"/>
      <c r="V9" s="56"/>
      <c r="W9" s="56"/>
      <c r="X9" s="56"/>
      <c r="Y9" s="56"/>
      <c r="Z9" s="56"/>
    </row>
    <row r="10" ht="12.75" customHeight="1">
      <c r="A10" s="86" t="s">
        <v>64</v>
      </c>
      <c r="B10" s="71"/>
      <c r="C10" s="72"/>
      <c r="D10" s="73"/>
      <c r="E10" s="71">
        <v>0.0</v>
      </c>
      <c r="F10" s="74">
        <v>0.0</v>
      </c>
      <c r="G10" s="87" t="s">
        <v>64</v>
      </c>
      <c r="H10" s="76"/>
      <c r="I10" s="77"/>
      <c r="J10" s="78"/>
      <c r="K10" s="76">
        <v>0.0</v>
      </c>
      <c r="L10" s="79">
        <v>0.0</v>
      </c>
      <c r="M10" s="56"/>
      <c r="N10" s="56"/>
      <c r="O10" s="56"/>
      <c r="P10" s="56"/>
      <c r="Q10" s="56"/>
      <c r="R10" s="56"/>
      <c r="S10" s="56"/>
      <c r="T10" s="56"/>
      <c r="U10" s="56"/>
      <c r="V10" s="56"/>
      <c r="W10" s="56"/>
      <c r="X10" s="56"/>
      <c r="Y10" s="56"/>
      <c r="Z10" s="56"/>
    </row>
    <row r="11" ht="12.75" customHeight="1">
      <c r="A11" s="86" t="s">
        <v>65</v>
      </c>
      <c r="B11" s="71"/>
      <c r="C11" s="72"/>
      <c r="D11" s="73"/>
      <c r="E11" s="71">
        <v>0.0</v>
      </c>
      <c r="F11" s="74">
        <v>0.0</v>
      </c>
      <c r="G11" s="87" t="s">
        <v>65</v>
      </c>
      <c r="H11" s="76"/>
      <c r="I11" s="77"/>
      <c r="J11" s="78"/>
      <c r="K11" s="76">
        <v>0.0</v>
      </c>
      <c r="L11" s="79">
        <v>0.0</v>
      </c>
      <c r="M11" s="56"/>
      <c r="N11" s="56"/>
      <c r="O11" s="56"/>
      <c r="P11" s="56"/>
      <c r="Q11" s="56"/>
      <c r="R11" s="56"/>
      <c r="S11" s="56"/>
      <c r="T11" s="56"/>
      <c r="U11" s="56"/>
      <c r="V11" s="56"/>
      <c r="W11" s="56"/>
      <c r="X11" s="56"/>
      <c r="Y11" s="56"/>
      <c r="Z11" s="56"/>
    </row>
    <row r="12" ht="12.75" customHeight="1">
      <c r="A12" s="86" t="s">
        <v>66</v>
      </c>
      <c r="B12" s="71"/>
      <c r="C12" s="72"/>
      <c r="D12" s="73"/>
      <c r="E12" s="71"/>
      <c r="F12" s="74"/>
      <c r="G12" s="87" t="s">
        <v>66</v>
      </c>
      <c r="H12" s="76"/>
      <c r="I12" s="77"/>
      <c r="J12" s="78"/>
      <c r="K12" s="76">
        <v>0.0</v>
      </c>
      <c r="L12" s="79">
        <v>0.0</v>
      </c>
      <c r="M12" s="56"/>
      <c r="N12" s="56"/>
      <c r="O12" s="56"/>
      <c r="P12" s="56"/>
      <c r="Q12" s="56"/>
      <c r="R12" s="56"/>
      <c r="S12" s="56"/>
      <c r="T12" s="56"/>
      <c r="U12" s="56"/>
      <c r="V12" s="56"/>
      <c r="W12" s="56"/>
      <c r="X12" s="56"/>
      <c r="Y12" s="56"/>
      <c r="Z12" s="56"/>
    </row>
    <row r="13" ht="12.75" customHeight="1">
      <c r="A13" s="86" t="s">
        <v>67</v>
      </c>
      <c r="B13" s="71"/>
      <c r="C13" s="72"/>
      <c r="D13" s="73"/>
      <c r="E13" s="71"/>
      <c r="F13" s="74"/>
      <c r="G13" s="87" t="s">
        <v>67</v>
      </c>
      <c r="H13" s="76"/>
      <c r="I13" s="77"/>
      <c r="J13" s="78"/>
      <c r="K13" s="76">
        <v>0.0</v>
      </c>
      <c r="L13" s="79">
        <v>0.0</v>
      </c>
      <c r="M13" s="56"/>
      <c r="N13" s="56"/>
      <c r="O13" s="56"/>
      <c r="P13" s="56"/>
      <c r="Q13" s="56"/>
      <c r="R13" s="56"/>
      <c r="S13" s="56"/>
      <c r="T13" s="56"/>
      <c r="U13" s="56"/>
      <c r="V13" s="56"/>
      <c r="W13" s="56"/>
      <c r="X13" s="56"/>
      <c r="Y13" s="56"/>
      <c r="Z13" s="56"/>
    </row>
    <row r="14" ht="12.75" customHeight="1">
      <c r="A14" s="86" t="s">
        <v>68</v>
      </c>
      <c r="B14" s="71"/>
      <c r="C14" s="72"/>
      <c r="D14" s="73"/>
      <c r="E14" s="71"/>
      <c r="F14" s="74"/>
      <c r="G14" s="87" t="s">
        <v>68</v>
      </c>
      <c r="H14" s="76"/>
      <c r="I14" s="77"/>
      <c r="J14" s="78"/>
      <c r="K14" s="76">
        <v>0.0</v>
      </c>
      <c r="L14" s="79">
        <v>0.0</v>
      </c>
      <c r="M14" s="56"/>
      <c r="N14" s="56"/>
      <c r="O14" s="56"/>
      <c r="P14" s="56"/>
      <c r="Q14" s="56"/>
      <c r="R14" s="56"/>
      <c r="S14" s="56"/>
      <c r="T14" s="56"/>
      <c r="U14" s="56"/>
      <c r="V14" s="56"/>
      <c r="W14" s="56"/>
      <c r="X14" s="56"/>
      <c r="Y14" s="56"/>
      <c r="Z14" s="56"/>
    </row>
    <row r="15" ht="12.75" customHeight="1">
      <c r="A15" s="86" t="s">
        <v>69</v>
      </c>
      <c r="B15" s="71"/>
      <c r="C15" s="72"/>
      <c r="D15" s="73"/>
      <c r="E15" s="71">
        <v>0.0</v>
      </c>
      <c r="F15" s="74">
        <v>0.0</v>
      </c>
      <c r="G15" s="87" t="s">
        <v>69</v>
      </c>
      <c r="H15" s="76"/>
      <c r="I15" s="77"/>
      <c r="J15" s="78"/>
      <c r="K15" s="76">
        <v>0.0</v>
      </c>
      <c r="L15" s="79">
        <v>0.0</v>
      </c>
      <c r="M15" s="56"/>
      <c r="N15" s="56"/>
      <c r="O15" s="56"/>
      <c r="P15" s="56"/>
      <c r="Q15" s="56"/>
      <c r="R15" s="56"/>
      <c r="S15" s="56"/>
      <c r="T15" s="56"/>
      <c r="U15" s="56"/>
      <c r="V15" s="56"/>
      <c r="W15" s="56"/>
      <c r="X15" s="56"/>
      <c r="Y15" s="56"/>
      <c r="Z15" s="56"/>
    </row>
    <row r="16" ht="26.25" customHeight="1">
      <c r="A16" s="88" t="s">
        <v>70</v>
      </c>
      <c r="B16" s="89"/>
      <c r="C16" s="88"/>
      <c r="D16" s="73"/>
      <c r="E16" s="80"/>
      <c r="F16" s="81"/>
      <c r="G16" s="78" t="s">
        <v>70</v>
      </c>
      <c r="H16" s="82"/>
      <c r="I16" s="90"/>
      <c r="J16" s="78"/>
      <c r="K16" s="84"/>
      <c r="L16" s="85"/>
      <c r="M16" s="56"/>
      <c r="N16" s="56"/>
      <c r="O16" s="56"/>
      <c r="P16" s="56"/>
      <c r="Q16" s="56"/>
      <c r="R16" s="56"/>
      <c r="S16" s="56"/>
      <c r="T16" s="56"/>
      <c r="U16" s="56"/>
      <c r="V16" s="56"/>
      <c r="W16" s="56"/>
      <c r="X16" s="56"/>
      <c r="Y16" s="56"/>
      <c r="Z16" s="56"/>
    </row>
    <row r="17" ht="12.75" customHeight="1">
      <c r="A17" s="73" t="s">
        <v>71</v>
      </c>
      <c r="B17" s="71"/>
      <c r="C17" s="72"/>
      <c r="D17" s="73"/>
      <c r="E17" s="71">
        <v>0.0</v>
      </c>
      <c r="F17" s="74">
        <v>0.0</v>
      </c>
      <c r="G17" s="78" t="s">
        <v>71</v>
      </c>
      <c r="H17" s="76"/>
      <c r="I17" s="77"/>
      <c r="J17" s="78"/>
      <c r="K17" s="76">
        <v>0.0</v>
      </c>
      <c r="L17" s="79">
        <v>0.0</v>
      </c>
      <c r="M17" s="56"/>
      <c r="N17" s="56"/>
      <c r="O17" s="56"/>
      <c r="P17" s="56"/>
      <c r="Q17" s="56"/>
      <c r="R17" s="56"/>
      <c r="S17" s="56"/>
      <c r="T17" s="56"/>
      <c r="U17" s="56"/>
      <c r="V17" s="56"/>
      <c r="W17" s="56"/>
      <c r="X17" s="56"/>
      <c r="Y17" s="56"/>
      <c r="Z17" s="56"/>
    </row>
    <row r="18" ht="12.75" customHeight="1">
      <c r="A18" s="73" t="s">
        <v>71</v>
      </c>
      <c r="B18" s="71"/>
      <c r="C18" s="72"/>
      <c r="D18" s="73"/>
      <c r="E18" s="71">
        <v>0.0</v>
      </c>
      <c r="F18" s="74">
        <v>0.0</v>
      </c>
      <c r="G18" s="78" t="s">
        <v>71</v>
      </c>
      <c r="H18" s="76"/>
      <c r="I18" s="77"/>
      <c r="J18" s="78"/>
      <c r="K18" s="76">
        <v>0.0</v>
      </c>
      <c r="L18" s="79">
        <v>0.0</v>
      </c>
      <c r="M18" s="56"/>
      <c r="N18" s="56"/>
      <c r="O18" s="56"/>
      <c r="P18" s="56"/>
      <c r="Q18" s="56"/>
      <c r="R18" s="56"/>
      <c r="S18" s="56"/>
      <c r="T18" s="56"/>
      <c r="U18" s="56"/>
      <c r="V18" s="56"/>
      <c r="W18" s="56"/>
      <c r="X18" s="56"/>
      <c r="Y18" s="56"/>
      <c r="Z18" s="56"/>
    </row>
    <row r="19" ht="12.75" customHeight="1">
      <c r="A19" s="91" t="s">
        <v>72</v>
      </c>
      <c r="B19" s="92"/>
      <c r="C19" s="93"/>
      <c r="D19" s="91"/>
      <c r="E19" s="80"/>
      <c r="F19" s="81"/>
      <c r="G19" s="94" t="s">
        <v>72</v>
      </c>
      <c r="H19" s="84"/>
      <c r="I19" s="83"/>
      <c r="J19" s="95"/>
      <c r="K19" s="84"/>
      <c r="L19" s="85"/>
      <c r="M19" s="56"/>
      <c r="N19" s="56"/>
      <c r="O19" s="56"/>
      <c r="P19" s="56"/>
      <c r="Q19" s="56"/>
      <c r="R19" s="56"/>
      <c r="S19" s="56"/>
      <c r="T19" s="56"/>
      <c r="U19" s="56"/>
      <c r="V19" s="56"/>
      <c r="W19" s="56"/>
      <c r="X19" s="56"/>
      <c r="Y19" s="56"/>
      <c r="Z19" s="56"/>
    </row>
    <row r="20" ht="12.75" customHeight="1">
      <c r="A20" s="73" t="s">
        <v>73</v>
      </c>
      <c r="B20" s="89">
        <f>SUM(B5:B19)</f>
        <v>600</v>
      </c>
      <c r="C20" s="89"/>
      <c r="D20" s="73"/>
      <c r="E20" s="89">
        <f t="shared" ref="E20:F20" si="1">SUM(E5,E6,E7,E8,E10,E11,E15,E17,E18)</f>
        <v>550</v>
      </c>
      <c r="F20" s="96">
        <f t="shared" si="1"/>
        <v>550</v>
      </c>
      <c r="G20" s="78" t="s">
        <v>73</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74</v>
      </c>
      <c r="B21" s="63"/>
      <c r="C21" s="99"/>
      <c r="D21" s="63"/>
      <c r="E21" s="100"/>
      <c r="F21" s="101"/>
      <c r="G21" s="63" t="s">
        <v>75</v>
      </c>
      <c r="H21" s="63"/>
      <c r="I21" s="99"/>
      <c r="J21" s="63" t="s">
        <v>51</v>
      </c>
      <c r="K21" s="63" t="s">
        <v>76</v>
      </c>
      <c r="L21" s="102" t="s">
        <v>77</v>
      </c>
      <c r="M21" s="56"/>
      <c r="N21" s="56"/>
      <c r="O21" s="56"/>
      <c r="P21" s="56"/>
      <c r="Q21" s="56"/>
      <c r="R21" s="56"/>
      <c r="S21" s="56"/>
      <c r="T21" s="56"/>
      <c r="U21" s="56"/>
      <c r="V21" s="56"/>
      <c r="W21" s="56"/>
      <c r="X21" s="56"/>
      <c r="Y21" s="56"/>
      <c r="Z21" s="56"/>
    </row>
    <row r="22" ht="12.75" customHeight="1">
      <c r="A22" s="66"/>
      <c r="B22" s="66"/>
      <c r="C22" s="103"/>
      <c r="D22" s="66"/>
      <c r="E22" s="104"/>
      <c r="F22" s="105"/>
      <c r="G22" s="65" t="s">
        <v>78</v>
      </c>
      <c r="H22" s="65"/>
      <c r="I22" s="106"/>
      <c r="J22" s="65"/>
      <c r="K22" s="65" t="s">
        <v>50</v>
      </c>
      <c r="L22" s="69" t="s">
        <v>49</v>
      </c>
      <c r="M22" s="56"/>
      <c r="N22" s="56"/>
      <c r="O22" s="56"/>
      <c r="P22" s="56"/>
      <c r="Q22" s="56"/>
      <c r="R22" s="56"/>
      <c r="S22" s="56"/>
      <c r="T22" s="56"/>
      <c r="U22" s="56"/>
      <c r="V22" s="56"/>
      <c r="W22" s="56"/>
      <c r="X22" s="56"/>
      <c r="Y22" s="56"/>
      <c r="Z22" s="56"/>
    </row>
    <row r="23" ht="12.75" customHeight="1">
      <c r="A23" s="107"/>
      <c r="B23" s="66" t="s">
        <v>55</v>
      </c>
      <c r="C23" s="103" t="s">
        <v>56</v>
      </c>
      <c r="D23" s="66"/>
      <c r="E23" s="65" t="s">
        <v>57</v>
      </c>
      <c r="F23" s="69" t="s">
        <v>58</v>
      </c>
      <c r="G23" s="108" t="s">
        <v>79</v>
      </c>
      <c r="H23" s="65" t="s">
        <v>55</v>
      </c>
      <c r="I23" s="106" t="s">
        <v>56</v>
      </c>
      <c r="J23" s="65"/>
      <c r="K23" s="65" t="s">
        <v>57</v>
      </c>
      <c r="L23" s="69" t="s">
        <v>58</v>
      </c>
      <c r="M23" s="56"/>
      <c r="N23" s="56"/>
      <c r="O23" s="56"/>
      <c r="P23" s="56"/>
      <c r="Q23" s="56"/>
      <c r="R23" s="56"/>
      <c r="S23" s="56"/>
      <c r="T23" s="56"/>
      <c r="U23" s="56"/>
      <c r="V23" s="56"/>
      <c r="W23" s="56"/>
      <c r="X23" s="56"/>
      <c r="Y23" s="56"/>
      <c r="Z23" s="56"/>
    </row>
    <row r="24" ht="12.75" customHeight="1">
      <c r="A24" s="109" t="s">
        <v>80</v>
      </c>
      <c r="B24" s="110">
        <v>0.0</v>
      </c>
      <c r="C24" s="111"/>
      <c r="D24" s="109"/>
      <c r="E24" s="110">
        <v>0.0</v>
      </c>
      <c r="F24" s="112">
        <v>0.0</v>
      </c>
      <c r="G24" s="113" t="s">
        <v>81</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82</v>
      </c>
      <c r="B25" s="210">
        <v>100.0</v>
      </c>
      <c r="C25" s="211" t="s">
        <v>308</v>
      </c>
      <c r="D25" s="109"/>
      <c r="E25" s="210">
        <v>100.0</v>
      </c>
      <c r="F25" s="212">
        <v>100.0</v>
      </c>
      <c r="G25" s="113" t="s">
        <v>83</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84</v>
      </c>
      <c r="B26" s="110">
        <v>0.0</v>
      </c>
      <c r="C26" s="111"/>
      <c r="D26" s="109"/>
      <c r="E26" s="110">
        <v>0.0</v>
      </c>
      <c r="F26" s="112">
        <v>0.0</v>
      </c>
      <c r="G26" s="113" t="s">
        <v>85</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86</v>
      </c>
      <c r="B27" s="213">
        <v>600.0</v>
      </c>
      <c r="C27" s="211" t="s">
        <v>309</v>
      </c>
      <c r="D27" s="109"/>
      <c r="E27" s="213">
        <v>460.0</v>
      </c>
      <c r="F27" s="212">
        <v>460.0</v>
      </c>
      <c r="G27" s="116" t="s">
        <v>87</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88</v>
      </c>
      <c r="B28" s="118">
        <v>0.0</v>
      </c>
      <c r="C28" s="111"/>
      <c r="D28" s="109"/>
      <c r="E28" s="118">
        <v>0.0</v>
      </c>
      <c r="F28" s="112">
        <v>0.0</v>
      </c>
      <c r="G28" s="113" t="s">
        <v>89</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90</v>
      </c>
      <c r="H29" s="121"/>
      <c r="I29" s="126"/>
      <c r="J29" s="116"/>
      <c r="K29" s="121"/>
      <c r="L29" s="122"/>
      <c r="M29" s="56"/>
      <c r="N29" s="56"/>
      <c r="O29" s="56"/>
      <c r="P29" s="56"/>
      <c r="Q29" s="56"/>
      <c r="R29" s="56"/>
      <c r="S29" s="56"/>
      <c r="T29" s="56"/>
      <c r="U29" s="56"/>
      <c r="V29" s="56"/>
      <c r="W29" s="56"/>
      <c r="X29" s="56"/>
      <c r="Y29" s="56"/>
      <c r="Z29" s="56"/>
    </row>
    <row r="30" ht="12.75" customHeight="1">
      <c r="A30" s="109" t="s">
        <v>91</v>
      </c>
      <c r="B30" s="110">
        <v>0.0</v>
      </c>
      <c r="C30" s="111"/>
      <c r="D30" s="109"/>
      <c r="E30" s="110">
        <v>0.0</v>
      </c>
      <c r="F30" s="112">
        <v>0.0</v>
      </c>
      <c r="G30" s="127" t="s">
        <v>92</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93</v>
      </c>
      <c r="B31" s="110">
        <v>0.0</v>
      </c>
      <c r="C31" s="111"/>
      <c r="D31" s="109"/>
      <c r="E31" s="110">
        <v>0.0</v>
      </c>
      <c r="F31" s="112">
        <v>0.0</v>
      </c>
      <c r="G31" s="120" t="s">
        <v>94</v>
      </c>
      <c r="H31" s="119"/>
      <c r="I31" s="120"/>
      <c r="J31" s="116"/>
      <c r="K31" s="121"/>
      <c r="L31" s="122"/>
      <c r="M31" s="56"/>
      <c r="N31" s="56"/>
      <c r="O31" s="56"/>
      <c r="P31" s="56"/>
      <c r="Q31" s="56"/>
      <c r="R31" s="56"/>
      <c r="S31" s="56"/>
      <c r="T31" s="56"/>
      <c r="U31" s="56"/>
      <c r="V31" s="56"/>
      <c r="W31" s="56"/>
      <c r="X31" s="56"/>
      <c r="Y31" s="56"/>
      <c r="Z31" s="56"/>
    </row>
    <row r="32" ht="12.75" customHeight="1">
      <c r="A32" s="109" t="s">
        <v>95</v>
      </c>
      <c r="B32" s="110">
        <v>0.0</v>
      </c>
      <c r="C32" s="111"/>
      <c r="D32" s="109"/>
      <c r="E32" s="110">
        <v>0.0</v>
      </c>
      <c r="F32" s="112">
        <v>0.0</v>
      </c>
      <c r="G32" s="116" t="s">
        <v>71</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96</v>
      </c>
      <c r="B33" s="110">
        <v>0.0</v>
      </c>
      <c r="C33" s="111"/>
      <c r="D33" s="109"/>
      <c r="E33" s="110">
        <v>0.0</v>
      </c>
      <c r="F33" s="112">
        <v>0.0</v>
      </c>
      <c r="G33" s="128" t="s">
        <v>97</v>
      </c>
      <c r="H33" s="121"/>
      <c r="I33" s="126"/>
      <c r="J33" s="128"/>
      <c r="K33" s="121"/>
      <c r="L33" s="122"/>
      <c r="M33" s="56"/>
      <c r="N33" s="56"/>
      <c r="O33" s="56"/>
      <c r="P33" s="56"/>
      <c r="Q33" s="56"/>
      <c r="R33" s="56"/>
      <c r="S33" s="56"/>
      <c r="T33" s="56"/>
      <c r="U33" s="56"/>
      <c r="V33" s="56"/>
      <c r="W33" s="56"/>
      <c r="X33" s="56"/>
      <c r="Y33" s="56"/>
      <c r="Z33" s="56"/>
    </row>
    <row r="34" ht="12.75" customHeight="1">
      <c r="A34" s="129" t="s">
        <v>98</v>
      </c>
      <c r="B34" s="130"/>
      <c r="C34" s="131"/>
      <c r="D34" s="129"/>
      <c r="E34" s="130"/>
      <c r="F34" s="132"/>
      <c r="G34" s="116" t="s">
        <v>73</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71</v>
      </c>
      <c r="B35" s="110">
        <v>0.0</v>
      </c>
      <c r="C35" s="111"/>
      <c r="D35" s="109"/>
      <c r="E35" s="110">
        <v>0.0</v>
      </c>
      <c r="F35" s="112">
        <v>0.0</v>
      </c>
      <c r="G35" s="63" t="s">
        <v>99</v>
      </c>
      <c r="H35" s="63"/>
      <c r="I35" s="99"/>
      <c r="J35" s="63"/>
      <c r="K35" s="100"/>
      <c r="L35" s="101"/>
      <c r="M35" s="56"/>
      <c r="N35" s="56"/>
      <c r="O35" s="56"/>
      <c r="P35" s="56"/>
      <c r="Q35" s="56"/>
      <c r="R35" s="56"/>
      <c r="S35" s="56"/>
      <c r="T35" s="56"/>
      <c r="U35" s="56"/>
      <c r="V35" s="56"/>
      <c r="W35" s="56"/>
      <c r="X35" s="56"/>
      <c r="Y35" s="56"/>
      <c r="Z35" s="56"/>
    </row>
    <row r="36" ht="12.75" customHeight="1">
      <c r="A36" s="129" t="s">
        <v>100</v>
      </c>
      <c r="B36" s="129"/>
      <c r="C36" s="134"/>
      <c r="D36" s="129"/>
      <c r="E36" s="130"/>
      <c r="F36" s="132"/>
      <c r="G36" s="66" t="s">
        <v>101</v>
      </c>
      <c r="H36" s="66" t="s">
        <v>102</v>
      </c>
      <c r="I36" s="103"/>
      <c r="J36" s="66"/>
      <c r="K36" s="66" t="s">
        <v>51</v>
      </c>
      <c r="L36" s="105"/>
      <c r="M36" s="56"/>
      <c r="N36" s="56"/>
      <c r="O36" s="56"/>
      <c r="P36" s="56"/>
      <c r="Q36" s="56"/>
      <c r="R36" s="56"/>
      <c r="S36" s="56"/>
      <c r="T36" s="56"/>
      <c r="U36" s="56"/>
      <c r="V36" s="56"/>
      <c r="W36" s="56"/>
      <c r="X36" s="56"/>
      <c r="Y36" s="56"/>
      <c r="Z36" s="56"/>
    </row>
    <row r="37" ht="12.75" customHeight="1">
      <c r="A37" s="109" t="s">
        <v>73</v>
      </c>
      <c r="B37" s="135">
        <f>SUM(B24:B28,B30,B31:B33,B35)</f>
        <v>700</v>
      </c>
      <c r="C37" s="136"/>
      <c r="D37" s="109"/>
      <c r="E37" s="135">
        <f t="shared" ref="E37:F37" si="4">SUM(E24:E36)</f>
        <v>560</v>
      </c>
      <c r="F37" s="137">
        <f t="shared" si="4"/>
        <v>560</v>
      </c>
      <c r="G37" s="66" t="s">
        <v>78</v>
      </c>
      <c r="H37" s="65" t="s">
        <v>50</v>
      </c>
      <c r="I37" s="103"/>
      <c r="J37" s="65" t="s">
        <v>49</v>
      </c>
      <c r="K37" s="66"/>
      <c r="L37" s="69"/>
      <c r="M37" s="56"/>
      <c r="N37" s="56"/>
      <c r="O37" s="56"/>
      <c r="P37" s="56"/>
      <c r="Q37" s="56"/>
      <c r="R37" s="56"/>
      <c r="S37" s="56"/>
      <c r="T37" s="56"/>
      <c r="U37" s="56"/>
      <c r="V37" s="56"/>
      <c r="W37" s="56"/>
      <c r="X37" s="56"/>
      <c r="Y37" s="56"/>
      <c r="Z37" s="56"/>
    </row>
    <row r="38" ht="12.75" customHeight="1">
      <c r="A38" s="98" t="s">
        <v>103</v>
      </c>
      <c r="B38" s="63"/>
      <c r="C38" s="99"/>
      <c r="D38" s="63"/>
      <c r="E38" s="63"/>
      <c r="F38" s="102"/>
      <c r="G38" s="107" t="s">
        <v>104</v>
      </c>
      <c r="H38" s="66" t="s">
        <v>55</v>
      </c>
      <c r="I38" s="103" t="s">
        <v>105</v>
      </c>
      <c r="J38" s="66"/>
      <c r="K38" s="65" t="s">
        <v>57</v>
      </c>
      <c r="L38" s="69" t="s">
        <v>58</v>
      </c>
      <c r="M38" s="56"/>
      <c r="N38" s="56"/>
      <c r="O38" s="56"/>
      <c r="P38" s="56"/>
      <c r="Q38" s="56"/>
      <c r="R38" s="56"/>
      <c r="S38" s="56"/>
      <c r="T38" s="56"/>
      <c r="U38" s="56"/>
      <c r="V38" s="56"/>
      <c r="W38" s="56"/>
      <c r="X38" s="56"/>
      <c r="Y38" s="56"/>
      <c r="Z38" s="56"/>
    </row>
    <row r="39" ht="12.75" customHeight="1">
      <c r="A39" s="66" t="s">
        <v>106</v>
      </c>
      <c r="B39" s="66"/>
      <c r="C39" s="103"/>
      <c r="D39" s="66"/>
      <c r="E39" s="66" t="s">
        <v>107</v>
      </c>
      <c r="F39" s="138" t="s">
        <v>108</v>
      </c>
      <c r="G39" s="139" t="s">
        <v>109</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110</v>
      </c>
      <c r="B40" s="66"/>
      <c r="C40" s="103"/>
      <c r="D40" s="66"/>
      <c r="E40" s="66"/>
      <c r="F40" s="138"/>
      <c r="G40" s="144" t="s">
        <v>111</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112</v>
      </c>
      <c r="B41" s="66" t="s">
        <v>55</v>
      </c>
      <c r="C41" s="103" t="s">
        <v>105</v>
      </c>
      <c r="D41" s="107"/>
      <c r="E41" s="65" t="s">
        <v>57</v>
      </c>
      <c r="F41" s="69" t="s">
        <v>58</v>
      </c>
      <c r="G41" s="139" t="s">
        <v>113</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114</v>
      </c>
      <c r="B42" s="147">
        <v>0.0</v>
      </c>
      <c r="C42" s="148"/>
      <c r="D42" s="149"/>
      <c r="E42" s="149"/>
      <c r="F42" s="149"/>
      <c r="G42" s="144" t="s">
        <v>115</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116</v>
      </c>
      <c r="B43" s="147">
        <v>0.0</v>
      </c>
      <c r="C43" s="150" t="s">
        <v>117</v>
      </c>
      <c r="D43" s="149"/>
      <c r="E43" s="149"/>
      <c r="F43" s="149"/>
      <c r="G43" s="144" t="s">
        <v>118</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119</v>
      </c>
      <c r="B44" s="147">
        <v>0.0</v>
      </c>
      <c r="C44" s="150" t="s">
        <v>120</v>
      </c>
      <c r="D44" s="149"/>
      <c r="E44" s="151"/>
      <c r="F44" s="152"/>
      <c r="G44" s="139" t="s">
        <v>121</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122</v>
      </c>
      <c r="B45" s="151">
        <v>0.0</v>
      </c>
      <c r="C45" s="150"/>
      <c r="D45" s="149"/>
      <c r="E45" s="151">
        <v>0.0</v>
      </c>
      <c r="F45" s="152">
        <v>0.0</v>
      </c>
      <c r="G45" s="139" t="s">
        <v>73</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123</v>
      </c>
      <c r="B46" s="151">
        <v>0.0</v>
      </c>
      <c r="C46" s="150"/>
      <c r="D46" s="149"/>
      <c r="E46" s="151">
        <v>0.0</v>
      </c>
      <c r="F46" s="152">
        <v>0.0</v>
      </c>
      <c r="G46" s="63" t="s">
        <v>124</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125</v>
      </c>
      <c r="H47" s="66" t="s">
        <v>102</v>
      </c>
      <c r="I47" s="103"/>
      <c r="J47" s="66"/>
      <c r="K47" s="104"/>
      <c r="L47" s="105"/>
      <c r="M47" s="56"/>
      <c r="N47" s="56"/>
      <c r="O47" s="56"/>
      <c r="P47" s="56"/>
      <c r="Q47" s="56"/>
      <c r="R47" s="56"/>
      <c r="S47" s="56"/>
      <c r="T47" s="56"/>
      <c r="U47" s="56"/>
      <c r="V47" s="56"/>
      <c r="W47" s="56"/>
      <c r="X47" s="56"/>
      <c r="Y47" s="56"/>
      <c r="Z47" s="56"/>
    </row>
    <row r="48" ht="12.75" customHeight="1">
      <c r="A48" s="146" t="s">
        <v>126</v>
      </c>
      <c r="B48" s="151"/>
      <c r="C48" s="150"/>
      <c r="D48" s="149"/>
      <c r="E48" s="151">
        <v>0.0</v>
      </c>
      <c r="F48" s="152">
        <v>0.0</v>
      </c>
      <c r="G48" s="107" t="s">
        <v>127</v>
      </c>
      <c r="H48" s="107"/>
      <c r="I48" s="155"/>
      <c r="J48" s="107"/>
      <c r="K48" s="104"/>
      <c r="L48" s="105"/>
      <c r="M48" s="56"/>
      <c r="N48" s="56"/>
      <c r="O48" s="56"/>
      <c r="P48" s="56"/>
      <c r="Q48" s="56"/>
      <c r="R48" s="56"/>
      <c r="S48" s="56"/>
      <c r="T48" s="56"/>
      <c r="U48" s="56"/>
      <c r="V48" s="56"/>
      <c r="W48" s="56"/>
      <c r="X48" s="56"/>
      <c r="Y48" s="56"/>
      <c r="Z48" s="56"/>
    </row>
    <row r="49" ht="12.75" customHeight="1">
      <c r="A49" s="146" t="s">
        <v>128</v>
      </c>
      <c r="B49" s="151"/>
      <c r="C49" s="150"/>
      <c r="D49" s="149"/>
      <c r="E49" s="151">
        <v>0.0</v>
      </c>
      <c r="F49" s="152">
        <v>0.0</v>
      </c>
      <c r="G49" s="66" t="s">
        <v>78</v>
      </c>
      <c r="H49" s="66" t="s">
        <v>51</v>
      </c>
      <c r="I49" s="66"/>
      <c r="J49" s="65" t="s">
        <v>50</v>
      </c>
      <c r="K49" s="66"/>
      <c r="L49" s="138" t="s">
        <v>49</v>
      </c>
      <c r="M49" s="56"/>
      <c r="N49" s="56"/>
      <c r="O49" s="56"/>
      <c r="P49" s="56"/>
      <c r="Q49" s="56"/>
      <c r="R49" s="56"/>
      <c r="S49" s="56"/>
      <c r="T49" s="56"/>
      <c r="U49" s="56"/>
      <c r="V49" s="56"/>
      <c r="W49" s="56"/>
      <c r="X49" s="56"/>
      <c r="Y49" s="56"/>
      <c r="Z49" s="56"/>
    </row>
    <row r="50" ht="12.75" customHeight="1">
      <c r="A50" s="146" t="s">
        <v>129</v>
      </c>
      <c r="B50" s="151"/>
      <c r="C50" s="150"/>
      <c r="D50" s="149"/>
      <c r="E50" s="156"/>
      <c r="F50" s="157"/>
      <c r="G50" s="158" t="s">
        <v>130</v>
      </c>
      <c r="H50" s="66" t="s">
        <v>55</v>
      </c>
      <c r="I50" s="103" t="s">
        <v>105</v>
      </c>
      <c r="J50" s="107"/>
      <c r="K50" s="65" t="s">
        <v>57</v>
      </c>
      <c r="L50" s="69" t="s">
        <v>58</v>
      </c>
      <c r="M50" s="56"/>
      <c r="N50" s="56"/>
      <c r="O50" s="56"/>
      <c r="P50" s="56"/>
      <c r="Q50" s="56"/>
      <c r="R50" s="56"/>
      <c r="S50" s="56"/>
      <c r="T50" s="56"/>
      <c r="U50" s="56"/>
      <c r="V50" s="56"/>
      <c r="W50" s="56"/>
      <c r="X50" s="56"/>
      <c r="Y50" s="56"/>
      <c r="Z50" s="56"/>
    </row>
    <row r="51" ht="18.0" customHeight="1">
      <c r="A51" s="149" t="s">
        <v>73</v>
      </c>
      <c r="B51" s="159">
        <f>SUM(B45:B46)</f>
        <v>0</v>
      </c>
      <c r="C51" s="146"/>
      <c r="D51" s="149"/>
      <c r="E51" s="159">
        <f t="shared" ref="E51:F51" si="6">SUM(E43,E47,E48,E49)</f>
        <v>0</v>
      </c>
      <c r="F51" s="160">
        <f t="shared" si="6"/>
        <v>0</v>
      </c>
      <c r="G51" s="161" t="s">
        <v>131</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132</v>
      </c>
      <c r="B52" s="63"/>
      <c r="C52" s="99"/>
      <c r="D52" s="63"/>
      <c r="E52" s="100"/>
      <c r="F52" s="101"/>
      <c r="G52" s="161" t="s">
        <v>133</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125</v>
      </c>
      <c r="B53" s="66" t="s">
        <v>102</v>
      </c>
      <c r="C53" s="103"/>
      <c r="D53" s="66"/>
      <c r="E53" s="107"/>
      <c r="F53" s="105"/>
      <c r="G53" s="161" t="s">
        <v>134</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135</v>
      </c>
      <c r="B54" s="107"/>
      <c r="C54" s="155"/>
      <c r="D54" s="107"/>
      <c r="E54" s="104"/>
      <c r="F54" s="105"/>
      <c r="G54" s="161" t="s">
        <v>136</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110</v>
      </c>
      <c r="B55" s="166" t="s">
        <v>51</v>
      </c>
      <c r="C55" s="103"/>
      <c r="D55" s="65" t="s">
        <v>50</v>
      </c>
      <c r="E55" s="66"/>
      <c r="F55" s="138" t="s">
        <v>49</v>
      </c>
      <c r="G55" s="161" t="s">
        <v>137</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130</v>
      </c>
      <c r="B56" s="167" t="s">
        <v>55</v>
      </c>
      <c r="C56" s="103" t="s">
        <v>105</v>
      </c>
      <c r="D56" s="107"/>
      <c r="E56" s="65" t="s">
        <v>57</v>
      </c>
      <c r="F56" s="69" t="s">
        <v>58</v>
      </c>
      <c r="G56" s="168" t="s">
        <v>71</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131</v>
      </c>
      <c r="B57" s="170">
        <v>0.0</v>
      </c>
      <c r="C57" s="171"/>
      <c r="D57" s="172"/>
      <c r="E57" s="170">
        <v>0.0</v>
      </c>
      <c r="F57" s="173">
        <v>0.0</v>
      </c>
      <c r="G57" s="174" t="s">
        <v>100</v>
      </c>
      <c r="H57" s="175"/>
      <c r="I57" s="174"/>
      <c r="J57" s="175"/>
      <c r="K57" s="176"/>
      <c r="L57" s="177"/>
      <c r="M57" s="56"/>
      <c r="N57" s="56"/>
      <c r="O57" s="56"/>
      <c r="P57" s="56"/>
      <c r="Q57" s="56"/>
      <c r="R57" s="56"/>
      <c r="S57" s="56"/>
      <c r="T57" s="56"/>
      <c r="U57" s="56"/>
      <c r="V57" s="56"/>
      <c r="W57" s="56"/>
      <c r="X57" s="56"/>
      <c r="Y57" s="56"/>
      <c r="Z57" s="56"/>
    </row>
    <row r="58" ht="30.75" customHeight="1">
      <c r="A58" s="169" t="s">
        <v>133</v>
      </c>
      <c r="B58" s="170">
        <v>0.0</v>
      </c>
      <c r="C58" s="171"/>
      <c r="D58" s="172"/>
      <c r="E58" s="170">
        <v>0.0</v>
      </c>
      <c r="F58" s="173">
        <v>0.0</v>
      </c>
      <c r="G58" s="178" t="s">
        <v>73</v>
      </c>
      <c r="H58" s="179">
        <f>SUM(H51:H56)</f>
        <v>0</v>
      </c>
      <c r="I58" s="180"/>
      <c r="J58" s="181"/>
      <c r="K58" s="179">
        <f t="shared" ref="K58:L58" si="7">SUM(K51,K52,K53,K54,K55,K56)</f>
        <v>0</v>
      </c>
      <c r="L58" s="182">
        <f t="shared" si="7"/>
        <v>0</v>
      </c>
      <c r="M58" s="56"/>
      <c r="N58" s="56"/>
      <c r="O58" s="56"/>
      <c r="P58" s="56"/>
      <c r="Q58" s="56"/>
      <c r="R58" s="56"/>
      <c r="S58" s="56"/>
      <c r="T58" s="56"/>
      <c r="U58" s="56"/>
      <c r="V58" s="56"/>
      <c r="W58" s="56"/>
      <c r="X58" s="56"/>
      <c r="Y58" s="56"/>
      <c r="Z58" s="56"/>
    </row>
    <row r="59" ht="18.75" customHeight="1">
      <c r="A59" s="169" t="s">
        <v>134</v>
      </c>
      <c r="B59" s="170">
        <v>0.0</v>
      </c>
      <c r="C59" s="171"/>
      <c r="D59" s="172"/>
      <c r="E59" s="170">
        <v>0.0</v>
      </c>
      <c r="F59" s="173">
        <v>0.0</v>
      </c>
      <c r="G59" s="183" t="s">
        <v>138</v>
      </c>
      <c r="H59" s="56"/>
      <c r="I59" s="56"/>
      <c r="J59" s="56"/>
      <c r="K59" s="56"/>
      <c r="L59" s="56"/>
      <c r="M59" s="56"/>
      <c r="N59" s="56"/>
      <c r="O59" s="56"/>
      <c r="P59" s="56"/>
      <c r="Q59" s="56"/>
      <c r="R59" s="56"/>
      <c r="S59" s="56"/>
      <c r="T59" s="56"/>
      <c r="U59" s="56"/>
      <c r="V59" s="56"/>
      <c r="W59" s="56"/>
      <c r="X59" s="56"/>
      <c r="Y59" s="56"/>
      <c r="Z59" s="56"/>
    </row>
    <row r="60" ht="27.75" customHeight="1">
      <c r="A60" s="169" t="s">
        <v>136</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137</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71</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100</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73</v>
      </c>
      <c r="B64" s="192">
        <f>SUM(B57:B62)</f>
        <v>0</v>
      </c>
      <c r="C64" s="193"/>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139</v>
      </c>
      <c r="B65" s="63"/>
      <c r="C65" s="63"/>
      <c r="D65" s="102"/>
      <c r="E65" s="195">
        <f t="shared" ref="E65:F65" si="9">sum(E20,K20,K34,K45,K58,E51,E64)</f>
        <v>550</v>
      </c>
      <c r="F65" s="195">
        <f t="shared" si="9"/>
        <v>550</v>
      </c>
      <c r="G65" s="196"/>
      <c r="H65" s="56"/>
      <c r="I65" s="56"/>
      <c r="J65" s="56"/>
      <c r="K65" s="56"/>
      <c r="L65" s="56"/>
      <c r="M65" s="56"/>
      <c r="N65" s="56"/>
      <c r="O65" s="56"/>
      <c r="P65" s="56"/>
      <c r="Q65" s="56"/>
      <c r="R65" s="56"/>
      <c r="S65" s="56"/>
      <c r="T65" s="56"/>
      <c r="U65" s="56"/>
      <c r="V65" s="56"/>
      <c r="W65" s="56"/>
      <c r="X65" s="56"/>
      <c r="Y65" s="56"/>
      <c r="Z65" s="56"/>
    </row>
    <row r="66" ht="12.75" customHeight="1">
      <c r="A66" s="61" t="s">
        <v>140</v>
      </c>
      <c r="B66" s="61"/>
      <c r="C66" s="61"/>
      <c r="D66" s="197"/>
      <c r="E66" s="195">
        <f t="shared" ref="E66:F66" si="10">E37</f>
        <v>560</v>
      </c>
      <c r="F66" s="195">
        <f t="shared" si="10"/>
        <v>560</v>
      </c>
      <c r="G66" s="56"/>
      <c r="H66" s="56"/>
      <c r="I66" s="56"/>
      <c r="J66" s="56"/>
      <c r="K66" s="56"/>
      <c r="L66" s="56"/>
      <c r="M66" s="56"/>
      <c r="N66" s="56"/>
      <c r="O66" s="56"/>
      <c r="P66" s="56"/>
      <c r="Q66" s="56"/>
      <c r="R66" s="56"/>
      <c r="S66" s="56"/>
      <c r="T66" s="56"/>
      <c r="U66" s="56"/>
      <c r="V66" s="56"/>
      <c r="W66" s="56"/>
      <c r="X66" s="56"/>
      <c r="Y66" s="56"/>
      <c r="Z66" s="56"/>
    </row>
    <row r="67" ht="12.75" customHeight="1">
      <c r="A67" s="60" t="s">
        <v>141</v>
      </c>
      <c r="B67" s="61"/>
      <c r="C67" s="61"/>
      <c r="D67" s="61"/>
      <c r="E67" s="198">
        <f t="shared" ref="E67:F67" si="11">SUM(E65:E66)</f>
        <v>1110</v>
      </c>
      <c r="F67" s="198">
        <f t="shared" si="11"/>
        <v>1110</v>
      </c>
      <c r="G67" s="56"/>
      <c r="H67" s="56"/>
      <c r="I67" s="56"/>
      <c r="J67" s="56"/>
      <c r="K67" s="56"/>
      <c r="L67" s="56"/>
      <c r="M67" s="56"/>
      <c r="N67" s="56"/>
      <c r="O67" s="56"/>
      <c r="P67" s="56"/>
      <c r="Q67" s="56"/>
      <c r="R67" s="56"/>
      <c r="S67" s="56"/>
      <c r="T67" s="56"/>
      <c r="U67" s="56"/>
      <c r="V67" s="56"/>
      <c r="W67" s="56"/>
      <c r="X67" s="56"/>
      <c r="Y67" s="56"/>
      <c r="Z67" s="56"/>
    </row>
    <row r="68" ht="12.75" customHeight="1">
      <c r="A68" s="61" t="s">
        <v>142</v>
      </c>
      <c r="B68" s="61"/>
      <c r="C68" s="61"/>
      <c r="D68" s="61"/>
      <c r="E68" s="214" t="s">
        <v>279</v>
      </c>
      <c r="F68" s="215" t="s">
        <v>294</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143</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