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VerseOne" sheetId="3" r:id="rId6"/>
    <sheet state="visible" name="RAAG" sheetId="4" r:id="rId7"/>
    <sheet state="visible" name="BlueFoot Print Project" sheetId="5" r:id="rId8"/>
    <sheet state="visible" name="WISO" sheetId="6" r:id="rId9"/>
    <sheet state="visible" name="Glee Club" sheetId="7" r:id="rId10"/>
    <sheet state="visible" name="Into the Light" sheetId="8" r:id="rId11"/>
    <sheet state="visible" name="MASA" sheetId="9" r:id="rId12"/>
  </sheets>
  <definedNames/>
  <calcPr/>
  <extLst>
    <ext uri="GoogleSheetsCustomDataVersion1">
      <go:sheetsCustomData xmlns:go="http://customooxmlschemas.google.com/" r:id="rId13" roundtripDataSignature="AMtx7mi726Ik8kczsqK5emGiukBd9+6FmQ=="/>
    </ext>
  </extLst>
</workbook>
</file>

<file path=xl/sharedStrings.xml><?xml version="1.0" encoding="utf-8"?>
<sst xmlns="http://schemas.openxmlformats.org/spreadsheetml/2006/main" count="1607" uniqueCount="236">
  <si>
    <t>Amount To Allocate</t>
  </si>
  <si>
    <t>% Cut</t>
  </si>
  <si>
    <t>Name of Group</t>
  </si>
  <si>
    <t>SABO</t>
  </si>
  <si>
    <t>Program 1 Name</t>
  </si>
  <si>
    <t>Original Funding</t>
  </si>
  <si>
    <t>Appeals Request</t>
  </si>
  <si>
    <t>Post Cut (automatic calc.)</t>
  </si>
  <si>
    <t>Additional/New</t>
  </si>
  <si>
    <t>Program 2 Name</t>
  </si>
  <si>
    <t>Total Programming</t>
  </si>
  <si>
    <t>OM Original Funding</t>
  </si>
  <si>
    <t>OM Appeals Request</t>
  </si>
  <si>
    <t>OM Post Cut (automatic calc.)</t>
  </si>
  <si>
    <t>Total Allocation</t>
  </si>
  <si>
    <t>Post Cut</t>
  </si>
  <si>
    <t>Transfer #</t>
  </si>
  <si>
    <t>RAAG</t>
  </si>
  <si>
    <t>A3 (All-American Awaaz)</t>
  </si>
  <si>
    <t>new</t>
  </si>
  <si>
    <t>BlueFoot Print Project</t>
  </si>
  <si>
    <t>End of Year Cookout</t>
  </si>
  <si>
    <t>WISO</t>
  </si>
  <si>
    <t>WISO Week</t>
  </si>
  <si>
    <t>Glee Club</t>
  </si>
  <si>
    <t>Spring Concert</t>
  </si>
  <si>
    <t>Into the Light</t>
  </si>
  <si>
    <t>5K Run/Walk</t>
  </si>
  <si>
    <t>Mexican American Student Association</t>
  </si>
  <si>
    <t>Quinceanera</t>
  </si>
  <si>
    <t>New</t>
  </si>
  <si>
    <t>Debate Team</t>
  </si>
  <si>
    <t>National Tournament</t>
  </si>
  <si>
    <t>Academic Team</t>
  </si>
  <si>
    <t>Total:</t>
  </si>
  <si>
    <t>Late</t>
  </si>
  <si>
    <t>Pre Cut</t>
  </si>
  <si>
    <t>OM Pre Cut</t>
  </si>
  <si>
    <t>OM Post Cut</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</si>
  <si>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</si>
  <si>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</si>
  <si>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</si>
  <si>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</si>
  <si>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</si>
  <si>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</si>
  <si>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</si>
  <si>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</si>
  <si>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</si>
  <si>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</si>
  <si>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</si>
  <si>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</si>
  <si>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</si>
  <si>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</si>
  <si>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</si>
  <si>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</si>
  <si>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</si>
  <si>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</si>
  <si>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</si>
  <si>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</si>
  <si>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</si>
  <si>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</si>
  <si>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</si>
  <si>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</si>
  <si>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</si>
  <si>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</si>
  <si>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</si>
  <si>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</si>
  <si>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</si>
  <si>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</si>
  <si>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</si>
  <si>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</si>
  <si>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</si>
  <si>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</si>
  <si>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</si>
  <si>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</si>
  <si>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</si>
  <si>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</si>
  <si>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</si>
  <si>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</si>
  <si>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</si>
  <si>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</si>
  <si>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</si>
  <si>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</si>
  <si>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</si>
  <si>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</si>
  <si>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</si>
  <si>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</si>
  <si>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</si>
  <si>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</si>
  <si>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</si>
  <si>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</si>
  <si>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</si>
  <si>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</si>
  <si>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</si>
  <si>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</si>
  <si>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</si>
  <si>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</si>
  <si>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</si>
  <si>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</si>
  <si>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</si>
  <si>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</si>
  <si>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</si>
  <si>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</si>
  <si>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</si>
  <si>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</si>
  <si>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</si>
  <si>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</si>
  <si>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</si>
  <si>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</si>
  <si>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</si>
  <si>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</si>
  <si>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</si>
  <si>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</si>
  <si>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</si>
  <si>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</si>
  <si>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</si>
  <si>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</si>
  <si>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</si>
  <si>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</si>
  <si>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</si>
  <si>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</si>
  <si>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</si>
  <si>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</si>
  <si>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</si>
  <si>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</si>
  <si>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</si>
  <si>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</si>
  <si>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</si>
  <si>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</si>
  <si>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</si>
  <si>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</si>
  <si>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</si>
  <si>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</si>
  <si>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</si>
  <si>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</si>
  <si>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</si>
  <si>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</si>
  <si>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</si>
  <si>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</si>
  <si>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RAAG</t>
  </si>
  <si>
    <t>Karen Ardizzone</t>
  </si>
  <si>
    <t>Aakash Pillai</t>
  </si>
  <si>
    <t>arp227@scarletmail.rutgers.edu 856-505-0368</t>
  </si>
  <si>
    <t>The purpose of R.A.A.G. is to introduce and create a medium for the students, faculty, and community of Rutgers University to learn and expose themselves to the art of South Asian music performed in an a’cappella fashion (without instruments). This organization is being developed to promote unity among the various cultures present on the university’s campuses along with giving students an opportunity to develop their talents in music from the region of South Asia.</t>
  </si>
  <si>
    <t>Name of Competition/Conference:A3 (All-American Awaaz)</t>
  </si>
  <si>
    <t>Location:San Antonio, TX</t>
  </si>
  <si>
    <t>Attendance:15</t>
  </si>
  <si>
    <t>Date:4/15-4/17/22</t>
  </si>
  <si>
    <t>$8952.40 is grand total for 15 flight tickets, each which have the following flight path on Southwest Airlines (LGA -&gt; BNA -&gt; SAT) TO the competition, and Southwest Airlines (SAT -&gt; HOU -&gt; LGA) LEAVING the competition **We only require additional funds to cover FLIGHTS and FOOD] TO CLARIFY, we have funds left in PROGRAMS, and though I've calculated individual travel, food, and lodging costs), we're asking for an appeal to add the remaining cost to PROGRAMS</t>
  </si>
  <si>
    <t>The duration of our trip is three days, and with 15 members, expecting food costs of around $30.00 each, we anticipate $450.00 to be spent on food. We only require additional funds to cover FLIGHTS and FOOD] TO CLARIFY, we have funds left in PROGRAMS, and though I've calculated individual travel, food, and lodging costs), we're asking for an appeal to add the remaining cost to PROGRAMS</t>
  </si>
  <si>
    <t>We required five hotel rooms in San Antonio, totaling 1879.55 We only require additional funds to cover FLIGHTS and FOOD] TO CLARIFY, we have funds left in PROGRAMS, and though I've calculated individual travel, food, and lodging costs), we're asking for an appeal to add the remaining cost to PROGRAMS</t>
  </si>
  <si>
    <t>Total registration fees were $1050.00 ($70.00 per person, 15 members) We only require additional funds to cover FLIGHTS and FOOD] TO CLARIFY, we have funds left in PROGRAMS, and though I've calculated individual travel, food, and lodging costs), we're asking for an appeal to add the remaining cost to PROGRAMS</t>
  </si>
  <si>
    <t>EMF</t>
  </si>
  <si>
    <t>JJ</t>
  </si>
  <si>
    <t>Organization Name: BlueFoot Print Project</t>
  </si>
  <si>
    <t>PRCC</t>
  </si>
  <si>
    <t>Faustina owoh</t>
  </si>
  <si>
    <t>Fo74@scarletmail.Rutgers.edu 9176473131</t>
  </si>
  <si>
    <t>The purpose of this organization is to promote advocacy in the African-American and Latinx (or other underrepresented group) communities, so that underrepresented students can become more informed and better equipped to fight human rights issues. BlueFoot Print Project is a human rights organization that empowers and support those in need by a) bringing awareness to human rights issues through our monthly Human Rights Reports, b) collecting donations that are shipped -- with the help of traveling students -- to impoverished or needy countries, and c) providing academic and professional mentorship to minority students. BFPP will serve Rutgers and its students by giving opportunities to underserved students, as well as creating a space for them where they can grow as community advocates and where the challenges they face as minority activists are addressed. Rutgers values engagement and inclusivity, and we -- as a student organization -- help fulfill that principle by encouraging students to work together to help those in need and to engage with the people and culture of other societies. BFPP is not part of a larger organization.</t>
  </si>
  <si>
    <t>Program 1 Name:End of year Cookout</t>
  </si>
  <si>
    <t>Event Description: To pass the torch to incoming black student organization leaders</t>
  </si>
  <si>
    <t>Date:5/2/22</t>
  </si>
  <si>
    <t>Attendance:150</t>
  </si>
  <si>
    <t>Location:PRCC</t>
  </si>
  <si>
    <r>
      <rPr>
        <rFont val="Arial"/>
        <i/>
        <color rgb="FF000000"/>
        <sz val="10.0"/>
      </rPr>
      <t xml:space="preserve">XS: 0-74 | S: 75-139 | </t>
    </r>
    <r>
      <rPr>
        <rFont val="Arial"/>
        <b/>
        <i/>
        <color rgb="FF000000"/>
        <sz val="10.0"/>
      </rPr>
      <t>M: 140-219</t>
    </r>
    <r>
      <rPr>
        <rFont val="Arial"/>
        <i/>
        <color rgb="FF000000"/>
        <sz val="10.0"/>
      </rPr>
      <t xml:space="preserve"> | L: 220-329 | XL: 329+</t>
    </r>
  </si>
  <si>
    <t>microphone -speakers - tables -chairs</t>
  </si>
  <si>
    <t>-flyers -wristbands</t>
  </si>
  <si>
    <t xml:space="preserve">- Bahamas breeze -rutgers catering grilling
</t>
  </si>
  <si>
    <t>Ballon’s, table cloths , center pieces , T-shirt’s</t>
  </si>
  <si>
    <t>DJ Showcase</t>
  </si>
  <si>
    <t>HAM</t>
  </si>
  <si>
    <t>Cayla Hamilton</t>
  </si>
  <si>
    <t>ceh164@scarletmail.rutgers.edu/ 9083077885</t>
  </si>
  <si>
    <t>Promote greater understanding between the U.S. and the Caribbean region, and its different cultures, by focusing on the concerns of the Caribbean people both in the Caribbean and in the U.S.A. This organization will have a special responsibility in catering to the concerns of the Caribbean students at Rutgers University. It will focus on introducing aspects of Caribbean culture to the University so that it may build a connection between both Caribbean students and other student groups at Rutgers University. This organization works to build cultural awareness and to pursue all meaningful activities necessary to the achieve all of the above.</t>
  </si>
  <si>
    <t>Program 1 Name:Learn to Whine</t>
  </si>
  <si>
    <t>Event Description: Our annual event which teaches students our cultural dances before Caribbean day.</t>
  </si>
  <si>
    <t>Date:4/21/22</t>
  </si>
  <si>
    <t>Attendance:40</t>
  </si>
  <si>
    <t>Location:College Avenue Dance Studio</t>
  </si>
  <si>
    <t>Dance Teacher: $300</t>
  </si>
  <si>
    <t>Series Program Name: WISO Week</t>
  </si>
  <si>
    <t>Location:Learning collaboration in the Livingston Student Center &amp; College Avenue Dance Studio &amp; Henrys Lawn</t>
  </si>
  <si>
    <t>Description:The week leading up to Caribbean day has a bunch of events to preparation for our big event Caribbean Day.</t>
  </si>
  <si>
    <t>Attendance:80</t>
  </si>
  <si>
    <t>Date:04/18/2022, 04/21/2022, 04/22/2022</t>
  </si>
  <si>
    <t>Generator and projector and screen</t>
  </si>
  <si>
    <t>Smoothies</t>
  </si>
  <si>
    <t>Painted powder</t>
  </si>
  <si>
    <t>DJIsrael Vieruel: $300</t>
  </si>
  <si>
    <t>JB</t>
  </si>
  <si>
    <t>Organization Name: Glee Club</t>
  </si>
  <si>
    <t>132`</t>
  </si>
  <si>
    <t>Aditya Nibhanupudi</t>
  </si>
  <si>
    <t>asn75@scarletmail.rutgers.edu and 732-429-9794</t>
  </si>
  <si>
    <t>The purpose of the Glee Club is to be an artistic and social experience that provides camaraderie, education, and student development through the preparation and quality performances of great choral music, and that engages its audience through its promotion of the traditions and spirit of Rutgers University.</t>
  </si>
  <si>
    <t>Program 1 Name:Glee Club Spring Concert</t>
  </si>
  <si>
    <t>Event Description: To celebrate the culmination of the academic year with a musical performance presented by the Rutgers University Glee Club.</t>
  </si>
  <si>
    <t>Date:4/30/22</t>
  </si>
  <si>
    <t>Attendance:700</t>
  </si>
  <si>
    <t>Location:Nicholas Music Center</t>
  </si>
  <si>
    <t>Admission Fee0 for students, 10 for non-rutgers guests</t>
  </si>
  <si>
    <t>Catering from food architects, a rutgers approved vendor, for glee club 150th anniversary concert guests</t>
  </si>
  <si>
    <t>Supplies needed to decorate the hal</t>
  </si>
  <si>
    <t>ties for glee club uniform</t>
  </si>
  <si>
    <t>KC</t>
  </si>
  <si>
    <t>Organization Name: Into the Light</t>
  </si>
  <si>
    <t>kate Mushkarova</t>
  </si>
  <si>
    <t>em869@scarletmail.rutgers.edu 7324077877</t>
  </si>
  <si>
    <t>Program 1 Name:5K Run/Walk</t>
  </si>
  <si>
    <t>Event Description: Participants raise money in order to partake in the 5k run/walk. All money raised is then donated</t>
  </si>
  <si>
    <t>Date:Typically last week of april/ beginning of may - no approximate day</t>
  </si>
  <si>
    <t>Location:Cook Farm</t>
  </si>
  <si>
    <t>$1000 for renting cook farm for the 5k.</t>
  </si>
  <si>
    <t>Cost for printing flyers, paper</t>
  </si>
  <si>
    <t>Snacks / pizza</t>
  </si>
  <si>
    <t>banners, flyers</t>
  </si>
  <si>
    <t>4 club meetings in total, will need to rent room for each club meeting</t>
  </si>
  <si>
    <t>decoration, pens, paper, markers for meetings</t>
  </si>
  <si>
    <t>For snacks / pizza during meetings</t>
  </si>
  <si>
    <t>SA</t>
  </si>
  <si>
    <t>Organization Name: Mexican American Student Association</t>
  </si>
  <si>
    <t>CLAC</t>
  </si>
  <si>
    <t>Arlyn Fuentes</t>
  </si>
  <si>
    <t>af794@scarletmail.rutgers.edu; 973-510-1996</t>
  </si>
  <si>
    <t>Establish a group that supports and empowers Mexican American Students and their allies at Rutgers. To learn to embrace the richness of Mexican and Mexican-American cultures and histories. To reach out to other Mexican-American communities, especially in the Greater New Brunswick area to organize events around these goals and interests</t>
  </si>
  <si>
    <t>Program 1 Name:Quinceanera</t>
  </si>
  <si>
    <t>Event Description: One common Mexican tradition is celebrating the 15th birthday of a girl. Although it sounds like it's just any other birthday party, it is a very special moment in a girl's life and it is part of Mexican cultural heritage. For our event, we plan to teach about the different elements that go into a traditional Quinceanera to the community as well as try to recreate the experience that comes with attending one.</t>
  </si>
  <si>
    <t>Date:4/29/2022</t>
  </si>
  <si>
    <t>Attendance:160</t>
  </si>
  <si>
    <t>Location:CASC MPR</t>
  </si>
  <si>
    <t>Reserving the CASC MPR Speaker and Presentation Package MPR A - $249 Medium stage - $102</t>
  </si>
  <si>
    <t>Food from Catrina White rice - 2 large trays - $130 Mexican rice - 2 large trays - $160 Ensalada catrina - 2 large trays - $160 Flautas (type of taco) - 200 chicken, 120 cheese - $680 Grilled chicken - 8 oz per person - $640 Disposable ware fee - $80 Delivery fee - $20
12 cases of 12 pack Coca-Cola, $6.39 each: $76.68 total
3 cases of 24 pack Dasani water, $4.99 each: $14.97 total. 
in total, $91.65 or $92</t>
  </si>
  <si>
    <t>18 table cloths, $2.50 each - $45; 4 large letter balloons, $12 each - $48; Curtain string lights - $20; 3 backdrops, $6 each - $18; Flower decoration for backdrop - $6; Candy for tables - $25</t>
  </si>
  <si>
    <t>Make sure food comes from a Rutgers approved vendor</t>
  </si>
  <si>
    <t>SB</t>
  </si>
  <si>
    <t>SG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</si>
</sst>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1.0"/>
      <color theme="1"/>
      <name val="Calibri"/>
      <scheme val="minor"/>
    </font>
    <font>
      <b/>
      <color theme="1"/>
      <name val="Arial"/>
    </font>
    <font>
      <color theme="1"/>
      <name val="Arial"/>
    </font>
    <font>
      <sz val="11.0"/>
      <color rgb="FFF7981D"/>
      <name val="Inconsolata"/>
    </font>
    <font>
      <color theme="1"/>
      <name val="Calibri"/>
    </font>
    <font>
      <sz val="14.0"/>
      <color rgb="FFD66329"/>
      <name val="Georgia"/>
    </font>
    <font>
      <color rgb="FF000000"/>
      <name val="Arial"/>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4">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3" fontId="3" numFmtId="10" xfId="0" applyFill="1" applyFont="1" applyNumberFormat="1"/>
    <xf borderId="0" fillId="0" fontId="2" numFmtId="10" xfId="0" applyAlignment="1" applyFont="1" applyNumberFormat="1">
      <alignment vertical="bottom"/>
    </xf>
    <xf borderId="0" fillId="0" fontId="2" numFmtId="164" xfId="0" applyAlignment="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5" fontId="1" numFmtId="164" xfId="0" applyAlignment="1" applyFont="1" applyNumberFormat="1">
      <alignment vertical="bottom"/>
    </xf>
    <xf borderId="0" fillId="6" fontId="1" numFmtId="164" xfId="0" applyAlignment="1" applyFill="1" applyFont="1" applyNumberFormat="1">
      <alignment vertical="bottom"/>
    </xf>
    <xf borderId="0" fillId="6" fontId="1" numFmtId="0" xfId="0" applyAlignment="1" applyFont="1">
      <alignment vertical="bottom"/>
    </xf>
    <xf borderId="0" fillId="7" fontId="1" numFmtId="164" xfId="0" applyAlignment="1" applyFill="1" applyFont="1" applyNumberFormat="1">
      <alignment vertical="bottom"/>
    </xf>
    <xf borderId="0" fillId="7" fontId="1" numFmtId="0" xfId="0" applyAlignment="1" applyFont="1">
      <alignment vertical="bottom"/>
    </xf>
    <xf borderId="0" fillId="0" fontId="4" numFmtId="0" xfId="0" applyFont="1"/>
    <xf borderId="0" fillId="4" fontId="2" numFmtId="0" xfId="0" applyAlignment="1" applyFont="1">
      <alignment readingOrder="0" vertical="bottom"/>
    </xf>
    <xf borderId="0" fillId="4" fontId="2" numFmtId="0" xfId="0" applyAlignment="1" applyFont="1">
      <alignment horizontal="right" readingOrder="0" vertical="bottom"/>
    </xf>
    <xf borderId="0" fillId="5" fontId="2" numFmtId="0" xfId="0" applyAlignment="1" applyFont="1">
      <alignment readingOrder="0" vertical="bottom"/>
    </xf>
    <xf borderId="0" fillId="5" fontId="2" numFmtId="164" xfId="0" applyAlignment="1" applyFont="1" applyNumberFormat="1">
      <alignment horizontal="right" readingOrder="0" vertical="bottom"/>
    </xf>
    <xf borderId="0" fillId="5" fontId="2" numFmtId="164" xfId="0" applyAlignment="1" applyFont="1" applyNumberFormat="1">
      <alignment readingOrder="0" vertical="bottom"/>
    </xf>
    <xf borderId="0" fillId="5" fontId="2" numFmtId="164" xfId="0" applyAlignment="1" applyFont="1" applyNumberFormat="1">
      <alignment vertical="bottom"/>
    </xf>
    <xf borderId="0" fillId="6" fontId="2" numFmtId="0" xfId="0" applyAlignment="1" applyFont="1">
      <alignment vertical="bottom"/>
    </xf>
    <xf borderId="0" fillId="6" fontId="2" numFmtId="164" xfId="0" applyAlignment="1" applyFont="1" applyNumberFormat="1">
      <alignment vertical="bottom"/>
    </xf>
    <xf borderId="0" fillId="6" fontId="2" numFmtId="164" xfId="0" applyAlignment="1" applyFont="1" applyNumberFormat="1">
      <alignment horizontal="right" vertical="bottom"/>
    </xf>
    <xf borderId="0" fillId="7" fontId="2" numFmtId="164" xfId="0" applyAlignment="1" applyFont="1" applyNumberFormat="1">
      <alignment vertical="bottom"/>
    </xf>
    <xf borderId="0" fillId="7" fontId="2" numFmtId="0" xfId="0" applyAlignment="1" applyFont="1">
      <alignment vertical="bottom"/>
    </xf>
    <xf borderId="0" fillId="4" fontId="2" numFmtId="164" xfId="0" applyAlignment="1" applyFont="1" applyNumberFormat="1">
      <alignment horizontal="right" vertical="bottom"/>
    </xf>
    <xf borderId="0" fillId="3" fontId="5" numFmtId="0" xfId="0" applyAlignment="1" applyFont="1">
      <alignment horizontal="left"/>
    </xf>
    <xf borderId="0" fillId="5" fontId="2" numFmtId="164" xfId="0" applyAlignment="1" applyFont="1" applyNumberFormat="1">
      <alignment horizontal="right" vertical="bottom"/>
    </xf>
    <xf borderId="0" fillId="7" fontId="2" numFmtId="164" xfId="0" applyAlignment="1" applyFont="1" applyNumberFormat="1">
      <alignment readingOrder="0" vertical="bottom"/>
    </xf>
    <xf borderId="0" fillId="6" fontId="2" numFmtId="164" xfId="0" applyAlignment="1" applyFont="1" applyNumberFormat="1">
      <alignment readingOrder="0" vertical="bottom"/>
    </xf>
    <xf borderId="0" fillId="6" fontId="2" numFmtId="0" xfId="0" applyAlignment="1" applyFont="1">
      <alignment readingOrder="0" vertical="bottom"/>
    </xf>
    <xf borderId="0" fillId="7" fontId="2" numFmtId="0" xfId="0" applyAlignment="1" applyFont="1">
      <alignment readingOrder="0" vertical="bottom"/>
    </xf>
    <xf borderId="0" fillId="5" fontId="6" numFmtId="164" xfId="0" applyAlignment="1" applyFont="1" applyNumberFormat="1">
      <alignment readingOrder="0" vertical="bottom"/>
    </xf>
    <xf borderId="0" fillId="4" fontId="2" numFmtId="0" xfId="0" applyAlignment="1" applyFont="1">
      <alignment horizontal="right" vertical="bottom"/>
    </xf>
    <xf borderId="0" fillId="4" fontId="2" numFmtId="0" xfId="0" applyAlignment="1" applyFont="1">
      <alignment vertical="bottom"/>
    </xf>
    <xf borderId="0" fillId="5" fontId="2" numFmtId="0" xfId="0" applyAlignment="1" applyFont="1">
      <alignment vertical="bottom"/>
    </xf>
    <xf borderId="0" fillId="5" fontId="6" numFmtId="164" xfId="0" applyAlignment="1" applyFont="1" applyNumberFormat="1">
      <alignment vertical="bottom"/>
    </xf>
    <xf borderId="0" fillId="3" fontId="2" numFmtId="164" xfId="0" applyAlignment="1" applyFont="1" applyNumberFormat="1">
      <alignment horizontal="right" vertical="bottom"/>
    </xf>
    <xf borderId="0" fillId="3" fontId="2" numFmtId="164" xfId="0" applyAlignment="1" applyFont="1" applyNumberFormat="1">
      <alignment vertical="bottom"/>
    </xf>
    <xf borderId="0" fillId="0" fontId="2" numFmtId="3" xfId="0" applyAlignment="1" applyFont="1" applyNumberFormat="1">
      <alignment horizontal="right" vertical="bottom"/>
    </xf>
    <xf borderId="0" fillId="4" fontId="2" numFmtId="164" xfId="0" applyAlignment="1" applyFont="1" applyNumberFormat="1">
      <alignment vertical="bottom"/>
    </xf>
    <xf borderId="1" fillId="4" fontId="7" numFmtId="0" xfId="0" applyBorder="1" applyFont="1"/>
    <xf borderId="2" fillId="4" fontId="7" numFmtId="0" xfId="0" applyBorder="1" applyFont="1"/>
    <xf borderId="3" fillId="4" fontId="7" numFmtId="0" xfId="0" applyBorder="1" applyFont="1"/>
    <xf borderId="0" fillId="0" fontId="8" numFmtId="0" xfId="0" applyFont="1"/>
    <xf borderId="1" fillId="4" fontId="7" numFmtId="164" xfId="0" applyBorder="1" applyFont="1" applyNumberFormat="1"/>
    <xf borderId="3" fillId="4" fontId="9" numFmtId="164" xfId="0" applyBorder="1" applyFont="1" applyNumberFormat="1"/>
    <xf borderId="4" fillId="4" fontId="7" numFmtId="164" xfId="0" applyBorder="1" applyFont="1" applyNumberFormat="1"/>
    <xf borderId="5" fillId="4" fontId="10" numFmtId="0" xfId="0" applyBorder="1" applyFont="1"/>
    <xf borderId="6" fillId="4" fontId="10" numFmtId="0" xfId="0" applyBorder="1" applyFont="1"/>
    <xf borderId="6" fillId="4" fontId="11" numFmtId="164" xfId="0" applyBorder="1" applyFont="1" applyNumberFormat="1"/>
    <xf borderId="2" fillId="4" fontId="10" numFmtId="0" xfId="0" applyBorder="1" applyFont="1"/>
    <xf borderId="7" fillId="4" fontId="11" numFmtId="164" xfId="0" applyBorder="1" applyFont="1" applyNumberFormat="1"/>
    <xf borderId="8" fillId="4" fontId="10" numFmtId="164" xfId="0" applyBorder="1" applyFont="1" applyNumberFormat="1"/>
    <xf borderId="8" fillId="4" fontId="10" numFmtId="0" xfId="0" applyBorder="1" applyFont="1"/>
    <xf borderId="9" fillId="4" fontId="11" numFmtId="164" xfId="0" applyBorder="1" applyFont="1" applyNumberFormat="1"/>
    <xf borderId="8" fillId="4" fontId="12" numFmtId="0" xfId="0" applyAlignment="1" applyBorder="1" applyFont="1">
      <alignment shrinkToFit="0" wrapText="1"/>
    </xf>
    <xf borderId="10" fillId="4" fontId="10" numFmtId="164" xfId="0" applyBorder="1" applyFont="1" applyNumberFormat="1"/>
    <xf borderId="8" fillId="8" fontId="13" numFmtId="0" xfId="0" applyAlignment="1" applyBorder="1" applyFill="1" applyFont="1">
      <alignment shrinkToFit="0" wrapText="1"/>
    </xf>
    <xf borderId="8" fillId="9" fontId="11" numFmtId="164" xfId="0" applyBorder="1" applyFill="1" applyFont="1" applyNumberFormat="1"/>
    <xf borderId="8" fillId="9" fontId="11" numFmtId="164" xfId="0" applyAlignment="1" applyBorder="1" applyFont="1" applyNumberFormat="1">
      <alignment shrinkToFit="0" wrapText="1"/>
    </xf>
    <xf borderId="8" fillId="8" fontId="10" numFmtId="0" xfId="0" applyBorder="1" applyFont="1"/>
    <xf borderId="10" fillId="9" fontId="11" numFmtId="164" xfId="0" applyBorder="1" applyFont="1" applyNumberFormat="1"/>
    <xf borderId="8" fillId="10" fontId="13" numFmtId="0" xfId="0" applyAlignment="1" applyBorder="1" applyFill="1" applyFont="1">
      <alignment shrinkToFit="0" wrapText="1"/>
    </xf>
    <xf borderId="8" fillId="11" fontId="11" numFmtId="164" xfId="0" applyBorder="1" applyFill="1" applyFont="1" applyNumberFormat="1"/>
    <xf borderId="8" fillId="11" fontId="11" numFmtId="164" xfId="0" applyAlignment="1" applyBorder="1" applyFont="1" applyNumberFormat="1">
      <alignment shrinkToFit="0" wrapText="1"/>
    </xf>
    <xf borderId="8" fillId="10" fontId="10" numFmtId="0" xfId="0" applyBorder="1" applyFont="1"/>
    <xf borderId="10" fillId="11" fontId="11" numFmtId="164" xfId="0" applyBorder="1" applyFont="1" applyNumberFormat="1"/>
    <xf borderId="8" fillId="8" fontId="11" numFmtId="164" xfId="0" applyBorder="1" applyFont="1" applyNumberFormat="1"/>
    <xf borderId="10" fillId="8" fontId="11" numFmtId="164" xfId="0" applyBorder="1" applyFont="1" applyNumberFormat="1"/>
    <xf borderId="8" fillId="10" fontId="10" numFmtId="164" xfId="0" applyBorder="1" applyFont="1" applyNumberFormat="1"/>
    <xf borderId="8" fillId="10" fontId="11" numFmtId="0" xfId="0" applyAlignment="1" applyBorder="1" applyFont="1">
      <alignment shrinkToFit="0" wrapText="1"/>
    </xf>
    <xf borderId="8" fillId="10" fontId="11" numFmtId="164" xfId="0" applyBorder="1" applyFont="1" applyNumberFormat="1"/>
    <xf borderId="10" fillId="10" fontId="11" numFmtId="164" xfId="0" applyBorder="1" applyFont="1" applyNumberFormat="1"/>
    <xf borderId="8" fillId="8" fontId="13" numFmtId="0" xfId="0" applyAlignment="1" applyBorder="1" applyFont="1">
      <alignment horizontal="left"/>
    </xf>
    <xf borderId="8" fillId="10" fontId="10" numFmtId="0" xfId="0" applyAlignment="1" applyBorder="1" applyFont="1">
      <alignment horizontal="left"/>
    </xf>
    <xf borderId="8" fillId="8" fontId="10" numFmtId="0" xfId="0" applyAlignment="1" applyBorder="1" applyFont="1">
      <alignment shrinkToFit="0" wrapText="1"/>
    </xf>
    <xf borderId="8" fillId="8" fontId="10" numFmtId="164" xfId="0" applyBorder="1" applyFont="1" applyNumberFormat="1"/>
    <xf borderId="8" fillId="10" fontId="10" numFmtId="0" xfId="0" applyAlignment="1" applyBorder="1" applyFont="1">
      <alignment shrinkToFit="0" wrapText="1"/>
    </xf>
    <xf borderId="8" fillId="8" fontId="14" numFmtId="0" xfId="0" applyBorder="1" applyFont="1"/>
    <xf borderId="8" fillId="8" fontId="14" numFmtId="164" xfId="0" applyBorder="1" applyFont="1" applyNumberFormat="1"/>
    <xf borderId="8" fillId="8" fontId="14" numFmtId="0" xfId="0" applyAlignment="1" applyBorder="1" applyFont="1">
      <alignment shrinkToFit="0" wrapText="1"/>
    </xf>
    <xf borderId="8" fillId="10" fontId="14" numFmtId="0" xfId="0" applyBorder="1" applyFont="1"/>
    <xf borderId="8" fillId="10" fontId="11" numFmtId="0" xfId="0" applyBorder="1" applyFont="1"/>
    <xf borderId="10" fillId="8" fontId="10" numFmtId="164" xfId="0" applyBorder="1" applyFont="1" applyNumberFormat="1"/>
    <xf borderId="7" fillId="10" fontId="10" numFmtId="164" xfId="0" applyBorder="1" applyFont="1" applyNumberFormat="1"/>
    <xf borderId="1" fillId="4" fontId="10" numFmtId="0" xfId="0" applyBorder="1" applyFont="1"/>
    <xf borderId="2" fillId="4" fontId="10" numFmtId="0" xfId="0" applyAlignment="1" applyBorder="1" applyFont="1">
      <alignment shrinkToFit="0" wrapText="1"/>
    </xf>
    <xf borderId="2" fillId="4" fontId="11" numFmtId="164" xfId="0" applyBorder="1" applyFont="1" applyNumberFormat="1"/>
    <xf borderId="3" fillId="4" fontId="11" numFmtId="164" xfId="0" applyBorder="1" applyFont="1" applyNumberFormat="1"/>
    <xf borderId="3" fillId="4" fontId="10" numFmtId="0" xfId="0" applyBorder="1" applyFont="1"/>
    <xf borderId="8" fillId="4" fontId="10" numFmtId="0" xfId="0" applyAlignment="1" applyBorder="1" applyFont="1">
      <alignment shrinkToFit="0" wrapText="1"/>
    </xf>
    <xf borderId="8" fillId="4" fontId="11" numFmtId="164" xfId="0" applyBorder="1" applyFont="1" applyNumberFormat="1"/>
    <xf borderId="10" fillId="4" fontId="11" numFmtId="164" xfId="0" applyBorder="1" applyFont="1" applyNumberFormat="1"/>
    <xf borderId="8" fillId="4" fontId="10" numFmtId="164" xfId="0" applyAlignment="1" applyBorder="1" applyFont="1" applyNumberFormat="1">
      <alignment shrinkToFit="0" wrapText="1"/>
    </xf>
    <xf borderId="8" fillId="4" fontId="11" numFmtId="0" xfId="0" applyBorder="1" applyFont="1"/>
    <xf borderId="8" fillId="4" fontId="13" numFmtId="164" xfId="0" applyAlignment="1" applyBorder="1" applyFont="1" applyNumberFormat="1">
      <alignment shrinkToFit="0" wrapText="1"/>
    </xf>
    <xf borderId="8" fillId="12" fontId="10" numFmtId="0" xfId="0" applyBorder="1" applyFill="1" applyFont="1"/>
    <xf borderId="8" fillId="13" fontId="11" numFmtId="164" xfId="0" applyBorder="1" applyFill="1" applyFont="1" applyNumberFormat="1"/>
    <xf borderId="8" fillId="13" fontId="11" numFmtId="164" xfId="0" applyAlignment="1" applyBorder="1" applyFont="1" applyNumberFormat="1">
      <alignment shrinkToFit="0" wrapText="1"/>
    </xf>
    <xf borderId="10" fillId="13" fontId="11" numFmtId="164" xfId="0" applyBorder="1" applyFont="1" applyNumberFormat="1"/>
    <xf borderId="8" fillId="14" fontId="13" numFmtId="0" xfId="0" applyAlignment="1" applyBorder="1" applyFill="1" applyFont="1">
      <alignment shrinkToFit="0" wrapText="1"/>
    </xf>
    <xf borderId="8" fillId="15" fontId="11" numFmtId="164" xfId="0" applyBorder="1" applyFill="1" applyFont="1" applyNumberFormat="1"/>
    <xf borderId="8" fillId="15" fontId="11" numFmtId="164" xfId="0" applyAlignment="1" applyBorder="1" applyFont="1" applyNumberFormat="1">
      <alignment shrinkToFit="0" wrapText="1"/>
    </xf>
    <xf borderId="8" fillId="14" fontId="10" numFmtId="0" xfId="0" applyBorder="1" applyFont="1"/>
    <xf borderId="10" fillId="15" fontId="11" numFmtId="164" xfId="0" applyBorder="1" applyFont="1" applyNumberFormat="1"/>
    <xf borderId="8" fillId="13" fontId="8" numFmtId="164" xfId="0" applyBorder="1" applyFont="1" applyNumberFormat="1"/>
    <xf borderId="8" fillId="14" fontId="10" numFmtId="164" xfId="0" applyBorder="1" applyFont="1" applyNumberFormat="1"/>
    <xf borderId="8" fillId="14" fontId="10" numFmtId="0" xfId="0" applyAlignment="1" applyBorder="1" applyFont="1">
      <alignment shrinkToFit="0" wrapText="1"/>
    </xf>
    <xf borderId="8" fillId="14" fontId="11" numFmtId="164" xfId="0" applyBorder="1" applyFont="1" applyNumberFormat="1"/>
    <xf borderId="10" fillId="14" fontId="11" numFmtId="164" xfId="0" applyBorder="1" applyFont="1" applyNumberFormat="1"/>
    <xf borderId="8" fillId="12" fontId="10" numFmtId="0" xfId="0" applyAlignment="1" applyBorder="1" applyFont="1">
      <alignment shrinkToFit="0" wrapText="1"/>
    </xf>
    <xf borderId="10" fillId="12" fontId="10" numFmtId="0" xfId="0" applyBorder="1" applyFont="1"/>
    <xf borderId="8" fillId="14" fontId="10" numFmtId="0" xfId="0" applyAlignment="1" applyBorder="1" applyFont="1">
      <alignment horizontal="left"/>
    </xf>
    <xf borderId="8" fillId="14" fontId="11" numFmtId="0" xfId="0" applyAlignment="1" applyBorder="1" applyFont="1">
      <alignment shrinkToFit="0" wrapText="1"/>
    </xf>
    <xf borderId="8" fillId="14" fontId="13" numFmtId="0" xfId="0" applyBorder="1" applyFont="1"/>
    <xf borderId="8" fillId="14" fontId="11" numFmtId="0" xfId="0" applyBorder="1" applyFont="1"/>
    <xf borderId="8" fillId="12" fontId="11" numFmtId="0" xfId="0" applyBorder="1" applyFont="1"/>
    <xf borderId="8" fillId="12" fontId="11" numFmtId="164" xfId="0" applyBorder="1" applyFont="1" applyNumberFormat="1"/>
    <xf borderId="8" fillId="12" fontId="11" numFmtId="164" xfId="0" applyAlignment="1" applyBorder="1" applyFont="1" applyNumberFormat="1">
      <alignment shrinkToFit="0" wrapText="1"/>
    </xf>
    <xf borderId="10" fillId="12" fontId="11" numFmtId="164" xfId="0" applyBorder="1" applyFont="1" applyNumberFormat="1"/>
    <xf borderId="10" fillId="14" fontId="10" numFmtId="164" xfId="0" applyBorder="1" applyFont="1" applyNumberFormat="1"/>
    <xf borderId="8" fillId="12" fontId="11" numFmtId="0" xfId="0" applyAlignment="1" applyBorder="1" applyFont="1">
      <alignment shrinkToFit="0" wrapText="1"/>
    </xf>
    <xf borderId="8" fillId="12" fontId="10" numFmtId="164" xfId="0" applyBorder="1" applyFont="1" applyNumberFormat="1"/>
    <xf borderId="8" fillId="12" fontId="10" numFmtId="164" xfId="0" applyAlignment="1" applyBorder="1" applyFont="1" applyNumberFormat="1">
      <alignment shrinkToFit="0" wrapText="1"/>
    </xf>
    <xf borderId="7" fillId="12" fontId="10" numFmtId="164" xfId="0" applyBorder="1" applyFont="1" applyNumberFormat="1"/>
    <xf borderId="10" fillId="4" fontId="10" numFmtId="0" xfId="0" applyBorder="1" applyFont="1"/>
    <xf borderId="8" fillId="16" fontId="10" numFmtId="0" xfId="0" applyAlignment="1" applyBorder="1" applyFill="1" applyFont="1">
      <alignment shrinkToFit="0" wrapText="1"/>
    </xf>
    <xf borderId="8" fillId="17" fontId="11" numFmtId="164" xfId="0" applyBorder="1" applyFill="1" applyFont="1" applyNumberFormat="1"/>
    <xf borderId="8" fillId="17" fontId="11" numFmtId="164" xfId="0" applyAlignment="1" applyBorder="1" applyFont="1" applyNumberFormat="1">
      <alignment shrinkToFit="0" wrapText="1"/>
    </xf>
    <xf borderId="8" fillId="16" fontId="10" numFmtId="0" xfId="0" applyBorder="1" applyFont="1"/>
    <xf borderId="10" fillId="17" fontId="11" numFmtId="164" xfId="0" applyBorder="1" applyFont="1" applyNumberFormat="1"/>
    <xf borderId="8" fillId="16" fontId="13" numFmtId="0" xfId="0" applyAlignment="1" applyBorder="1" applyFont="1">
      <alignment shrinkToFit="0" wrapText="1"/>
    </xf>
    <xf borderId="8" fillId="4" fontId="8" numFmtId="0" xfId="0" applyAlignment="1" applyBorder="1" applyFont="1">
      <alignment horizontal="left"/>
    </xf>
    <xf borderId="8" fillId="18" fontId="10" numFmtId="0" xfId="0" applyAlignment="1" applyBorder="1" applyFill="1" applyFont="1">
      <alignment shrinkToFit="0" wrapText="1"/>
    </xf>
    <xf borderId="8" fillId="19" fontId="11" numFmtId="2" xfId="0" applyBorder="1" applyFill="1" applyFont="1" applyNumberFormat="1"/>
    <xf borderId="8" fillId="19" fontId="8" numFmtId="164" xfId="0" applyAlignment="1" applyBorder="1" applyFont="1" applyNumberFormat="1">
      <alignment shrinkToFit="0" wrapText="1"/>
    </xf>
    <xf borderId="8" fillId="18" fontId="10" numFmtId="0" xfId="0" applyBorder="1" applyFont="1"/>
    <xf borderId="8" fillId="19" fontId="11" numFmtId="164" xfId="0" applyAlignment="1" applyBorder="1" applyFont="1" applyNumberFormat="1">
      <alignment shrinkToFit="0" wrapText="1"/>
    </xf>
    <xf borderId="8" fillId="19" fontId="11" numFmtId="164" xfId="0" applyBorder="1" applyFont="1" applyNumberFormat="1"/>
    <xf borderId="10" fillId="19" fontId="11" numFmtId="164" xfId="0" applyBorder="1" applyFont="1" applyNumberFormat="1"/>
    <xf borderId="8" fillId="16" fontId="10" numFmtId="164" xfId="0" applyBorder="1" applyFont="1" applyNumberFormat="1"/>
    <xf borderId="10" fillId="16" fontId="10" numFmtId="164" xfId="0" applyBorder="1" applyFont="1" applyNumberFormat="1"/>
    <xf borderId="8" fillId="4" fontId="11" numFmtId="0" xfId="0" applyAlignment="1" applyBorder="1" applyFont="1">
      <alignment shrinkToFit="0" wrapText="1"/>
    </xf>
    <xf borderId="8" fillId="18" fontId="11" numFmtId="164" xfId="0" applyBorder="1" applyFont="1" applyNumberFormat="1"/>
    <xf borderId="10" fillId="18" fontId="11" numFmtId="164" xfId="0" applyBorder="1" applyFont="1" applyNumberFormat="1"/>
    <xf borderId="8" fillId="4" fontId="8" numFmtId="0" xfId="0" applyBorder="1" applyFont="1"/>
    <xf borderId="8" fillId="18" fontId="10" numFmtId="164" xfId="0" applyBorder="1" applyFont="1" applyNumberFormat="1"/>
    <xf borderId="10" fillId="18" fontId="10" numFmtId="164" xfId="0" applyBorder="1" applyFont="1" applyNumberFormat="1"/>
    <xf borderId="8" fillId="20" fontId="13" numFmtId="0" xfId="0" applyAlignment="1" applyBorder="1" applyFill="1" applyFont="1">
      <alignment shrinkToFit="0" wrapText="1"/>
    </xf>
    <xf borderId="8" fillId="21" fontId="11" numFmtId="164" xfId="0" applyBorder="1" applyFill="1" applyFont="1" applyNumberFormat="1"/>
    <xf borderId="8" fillId="21" fontId="11" numFmtId="164" xfId="0" applyAlignment="1" applyBorder="1" applyFont="1" applyNumberFormat="1">
      <alignment shrinkToFit="0" wrapText="1"/>
    </xf>
    <xf borderId="8" fillId="20" fontId="10" numFmtId="0" xfId="0" applyBorder="1" applyFont="1"/>
    <xf borderId="10" fillId="21" fontId="11" numFmtId="164" xfId="0" applyBorder="1" applyFont="1" applyNumberFormat="1"/>
    <xf borderId="8" fillId="4" fontId="13" numFmtId="0" xfId="0" applyBorder="1" applyFont="1"/>
    <xf quotePrefix="1" borderId="8" fillId="4" fontId="10" numFmtId="0" xfId="0" applyBorder="1" applyFont="1"/>
    <xf borderId="8" fillId="20" fontId="10" numFmtId="0" xfId="0" applyAlignment="1" applyBorder="1" applyFont="1">
      <alignment shrinkToFit="0" wrapText="1"/>
    </xf>
    <xf borderId="8" fillId="22" fontId="13" numFmtId="0" xfId="0" applyAlignment="1" applyBorder="1" applyFill="1" applyFont="1">
      <alignment shrinkToFit="0" wrapText="1"/>
    </xf>
    <xf borderId="8" fillId="23" fontId="11" numFmtId="164" xfId="0" applyBorder="1" applyFill="1" applyFont="1" applyNumberFormat="1"/>
    <xf borderId="8" fillId="23" fontId="11" numFmtId="164" xfId="0" applyAlignment="1" applyBorder="1" applyFont="1" applyNumberFormat="1">
      <alignment shrinkToFit="0" wrapText="1"/>
    </xf>
    <xf borderId="8" fillId="22" fontId="10" numFmtId="0" xfId="0" applyBorder="1" applyFont="1"/>
    <xf borderId="10" fillId="23" fontId="11" numFmtId="164" xfId="0" applyBorder="1" applyFont="1" applyNumberFormat="1"/>
    <xf borderId="8" fillId="20" fontId="11" numFmtId="0" xfId="0" applyAlignment="1" applyBorder="1" applyFont="1">
      <alignment shrinkToFit="0" wrapText="1"/>
    </xf>
    <xf borderId="8" fillId="20" fontId="11" numFmtId="0" xfId="0" applyBorder="1" applyFont="1"/>
    <xf borderId="8" fillId="20" fontId="11" numFmtId="164" xfId="0" applyBorder="1" applyFont="1" applyNumberFormat="1"/>
    <xf borderId="10" fillId="20" fontId="11" numFmtId="164" xfId="0" applyBorder="1" applyFont="1" applyNumberFormat="1"/>
    <xf borderId="5" fillId="20" fontId="10" numFmtId="0" xfId="0" applyAlignment="1" applyBorder="1" applyFont="1">
      <alignment shrinkToFit="0" wrapText="1"/>
    </xf>
    <xf borderId="6" fillId="20" fontId="10" numFmtId="164" xfId="0" applyBorder="1" applyFont="1" applyNumberFormat="1"/>
    <xf borderId="6" fillId="20" fontId="10" numFmtId="0" xfId="0" applyAlignment="1" applyBorder="1" applyFont="1">
      <alignment shrinkToFit="0" wrapText="1"/>
    </xf>
    <xf borderId="6" fillId="20" fontId="10" numFmtId="0" xfId="0" applyBorder="1" applyFont="1"/>
    <xf borderId="7" fillId="20" fontId="10" numFmtId="164" xfId="0" applyBorder="1" applyFont="1" applyNumberFormat="1"/>
    <xf borderId="4" fillId="8" fontId="13" numFmtId="0" xfId="0" applyAlignment="1" applyBorder="1" applyFont="1">
      <alignment shrinkToFit="0" wrapText="1"/>
    </xf>
    <xf borderId="11" fillId="8" fontId="8" numFmtId="0" xfId="0" applyAlignment="1" applyBorder="1" applyFont="1">
      <alignment shrinkToFit="0" wrapText="1"/>
    </xf>
    <xf borderId="12" fillId="0" fontId="15" numFmtId="0" xfId="0" applyBorder="1" applyFont="1"/>
    <xf borderId="8" fillId="22" fontId="10" numFmtId="0" xfId="0" applyAlignment="1" applyBorder="1" applyFont="1">
      <alignment shrinkToFit="0" wrapText="1"/>
    </xf>
    <xf borderId="8" fillId="22" fontId="11" numFmtId="0" xfId="0" applyAlignment="1" applyBorder="1" applyFont="1">
      <alignment shrinkToFit="0" wrapText="1"/>
    </xf>
    <xf borderId="8" fillId="22" fontId="11" numFmtId="164" xfId="0" applyBorder="1" applyFont="1" applyNumberFormat="1"/>
    <xf borderId="8" fillId="22" fontId="11" numFmtId="164" xfId="0" applyAlignment="1" applyBorder="1" applyFont="1" applyNumberFormat="1">
      <alignment shrinkToFit="0" wrapText="1"/>
    </xf>
    <xf borderId="8" fillId="22" fontId="11" numFmtId="0" xfId="0" applyBorder="1" applyFont="1"/>
    <xf borderId="10" fillId="22" fontId="11" numFmtId="164" xfId="0" applyBorder="1" applyFont="1" applyNumberFormat="1"/>
    <xf borderId="8" fillId="22" fontId="10" numFmtId="164" xfId="0" applyBorder="1" applyFont="1" applyNumberFormat="1"/>
    <xf borderId="8" fillId="22" fontId="10" numFmtId="164" xfId="0" applyAlignment="1" applyBorder="1" applyFont="1" applyNumberFormat="1">
      <alignment shrinkToFit="0" wrapText="1"/>
    </xf>
    <xf borderId="10" fillId="22" fontId="10" numFmtId="164" xfId="0" applyBorder="1" applyFont="1" applyNumberFormat="1"/>
    <xf borderId="3" fillId="4" fontId="10" numFmtId="164" xfId="0" applyBorder="1" applyFont="1" applyNumberFormat="1"/>
    <xf borderId="13" fillId="0" fontId="15" numFmtId="0" xfId="0" applyBorder="1" applyFont="1"/>
    <xf borderId="7" fillId="4" fontId="10" numFmtId="0" xfId="0" applyBorder="1" applyFont="1"/>
    <xf borderId="4" fillId="4" fontId="10" numFmtId="164" xfId="0" applyBorder="1" applyFont="1" applyNumberFormat="1"/>
    <xf borderId="4" fillId="4" fontId="13" numFmtId="164" xfId="0" applyBorder="1" applyFont="1" applyNumberFormat="1"/>
    <xf borderId="0" fillId="0" fontId="11" numFmtId="0" xfId="0" applyFont="1"/>
    <xf borderId="0" fillId="0" fontId="11" numFmtId="164" xfId="0" applyFont="1" applyNumberFormat="1"/>
    <xf borderId="8" fillId="23" fontId="11" numFmtId="164" xfId="0" applyAlignment="1" applyBorder="1" applyFont="1" applyNumberFormat="1">
      <alignment readingOrder="0"/>
    </xf>
    <xf borderId="1" fillId="4" fontId="7" numFmtId="0" xfId="0" applyAlignment="1" applyBorder="1" applyFont="1">
      <alignment readingOrder="0"/>
    </xf>
    <xf borderId="2" fillId="4" fontId="7" numFmtId="0" xfId="0" applyAlignment="1" applyBorder="1" applyFont="1">
      <alignment readingOrder="0"/>
    </xf>
    <xf borderId="8" fillId="4" fontId="10" numFmtId="0" xfId="0" applyAlignment="1" applyBorder="1" applyFont="1">
      <alignment readingOrder="0"/>
    </xf>
    <xf borderId="8" fillId="4" fontId="13" numFmtId="0" xfId="0" applyAlignment="1" applyBorder="1" applyFont="1">
      <alignment readingOrder="0"/>
    </xf>
    <xf borderId="8" fillId="4" fontId="10" numFmtId="164" xfId="0" applyAlignment="1" applyBorder="1" applyFont="1" applyNumberFormat="1">
      <alignment readingOrder="0"/>
    </xf>
    <xf borderId="10" fillId="4" fontId="10" numFmtId="0" xfId="0" applyAlignment="1" applyBorder="1" applyFont="1">
      <alignment readingOrder="0"/>
    </xf>
    <xf borderId="8" fillId="23" fontId="11" numFmtId="164" xfId="0" applyAlignment="1" applyBorder="1" applyFont="1" applyNumberFormat="1">
      <alignment readingOrder="0" shrinkToFit="0" wrapText="1"/>
    </xf>
    <xf borderId="10" fillId="23" fontId="11" numFmtId="164" xfId="0" applyAlignment="1" applyBorder="1" applyFont="1" applyNumberFormat="1">
      <alignment readingOrder="0"/>
    </xf>
    <xf borderId="8" fillId="22" fontId="10" numFmtId="164" xfId="0" applyAlignment="1" applyBorder="1" applyFont="1" applyNumberFormat="1">
      <alignment readingOrder="0"/>
    </xf>
    <xf borderId="4" fillId="4" fontId="13" numFmtId="164" xfId="0" applyAlignment="1" applyBorder="1" applyFont="1" applyNumberFormat="1">
      <alignment readingOrder="0"/>
    </xf>
    <xf borderId="4" fillId="4" fontId="10" numFmtId="164" xfId="0" applyAlignment="1" applyBorder="1" applyFont="1" applyNumberFormat="1">
      <alignment readingOrder="0"/>
    </xf>
    <xf borderId="5" fillId="4" fontId="10" numFmtId="0" xfId="0" applyAlignment="1" applyBorder="1" applyFont="1">
      <alignment readingOrder="0"/>
    </xf>
    <xf borderId="8" fillId="4" fontId="12" numFmtId="0" xfId="0" applyAlignment="1" applyBorder="1" applyFont="1">
      <alignment readingOrder="0" shrinkToFit="0" wrapText="1"/>
    </xf>
    <xf borderId="8" fillId="9" fontId="11" numFmtId="164" xfId="0" applyAlignment="1" applyBorder="1" applyFont="1" applyNumberFormat="1">
      <alignment readingOrder="0"/>
    </xf>
    <xf borderId="8" fillId="9" fontId="11" numFmtId="164" xfId="0" applyAlignment="1" applyBorder="1" applyFont="1" applyNumberFormat="1">
      <alignment readingOrder="0" shrinkToFit="0" wrapText="1"/>
    </xf>
    <xf borderId="10" fillId="9" fontId="11" numFmtId="164" xfId="0" applyAlignment="1" applyBorder="1" applyFont="1" applyNumberFormat="1">
      <alignment readingOrder="0"/>
    </xf>
    <xf borderId="2" fillId="4" fontId="10" numFmtId="0" xfId="0" applyAlignment="1" applyBorder="1" applyFont="1">
      <alignment readingOrder="0"/>
    </xf>
    <xf borderId="10" fillId="4" fontId="10" numFmtId="164" xfId="0" applyAlignment="1" applyBorder="1" applyFont="1" applyNumberFormat="1">
      <alignment readingOrder="0"/>
    </xf>
    <xf borderId="8" fillId="15" fontId="11" numFmtId="164" xfId="0" applyAlignment="1" applyBorder="1" applyFont="1" applyNumberFormat="1">
      <alignment readingOrder="0"/>
    </xf>
    <xf borderId="8" fillId="15" fontId="11" numFmtId="164" xfId="0" applyAlignment="1" applyBorder="1" applyFont="1" applyNumberFormat="1">
      <alignment readingOrder="0" shrinkToFit="0" wrapText="1"/>
    </xf>
    <xf borderId="10" fillId="15" fontId="11" numFmtId="164" xfId="0" applyAlignment="1" applyBorder="1" applyFont="1" applyNumberFormat="1">
      <alignment readingOrder="0"/>
    </xf>
    <xf borderId="8" fillId="13" fontId="11" numFmtId="164" xfId="0" applyAlignment="1" applyBorder="1" applyFont="1" applyNumberFormat="1">
      <alignment readingOrder="0"/>
    </xf>
    <xf borderId="8" fillId="13" fontId="11" numFmtId="164" xfId="0" applyAlignment="1" applyBorder="1" applyFont="1" applyNumberFormat="1">
      <alignment readingOrder="0" shrinkToFit="0" wrapText="1"/>
    </xf>
    <xf borderId="10" fillId="13" fontId="11" numFmtId="164" xfId="0" applyAlignment="1" applyBorder="1" applyFont="1" applyNumberFormat="1">
      <alignment readingOrder="0"/>
    </xf>
    <xf borderId="8" fillId="13" fontId="8" numFmtId="164" xfId="0" applyAlignment="1" applyBorder="1" applyFont="1" applyNumberFormat="1">
      <alignment readingOrder="0"/>
    </xf>
    <xf borderId="11" fillId="8" fontId="8"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43"/>
    <col customWidth="1" min="2" max="2" width="8.0"/>
    <col customWidth="1" min="3" max="3" width="48.14"/>
    <col customWidth="1" min="4" max="5" width="19.29"/>
    <col customWidth="1" min="6" max="6" width="29.43"/>
    <col customWidth="1" min="7" max="7" width="21.57"/>
    <col customWidth="1" min="8" max="8" width="33.71"/>
    <col customWidth="1" min="9" max="9" width="19.14"/>
    <col customWidth="1" min="10" max="10" width="18.29"/>
    <col customWidth="1" min="11" max="11" width="27.71"/>
    <col customWidth="1" min="12" max="12" width="21.57"/>
    <col customWidth="1" min="13" max="13" width="20.14"/>
    <col customWidth="1" min="14" max="14" width="22.29"/>
    <col customWidth="1" min="15" max="15" width="16.0"/>
    <col customWidth="1" min="16" max="16" width="14.57"/>
    <col customWidth="1" min="17" max="17" width="19.86"/>
    <col customWidth="1" min="18" max="18" width="14.29"/>
    <col customWidth="1" min="19" max="19" width="11.29"/>
    <col customWidth="1" min="20" max="35" width="8.86"/>
  </cols>
  <sheetData>
    <row r="1">
      <c r="A1" s="1"/>
      <c r="B1" s="2"/>
      <c r="C1" s="3" t="s">
        <v>0</v>
      </c>
      <c r="D1" s="4">
        <v>12500.0</v>
      </c>
      <c r="E1" s="4"/>
      <c r="F1" s="2" t="s">
        <v>1</v>
      </c>
      <c r="G1" s="5">
        <v>0.0</v>
      </c>
      <c r="H1" s="2"/>
      <c r="I1" s="2"/>
      <c r="J1" s="2"/>
      <c r="K1" s="2"/>
      <c r="L1" s="2"/>
      <c r="M1" s="2"/>
      <c r="N1" s="2"/>
      <c r="O1" s="2"/>
      <c r="P1" s="2"/>
      <c r="Q1" s="2"/>
      <c r="R1" s="2"/>
      <c r="S1" s="2"/>
      <c r="T1" s="2"/>
      <c r="U1" s="2"/>
      <c r="V1" s="2"/>
      <c r="W1" s="2"/>
      <c r="X1" s="2"/>
      <c r="Y1" s="2"/>
      <c r="Z1" s="2"/>
      <c r="AA1" s="2"/>
      <c r="AB1" s="2"/>
      <c r="AC1" s="2"/>
      <c r="AD1" s="2"/>
      <c r="AE1" s="2"/>
      <c r="AF1" s="2"/>
      <c r="AG1" s="2"/>
      <c r="AH1" s="2"/>
      <c r="AI1" s="2"/>
    </row>
    <row r="2">
      <c r="A2" s="1"/>
      <c r="B2" s="2"/>
      <c r="C2" s="2"/>
      <c r="D2" s="6"/>
      <c r="E2" s="6"/>
      <c r="F2" s="2"/>
      <c r="G2" s="7"/>
      <c r="H2" s="7"/>
      <c r="I2" s="7"/>
      <c r="J2" s="7"/>
      <c r="K2" s="7"/>
      <c r="L2" s="2"/>
      <c r="M2" s="2"/>
      <c r="N2" s="2"/>
      <c r="O2" s="2"/>
      <c r="P2" s="2"/>
      <c r="Q2" s="2"/>
      <c r="R2" s="2"/>
      <c r="S2" s="2"/>
      <c r="T2" s="2"/>
      <c r="U2" s="2"/>
      <c r="V2" s="2"/>
      <c r="W2" s="2"/>
      <c r="X2" s="2"/>
      <c r="Y2" s="2"/>
      <c r="Z2" s="2"/>
      <c r="AA2" s="2"/>
      <c r="AB2" s="2"/>
      <c r="AC2" s="2"/>
      <c r="AD2" s="2"/>
      <c r="AE2" s="2"/>
      <c r="AF2" s="2"/>
      <c r="AG2" s="2"/>
      <c r="AH2" s="2"/>
      <c r="AI2" s="2"/>
    </row>
    <row r="3">
      <c r="A3" s="8" t="s">
        <v>2</v>
      </c>
      <c r="B3" s="8" t="s">
        <v>3</v>
      </c>
      <c r="C3" s="9" t="s">
        <v>4</v>
      </c>
      <c r="D3" s="10" t="s">
        <v>5</v>
      </c>
      <c r="E3" s="10" t="s">
        <v>6</v>
      </c>
      <c r="F3" s="9" t="s">
        <v>7</v>
      </c>
      <c r="G3" s="10" t="s">
        <v>8</v>
      </c>
      <c r="H3" s="11" t="s">
        <v>9</v>
      </c>
      <c r="I3" s="11" t="s">
        <v>5</v>
      </c>
      <c r="J3" s="11" t="s">
        <v>6</v>
      </c>
      <c r="K3" s="12" t="s">
        <v>7</v>
      </c>
      <c r="L3" s="12" t="s">
        <v>8</v>
      </c>
      <c r="M3" s="12" t="s">
        <v>10</v>
      </c>
      <c r="N3" s="13" t="s">
        <v>11</v>
      </c>
      <c r="O3" s="13" t="s">
        <v>12</v>
      </c>
      <c r="P3" s="14" t="s">
        <v>13</v>
      </c>
      <c r="Q3" s="14" t="s">
        <v>8</v>
      </c>
      <c r="R3" s="8" t="s">
        <v>14</v>
      </c>
      <c r="S3" s="15" t="s">
        <v>15</v>
      </c>
      <c r="T3" s="2" t="s">
        <v>16</v>
      </c>
      <c r="U3" s="2"/>
      <c r="V3" s="2"/>
      <c r="W3" s="2"/>
      <c r="X3" s="2"/>
      <c r="Y3" s="2"/>
      <c r="Z3" s="2"/>
      <c r="AA3" s="2"/>
      <c r="AB3" s="2"/>
      <c r="AC3" s="2"/>
      <c r="AD3" s="2"/>
      <c r="AE3" s="2"/>
      <c r="AF3" s="2"/>
      <c r="AG3" s="2"/>
      <c r="AH3" s="2"/>
      <c r="AI3" s="2"/>
    </row>
    <row r="4">
      <c r="A4" s="16" t="s">
        <v>17</v>
      </c>
      <c r="B4" s="17">
        <v>98.0</v>
      </c>
      <c r="C4" s="18" t="s">
        <v>18</v>
      </c>
      <c r="D4" s="19">
        <v>0.0</v>
      </c>
      <c r="E4" s="20">
        <v>1745.53</v>
      </c>
      <c r="F4" s="21">
        <f t="shared" ref="F4:F15" si="1">(E4-D4)</f>
        <v>1745.53</v>
      </c>
      <c r="G4" s="18" t="s">
        <v>19</v>
      </c>
      <c r="H4" s="22"/>
      <c r="I4" s="23">
        <v>0.0</v>
      </c>
      <c r="J4" s="23">
        <v>0.0</v>
      </c>
      <c r="K4" s="23">
        <f t="shared" ref="K4:K15" si="2">(J4-I4)</f>
        <v>0</v>
      </c>
      <c r="L4" s="22"/>
      <c r="M4" s="24">
        <f t="shared" ref="M4:M15" si="3">F4+K4</f>
        <v>1745.53</v>
      </c>
      <c r="N4" s="25">
        <v>0.0</v>
      </c>
      <c r="O4" s="25">
        <v>0.0</v>
      </c>
      <c r="P4" s="25">
        <f t="shared" ref="P4:P15" si="4">(O4-N4)</f>
        <v>0</v>
      </c>
      <c r="Q4" s="26"/>
      <c r="R4" s="27">
        <f t="shared" ref="R4:R15" si="5">M4+P4</f>
        <v>1745.53</v>
      </c>
      <c r="S4" s="7">
        <f t="shared" ref="S4:S15" si="6">R4*(1-$G$1)</f>
        <v>1745.53</v>
      </c>
      <c r="T4" s="28"/>
      <c r="U4" s="2"/>
      <c r="V4" s="2"/>
      <c r="W4" s="2"/>
      <c r="X4" s="2"/>
      <c r="Y4" s="2"/>
      <c r="Z4" s="2"/>
      <c r="AA4" s="2"/>
      <c r="AB4" s="2"/>
      <c r="AC4" s="2"/>
      <c r="AD4" s="2"/>
      <c r="AE4" s="2"/>
      <c r="AF4" s="2"/>
      <c r="AG4" s="2"/>
      <c r="AH4" s="2"/>
      <c r="AI4" s="2"/>
    </row>
    <row r="5">
      <c r="A5" s="16" t="s">
        <v>20</v>
      </c>
      <c r="B5" s="16">
        <v>1932.0</v>
      </c>
      <c r="C5" s="18" t="s">
        <v>21</v>
      </c>
      <c r="D5" s="29">
        <v>0.0</v>
      </c>
      <c r="E5" s="20">
        <v>2360.0</v>
      </c>
      <c r="F5" s="21">
        <f t="shared" si="1"/>
        <v>2360</v>
      </c>
      <c r="G5" s="20" t="s">
        <v>19</v>
      </c>
      <c r="H5" s="22"/>
      <c r="I5" s="23">
        <v>0.0</v>
      </c>
      <c r="J5" s="23">
        <v>0.0</v>
      </c>
      <c r="K5" s="23">
        <f t="shared" si="2"/>
        <v>0</v>
      </c>
      <c r="L5" s="22"/>
      <c r="M5" s="24">
        <f t="shared" si="3"/>
        <v>2360</v>
      </c>
      <c r="N5" s="25">
        <v>0.0</v>
      </c>
      <c r="O5" s="30">
        <v>0.0</v>
      </c>
      <c r="P5" s="25">
        <f t="shared" si="4"/>
        <v>0</v>
      </c>
      <c r="Q5" s="26"/>
      <c r="R5" s="27">
        <f t="shared" si="5"/>
        <v>2360</v>
      </c>
      <c r="S5" s="7">
        <f t="shared" si="6"/>
        <v>2360</v>
      </c>
      <c r="T5" s="28"/>
      <c r="U5" s="28"/>
      <c r="V5" s="2"/>
      <c r="W5" s="2"/>
      <c r="X5" s="2"/>
      <c r="Y5" s="2"/>
      <c r="Z5" s="2"/>
      <c r="AA5" s="2"/>
      <c r="AB5" s="2"/>
      <c r="AC5" s="2"/>
      <c r="AD5" s="2"/>
      <c r="AE5" s="2"/>
      <c r="AF5" s="2"/>
      <c r="AG5" s="2"/>
      <c r="AH5" s="2"/>
      <c r="AI5" s="2"/>
    </row>
    <row r="6">
      <c r="A6" s="16" t="s">
        <v>22</v>
      </c>
      <c r="B6" s="17">
        <v>357.0</v>
      </c>
      <c r="C6" s="18"/>
      <c r="D6" s="29">
        <v>0.0</v>
      </c>
      <c r="E6" s="20">
        <v>0.0</v>
      </c>
      <c r="F6" s="21">
        <f t="shared" si="1"/>
        <v>0</v>
      </c>
      <c r="G6" s="20"/>
      <c r="H6" s="31" t="s">
        <v>23</v>
      </c>
      <c r="I6" s="23">
        <v>0.0</v>
      </c>
      <c r="J6" s="31">
        <v>727.0</v>
      </c>
      <c r="K6" s="23">
        <f t="shared" si="2"/>
        <v>727</v>
      </c>
      <c r="L6" s="32" t="s">
        <v>19</v>
      </c>
      <c r="M6" s="24">
        <f t="shared" si="3"/>
        <v>727</v>
      </c>
      <c r="N6" s="25">
        <v>0.0</v>
      </c>
      <c r="O6" s="25">
        <v>0.0</v>
      </c>
      <c r="P6" s="25">
        <f t="shared" si="4"/>
        <v>0</v>
      </c>
      <c r="Q6" s="26"/>
      <c r="R6" s="27">
        <f t="shared" si="5"/>
        <v>727</v>
      </c>
      <c r="S6" s="7">
        <f t="shared" si="6"/>
        <v>727</v>
      </c>
      <c r="T6" s="28"/>
      <c r="U6" s="2"/>
      <c r="V6" s="2"/>
      <c r="W6" s="2"/>
      <c r="X6" s="2"/>
      <c r="Y6" s="2"/>
      <c r="Z6" s="2"/>
      <c r="AA6" s="2"/>
      <c r="AB6" s="2"/>
      <c r="AC6" s="2"/>
      <c r="AD6" s="2"/>
      <c r="AE6" s="2"/>
      <c r="AF6" s="2"/>
      <c r="AG6" s="2"/>
      <c r="AH6" s="2"/>
      <c r="AI6" s="2"/>
    </row>
    <row r="7">
      <c r="A7" s="16" t="s">
        <v>24</v>
      </c>
      <c r="B7" s="17">
        <v>132.0</v>
      </c>
      <c r="C7" s="18" t="s">
        <v>25</v>
      </c>
      <c r="D7" s="29">
        <v>0.0</v>
      </c>
      <c r="E7" s="20">
        <v>2200.0</v>
      </c>
      <c r="F7" s="21">
        <f t="shared" si="1"/>
        <v>2200</v>
      </c>
      <c r="G7" s="20" t="s">
        <v>19</v>
      </c>
      <c r="H7" s="23"/>
      <c r="I7" s="23">
        <v>0.0</v>
      </c>
      <c r="J7" s="23">
        <v>0.0</v>
      </c>
      <c r="K7" s="23">
        <f t="shared" si="2"/>
        <v>0</v>
      </c>
      <c r="L7" s="22"/>
      <c r="M7" s="24">
        <f t="shared" si="3"/>
        <v>2200</v>
      </c>
      <c r="N7" s="25">
        <v>0.0</v>
      </c>
      <c r="O7" s="30">
        <v>280.0</v>
      </c>
      <c r="P7" s="25">
        <f t="shared" si="4"/>
        <v>280</v>
      </c>
      <c r="Q7" s="33" t="s">
        <v>19</v>
      </c>
      <c r="R7" s="27">
        <f t="shared" si="5"/>
        <v>2480</v>
      </c>
      <c r="S7" s="7">
        <f t="shared" si="6"/>
        <v>2480</v>
      </c>
      <c r="T7" s="28"/>
      <c r="U7" s="2"/>
      <c r="V7" s="2"/>
      <c r="W7" s="2"/>
      <c r="X7" s="2"/>
      <c r="Y7" s="2"/>
      <c r="Z7" s="2"/>
      <c r="AA7" s="2"/>
      <c r="AB7" s="2"/>
      <c r="AC7" s="2"/>
      <c r="AD7" s="2"/>
      <c r="AE7" s="2"/>
      <c r="AF7" s="2"/>
      <c r="AG7" s="2"/>
      <c r="AH7" s="2"/>
      <c r="AI7" s="2"/>
    </row>
    <row r="8">
      <c r="A8" s="16" t="s">
        <v>26</v>
      </c>
      <c r="B8" s="17">
        <v>1866.0</v>
      </c>
      <c r="C8" s="18" t="s">
        <v>27</v>
      </c>
      <c r="D8" s="29">
        <v>0.0</v>
      </c>
      <c r="E8" s="21">
        <v>940.0</v>
      </c>
      <c r="F8" s="21">
        <f t="shared" si="1"/>
        <v>940</v>
      </c>
      <c r="G8" s="34" t="s">
        <v>19</v>
      </c>
      <c r="H8" s="23"/>
      <c r="I8" s="23">
        <v>0.0</v>
      </c>
      <c r="J8" s="31">
        <v>0.0</v>
      </c>
      <c r="K8" s="23">
        <f t="shared" si="2"/>
        <v>0</v>
      </c>
      <c r="L8" s="23"/>
      <c r="M8" s="24">
        <f t="shared" si="3"/>
        <v>940</v>
      </c>
      <c r="N8" s="25">
        <v>0.0</v>
      </c>
      <c r="O8" s="25">
        <v>550.0</v>
      </c>
      <c r="P8" s="25">
        <f t="shared" si="4"/>
        <v>550</v>
      </c>
      <c r="Q8" s="33" t="s">
        <v>19</v>
      </c>
      <c r="R8" s="27">
        <f t="shared" si="5"/>
        <v>1490</v>
      </c>
      <c r="S8" s="7">
        <f t="shared" si="6"/>
        <v>1490</v>
      </c>
      <c r="T8" s="28"/>
      <c r="U8" s="2"/>
      <c r="V8" s="2"/>
      <c r="W8" s="2"/>
      <c r="X8" s="2"/>
      <c r="Y8" s="2"/>
      <c r="Z8" s="2"/>
      <c r="AA8" s="2"/>
      <c r="AB8" s="2"/>
      <c r="AC8" s="2"/>
      <c r="AD8" s="2"/>
      <c r="AE8" s="2"/>
      <c r="AF8" s="2"/>
      <c r="AG8" s="2"/>
      <c r="AH8" s="2"/>
      <c r="AI8" s="2"/>
    </row>
    <row r="9">
      <c r="A9" s="16" t="s">
        <v>28</v>
      </c>
      <c r="B9" s="17">
        <v>1801.0</v>
      </c>
      <c r="C9" s="18" t="s">
        <v>29</v>
      </c>
      <c r="D9" s="29">
        <v>0.0</v>
      </c>
      <c r="E9" s="20">
        <v>1863.0</v>
      </c>
      <c r="F9" s="21">
        <f t="shared" si="1"/>
        <v>1863</v>
      </c>
      <c r="G9" s="20" t="s">
        <v>30</v>
      </c>
      <c r="H9" s="23"/>
      <c r="I9" s="23">
        <v>0.0</v>
      </c>
      <c r="J9" s="23">
        <v>0.0</v>
      </c>
      <c r="K9" s="23">
        <f t="shared" si="2"/>
        <v>0</v>
      </c>
      <c r="L9" s="22"/>
      <c r="M9" s="24">
        <f t="shared" si="3"/>
        <v>1863</v>
      </c>
      <c r="N9" s="25">
        <v>0.0</v>
      </c>
      <c r="O9" s="25">
        <v>0.0</v>
      </c>
      <c r="P9" s="25">
        <f t="shared" si="4"/>
        <v>0</v>
      </c>
      <c r="Q9" s="26"/>
      <c r="R9" s="27">
        <f t="shared" si="5"/>
        <v>1863</v>
      </c>
      <c r="S9" s="7">
        <f t="shared" si="6"/>
        <v>1863</v>
      </c>
      <c r="T9" s="28"/>
      <c r="U9" s="2"/>
      <c r="W9" s="2"/>
      <c r="X9" s="2"/>
      <c r="Y9" s="2"/>
      <c r="Z9" s="2"/>
      <c r="AA9" s="2"/>
      <c r="AB9" s="2"/>
      <c r="AC9" s="2"/>
      <c r="AD9" s="2"/>
      <c r="AE9" s="2"/>
      <c r="AF9" s="2"/>
      <c r="AG9" s="2"/>
      <c r="AH9" s="2"/>
      <c r="AI9" s="2"/>
    </row>
    <row r="10">
      <c r="A10" s="16" t="s">
        <v>31</v>
      </c>
      <c r="B10" s="35"/>
      <c r="C10" s="18" t="s">
        <v>32</v>
      </c>
      <c r="D10" s="29">
        <v>0.0</v>
      </c>
      <c r="E10" s="20">
        <v>350.0</v>
      </c>
      <c r="F10" s="21">
        <f t="shared" si="1"/>
        <v>350</v>
      </c>
      <c r="G10" s="20" t="s">
        <v>30</v>
      </c>
      <c r="H10" s="23"/>
      <c r="I10" s="23">
        <v>0.0</v>
      </c>
      <c r="J10" s="23">
        <v>0.0</v>
      </c>
      <c r="K10" s="23">
        <f t="shared" si="2"/>
        <v>0</v>
      </c>
      <c r="L10" s="22"/>
      <c r="M10" s="24">
        <f t="shared" si="3"/>
        <v>350</v>
      </c>
      <c r="N10" s="25">
        <v>0.0</v>
      </c>
      <c r="O10" s="25">
        <v>0.0</v>
      </c>
      <c r="P10" s="25">
        <f t="shared" si="4"/>
        <v>0</v>
      </c>
      <c r="Q10" s="26"/>
      <c r="R10" s="27">
        <f t="shared" si="5"/>
        <v>350</v>
      </c>
      <c r="S10" s="7">
        <f t="shared" si="6"/>
        <v>350</v>
      </c>
      <c r="T10" s="28"/>
      <c r="U10" s="28"/>
      <c r="V10" s="2"/>
      <c r="W10" s="2"/>
      <c r="X10" s="2"/>
      <c r="Y10" s="2"/>
      <c r="Z10" s="2"/>
      <c r="AA10" s="2"/>
      <c r="AB10" s="2"/>
      <c r="AC10" s="2"/>
      <c r="AD10" s="2"/>
      <c r="AE10" s="2"/>
      <c r="AF10" s="2"/>
      <c r="AG10" s="2"/>
      <c r="AH10" s="2"/>
      <c r="AI10" s="2"/>
    </row>
    <row r="11">
      <c r="A11" s="16" t="s">
        <v>33</v>
      </c>
      <c r="B11" s="35"/>
      <c r="C11" s="18" t="s">
        <v>32</v>
      </c>
      <c r="D11" s="29">
        <v>0.0</v>
      </c>
      <c r="E11" s="20">
        <v>1000.0</v>
      </c>
      <c r="F11" s="21">
        <f t="shared" si="1"/>
        <v>1000</v>
      </c>
      <c r="G11" s="20" t="s">
        <v>19</v>
      </c>
      <c r="H11" s="23"/>
      <c r="I11" s="23">
        <v>0.0</v>
      </c>
      <c r="J11" s="23">
        <v>0.0</v>
      </c>
      <c r="K11" s="23">
        <f t="shared" si="2"/>
        <v>0</v>
      </c>
      <c r="L11" s="22"/>
      <c r="M11" s="24">
        <f t="shared" si="3"/>
        <v>1000</v>
      </c>
      <c r="N11" s="25">
        <v>0.0</v>
      </c>
      <c r="O11" s="25">
        <v>0.0</v>
      </c>
      <c r="P11" s="25">
        <f t="shared" si="4"/>
        <v>0</v>
      </c>
      <c r="Q11" s="25"/>
      <c r="R11" s="27">
        <f t="shared" si="5"/>
        <v>1000</v>
      </c>
      <c r="S11" s="7">
        <f t="shared" si="6"/>
        <v>1000</v>
      </c>
      <c r="T11" s="28"/>
      <c r="U11" s="2"/>
      <c r="V11" s="2"/>
      <c r="W11" s="2"/>
      <c r="X11" s="2"/>
      <c r="Y11" s="2"/>
      <c r="Z11" s="2"/>
      <c r="AA11" s="2"/>
      <c r="AB11" s="2"/>
      <c r="AC11" s="2"/>
      <c r="AD11" s="2"/>
      <c r="AE11" s="2"/>
      <c r="AF11" s="2"/>
      <c r="AG11" s="2"/>
      <c r="AH11" s="2"/>
      <c r="AI11" s="2"/>
    </row>
    <row r="12">
      <c r="A12" s="36"/>
      <c r="B12" s="35"/>
      <c r="C12" s="37"/>
      <c r="D12" s="29">
        <v>0.0</v>
      </c>
      <c r="E12" s="21">
        <v>0.0</v>
      </c>
      <c r="F12" s="21">
        <f t="shared" si="1"/>
        <v>0</v>
      </c>
      <c r="G12" s="37"/>
      <c r="H12" s="22"/>
      <c r="I12" s="23">
        <v>0.0</v>
      </c>
      <c r="J12" s="23">
        <v>0.0</v>
      </c>
      <c r="K12" s="23">
        <f t="shared" si="2"/>
        <v>0</v>
      </c>
      <c r="L12" s="22"/>
      <c r="M12" s="24">
        <f t="shared" si="3"/>
        <v>0</v>
      </c>
      <c r="N12" s="25">
        <v>0.0</v>
      </c>
      <c r="O12" s="25">
        <v>0.0</v>
      </c>
      <c r="P12" s="25">
        <f t="shared" si="4"/>
        <v>0</v>
      </c>
      <c r="Q12" s="26"/>
      <c r="R12" s="27">
        <f t="shared" si="5"/>
        <v>0</v>
      </c>
      <c r="S12" s="7">
        <f t="shared" si="6"/>
        <v>0</v>
      </c>
      <c r="T12" s="28"/>
      <c r="U12" s="2"/>
      <c r="V12" s="2"/>
      <c r="W12" s="2"/>
      <c r="X12" s="2"/>
      <c r="Y12" s="2"/>
      <c r="Z12" s="2"/>
      <c r="AA12" s="2"/>
      <c r="AB12" s="2"/>
      <c r="AC12" s="2"/>
      <c r="AD12" s="2"/>
      <c r="AE12" s="2"/>
      <c r="AF12" s="2"/>
      <c r="AG12" s="2"/>
      <c r="AH12" s="2"/>
      <c r="AI12" s="2"/>
    </row>
    <row r="13">
      <c r="A13" s="36"/>
      <c r="B13" s="35"/>
      <c r="C13" s="37"/>
      <c r="D13" s="21">
        <v>0.0</v>
      </c>
      <c r="E13" s="21">
        <v>0.0</v>
      </c>
      <c r="F13" s="21">
        <f t="shared" si="1"/>
        <v>0</v>
      </c>
      <c r="G13" s="21"/>
      <c r="H13" s="23"/>
      <c r="I13" s="23">
        <v>0.0</v>
      </c>
      <c r="J13" s="23">
        <v>0.0</v>
      </c>
      <c r="K13" s="23">
        <f t="shared" si="2"/>
        <v>0</v>
      </c>
      <c r="L13" s="22"/>
      <c r="M13" s="24">
        <f t="shared" si="3"/>
        <v>0</v>
      </c>
      <c r="N13" s="25">
        <v>0.0</v>
      </c>
      <c r="O13" s="25">
        <v>0.0</v>
      </c>
      <c r="P13" s="25">
        <f t="shared" si="4"/>
        <v>0</v>
      </c>
      <c r="Q13" s="26"/>
      <c r="R13" s="27">
        <f t="shared" si="5"/>
        <v>0</v>
      </c>
      <c r="S13" s="7">
        <f t="shared" si="6"/>
        <v>0</v>
      </c>
      <c r="T13" s="28"/>
      <c r="U13" s="2"/>
      <c r="V13" s="2"/>
      <c r="W13" s="2"/>
      <c r="X13" s="2"/>
      <c r="Y13" s="2"/>
      <c r="Z13" s="2"/>
      <c r="AA13" s="2"/>
      <c r="AB13" s="2"/>
      <c r="AC13" s="2"/>
      <c r="AD13" s="2"/>
      <c r="AE13" s="2"/>
      <c r="AF13" s="2"/>
      <c r="AG13" s="2"/>
      <c r="AH13" s="2"/>
      <c r="AI13" s="2"/>
    </row>
    <row r="14">
      <c r="A14" s="36"/>
      <c r="B14" s="35"/>
      <c r="C14" s="37"/>
      <c r="D14" s="29">
        <v>0.0</v>
      </c>
      <c r="E14" s="21">
        <v>0.0</v>
      </c>
      <c r="F14" s="21">
        <f t="shared" si="1"/>
        <v>0</v>
      </c>
      <c r="G14" s="38"/>
      <c r="H14" s="23"/>
      <c r="I14" s="23">
        <v>0.0</v>
      </c>
      <c r="J14" s="23">
        <v>0.0</v>
      </c>
      <c r="K14" s="23">
        <f t="shared" si="2"/>
        <v>0</v>
      </c>
      <c r="L14" s="23"/>
      <c r="M14" s="24">
        <f t="shared" si="3"/>
        <v>0</v>
      </c>
      <c r="N14" s="25">
        <v>0.0</v>
      </c>
      <c r="O14" s="25">
        <v>0.0</v>
      </c>
      <c r="P14" s="25">
        <f t="shared" si="4"/>
        <v>0</v>
      </c>
      <c r="Q14" s="26"/>
      <c r="R14" s="27">
        <f t="shared" si="5"/>
        <v>0</v>
      </c>
      <c r="S14" s="7">
        <f t="shared" si="6"/>
        <v>0</v>
      </c>
      <c r="T14" s="28"/>
      <c r="U14" s="2"/>
      <c r="V14" s="2"/>
      <c r="W14" s="2"/>
      <c r="X14" s="2"/>
      <c r="Y14" s="2"/>
      <c r="Z14" s="2"/>
      <c r="AA14" s="2"/>
      <c r="AB14" s="2"/>
      <c r="AC14" s="2"/>
      <c r="AD14" s="2"/>
      <c r="AE14" s="2"/>
      <c r="AF14" s="2"/>
      <c r="AG14" s="2"/>
      <c r="AH14" s="2"/>
      <c r="AI14" s="2"/>
    </row>
    <row r="15">
      <c r="A15" s="36"/>
      <c r="B15" s="35"/>
      <c r="C15" s="37"/>
      <c r="D15" s="29">
        <v>0.0</v>
      </c>
      <c r="E15" s="21">
        <v>0.0</v>
      </c>
      <c r="F15" s="21">
        <f t="shared" si="1"/>
        <v>0</v>
      </c>
      <c r="G15" s="21"/>
      <c r="H15" s="23"/>
      <c r="I15" s="23">
        <v>0.0</v>
      </c>
      <c r="J15" s="23">
        <v>0.0</v>
      </c>
      <c r="K15" s="23">
        <f t="shared" si="2"/>
        <v>0</v>
      </c>
      <c r="L15" s="23"/>
      <c r="M15" s="24">
        <f t="shared" si="3"/>
        <v>0</v>
      </c>
      <c r="N15" s="25">
        <v>0.0</v>
      </c>
      <c r="O15" s="25">
        <v>0.0</v>
      </c>
      <c r="P15" s="25">
        <f t="shared" si="4"/>
        <v>0</v>
      </c>
      <c r="Q15" s="26"/>
      <c r="R15" s="27">
        <f t="shared" si="5"/>
        <v>0</v>
      </c>
      <c r="S15" s="7">
        <f t="shared" si="6"/>
        <v>0</v>
      </c>
      <c r="T15" s="28"/>
      <c r="U15" s="2"/>
      <c r="V15" s="2"/>
      <c r="W15" s="2"/>
      <c r="X15" s="2"/>
      <c r="Y15" s="2"/>
      <c r="Z15" s="2"/>
      <c r="AA15" s="2"/>
      <c r="AB15" s="2"/>
      <c r="AC15" s="2"/>
      <c r="AD15" s="2"/>
      <c r="AE15" s="2"/>
      <c r="AF15" s="2"/>
      <c r="AG15" s="2"/>
      <c r="AH15" s="2"/>
      <c r="AI15" s="2"/>
    </row>
    <row r="16">
      <c r="A16" s="2"/>
      <c r="B16" s="2"/>
      <c r="D16" s="7"/>
      <c r="E16" s="7"/>
      <c r="F16" s="7"/>
      <c r="G16" s="2"/>
      <c r="H16" s="2"/>
      <c r="I16" s="2"/>
      <c r="J16" s="2"/>
      <c r="K16" s="7"/>
      <c r="L16" s="2"/>
      <c r="M16" s="7"/>
      <c r="N16" s="7"/>
      <c r="O16" s="7"/>
      <c r="P16" s="7"/>
      <c r="Q16" s="2" t="s">
        <v>34</v>
      </c>
      <c r="R16" s="39">
        <f t="shared" ref="R16:S16" si="7">SUM(R3:R15)</f>
        <v>12015.53</v>
      </c>
      <c r="S16" s="40">
        <f t="shared" si="7"/>
        <v>12015.53</v>
      </c>
      <c r="T16" s="2"/>
      <c r="W16" s="2"/>
      <c r="X16" s="2"/>
      <c r="Y16" s="2"/>
      <c r="Z16" s="2"/>
      <c r="AA16" s="2"/>
      <c r="AB16" s="2"/>
      <c r="AC16" s="2"/>
      <c r="AD16" s="2"/>
      <c r="AE16" s="2"/>
      <c r="AF16" s="2"/>
      <c r="AG16" s="2"/>
      <c r="AH16" s="2"/>
      <c r="AI16" s="2"/>
    </row>
    <row r="17">
      <c r="A17" s="1" t="s">
        <v>35</v>
      </c>
      <c r="B17" s="2"/>
      <c r="C17" s="2"/>
      <c r="D17" s="2"/>
      <c r="E17" s="2"/>
      <c r="F17" s="6"/>
      <c r="G17" s="2"/>
      <c r="H17" s="2"/>
      <c r="I17" s="2"/>
      <c r="J17" s="2"/>
      <c r="K17" s="2"/>
      <c r="L17" s="2"/>
      <c r="M17" s="2"/>
      <c r="N17" s="2"/>
      <c r="O17" s="2"/>
      <c r="P17" s="2"/>
      <c r="Q17" s="41"/>
      <c r="R17" s="39"/>
      <c r="S17" s="2"/>
      <c r="T17" s="2"/>
      <c r="U17" s="2"/>
      <c r="V17" s="2"/>
      <c r="W17" s="2"/>
      <c r="X17" s="2"/>
      <c r="Y17" s="2"/>
      <c r="Z17" s="2"/>
      <c r="AA17" s="2"/>
      <c r="AB17" s="2"/>
      <c r="AC17" s="2"/>
      <c r="AD17" s="2"/>
      <c r="AE17" s="2"/>
      <c r="AF17" s="2"/>
      <c r="AG17" s="2"/>
      <c r="AH17" s="2"/>
      <c r="AI17" s="2"/>
    </row>
    <row r="18">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8" t="s">
        <v>2</v>
      </c>
      <c r="B19" s="8" t="s">
        <v>3</v>
      </c>
      <c r="C19" s="9" t="s">
        <v>4</v>
      </c>
      <c r="D19" s="9"/>
      <c r="E19" s="9" t="s">
        <v>36</v>
      </c>
      <c r="F19" s="9" t="s">
        <v>15</v>
      </c>
      <c r="G19" s="9" t="s">
        <v>8</v>
      </c>
      <c r="H19" s="12" t="s">
        <v>9</v>
      </c>
      <c r="I19" s="12" t="s">
        <v>36</v>
      </c>
      <c r="J19" s="12"/>
      <c r="K19" s="12" t="s">
        <v>15</v>
      </c>
      <c r="L19" s="12" t="s">
        <v>8</v>
      </c>
      <c r="M19" s="12" t="s">
        <v>10</v>
      </c>
      <c r="N19" s="14" t="s">
        <v>37</v>
      </c>
      <c r="O19" s="14"/>
      <c r="P19" s="14" t="s">
        <v>38</v>
      </c>
      <c r="Q19" s="14" t="s">
        <v>8</v>
      </c>
      <c r="R19" s="8" t="s">
        <v>14</v>
      </c>
      <c r="S19" s="2"/>
      <c r="T19" s="2"/>
      <c r="U19" s="2"/>
      <c r="V19" s="2"/>
      <c r="W19" s="2"/>
      <c r="X19" s="2"/>
      <c r="Y19" s="2"/>
      <c r="Z19" s="2"/>
      <c r="AA19" s="2"/>
      <c r="AB19" s="2"/>
      <c r="AC19" s="2"/>
      <c r="AD19" s="2"/>
      <c r="AE19" s="2"/>
      <c r="AF19" s="2"/>
      <c r="AG19" s="2"/>
      <c r="AH19" s="2"/>
      <c r="AI19" s="2"/>
    </row>
    <row r="20">
      <c r="A20" s="36"/>
      <c r="B20" s="36"/>
      <c r="C20" s="37"/>
      <c r="D20" s="21"/>
      <c r="E20" s="21"/>
      <c r="F20" s="21"/>
      <c r="G20" s="21"/>
      <c r="H20" s="22"/>
      <c r="I20" s="23"/>
      <c r="J20" s="23"/>
      <c r="K20" s="23"/>
      <c r="L20" s="23"/>
      <c r="M20" s="23"/>
      <c r="N20" s="26"/>
      <c r="O20" s="26"/>
      <c r="P20" s="26"/>
      <c r="Q20" s="26"/>
      <c r="R20" s="42"/>
      <c r="S20" s="2"/>
      <c r="T20" s="2"/>
      <c r="U20" s="2"/>
      <c r="V20" s="2"/>
      <c r="W20" s="2"/>
      <c r="X20" s="2"/>
      <c r="Y20" s="2"/>
      <c r="Z20" s="2"/>
      <c r="AA20" s="2"/>
      <c r="AB20" s="2"/>
      <c r="AC20" s="2"/>
      <c r="AD20" s="2"/>
      <c r="AE20" s="2"/>
      <c r="AF20" s="2"/>
      <c r="AG20" s="2"/>
      <c r="AH20" s="2"/>
      <c r="AI20" s="2"/>
    </row>
    <row r="21">
      <c r="A21" s="36"/>
      <c r="B21" s="36"/>
      <c r="C21" s="37"/>
      <c r="D21" s="21"/>
      <c r="E21" s="21"/>
      <c r="F21" s="21"/>
      <c r="G21" s="21"/>
      <c r="H21" s="22"/>
      <c r="I21" s="22"/>
      <c r="J21" s="22"/>
      <c r="K21" s="22"/>
      <c r="L21" s="22"/>
      <c r="M21" s="23"/>
      <c r="N21" s="26"/>
      <c r="O21" s="26"/>
      <c r="P21" s="26"/>
      <c r="Q21" s="26"/>
      <c r="R21" s="42"/>
      <c r="S21" s="2"/>
      <c r="T21" s="2"/>
      <c r="U21" s="2"/>
      <c r="V21" s="2"/>
      <c r="W21" s="2"/>
      <c r="X21" s="2"/>
      <c r="Y21" s="2"/>
      <c r="Z21" s="2"/>
      <c r="AA21" s="2"/>
      <c r="AB21" s="2"/>
      <c r="AC21" s="2"/>
      <c r="AD21" s="2"/>
      <c r="AE21" s="2"/>
      <c r="AF21" s="2"/>
      <c r="AG21" s="2"/>
      <c r="AH21" s="2"/>
      <c r="AI21" s="2"/>
    </row>
    <row r="22">
      <c r="A22" s="36"/>
      <c r="B22" s="36"/>
      <c r="C22" s="37"/>
      <c r="D22" s="21"/>
      <c r="E22" s="21"/>
      <c r="F22" s="21"/>
      <c r="G22" s="21"/>
      <c r="H22" s="22"/>
      <c r="I22" s="22"/>
      <c r="J22" s="22"/>
      <c r="K22" s="22"/>
      <c r="L22" s="22"/>
      <c r="M22" s="23"/>
      <c r="N22" s="26"/>
      <c r="O22" s="26"/>
      <c r="P22" s="26"/>
      <c r="Q22" s="26"/>
      <c r="R22" s="42"/>
      <c r="S22" s="2"/>
      <c r="T22" s="2"/>
      <c r="U22" s="2"/>
      <c r="V22" s="2"/>
      <c r="W22" s="2"/>
      <c r="X22" s="2"/>
      <c r="Y22" s="2"/>
      <c r="Z22" s="2"/>
      <c r="AA22" s="2"/>
      <c r="AB22" s="2"/>
      <c r="AC22" s="2"/>
      <c r="AD22" s="2"/>
      <c r="AE22" s="2"/>
      <c r="AF22" s="2"/>
      <c r="AG22" s="2"/>
      <c r="AH22" s="2"/>
      <c r="AI22" s="2"/>
    </row>
    <row r="23" ht="15.75" customHeight="1">
      <c r="A23" s="36"/>
      <c r="B23" s="36"/>
      <c r="C23" s="37"/>
      <c r="D23" s="21"/>
      <c r="E23" s="21"/>
      <c r="F23" s="21"/>
      <c r="G23" s="21"/>
      <c r="H23" s="22"/>
      <c r="I23" s="23"/>
      <c r="J23" s="23"/>
      <c r="K23" s="23"/>
      <c r="L23" s="23"/>
      <c r="M23" s="23"/>
      <c r="N23" s="26"/>
      <c r="O23" s="26"/>
      <c r="P23" s="26"/>
      <c r="Q23" s="26"/>
      <c r="R23" s="42"/>
      <c r="S23" s="2"/>
      <c r="T23" s="2"/>
      <c r="U23" s="2"/>
      <c r="V23" s="2"/>
      <c r="W23" s="2"/>
      <c r="X23" s="2"/>
      <c r="Y23" s="2"/>
      <c r="Z23" s="2"/>
      <c r="AA23" s="2"/>
      <c r="AB23" s="2"/>
      <c r="AC23" s="2"/>
      <c r="AD23" s="2"/>
      <c r="AE23" s="2"/>
      <c r="AF23" s="2"/>
      <c r="AG23" s="2"/>
      <c r="AH23" s="2"/>
      <c r="AI23" s="2"/>
    </row>
    <row r="24" ht="15.75" customHeight="1">
      <c r="A24" s="36"/>
      <c r="B24" s="36"/>
      <c r="C24" s="37"/>
      <c r="D24" s="21"/>
      <c r="E24" s="21"/>
      <c r="F24" s="21"/>
      <c r="G24" s="21"/>
      <c r="H24" s="22"/>
      <c r="I24" s="22"/>
      <c r="J24" s="22"/>
      <c r="K24" s="22"/>
      <c r="L24" s="22"/>
      <c r="M24" s="23"/>
      <c r="N24" s="26"/>
      <c r="O24" s="26"/>
      <c r="P24" s="26"/>
      <c r="Q24" s="26"/>
      <c r="R24" s="42"/>
      <c r="S24" s="2"/>
      <c r="T24" s="2"/>
      <c r="U24" s="2"/>
      <c r="V24" s="2"/>
      <c r="W24" s="2"/>
      <c r="X24" s="2"/>
      <c r="Y24" s="2"/>
      <c r="Z24" s="2"/>
      <c r="AA24" s="2"/>
      <c r="AB24" s="2"/>
      <c r="AC24" s="2"/>
      <c r="AD24" s="2"/>
      <c r="AE24" s="2"/>
      <c r="AF24" s="2"/>
      <c r="AG24" s="2"/>
      <c r="AH24" s="2"/>
      <c r="AI24" s="2"/>
    </row>
    <row r="25" ht="15.75" customHeight="1">
      <c r="A25" s="36"/>
      <c r="B25" s="36"/>
      <c r="C25" s="37"/>
      <c r="D25" s="21"/>
      <c r="E25" s="21"/>
      <c r="F25" s="21"/>
      <c r="G25" s="21"/>
      <c r="H25" s="22"/>
      <c r="I25" s="22"/>
      <c r="J25" s="22"/>
      <c r="K25" s="22"/>
      <c r="L25" s="22"/>
      <c r="M25" s="23"/>
      <c r="N25" s="25"/>
      <c r="O25" s="25"/>
      <c r="P25" s="25"/>
      <c r="Q25" s="25"/>
      <c r="R25" s="42"/>
      <c r="S25" s="2"/>
      <c r="T25" s="2"/>
      <c r="U25" s="2"/>
      <c r="V25" s="2"/>
      <c r="W25" s="2"/>
      <c r="X25" s="2"/>
      <c r="Y25" s="2"/>
      <c r="Z25" s="2"/>
      <c r="AA25" s="2"/>
      <c r="AB25" s="2"/>
      <c r="AC25" s="2"/>
      <c r="AD25" s="2"/>
      <c r="AE25" s="2"/>
      <c r="AF25" s="2"/>
      <c r="AG25" s="2"/>
      <c r="AH25" s="2"/>
      <c r="AI25" s="2"/>
    </row>
    <row r="26" ht="15.75" customHeight="1">
      <c r="A26" s="36"/>
      <c r="B26" s="36"/>
      <c r="C26" s="37"/>
      <c r="D26" s="21"/>
      <c r="E26" s="21"/>
      <c r="F26" s="21"/>
      <c r="G26" s="21"/>
      <c r="H26" s="22"/>
      <c r="I26" s="23"/>
      <c r="J26" s="23"/>
      <c r="K26" s="23"/>
      <c r="L26" s="23"/>
      <c r="M26" s="23"/>
      <c r="N26" s="26"/>
      <c r="O26" s="26"/>
      <c r="P26" s="26"/>
      <c r="Q26" s="26"/>
      <c r="R26" s="42"/>
      <c r="S26" s="2"/>
      <c r="T26" s="2"/>
      <c r="U26" s="2"/>
      <c r="V26" s="2"/>
      <c r="W26" s="2"/>
      <c r="X26" s="2"/>
      <c r="Y26" s="2"/>
      <c r="Z26" s="2"/>
      <c r="AA26" s="2"/>
      <c r="AB26" s="2"/>
      <c r="AC26" s="2"/>
      <c r="AD26" s="2"/>
      <c r="AE26" s="2"/>
      <c r="AF26" s="2"/>
      <c r="AG26" s="2"/>
      <c r="AH26" s="2"/>
      <c r="AI26" s="2"/>
    </row>
    <row r="27" ht="15.75" customHeight="1">
      <c r="A27" s="36"/>
      <c r="B27" s="36"/>
      <c r="C27" s="37"/>
      <c r="D27" s="21"/>
      <c r="E27" s="21"/>
      <c r="F27" s="21"/>
      <c r="G27" s="21"/>
      <c r="H27" s="22"/>
      <c r="I27" s="22"/>
      <c r="J27" s="22"/>
      <c r="K27" s="22"/>
      <c r="L27" s="22"/>
      <c r="M27" s="23"/>
      <c r="N27" s="26"/>
      <c r="O27" s="26"/>
      <c r="P27" s="26"/>
      <c r="Q27" s="26"/>
      <c r="R27" s="42"/>
      <c r="S27" s="2"/>
      <c r="T27" s="2"/>
      <c r="U27" s="2"/>
      <c r="V27" s="2"/>
      <c r="W27" s="2"/>
      <c r="X27" s="2"/>
      <c r="Y27" s="2"/>
      <c r="Z27" s="2"/>
      <c r="AA27" s="2"/>
      <c r="AB27" s="2"/>
      <c r="AC27" s="2"/>
      <c r="AD27" s="2"/>
      <c r="AE27" s="2"/>
      <c r="AF27" s="2"/>
      <c r="AG27" s="2"/>
      <c r="AH27" s="2"/>
      <c r="AI27" s="2"/>
    </row>
    <row r="28" ht="15.75" customHeight="1">
      <c r="A28" s="36"/>
      <c r="B28" s="36"/>
      <c r="C28" s="37"/>
      <c r="D28" s="37"/>
      <c r="E28" s="37"/>
      <c r="F28" s="37"/>
      <c r="G28" s="37"/>
      <c r="H28" s="22"/>
      <c r="I28" s="22"/>
      <c r="J28" s="22"/>
      <c r="K28" s="22"/>
      <c r="L28" s="22"/>
      <c r="M28" s="22"/>
      <c r="N28" s="26"/>
      <c r="O28" s="26"/>
      <c r="P28" s="26"/>
      <c r="Q28" s="26"/>
      <c r="R28" s="36"/>
      <c r="S28" s="2"/>
      <c r="T28" s="2"/>
      <c r="U28" s="2"/>
      <c r="V28" s="2"/>
      <c r="W28" s="2"/>
      <c r="X28" s="2"/>
      <c r="Y28" s="2"/>
      <c r="Z28" s="2"/>
      <c r="AA28" s="2"/>
      <c r="AB28" s="2"/>
      <c r="AC28" s="2"/>
      <c r="AD28" s="2"/>
      <c r="AE28" s="2"/>
      <c r="AF28" s="2"/>
      <c r="AG28" s="2"/>
      <c r="AH28" s="2"/>
      <c r="AI28" s="2"/>
    </row>
    <row r="29" ht="15.75" customHeight="1">
      <c r="A29" s="36"/>
      <c r="B29" s="36"/>
      <c r="C29" s="37"/>
      <c r="D29" s="37"/>
      <c r="E29" s="37"/>
      <c r="F29" s="37"/>
      <c r="G29" s="37"/>
      <c r="H29" s="22"/>
      <c r="I29" s="22"/>
      <c r="J29" s="22"/>
      <c r="K29" s="22"/>
      <c r="L29" s="22"/>
      <c r="M29" s="22"/>
      <c r="N29" s="26"/>
      <c r="O29" s="26"/>
      <c r="P29" s="26"/>
      <c r="Q29" s="26"/>
      <c r="R29" s="36"/>
      <c r="S29" s="2"/>
      <c r="T29" s="2"/>
      <c r="U29" s="2"/>
      <c r="V29" s="2"/>
      <c r="W29" s="2"/>
      <c r="X29" s="2"/>
      <c r="Y29" s="2"/>
      <c r="Z29" s="2"/>
      <c r="AA29" s="2"/>
      <c r="AB29" s="2"/>
      <c r="AC29" s="2"/>
      <c r="AD29" s="2"/>
      <c r="AE29" s="2"/>
      <c r="AF29" s="2"/>
      <c r="AG29" s="2"/>
      <c r="AH29" s="2"/>
      <c r="AI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43" t="s">
        <v>39</v>
      </c>
      <c r="B1" s="44"/>
      <c r="C1" s="44"/>
      <c r="D1" s="44"/>
      <c r="E1" s="44"/>
      <c r="F1" s="44"/>
      <c r="G1" s="45"/>
      <c r="H1" s="46"/>
      <c r="I1" s="46"/>
      <c r="J1" s="46"/>
      <c r="K1" s="47" t="s">
        <v>40</v>
      </c>
      <c r="L1" s="48"/>
      <c r="M1" s="46"/>
      <c r="N1" s="49"/>
      <c r="O1" s="46"/>
      <c r="P1" s="46"/>
      <c r="Q1" s="46"/>
      <c r="R1" s="46"/>
      <c r="S1" s="46"/>
      <c r="T1" s="46"/>
      <c r="U1" s="46"/>
      <c r="V1" s="46"/>
      <c r="W1" s="46"/>
      <c r="X1" s="46"/>
      <c r="Y1" s="46"/>
      <c r="Z1" s="46"/>
    </row>
    <row r="2" ht="12.75" customHeight="1">
      <c r="A2" s="50" t="s">
        <v>41</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55" t="s">
        <v>43</v>
      </c>
      <c r="B3" s="56" t="s">
        <v>44</v>
      </c>
      <c r="C3" s="56" t="s">
        <v>45</v>
      </c>
      <c r="D3" s="56" t="s">
        <v>46</v>
      </c>
      <c r="E3" s="55" t="s">
        <v>47</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58" t="s">
        <v>49</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61">
        <v>0.0</v>
      </c>
      <c r="C5" s="62"/>
      <c r="D5" s="63"/>
      <c r="E5" s="61">
        <v>0.0</v>
      </c>
      <c r="F5" s="64">
        <v>0.0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61">
        <v>0.0</v>
      </c>
      <c r="C6" s="62"/>
      <c r="D6" s="63"/>
      <c r="E6" s="61">
        <v>0.0</v>
      </c>
      <c r="F6" s="64">
        <v>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61">
        <v>0.0</v>
      </c>
      <c r="C7" s="62"/>
      <c r="D7" s="63"/>
      <c r="E7" s="61">
        <v>0.0</v>
      </c>
      <c r="F7" s="64">
        <v>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61">
        <v>0.0</v>
      </c>
      <c r="C8" s="62"/>
      <c r="D8" s="63"/>
      <c r="E8" s="61">
        <v>0.0</v>
      </c>
      <c r="F8" s="64">
        <v>0.0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61"/>
      <c r="C13" s="62"/>
      <c r="D13" s="63"/>
      <c r="E13" s="61"/>
      <c r="F13" s="64"/>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61"/>
      <c r="C15" s="62"/>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0</v>
      </c>
      <c r="C20" s="79"/>
      <c r="D20" s="63"/>
      <c r="E20" s="79">
        <f t="shared" ref="E20:F20" si="1">SUM(E5,E6,E7,E8,E10,E11,E15,E17,E18)</f>
        <v>0</v>
      </c>
      <c r="F20" s="86">
        <f t="shared" si="1"/>
        <v>0</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53" t="s">
        <v>70</v>
      </c>
      <c r="H21" s="53"/>
      <c r="I21" s="89"/>
      <c r="J21" s="53" t="s">
        <v>46</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55" t="s">
        <v>73</v>
      </c>
      <c r="H22" s="55"/>
      <c r="I22" s="96"/>
      <c r="J22" s="55"/>
      <c r="K22" s="55" t="s">
        <v>45</v>
      </c>
      <c r="L22" s="59" t="s">
        <v>44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100">
        <v>0.0</v>
      </c>
      <c r="C24" s="101"/>
      <c r="D24" s="99"/>
      <c r="E24" s="100">
        <v>0.0</v>
      </c>
      <c r="F24" s="102">
        <v>0.0</v>
      </c>
      <c r="G24" s="103" t="s">
        <v>76</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77</v>
      </c>
      <c r="B25" s="100">
        <v>0.0</v>
      </c>
      <c r="C25" s="101"/>
      <c r="D25" s="99"/>
      <c r="E25" s="100">
        <v>0.0</v>
      </c>
      <c r="F25" s="102">
        <v>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81</v>
      </c>
      <c r="B27" s="108">
        <v>0.0</v>
      </c>
      <c r="C27" s="101"/>
      <c r="D27" s="99"/>
      <c r="E27" s="108">
        <v>0.0</v>
      </c>
      <c r="F27" s="102">
        <v>0.0</v>
      </c>
      <c r="G27" s="106" t="s">
        <v>82</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100">
        <v>0.0</v>
      </c>
      <c r="C33" s="101"/>
      <c r="D33" s="99"/>
      <c r="E33" s="100">
        <v>0.0</v>
      </c>
      <c r="F33" s="102">
        <v>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0</v>
      </c>
      <c r="C37" s="126"/>
      <c r="D37" s="99"/>
      <c r="E37" s="125">
        <f t="shared" ref="E37:F37" si="4">SUM(E24:E36)</f>
        <v>0</v>
      </c>
      <c r="F37" s="127">
        <f t="shared" si="4"/>
        <v>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120</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56" t="s">
        <v>46</v>
      </c>
      <c r="C55" s="93"/>
      <c r="D55" s="55" t="s">
        <v>45</v>
      </c>
      <c r="E55" s="56"/>
      <c r="F55" s="128" t="s">
        <v>44</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60">
        <v>0.0</v>
      </c>
      <c r="C57" s="161"/>
      <c r="D57" s="162"/>
      <c r="E57" s="160">
        <v>0.0</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61"/>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132</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0</v>
      </c>
      <c r="F67" s="188">
        <f t="shared" si="11"/>
        <v>0</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189"/>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43" t="s">
        <v>39</v>
      </c>
      <c r="B1" s="44"/>
      <c r="C1" s="44"/>
      <c r="D1" s="44"/>
      <c r="E1" s="44"/>
      <c r="F1" s="44"/>
      <c r="G1" s="45"/>
      <c r="H1" s="46"/>
      <c r="I1" s="46"/>
      <c r="J1" s="46"/>
      <c r="K1" s="47" t="s">
        <v>40</v>
      </c>
      <c r="L1" s="48"/>
      <c r="M1" s="46"/>
      <c r="N1" s="49"/>
      <c r="O1" s="46"/>
      <c r="P1" s="46"/>
      <c r="Q1" s="46"/>
      <c r="R1" s="46"/>
      <c r="S1" s="46"/>
      <c r="T1" s="46"/>
      <c r="U1" s="46"/>
      <c r="V1" s="46"/>
      <c r="W1" s="46"/>
      <c r="X1" s="46"/>
      <c r="Y1" s="46"/>
      <c r="Z1" s="46"/>
    </row>
    <row r="2" ht="12.75" customHeight="1">
      <c r="A2" s="50" t="s">
        <v>41</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55" t="s">
        <v>43</v>
      </c>
      <c r="B3" s="56" t="s">
        <v>44</v>
      </c>
      <c r="C3" s="56" t="s">
        <v>45</v>
      </c>
      <c r="D3" s="56" t="s">
        <v>46</v>
      </c>
      <c r="E3" s="55" t="s">
        <v>47</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58" t="s">
        <v>49</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61">
        <v>0.0</v>
      </c>
      <c r="C5" s="62"/>
      <c r="D5" s="63"/>
      <c r="E5" s="61">
        <v>0.0</v>
      </c>
      <c r="F5" s="64">
        <v>0.0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61">
        <v>0.0</v>
      </c>
      <c r="C6" s="62"/>
      <c r="D6" s="63"/>
      <c r="E6" s="61">
        <v>0.0</v>
      </c>
      <c r="F6" s="64">
        <v>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61">
        <v>0.0</v>
      </c>
      <c r="C7" s="62"/>
      <c r="D7" s="63"/>
      <c r="E7" s="61">
        <v>0.0</v>
      </c>
      <c r="F7" s="64">
        <v>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61">
        <v>0.0</v>
      </c>
      <c r="C8" s="62"/>
      <c r="D8" s="63"/>
      <c r="E8" s="61">
        <v>0.0</v>
      </c>
      <c r="F8" s="64">
        <v>0.0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61"/>
      <c r="C13" s="62"/>
      <c r="D13" s="63"/>
      <c r="E13" s="61"/>
      <c r="F13" s="64"/>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61"/>
      <c r="C15" s="62"/>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0</v>
      </c>
      <c r="C20" s="79"/>
      <c r="D20" s="63"/>
      <c r="E20" s="79">
        <f t="shared" ref="E20:F20" si="1">SUM(E5,E6,E7,E8,E10,E11,E15,E17,E18)</f>
        <v>0</v>
      </c>
      <c r="F20" s="86">
        <f t="shared" si="1"/>
        <v>0</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53" t="s">
        <v>70</v>
      </c>
      <c r="H21" s="53"/>
      <c r="I21" s="89"/>
      <c r="J21" s="53" t="s">
        <v>46</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55" t="s">
        <v>73</v>
      </c>
      <c r="H22" s="55"/>
      <c r="I22" s="96"/>
      <c r="J22" s="55"/>
      <c r="K22" s="55" t="s">
        <v>45</v>
      </c>
      <c r="L22" s="59" t="s">
        <v>44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100">
        <v>0.0</v>
      </c>
      <c r="C24" s="101"/>
      <c r="D24" s="99"/>
      <c r="E24" s="100">
        <v>0.0</v>
      </c>
      <c r="F24" s="102">
        <v>0.0</v>
      </c>
      <c r="G24" s="103" t="s">
        <v>76</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77</v>
      </c>
      <c r="B25" s="100">
        <v>0.0</v>
      </c>
      <c r="C25" s="101"/>
      <c r="D25" s="99"/>
      <c r="E25" s="100">
        <v>0.0</v>
      </c>
      <c r="F25" s="102">
        <v>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81</v>
      </c>
      <c r="B27" s="108">
        <v>0.0</v>
      </c>
      <c r="C27" s="101"/>
      <c r="D27" s="99"/>
      <c r="E27" s="108">
        <v>0.0</v>
      </c>
      <c r="F27" s="102">
        <v>0.0</v>
      </c>
      <c r="G27" s="106" t="s">
        <v>82</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100">
        <v>0.0</v>
      </c>
      <c r="C33" s="101"/>
      <c r="D33" s="99"/>
      <c r="E33" s="100">
        <v>0.0</v>
      </c>
      <c r="F33" s="102">
        <v>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0</v>
      </c>
      <c r="C37" s="126"/>
      <c r="D37" s="99"/>
      <c r="E37" s="125">
        <f t="shared" ref="E37:F37" si="4">SUM(E24:E36)</f>
        <v>0</v>
      </c>
      <c r="F37" s="127">
        <f t="shared" si="4"/>
        <v>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120</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56" t="s">
        <v>46</v>
      </c>
      <c r="C55" s="93"/>
      <c r="D55" s="55" t="s">
        <v>45</v>
      </c>
      <c r="E55" s="56"/>
      <c r="F55" s="128" t="s">
        <v>44</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92">
        <v>437.41</v>
      </c>
      <c r="C57" s="161"/>
      <c r="D57" s="162"/>
      <c r="E57" s="192">
        <v>437.41</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61"/>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92">
        <v>1595.08</v>
      </c>
      <c r="C60" s="161"/>
      <c r="D60" s="162"/>
      <c r="E60" s="192">
        <v>975.0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132</v>
      </c>
      <c r="B61" s="192">
        <v>858.0</v>
      </c>
      <c r="C61" s="161"/>
      <c r="D61" s="162"/>
      <c r="E61" s="192">
        <v>858.0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182">
        <f>SUM(B57:B62)</f>
        <v>2890.49</v>
      </c>
      <c r="C64" s="183"/>
      <c r="D64" s="162"/>
      <c r="E64" s="182">
        <f t="shared" ref="E64:F64" si="8">SUM(E57,E58,E59,E60,E61,E62)</f>
        <v>2270.41</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2270.41</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2270.41</v>
      </c>
      <c r="F67" s="188">
        <f t="shared" si="11"/>
        <v>0</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189"/>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3" t="s">
        <v>139</v>
      </c>
      <c r="B1" s="194">
        <v>98.0</v>
      </c>
      <c r="C1" s="194" t="s">
        <v>140</v>
      </c>
      <c r="D1" s="194" t="s">
        <v>141</v>
      </c>
      <c r="E1" s="194" t="s">
        <v>142</v>
      </c>
      <c r="F1" s="194" t="s">
        <v>143</v>
      </c>
      <c r="G1" s="45"/>
      <c r="H1" s="46"/>
      <c r="I1" s="46"/>
      <c r="J1" s="46"/>
      <c r="K1" s="47" t="s">
        <v>40</v>
      </c>
      <c r="L1" s="48"/>
      <c r="M1" s="46"/>
      <c r="N1" s="49"/>
      <c r="O1" s="46"/>
      <c r="P1" s="46"/>
      <c r="Q1" s="46"/>
      <c r="R1" s="46"/>
      <c r="S1" s="46"/>
      <c r="T1" s="46"/>
      <c r="U1" s="46"/>
      <c r="V1" s="46"/>
      <c r="W1" s="46"/>
      <c r="X1" s="46"/>
      <c r="Y1" s="46"/>
      <c r="Z1" s="46"/>
    </row>
    <row r="2" ht="12.75" customHeight="1">
      <c r="A2" s="50" t="s">
        <v>41</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55" t="s">
        <v>43</v>
      </c>
      <c r="B3" s="56" t="s">
        <v>44</v>
      </c>
      <c r="C3" s="56" t="s">
        <v>45</v>
      </c>
      <c r="D3" s="56" t="s">
        <v>46</v>
      </c>
      <c r="E3" s="55" t="s">
        <v>47</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58" t="s">
        <v>49</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61">
        <v>0.0</v>
      </c>
      <c r="C5" s="62"/>
      <c r="D5" s="63"/>
      <c r="E5" s="61">
        <v>0.0</v>
      </c>
      <c r="F5" s="64">
        <v>0.0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61">
        <v>0.0</v>
      </c>
      <c r="C6" s="62"/>
      <c r="D6" s="63"/>
      <c r="E6" s="61">
        <v>0.0</v>
      </c>
      <c r="F6" s="64">
        <v>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61">
        <v>0.0</v>
      </c>
      <c r="C7" s="62"/>
      <c r="D7" s="63"/>
      <c r="E7" s="61">
        <v>0.0</v>
      </c>
      <c r="F7" s="64">
        <v>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61">
        <v>0.0</v>
      </c>
      <c r="C8" s="62"/>
      <c r="D8" s="63"/>
      <c r="E8" s="61">
        <v>0.0</v>
      </c>
      <c r="F8" s="64">
        <v>0.0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61"/>
      <c r="C13" s="62"/>
      <c r="D13" s="63"/>
      <c r="E13" s="61"/>
      <c r="F13" s="64"/>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61"/>
      <c r="C15" s="62"/>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0</v>
      </c>
      <c r="C20" s="79"/>
      <c r="D20" s="63"/>
      <c r="E20" s="79">
        <f t="shared" ref="E20:F20" si="1">SUM(E5,E6,E7,E8,E10,E11,E15,E17,E18)</f>
        <v>0</v>
      </c>
      <c r="F20" s="86">
        <f t="shared" si="1"/>
        <v>0</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53" t="s">
        <v>70</v>
      </c>
      <c r="H21" s="53"/>
      <c r="I21" s="89"/>
      <c r="J21" s="53" t="s">
        <v>46</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55" t="s">
        <v>73</v>
      </c>
      <c r="H22" s="55"/>
      <c r="I22" s="96"/>
      <c r="J22" s="55"/>
      <c r="K22" s="55" t="s">
        <v>45</v>
      </c>
      <c r="L22" s="59" t="s">
        <v>44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100">
        <v>0.0</v>
      </c>
      <c r="C24" s="101"/>
      <c r="D24" s="99"/>
      <c r="E24" s="100">
        <v>0.0</v>
      </c>
      <c r="F24" s="102">
        <v>0.0</v>
      </c>
      <c r="G24" s="103" t="s">
        <v>76</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77</v>
      </c>
      <c r="B25" s="100">
        <v>0.0</v>
      </c>
      <c r="C25" s="101"/>
      <c r="D25" s="99"/>
      <c r="E25" s="100">
        <v>0.0</v>
      </c>
      <c r="F25" s="102">
        <v>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81</v>
      </c>
      <c r="B27" s="108">
        <v>0.0</v>
      </c>
      <c r="C27" s="101"/>
      <c r="D27" s="99"/>
      <c r="E27" s="108">
        <v>0.0</v>
      </c>
      <c r="F27" s="102">
        <v>0.0</v>
      </c>
      <c r="G27" s="106" t="s">
        <v>82</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100">
        <v>0.0</v>
      </c>
      <c r="C33" s="101"/>
      <c r="D33" s="99"/>
      <c r="E33" s="100">
        <v>0.0</v>
      </c>
      <c r="F33" s="102">
        <v>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0</v>
      </c>
      <c r="C37" s="126"/>
      <c r="D37" s="99"/>
      <c r="E37" s="125">
        <f t="shared" ref="E37:F37" si="4">SUM(E24:E36)</f>
        <v>0</v>
      </c>
      <c r="F37" s="127">
        <f t="shared" si="4"/>
        <v>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195" t="s">
        <v>144</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96" t="s">
        <v>145</v>
      </c>
      <c r="C55" s="93"/>
      <c r="D55" s="197" t="s">
        <v>146</v>
      </c>
      <c r="E55" s="56"/>
      <c r="F55" s="198" t="s">
        <v>147</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60">
        <v>0.0</v>
      </c>
      <c r="C57" s="199" t="s">
        <v>148</v>
      </c>
      <c r="D57" s="162"/>
      <c r="E57" s="160">
        <v>0.0</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99" t="s">
        <v>149</v>
      </c>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92">
        <v>1745.53</v>
      </c>
      <c r="C60" s="199" t="s">
        <v>150</v>
      </c>
      <c r="D60" s="162"/>
      <c r="E60" s="192">
        <v>1745.53</v>
      </c>
      <c r="F60" s="200">
        <v>1745.33</v>
      </c>
      <c r="G60" s="174"/>
      <c r="H60" s="46"/>
      <c r="I60" s="46"/>
      <c r="J60" s="46"/>
      <c r="K60" s="46"/>
      <c r="L60" s="46"/>
      <c r="M60" s="46"/>
      <c r="N60" s="46"/>
      <c r="O60" s="46"/>
      <c r="P60" s="46"/>
      <c r="Q60" s="46"/>
      <c r="R60" s="46"/>
      <c r="S60" s="46"/>
      <c r="T60" s="46"/>
      <c r="U60" s="46"/>
      <c r="V60" s="46"/>
      <c r="W60" s="46"/>
      <c r="X60" s="46"/>
      <c r="Y60" s="46"/>
      <c r="Z60" s="46"/>
    </row>
    <row r="61" ht="12.75" customHeight="1">
      <c r="A61" s="159" t="s">
        <v>132</v>
      </c>
      <c r="B61" s="160">
        <v>0.0</v>
      </c>
      <c r="C61" s="199" t="s">
        <v>151</v>
      </c>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201">
        <f>SUM(B57,B58,B59,B60,B61,B62)</f>
        <v>1745.53</v>
      </c>
      <c r="C64" s="183"/>
      <c r="D64" s="162"/>
      <c r="E64" s="182">
        <f t="shared" ref="E64:F64" si="8">SUM(E57,E58,E59,E60,E61,E62)</f>
        <v>1745.53</v>
      </c>
      <c r="F64" s="184">
        <f t="shared" si="8"/>
        <v>1745.33</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1745.53</v>
      </c>
      <c r="F65" s="185">
        <f t="shared" si="9"/>
        <v>1745.33</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1745.53</v>
      </c>
      <c r="F67" s="188">
        <f t="shared" si="11"/>
        <v>1745.33</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202" t="s">
        <v>152</v>
      </c>
      <c r="F68" s="203" t="s">
        <v>153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3" t="s">
        <v>154</v>
      </c>
      <c r="B1" s="194">
        <v>1932.0</v>
      </c>
      <c r="C1" s="194" t="s">
        <v>155</v>
      </c>
      <c r="D1" s="194" t="s">
        <v>156</v>
      </c>
      <c r="E1" s="194" t="s">
        <v>157</v>
      </c>
      <c r="F1" s="194" t="s">
        <v>158</v>
      </c>
      <c r="G1" s="45"/>
      <c r="H1" s="46"/>
      <c r="I1" s="46"/>
      <c r="J1" s="46"/>
      <c r="K1" s="47" t="s">
        <v>40</v>
      </c>
      <c r="L1" s="48"/>
      <c r="M1" s="46"/>
      <c r="N1" s="49"/>
      <c r="O1" s="46"/>
      <c r="P1" s="46"/>
      <c r="Q1" s="46"/>
      <c r="R1" s="46"/>
      <c r="S1" s="46"/>
      <c r="T1" s="46"/>
      <c r="U1" s="46"/>
      <c r="V1" s="46"/>
      <c r="W1" s="46"/>
      <c r="X1" s="46"/>
      <c r="Y1" s="46"/>
      <c r="Z1" s="46"/>
    </row>
    <row r="2" ht="12.75" customHeight="1">
      <c r="A2" s="204" t="s">
        <v>159</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197" t="s">
        <v>160</v>
      </c>
      <c r="B3" s="195" t="s">
        <v>161</v>
      </c>
      <c r="C3" s="195" t="s">
        <v>162</v>
      </c>
      <c r="D3" s="195" t="s">
        <v>163</v>
      </c>
      <c r="E3" s="55" t="s">
        <v>47</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205" t="s">
        <v>164</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206">
        <v>500.0</v>
      </c>
      <c r="C5" s="207" t="s">
        <v>165</v>
      </c>
      <c r="D5" s="63"/>
      <c r="E5" s="206">
        <v>490.0</v>
      </c>
      <c r="F5" s="208">
        <v>490.0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206">
        <v>200.0</v>
      </c>
      <c r="C6" s="207" t="s">
        <v>166</v>
      </c>
      <c r="D6" s="63"/>
      <c r="E6" s="206">
        <v>160.0</v>
      </c>
      <c r="F6" s="208">
        <v>160.0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206">
        <v>4450.0</v>
      </c>
      <c r="C7" s="207" t="s">
        <v>167</v>
      </c>
      <c r="D7" s="63"/>
      <c r="E7" s="206">
        <v>1350.0</v>
      </c>
      <c r="F7" s="208">
        <v>1350.0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206">
        <v>2000.0</v>
      </c>
      <c r="C8" s="207" t="s">
        <v>168</v>
      </c>
      <c r="D8" s="63"/>
      <c r="E8" s="206">
        <v>360.0</v>
      </c>
      <c r="F8" s="208">
        <v>360.0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206">
        <v>1200.0</v>
      </c>
      <c r="C13" s="207" t="s">
        <v>169</v>
      </c>
      <c r="D13" s="63"/>
      <c r="E13" s="206">
        <v>1200.0</v>
      </c>
      <c r="F13" s="208">
        <v>1200.0</v>
      </c>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61"/>
      <c r="C15" s="62"/>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8350</v>
      </c>
      <c r="C20" s="79"/>
      <c r="D20" s="63"/>
      <c r="E20" s="79">
        <f t="shared" ref="E20:F20" si="1">SUM(E5,E6,E7,E8,E10,E11,E15,E17,E18)</f>
        <v>2360</v>
      </c>
      <c r="F20" s="86">
        <f t="shared" si="1"/>
        <v>2360</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53" t="s">
        <v>70</v>
      </c>
      <c r="H21" s="53"/>
      <c r="I21" s="89"/>
      <c r="J21" s="53" t="s">
        <v>46</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55" t="s">
        <v>73</v>
      </c>
      <c r="H22" s="55"/>
      <c r="I22" s="96"/>
      <c r="J22" s="55"/>
      <c r="K22" s="55" t="s">
        <v>45</v>
      </c>
      <c r="L22" s="59" t="s">
        <v>44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100">
        <v>0.0</v>
      </c>
      <c r="C24" s="101"/>
      <c r="D24" s="99"/>
      <c r="E24" s="100">
        <v>0.0</v>
      </c>
      <c r="F24" s="102">
        <v>0.0</v>
      </c>
      <c r="G24" s="103" t="s">
        <v>76</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77</v>
      </c>
      <c r="B25" s="100">
        <v>0.0</v>
      </c>
      <c r="C25" s="101"/>
      <c r="D25" s="99"/>
      <c r="E25" s="100">
        <v>0.0</v>
      </c>
      <c r="F25" s="102">
        <v>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81</v>
      </c>
      <c r="B27" s="108">
        <v>0.0</v>
      </c>
      <c r="C27" s="101"/>
      <c r="D27" s="99"/>
      <c r="E27" s="108">
        <v>0.0</v>
      </c>
      <c r="F27" s="102">
        <v>0.0</v>
      </c>
      <c r="G27" s="106" t="s">
        <v>82</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100">
        <v>0.0</v>
      </c>
      <c r="C33" s="101"/>
      <c r="D33" s="99"/>
      <c r="E33" s="100">
        <v>0.0</v>
      </c>
      <c r="F33" s="102">
        <v>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0</v>
      </c>
      <c r="C37" s="126"/>
      <c r="D37" s="99"/>
      <c r="E37" s="125">
        <f t="shared" ref="E37:F37" si="4">SUM(E24:E36)</f>
        <v>0</v>
      </c>
      <c r="F37" s="127">
        <f t="shared" si="4"/>
        <v>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120</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56" t="s">
        <v>46</v>
      </c>
      <c r="C55" s="93"/>
      <c r="D55" s="55" t="s">
        <v>45</v>
      </c>
      <c r="E55" s="56"/>
      <c r="F55" s="128" t="s">
        <v>44</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60">
        <v>0.0</v>
      </c>
      <c r="C57" s="161"/>
      <c r="D57" s="162"/>
      <c r="E57" s="160">
        <v>0.0</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61"/>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132</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2360</v>
      </c>
      <c r="F65" s="185">
        <f t="shared" si="9"/>
        <v>2360</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2360</v>
      </c>
      <c r="F67" s="188">
        <f t="shared" si="11"/>
        <v>2360</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202" t="s">
        <v>152</v>
      </c>
      <c r="F68" s="203" t="s">
        <v>170</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3" t="s">
        <v>22</v>
      </c>
      <c r="B1" s="194">
        <v>357.0</v>
      </c>
      <c r="C1" s="194" t="s">
        <v>155</v>
      </c>
      <c r="D1" s="194" t="s">
        <v>171</v>
      </c>
      <c r="E1" s="194" t="s">
        <v>172</v>
      </c>
      <c r="F1" s="194" t="s">
        <v>173</v>
      </c>
      <c r="G1" s="45"/>
      <c r="H1" s="46"/>
      <c r="I1" s="46"/>
      <c r="J1" s="46"/>
      <c r="K1" s="47" t="s">
        <v>40</v>
      </c>
      <c r="L1" s="48"/>
      <c r="M1" s="46"/>
      <c r="N1" s="49"/>
      <c r="O1" s="46"/>
      <c r="P1" s="46"/>
      <c r="Q1" s="46"/>
      <c r="R1" s="46"/>
      <c r="S1" s="46"/>
      <c r="T1" s="46"/>
      <c r="U1" s="46"/>
      <c r="V1" s="46"/>
      <c r="W1" s="46"/>
      <c r="X1" s="46"/>
      <c r="Y1" s="46"/>
      <c r="Z1" s="46"/>
    </row>
    <row r="2" ht="12.75" customHeight="1">
      <c r="A2" s="204" t="s">
        <v>174</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197" t="s">
        <v>175</v>
      </c>
      <c r="B3" s="195" t="s">
        <v>176</v>
      </c>
      <c r="C3" s="195" t="s">
        <v>177</v>
      </c>
      <c r="D3" s="195" t="s">
        <v>178</v>
      </c>
      <c r="E3" s="55" t="s">
        <v>47</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58" t="s">
        <v>49</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61">
        <v>0.0</v>
      </c>
      <c r="C5" s="62"/>
      <c r="D5" s="63"/>
      <c r="E5" s="61">
        <v>0.0</v>
      </c>
      <c r="F5" s="64">
        <v>0.0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61">
        <v>0.0</v>
      </c>
      <c r="C6" s="62"/>
      <c r="D6" s="63"/>
      <c r="E6" s="61">
        <v>0.0</v>
      </c>
      <c r="F6" s="64">
        <v>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61">
        <v>0.0</v>
      </c>
      <c r="C7" s="62"/>
      <c r="D7" s="63"/>
      <c r="E7" s="61">
        <v>0.0</v>
      </c>
      <c r="F7" s="64">
        <v>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61">
        <v>0.0</v>
      </c>
      <c r="C8" s="62"/>
      <c r="D8" s="63"/>
      <c r="E8" s="61">
        <v>0.0</v>
      </c>
      <c r="F8" s="64">
        <v>0.0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61"/>
      <c r="C13" s="62"/>
      <c r="D13" s="63"/>
      <c r="E13" s="61"/>
      <c r="F13" s="64"/>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206">
        <v>300.0</v>
      </c>
      <c r="C15" s="207" t="s">
        <v>179</v>
      </c>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300</v>
      </c>
      <c r="C20" s="79"/>
      <c r="D20" s="63"/>
      <c r="E20" s="79">
        <f t="shared" ref="E20:F20" si="1">SUM(E5,E6,E7,E8,E10,E11,E15,E17,E18)</f>
        <v>0</v>
      </c>
      <c r="F20" s="86">
        <f t="shared" si="1"/>
        <v>0</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209" t="s">
        <v>180</v>
      </c>
      <c r="H21" s="53"/>
      <c r="I21" s="89"/>
      <c r="J21" s="209" t="s">
        <v>181</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197" t="s">
        <v>182</v>
      </c>
      <c r="H22" s="55"/>
      <c r="I22" s="96"/>
      <c r="J22" s="55"/>
      <c r="K22" s="197" t="s">
        <v>183</v>
      </c>
      <c r="L22" s="210" t="s">
        <v>184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100">
        <v>0.0</v>
      </c>
      <c r="C24" s="101"/>
      <c r="D24" s="99"/>
      <c r="E24" s="100">
        <v>0.0</v>
      </c>
      <c r="F24" s="102">
        <v>0.0</v>
      </c>
      <c r="G24" s="103" t="s">
        <v>76</v>
      </c>
      <c r="H24" s="211">
        <v>297.0</v>
      </c>
      <c r="I24" s="212" t="s">
        <v>185</v>
      </c>
      <c r="J24" s="106"/>
      <c r="K24" s="211">
        <v>297.0</v>
      </c>
      <c r="L24" s="213">
        <v>297.0</v>
      </c>
      <c r="M24" s="46"/>
      <c r="N24" s="46"/>
      <c r="O24" s="46"/>
      <c r="P24" s="46"/>
      <c r="Q24" s="46"/>
      <c r="R24" s="46"/>
      <c r="S24" s="46"/>
      <c r="T24" s="46"/>
      <c r="U24" s="46"/>
      <c r="V24" s="46"/>
      <c r="W24" s="46"/>
      <c r="X24" s="46"/>
      <c r="Y24" s="46"/>
      <c r="Z24" s="46"/>
    </row>
    <row r="25" ht="12.75" customHeight="1">
      <c r="A25" s="99" t="s">
        <v>77</v>
      </c>
      <c r="B25" s="100">
        <v>0.0</v>
      </c>
      <c r="C25" s="101"/>
      <c r="D25" s="99"/>
      <c r="E25" s="100">
        <v>0.0</v>
      </c>
      <c r="F25" s="102">
        <v>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211">
        <v>130.0</v>
      </c>
      <c r="I26" s="212" t="s">
        <v>186</v>
      </c>
      <c r="J26" s="106"/>
      <c r="K26" s="211">
        <v>130.0</v>
      </c>
      <c r="L26" s="213">
        <v>130.0</v>
      </c>
      <c r="M26" s="46"/>
      <c r="N26" s="46"/>
      <c r="O26" s="46"/>
      <c r="P26" s="46"/>
      <c r="Q26" s="46"/>
      <c r="R26" s="46"/>
      <c r="S26" s="46"/>
      <c r="T26" s="46"/>
      <c r="U26" s="46"/>
      <c r="V26" s="46"/>
      <c r="W26" s="46"/>
      <c r="X26" s="46"/>
      <c r="Y26" s="46"/>
      <c r="Z26" s="46"/>
    </row>
    <row r="27" ht="12.75" customHeight="1">
      <c r="A27" s="99" t="s">
        <v>81</v>
      </c>
      <c r="B27" s="108">
        <v>0.0</v>
      </c>
      <c r="C27" s="101"/>
      <c r="D27" s="99"/>
      <c r="E27" s="108">
        <v>0.0</v>
      </c>
      <c r="F27" s="102">
        <v>0.0</v>
      </c>
      <c r="G27" s="106" t="s">
        <v>82</v>
      </c>
      <c r="H27" s="211">
        <v>100.0</v>
      </c>
      <c r="I27" s="212" t="s">
        <v>187</v>
      </c>
      <c r="J27" s="106"/>
      <c r="K27" s="211">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211">
        <v>300.0</v>
      </c>
      <c r="I30" s="212" t="s">
        <v>188</v>
      </c>
      <c r="J30" s="106"/>
      <c r="K30" s="211">
        <v>300.0</v>
      </c>
      <c r="L30" s="213">
        <v>300.0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100">
        <v>0.0</v>
      </c>
      <c r="C33" s="101"/>
      <c r="D33" s="99"/>
      <c r="E33" s="100">
        <v>0.0</v>
      </c>
      <c r="F33" s="102">
        <v>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827</v>
      </c>
      <c r="I34" s="110"/>
      <c r="J34" s="106"/>
      <c r="K34" s="109">
        <f t="shared" ref="K34:L34" si="3">SUM(K24,K25,K26,K27,K30,K32)</f>
        <v>727</v>
      </c>
      <c r="L34" s="123">
        <f t="shared" si="3"/>
        <v>727</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0</v>
      </c>
      <c r="C37" s="126"/>
      <c r="D37" s="99"/>
      <c r="E37" s="125">
        <f t="shared" ref="E37:F37" si="4">SUM(E24:E36)</f>
        <v>0</v>
      </c>
      <c r="F37" s="127">
        <f t="shared" si="4"/>
        <v>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120</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56" t="s">
        <v>46</v>
      </c>
      <c r="C55" s="93"/>
      <c r="D55" s="55" t="s">
        <v>45</v>
      </c>
      <c r="E55" s="56"/>
      <c r="F55" s="128" t="s">
        <v>44</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60">
        <v>0.0</v>
      </c>
      <c r="C57" s="161"/>
      <c r="D57" s="162"/>
      <c r="E57" s="160">
        <v>0.0</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61"/>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132</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727</v>
      </c>
      <c r="F65" s="185">
        <f t="shared" si="9"/>
        <v>727</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727</v>
      </c>
      <c r="F67" s="188">
        <f t="shared" si="11"/>
        <v>727</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202" t="s">
        <v>189</v>
      </c>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3" t="s">
        <v>190</v>
      </c>
      <c r="B1" s="194" t="s">
        <v>191</v>
      </c>
      <c r="C1" s="194" t="s">
        <v>140</v>
      </c>
      <c r="D1" s="194" t="s">
        <v>192</v>
      </c>
      <c r="E1" s="194" t="s">
        <v>193</v>
      </c>
      <c r="F1" s="194" t="s">
        <v>194</v>
      </c>
      <c r="G1" s="45"/>
      <c r="H1" s="46"/>
      <c r="I1" s="46"/>
      <c r="J1" s="46"/>
      <c r="K1" s="47" t="s">
        <v>40</v>
      </c>
      <c r="L1" s="48"/>
      <c r="M1" s="46"/>
      <c r="N1" s="49"/>
      <c r="O1" s="46"/>
      <c r="P1" s="46"/>
      <c r="Q1" s="46"/>
      <c r="R1" s="46"/>
      <c r="S1" s="46"/>
      <c r="T1" s="46"/>
      <c r="U1" s="46"/>
      <c r="V1" s="46"/>
      <c r="W1" s="46"/>
      <c r="X1" s="46"/>
      <c r="Y1" s="46"/>
      <c r="Z1" s="46"/>
    </row>
    <row r="2" ht="12.75" customHeight="1">
      <c r="A2" s="204" t="s">
        <v>195</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197" t="s">
        <v>196</v>
      </c>
      <c r="B3" s="195" t="s">
        <v>197</v>
      </c>
      <c r="C3" s="195" t="s">
        <v>198</v>
      </c>
      <c r="D3" s="195" t="s">
        <v>199</v>
      </c>
      <c r="E3" s="197" t="s">
        <v>200</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58" t="s">
        <v>49</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61">
        <v>0.0</v>
      </c>
      <c r="C5" s="62"/>
      <c r="D5" s="63"/>
      <c r="E5" s="61">
        <v>0.0</v>
      </c>
      <c r="F5" s="64">
        <v>0.0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61">
        <v>0.0</v>
      </c>
      <c r="C6" s="62"/>
      <c r="D6" s="63"/>
      <c r="E6" s="61">
        <v>0.0</v>
      </c>
      <c r="F6" s="64">
        <v>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206">
        <v>2000.0</v>
      </c>
      <c r="C7" s="207" t="s">
        <v>201</v>
      </c>
      <c r="D7" s="63"/>
      <c r="E7" s="206">
        <v>1850.0</v>
      </c>
      <c r="F7" s="208">
        <v>1850.0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206">
        <v>350.0</v>
      </c>
      <c r="C8" s="207" t="s">
        <v>202</v>
      </c>
      <c r="D8" s="63"/>
      <c r="E8" s="206">
        <v>350.0</v>
      </c>
      <c r="F8" s="208">
        <v>350.0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61"/>
      <c r="C13" s="62"/>
      <c r="D13" s="63"/>
      <c r="E13" s="61"/>
      <c r="F13" s="64"/>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61"/>
      <c r="C15" s="62"/>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2350</v>
      </c>
      <c r="C20" s="79"/>
      <c r="D20" s="63"/>
      <c r="E20" s="79">
        <f t="shared" ref="E20:F20" si="1">SUM(E5,E6,E7,E8,E10,E11,E15,E17,E18)</f>
        <v>2200</v>
      </c>
      <c r="F20" s="86">
        <f t="shared" si="1"/>
        <v>2200</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53" t="s">
        <v>70</v>
      </c>
      <c r="H21" s="53"/>
      <c r="I21" s="89"/>
      <c r="J21" s="53" t="s">
        <v>46</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55" t="s">
        <v>73</v>
      </c>
      <c r="H22" s="55"/>
      <c r="I22" s="96"/>
      <c r="J22" s="55"/>
      <c r="K22" s="55" t="s">
        <v>45</v>
      </c>
      <c r="L22" s="59" t="s">
        <v>44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100">
        <v>0.0</v>
      </c>
      <c r="C24" s="101"/>
      <c r="D24" s="99"/>
      <c r="E24" s="100">
        <v>0.0</v>
      </c>
      <c r="F24" s="102">
        <v>0.0</v>
      </c>
      <c r="G24" s="103" t="s">
        <v>76</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77</v>
      </c>
      <c r="B25" s="100">
        <v>0.0</v>
      </c>
      <c r="C25" s="101"/>
      <c r="D25" s="99"/>
      <c r="E25" s="100">
        <v>0.0</v>
      </c>
      <c r="F25" s="102">
        <v>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81</v>
      </c>
      <c r="B27" s="108">
        <v>0.0</v>
      </c>
      <c r="C27" s="101"/>
      <c r="D27" s="99"/>
      <c r="E27" s="108">
        <v>0.0</v>
      </c>
      <c r="F27" s="102">
        <v>0.0</v>
      </c>
      <c r="G27" s="106" t="s">
        <v>82</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214">
        <v>280.0</v>
      </c>
      <c r="C33" s="215" t="s">
        <v>203</v>
      </c>
      <c r="D33" s="99"/>
      <c r="E33" s="214">
        <v>280.0</v>
      </c>
      <c r="F33" s="216">
        <v>280.0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280</v>
      </c>
      <c r="C37" s="126"/>
      <c r="D37" s="99"/>
      <c r="E37" s="125">
        <f t="shared" ref="E37:F37" si="4">SUM(E24:E36)</f>
        <v>280</v>
      </c>
      <c r="F37" s="127">
        <f t="shared" si="4"/>
        <v>280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120</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56" t="s">
        <v>46</v>
      </c>
      <c r="C55" s="93"/>
      <c r="D55" s="55" t="s">
        <v>45</v>
      </c>
      <c r="E55" s="56"/>
      <c r="F55" s="128" t="s">
        <v>44</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60">
        <v>0.0</v>
      </c>
      <c r="C57" s="161"/>
      <c r="D57" s="162"/>
      <c r="E57" s="160">
        <v>0.0</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61"/>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132</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2200</v>
      </c>
      <c r="F65" s="185">
        <f t="shared" si="9"/>
        <v>2200</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280</v>
      </c>
      <c r="F66" s="185">
        <f t="shared" si="10"/>
        <v>280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2480</v>
      </c>
      <c r="F67" s="188">
        <f t="shared" si="11"/>
        <v>2480</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202" t="s">
        <v>189</v>
      </c>
      <c r="F68" s="203" t="s">
        <v>204</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3" t="s">
        <v>205</v>
      </c>
      <c r="B1" s="194">
        <v>1866.0</v>
      </c>
      <c r="C1" s="194" t="s">
        <v>140</v>
      </c>
      <c r="D1" s="194" t="s">
        <v>206</v>
      </c>
      <c r="E1" s="194" t="s">
        <v>207</v>
      </c>
      <c r="F1" s="44"/>
      <c r="G1" s="45"/>
      <c r="H1" s="46"/>
      <c r="I1" s="46"/>
      <c r="J1" s="46"/>
      <c r="K1" s="47" t="s">
        <v>40</v>
      </c>
      <c r="L1" s="48"/>
      <c r="M1" s="46"/>
      <c r="N1" s="49"/>
      <c r="O1" s="46"/>
      <c r="P1" s="46"/>
      <c r="Q1" s="46"/>
      <c r="R1" s="46"/>
      <c r="S1" s="46"/>
      <c r="T1" s="46"/>
      <c r="U1" s="46"/>
      <c r="V1" s="46"/>
      <c r="W1" s="46"/>
      <c r="X1" s="46"/>
      <c r="Y1" s="46"/>
      <c r="Z1" s="46"/>
    </row>
    <row r="2" ht="12.75" customHeight="1">
      <c r="A2" s="204" t="s">
        <v>208</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197" t="s">
        <v>209</v>
      </c>
      <c r="B3" s="195" t="s">
        <v>210</v>
      </c>
      <c r="C3" s="195" t="s">
        <v>162</v>
      </c>
      <c r="D3" s="195" t="s">
        <v>211</v>
      </c>
      <c r="E3" s="55" t="s">
        <v>47</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58" t="s">
        <v>49</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206">
        <v>1000.0</v>
      </c>
      <c r="C5" s="207" t="s">
        <v>212</v>
      </c>
      <c r="D5" s="63"/>
      <c r="E5" s="206">
        <v>490.0</v>
      </c>
      <c r="F5" s="208">
        <v>490.0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206">
        <v>50.0</v>
      </c>
      <c r="C6" s="207" t="s">
        <v>213</v>
      </c>
      <c r="D6" s="63"/>
      <c r="E6" s="206">
        <v>50.0</v>
      </c>
      <c r="F6" s="208">
        <v>50.0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206">
        <v>200.0</v>
      </c>
      <c r="C7" s="207" t="s">
        <v>214</v>
      </c>
      <c r="D7" s="63"/>
      <c r="E7" s="206">
        <v>200.0</v>
      </c>
      <c r="F7" s="208">
        <v>200.0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206">
        <v>200.0</v>
      </c>
      <c r="C8" s="207" t="s">
        <v>215</v>
      </c>
      <c r="D8" s="63"/>
      <c r="E8" s="206">
        <v>200.0</v>
      </c>
      <c r="F8" s="208">
        <v>200.0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61"/>
      <c r="C13" s="62"/>
      <c r="D13" s="63"/>
      <c r="E13" s="61"/>
      <c r="F13" s="64"/>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61"/>
      <c r="C15" s="62"/>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1450</v>
      </c>
      <c r="C20" s="79"/>
      <c r="D20" s="63"/>
      <c r="E20" s="79">
        <f t="shared" ref="E20:F20" si="1">SUM(E5,E6,E7,E8,E10,E11,E15,E17,E18)</f>
        <v>940</v>
      </c>
      <c r="F20" s="86">
        <f t="shared" si="1"/>
        <v>940</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53" t="s">
        <v>70</v>
      </c>
      <c r="H21" s="53"/>
      <c r="I21" s="89"/>
      <c r="J21" s="53" t="s">
        <v>46</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55" t="s">
        <v>73</v>
      </c>
      <c r="H22" s="55"/>
      <c r="I22" s="96"/>
      <c r="J22" s="55"/>
      <c r="K22" s="55" t="s">
        <v>45</v>
      </c>
      <c r="L22" s="59" t="s">
        <v>44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214">
        <v>400.0</v>
      </c>
      <c r="C24" s="215" t="s">
        <v>216</v>
      </c>
      <c r="D24" s="99"/>
      <c r="E24" s="214">
        <v>400.0</v>
      </c>
      <c r="F24" s="216">
        <v>400.0</v>
      </c>
      <c r="G24" s="103" t="s">
        <v>76</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77</v>
      </c>
      <c r="B25" s="214">
        <v>50.0</v>
      </c>
      <c r="C25" s="215" t="s">
        <v>217</v>
      </c>
      <c r="D25" s="99"/>
      <c r="E25" s="214">
        <v>50.0</v>
      </c>
      <c r="F25" s="216">
        <v>50.0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81</v>
      </c>
      <c r="B27" s="217">
        <v>100.0</v>
      </c>
      <c r="C27" s="215" t="s">
        <v>218</v>
      </c>
      <c r="D27" s="99"/>
      <c r="E27" s="217">
        <v>100.0</v>
      </c>
      <c r="F27" s="216">
        <v>100.0</v>
      </c>
      <c r="G27" s="106" t="s">
        <v>82</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100">
        <v>0.0</v>
      </c>
      <c r="C33" s="101"/>
      <c r="D33" s="99"/>
      <c r="E33" s="100">
        <v>0.0</v>
      </c>
      <c r="F33" s="102">
        <v>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550</v>
      </c>
      <c r="C37" s="126"/>
      <c r="D37" s="99"/>
      <c r="E37" s="125">
        <f t="shared" ref="E37:F37" si="4">SUM(E24:E36)</f>
        <v>550</v>
      </c>
      <c r="F37" s="127">
        <f t="shared" si="4"/>
        <v>550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120</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56" t="s">
        <v>46</v>
      </c>
      <c r="C55" s="93"/>
      <c r="D55" s="55" t="s">
        <v>45</v>
      </c>
      <c r="E55" s="56"/>
      <c r="F55" s="128" t="s">
        <v>44</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60">
        <v>0.0</v>
      </c>
      <c r="C57" s="161"/>
      <c r="D57" s="162"/>
      <c r="E57" s="160">
        <v>0.0</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61"/>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132</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940</v>
      </c>
      <c r="F65" s="185">
        <f t="shared" si="9"/>
        <v>940</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550</v>
      </c>
      <c r="F66" s="185">
        <f t="shared" si="10"/>
        <v>550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1490</v>
      </c>
      <c r="F67" s="188">
        <f t="shared" si="11"/>
        <v>1490</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202" t="s">
        <v>219</v>
      </c>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7.71"/>
    <col customWidth="1" min="2" max="2" width="13.43"/>
    <col customWidth="1" min="3" max="3" width="16.71"/>
    <col customWidth="1" min="4" max="4" width="10.43"/>
    <col customWidth="1" min="7" max="7" width="66.0"/>
    <col customWidth="1" min="8" max="8" width="16.43"/>
    <col customWidth="1" min="9" max="9" width="20.0"/>
  </cols>
  <sheetData>
    <row r="1" ht="33.0" customHeight="1">
      <c r="A1" s="193" t="s">
        <v>220</v>
      </c>
      <c r="B1" s="194">
        <v>1801.0</v>
      </c>
      <c r="C1" s="194" t="s">
        <v>221</v>
      </c>
      <c r="D1" s="194" t="s">
        <v>222</v>
      </c>
      <c r="E1" s="194" t="s">
        <v>223</v>
      </c>
      <c r="F1" s="194" t="s">
        <v>224</v>
      </c>
      <c r="G1" s="45"/>
      <c r="H1" s="46"/>
      <c r="I1" s="46"/>
      <c r="J1" s="46"/>
      <c r="K1" s="47" t="s">
        <v>40</v>
      </c>
      <c r="L1" s="48"/>
      <c r="M1" s="46"/>
      <c r="N1" s="49"/>
      <c r="O1" s="46"/>
      <c r="P1" s="46"/>
      <c r="Q1" s="46"/>
      <c r="R1" s="46"/>
      <c r="S1" s="46"/>
      <c r="T1" s="46"/>
      <c r="U1" s="46"/>
      <c r="V1" s="46"/>
      <c r="W1" s="46"/>
      <c r="X1" s="46"/>
      <c r="Y1" s="46"/>
      <c r="Z1" s="46"/>
    </row>
    <row r="2" ht="12.75" customHeight="1">
      <c r="A2" s="204" t="s">
        <v>225</v>
      </c>
      <c r="B2" s="51"/>
      <c r="C2" s="51"/>
      <c r="D2" s="51"/>
      <c r="E2" s="52"/>
      <c r="F2" s="52"/>
      <c r="G2" s="51" t="s">
        <v>42</v>
      </c>
      <c r="H2" s="53"/>
      <c r="I2" s="53"/>
      <c r="J2" s="53"/>
      <c r="K2" s="52"/>
      <c r="L2" s="54"/>
      <c r="M2" s="46"/>
      <c r="N2" s="46"/>
      <c r="O2" s="46"/>
      <c r="P2" s="46"/>
      <c r="Q2" s="46"/>
      <c r="R2" s="46"/>
      <c r="S2" s="46"/>
      <c r="T2" s="46"/>
      <c r="U2" s="46"/>
      <c r="V2" s="46"/>
      <c r="W2" s="46"/>
      <c r="X2" s="46"/>
      <c r="Y2" s="46"/>
      <c r="Z2" s="46"/>
    </row>
    <row r="3" ht="12.75" customHeight="1">
      <c r="A3" s="197" t="s">
        <v>226</v>
      </c>
      <c r="B3" s="195" t="s">
        <v>227</v>
      </c>
      <c r="C3" s="195" t="s">
        <v>228</v>
      </c>
      <c r="D3" s="195" t="s">
        <v>229</v>
      </c>
      <c r="E3" s="55" t="s">
        <v>47</v>
      </c>
      <c r="F3" s="57"/>
      <c r="G3" s="55" t="s">
        <v>48</v>
      </c>
      <c r="H3" s="56" t="s">
        <v>44</v>
      </c>
      <c r="I3" s="56" t="s">
        <v>45</v>
      </c>
      <c r="J3" s="56" t="s">
        <v>46</v>
      </c>
      <c r="K3" s="55" t="s">
        <v>47</v>
      </c>
      <c r="L3" s="57"/>
      <c r="M3" s="46"/>
      <c r="N3" s="46"/>
      <c r="O3" s="46"/>
      <c r="P3" s="46"/>
      <c r="Q3" s="46"/>
      <c r="R3" s="46"/>
      <c r="S3" s="46"/>
      <c r="T3" s="46"/>
      <c r="U3" s="46"/>
      <c r="V3" s="46"/>
      <c r="W3" s="46"/>
      <c r="X3" s="46"/>
      <c r="Y3" s="46"/>
      <c r="Z3" s="46"/>
    </row>
    <row r="4" ht="12.75" customHeight="1">
      <c r="A4" s="58" t="s">
        <v>49</v>
      </c>
      <c r="B4" s="55" t="s">
        <v>50</v>
      </c>
      <c r="C4" s="55" t="s">
        <v>51</v>
      </c>
      <c r="D4" s="55"/>
      <c r="E4" s="55" t="s">
        <v>52</v>
      </c>
      <c r="F4" s="59" t="s">
        <v>53</v>
      </c>
      <c r="G4" s="58" t="s">
        <v>49</v>
      </c>
      <c r="H4" s="56" t="s">
        <v>50</v>
      </c>
      <c r="I4" s="56" t="s">
        <v>51</v>
      </c>
      <c r="J4" s="56"/>
      <c r="K4" s="55" t="s">
        <v>52</v>
      </c>
      <c r="L4" s="59" t="s">
        <v>53</v>
      </c>
      <c r="M4" s="46"/>
      <c r="N4" s="46"/>
      <c r="O4" s="46"/>
      <c r="P4" s="46"/>
      <c r="Q4" s="46"/>
      <c r="R4" s="46"/>
      <c r="S4" s="46"/>
      <c r="T4" s="46"/>
      <c r="U4" s="46"/>
      <c r="V4" s="46"/>
      <c r="W4" s="46"/>
      <c r="X4" s="46"/>
      <c r="Y4" s="46"/>
      <c r="Z4" s="46"/>
    </row>
    <row r="5" ht="12.75" customHeight="1">
      <c r="A5" s="60" t="s">
        <v>54</v>
      </c>
      <c r="B5" s="206">
        <v>351.0</v>
      </c>
      <c r="C5" s="207" t="s">
        <v>230</v>
      </c>
      <c r="D5" s="63"/>
      <c r="E5" s="206">
        <v>351.0</v>
      </c>
      <c r="F5" s="208">
        <v>351.0</v>
      </c>
      <c r="G5" s="65" t="s">
        <v>54</v>
      </c>
      <c r="H5" s="66">
        <v>0.0</v>
      </c>
      <c r="I5" s="67"/>
      <c r="J5" s="68"/>
      <c r="K5" s="66">
        <v>0.0</v>
      </c>
      <c r="L5" s="69">
        <v>0.0</v>
      </c>
      <c r="M5" s="46"/>
      <c r="N5" s="46"/>
      <c r="O5" s="46"/>
      <c r="P5" s="46"/>
      <c r="Q5" s="46"/>
      <c r="R5" s="46"/>
      <c r="S5" s="46"/>
      <c r="T5" s="46"/>
      <c r="U5" s="46"/>
      <c r="V5" s="46"/>
      <c r="W5" s="46"/>
      <c r="X5" s="46"/>
      <c r="Y5" s="46"/>
      <c r="Z5" s="46"/>
    </row>
    <row r="6" ht="12.75" customHeight="1">
      <c r="A6" s="60" t="s">
        <v>55</v>
      </c>
      <c r="B6" s="61">
        <v>0.0</v>
      </c>
      <c r="C6" s="62"/>
      <c r="D6" s="63"/>
      <c r="E6" s="61">
        <v>0.0</v>
      </c>
      <c r="F6" s="64">
        <v>0.0</v>
      </c>
      <c r="G6" s="65" t="s">
        <v>55</v>
      </c>
      <c r="H6" s="66">
        <v>0.0</v>
      </c>
      <c r="I6" s="67"/>
      <c r="J6" s="68"/>
      <c r="K6" s="66">
        <v>0.0</v>
      </c>
      <c r="L6" s="69">
        <v>0.0</v>
      </c>
      <c r="M6" s="46"/>
      <c r="N6" s="46"/>
      <c r="O6" s="46"/>
      <c r="P6" s="46"/>
      <c r="Q6" s="46"/>
      <c r="R6" s="46"/>
      <c r="S6" s="46"/>
      <c r="T6" s="46"/>
      <c r="U6" s="46"/>
      <c r="V6" s="46"/>
      <c r="W6" s="46"/>
      <c r="X6" s="46"/>
      <c r="Y6" s="46"/>
      <c r="Z6" s="46"/>
    </row>
    <row r="7" ht="12.75" customHeight="1">
      <c r="A7" s="60" t="s">
        <v>56</v>
      </c>
      <c r="B7" s="206">
        <v>1962.0</v>
      </c>
      <c r="C7" s="207" t="s">
        <v>231</v>
      </c>
      <c r="D7" s="63"/>
      <c r="E7" s="206">
        <v>1350.0</v>
      </c>
      <c r="F7" s="208">
        <v>1350.0</v>
      </c>
      <c r="G7" s="65" t="s">
        <v>56</v>
      </c>
      <c r="H7" s="66">
        <v>0.0</v>
      </c>
      <c r="I7" s="67"/>
      <c r="J7" s="68"/>
      <c r="K7" s="66">
        <v>0.0</v>
      </c>
      <c r="L7" s="69">
        <v>0.0</v>
      </c>
      <c r="M7" s="46"/>
      <c r="N7" s="46"/>
      <c r="O7" s="46"/>
      <c r="P7" s="46"/>
      <c r="Q7" s="46"/>
      <c r="R7" s="46"/>
      <c r="S7" s="46"/>
      <c r="T7" s="46"/>
      <c r="U7" s="46"/>
      <c r="V7" s="46"/>
      <c r="W7" s="46"/>
      <c r="X7" s="46"/>
      <c r="Y7" s="46"/>
      <c r="Z7" s="46"/>
    </row>
    <row r="8" ht="12.75" customHeight="1">
      <c r="A8" s="60" t="s">
        <v>57</v>
      </c>
      <c r="B8" s="206">
        <v>162.0</v>
      </c>
      <c r="C8" s="207" t="s">
        <v>232</v>
      </c>
      <c r="D8" s="63"/>
      <c r="E8" s="206">
        <v>162.0</v>
      </c>
      <c r="F8" s="208">
        <v>162.0</v>
      </c>
      <c r="G8" s="65" t="s">
        <v>57</v>
      </c>
      <c r="H8" s="66">
        <v>0.0</v>
      </c>
      <c r="I8" s="67"/>
      <c r="J8" s="68"/>
      <c r="K8" s="66">
        <v>0.0</v>
      </c>
      <c r="L8" s="69">
        <v>0.0</v>
      </c>
      <c r="M8" s="46"/>
      <c r="N8" s="46"/>
      <c r="O8" s="46"/>
      <c r="P8" s="46"/>
      <c r="Q8" s="46"/>
      <c r="R8" s="46"/>
      <c r="S8" s="46"/>
      <c r="T8" s="46"/>
      <c r="U8" s="46"/>
      <c r="V8" s="46"/>
      <c r="W8" s="46"/>
      <c r="X8" s="46"/>
      <c r="Y8" s="46"/>
      <c r="Z8" s="46"/>
    </row>
    <row r="9" ht="12.75" customHeight="1">
      <c r="A9" s="63" t="s">
        <v>58</v>
      </c>
      <c r="B9" s="61">
        <v>0.0</v>
      </c>
      <c r="C9" s="62"/>
      <c r="D9" s="63"/>
      <c r="E9" s="70"/>
      <c r="F9" s="71"/>
      <c r="G9" s="68" t="s">
        <v>58</v>
      </c>
      <c r="H9" s="72">
        <v>0.0</v>
      </c>
      <c r="I9" s="73"/>
      <c r="J9" s="68"/>
      <c r="K9" s="74"/>
      <c r="L9" s="75"/>
      <c r="M9" s="46"/>
      <c r="N9" s="46"/>
      <c r="O9" s="46"/>
      <c r="P9" s="46"/>
      <c r="Q9" s="46"/>
      <c r="R9" s="46"/>
      <c r="S9" s="46"/>
      <c r="T9" s="46"/>
      <c r="U9" s="46"/>
      <c r="V9" s="46"/>
      <c r="W9" s="46"/>
      <c r="X9" s="46"/>
      <c r="Y9" s="46"/>
      <c r="Z9" s="46"/>
    </row>
    <row r="10" ht="12.75" customHeight="1">
      <c r="A10" s="76" t="s">
        <v>59</v>
      </c>
      <c r="B10" s="61"/>
      <c r="C10" s="62"/>
      <c r="D10" s="63"/>
      <c r="E10" s="61">
        <v>0.0</v>
      </c>
      <c r="F10" s="64">
        <v>0.0</v>
      </c>
      <c r="G10" s="77" t="s">
        <v>59</v>
      </c>
      <c r="H10" s="66"/>
      <c r="I10" s="67"/>
      <c r="J10" s="68"/>
      <c r="K10" s="66">
        <v>0.0</v>
      </c>
      <c r="L10" s="69">
        <v>0.0</v>
      </c>
      <c r="M10" s="46"/>
      <c r="N10" s="46"/>
      <c r="O10" s="46"/>
      <c r="P10" s="46"/>
      <c r="Q10" s="46"/>
      <c r="R10" s="46"/>
      <c r="S10" s="46"/>
      <c r="T10" s="46"/>
      <c r="U10" s="46"/>
      <c r="V10" s="46"/>
      <c r="W10" s="46"/>
      <c r="X10" s="46"/>
      <c r="Y10" s="46"/>
      <c r="Z10" s="46"/>
    </row>
    <row r="11" ht="12.75" customHeight="1">
      <c r="A11" s="76" t="s">
        <v>60</v>
      </c>
      <c r="B11" s="61"/>
      <c r="C11" s="62"/>
      <c r="D11" s="63"/>
      <c r="E11" s="61">
        <v>0.0</v>
      </c>
      <c r="F11" s="64">
        <v>0.0</v>
      </c>
      <c r="G11" s="77" t="s">
        <v>60</v>
      </c>
      <c r="H11" s="66"/>
      <c r="I11" s="67"/>
      <c r="J11" s="68"/>
      <c r="K11" s="66">
        <v>0.0</v>
      </c>
      <c r="L11" s="69">
        <v>0.0</v>
      </c>
      <c r="M11" s="46"/>
      <c r="N11" s="46"/>
      <c r="O11" s="46"/>
      <c r="P11" s="46"/>
      <c r="Q11" s="46"/>
      <c r="R11" s="46"/>
      <c r="S11" s="46"/>
      <c r="T11" s="46"/>
      <c r="U11" s="46"/>
      <c r="V11" s="46"/>
      <c r="W11" s="46"/>
      <c r="X11" s="46"/>
      <c r="Y11" s="46"/>
      <c r="Z11" s="46"/>
    </row>
    <row r="12" ht="12.75" customHeight="1">
      <c r="A12" s="76" t="s">
        <v>61</v>
      </c>
      <c r="B12" s="61"/>
      <c r="C12" s="62"/>
      <c r="D12" s="63"/>
      <c r="E12" s="61"/>
      <c r="F12" s="64"/>
      <c r="G12" s="77" t="s">
        <v>61</v>
      </c>
      <c r="H12" s="66"/>
      <c r="I12" s="67"/>
      <c r="J12" s="68"/>
      <c r="K12" s="66">
        <v>0.0</v>
      </c>
      <c r="L12" s="69">
        <v>0.0</v>
      </c>
      <c r="M12" s="46"/>
      <c r="N12" s="46"/>
      <c r="O12" s="46"/>
      <c r="P12" s="46"/>
      <c r="Q12" s="46"/>
      <c r="R12" s="46"/>
      <c r="S12" s="46"/>
      <c r="T12" s="46"/>
      <c r="U12" s="46"/>
      <c r="V12" s="46"/>
      <c r="W12" s="46"/>
      <c r="X12" s="46"/>
      <c r="Y12" s="46"/>
      <c r="Z12" s="46"/>
    </row>
    <row r="13" ht="12.75" customHeight="1">
      <c r="A13" s="76" t="s">
        <v>62</v>
      </c>
      <c r="B13" s="61"/>
      <c r="C13" s="62"/>
      <c r="D13" s="63"/>
      <c r="E13" s="61"/>
      <c r="F13" s="64"/>
      <c r="G13" s="77" t="s">
        <v>62</v>
      </c>
      <c r="H13" s="66"/>
      <c r="I13" s="67"/>
      <c r="J13" s="68"/>
      <c r="K13" s="66">
        <v>0.0</v>
      </c>
      <c r="L13" s="69">
        <v>0.0</v>
      </c>
      <c r="M13" s="46"/>
      <c r="N13" s="46"/>
      <c r="O13" s="46"/>
      <c r="P13" s="46"/>
      <c r="Q13" s="46"/>
      <c r="R13" s="46"/>
      <c r="S13" s="46"/>
      <c r="T13" s="46"/>
      <c r="U13" s="46"/>
      <c r="V13" s="46"/>
      <c r="W13" s="46"/>
      <c r="X13" s="46"/>
      <c r="Y13" s="46"/>
      <c r="Z13" s="46"/>
    </row>
    <row r="14" ht="12.75" customHeight="1">
      <c r="A14" s="76" t="s">
        <v>63</v>
      </c>
      <c r="B14" s="61"/>
      <c r="C14" s="62"/>
      <c r="D14" s="63"/>
      <c r="E14" s="61"/>
      <c r="F14" s="64"/>
      <c r="G14" s="77" t="s">
        <v>63</v>
      </c>
      <c r="H14" s="66"/>
      <c r="I14" s="67"/>
      <c r="J14" s="68"/>
      <c r="K14" s="66">
        <v>0.0</v>
      </c>
      <c r="L14" s="69">
        <v>0.0</v>
      </c>
      <c r="M14" s="46"/>
      <c r="N14" s="46"/>
      <c r="O14" s="46"/>
      <c r="P14" s="46"/>
      <c r="Q14" s="46"/>
      <c r="R14" s="46"/>
      <c r="S14" s="46"/>
      <c r="T14" s="46"/>
      <c r="U14" s="46"/>
      <c r="V14" s="46"/>
      <c r="W14" s="46"/>
      <c r="X14" s="46"/>
      <c r="Y14" s="46"/>
      <c r="Z14" s="46"/>
    </row>
    <row r="15" ht="12.75" customHeight="1">
      <c r="A15" s="76" t="s">
        <v>64</v>
      </c>
      <c r="B15" s="61"/>
      <c r="C15" s="62"/>
      <c r="D15" s="63"/>
      <c r="E15" s="61">
        <v>0.0</v>
      </c>
      <c r="F15" s="64">
        <v>0.0</v>
      </c>
      <c r="G15" s="77" t="s">
        <v>64</v>
      </c>
      <c r="H15" s="66"/>
      <c r="I15" s="67"/>
      <c r="J15" s="68"/>
      <c r="K15" s="66">
        <v>0.0</v>
      </c>
      <c r="L15" s="69">
        <v>0.0</v>
      </c>
      <c r="M15" s="46"/>
      <c r="N15" s="46"/>
      <c r="O15" s="46"/>
      <c r="P15" s="46"/>
      <c r="Q15" s="46"/>
      <c r="R15" s="46"/>
      <c r="S15" s="46"/>
      <c r="T15" s="46"/>
      <c r="U15" s="46"/>
      <c r="V15" s="46"/>
      <c r="W15" s="46"/>
      <c r="X15" s="46"/>
      <c r="Y15" s="46"/>
      <c r="Z15" s="46"/>
    </row>
    <row r="16" ht="26.25" customHeight="1">
      <c r="A16" s="78" t="s">
        <v>65</v>
      </c>
      <c r="B16" s="79"/>
      <c r="C16" s="78"/>
      <c r="D16" s="63"/>
      <c r="E16" s="70"/>
      <c r="F16" s="71"/>
      <c r="G16" s="68" t="s">
        <v>65</v>
      </c>
      <c r="H16" s="72"/>
      <c r="I16" s="80"/>
      <c r="J16" s="68"/>
      <c r="K16" s="74"/>
      <c r="L16" s="75"/>
      <c r="M16" s="46"/>
      <c r="N16" s="46"/>
      <c r="O16" s="46"/>
      <c r="P16" s="46"/>
      <c r="Q16" s="46"/>
      <c r="R16" s="46"/>
      <c r="S16" s="46"/>
      <c r="T16" s="46"/>
      <c r="U16" s="46"/>
      <c r="V16" s="46"/>
      <c r="W16" s="46"/>
      <c r="X16" s="46"/>
      <c r="Y16" s="46"/>
      <c r="Z16" s="46"/>
    </row>
    <row r="17" ht="12.75" customHeight="1">
      <c r="A17" s="63" t="s">
        <v>66</v>
      </c>
      <c r="B17" s="61"/>
      <c r="C17" s="62"/>
      <c r="D17" s="63"/>
      <c r="E17" s="61">
        <v>0.0</v>
      </c>
      <c r="F17" s="64">
        <v>0.0</v>
      </c>
      <c r="G17" s="68" t="s">
        <v>66</v>
      </c>
      <c r="H17" s="66"/>
      <c r="I17" s="67"/>
      <c r="J17" s="68"/>
      <c r="K17" s="66">
        <v>0.0</v>
      </c>
      <c r="L17" s="69">
        <v>0.0</v>
      </c>
      <c r="M17" s="46"/>
      <c r="N17" s="46"/>
      <c r="O17" s="46"/>
      <c r="P17" s="46"/>
      <c r="Q17" s="46"/>
      <c r="R17" s="46"/>
      <c r="S17" s="46"/>
      <c r="T17" s="46"/>
      <c r="U17" s="46"/>
      <c r="V17" s="46"/>
      <c r="W17" s="46"/>
      <c r="X17" s="46"/>
      <c r="Y17" s="46"/>
      <c r="Z17" s="46"/>
    </row>
    <row r="18" ht="12.75" customHeight="1">
      <c r="A18" s="63" t="s">
        <v>66</v>
      </c>
      <c r="B18" s="61"/>
      <c r="C18" s="62"/>
      <c r="D18" s="63"/>
      <c r="E18" s="61">
        <v>0.0</v>
      </c>
      <c r="F18" s="64">
        <v>0.0</v>
      </c>
      <c r="G18" s="68" t="s">
        <v>66</v>
      </c>
      <c r="H18" s="66"/>
      <c r="I18" s="67"/>
      <c r="J18" s="68"/>
      <c r="K18" s="66">
        <v>0.0</v>
      </c>
      <c r="L18" s="69">
        <v>0.0</v>
      </c>
      <c r="M18" s="46"/>
      <c r="N18" s="46"/>
      <c r="O18" s="46"/>
      <c r="P18" s="46"/>
      <c r="Q18" s="46"/>
      <c r="R18" s="46"/>
      <c r="S18" s="46"/>
      <c r="T18" s="46"/>
      <c r="U18" s="46"/>
      <c r="V18" s="46"/>
      <c r="W18" s="46"/>
      <c r="X18" s="46"/>
      <c r="Y18" s="46"/>
      <c r="Z18" s="46"/>
    </row>
    <row r="19" ht="12.75" customHeight="1">
      <c r="A19" s="81" t="s">
        <v>67</v>
      </c>
      <c r="B19" s="82"/>
      <c r="C19" s="83"/>
      <c r="D19" s="81"/>
      <c r="E19" s="70"/>
      <c r="F19" s="71"/>
      <c r="G19" s="84" t="s">
        <v>67</v>
      </c>
      <c r="H19" s="74"/>
      <c r="I19" s="73"/>
      <c r="J19" s="85"/>
      <c r="K19" s="74"/>
      <c r="L19" s="75"/>
      <c r="M19" s="46"/>
      <c r="N19" s="46"/>
      <c r="O19" s="46"/>
      <c r="P19" s="46"/>
      <c r="Q19" s="46"/>
      <c r="R19" s="46"/>
      <c r="S19" s="46"/>
      <c r="T19" s="46"/>
      <c r="U19" s="46"/>
      <c r="V19" s="46"/>
      <c r="W19" s="46"/>
      <c r="X19" s="46"/>
      <c r="Y19" s="46"/>
      <c r="Z19" s="46"/>
    </row>
    <row r="20" ht="12.75" customHeight="1">
      <c r="A20" s="63" t="s">
        <v>68</v>
      </c>
      <c r="B20" s="79">
        <f>SUM(B5:B19)</f>
        <v>2475</v>
      </c>
      <c r="C20" s="79"/>
      <c r="D20" s="63"/>
      <c r="E20" s="79">
        <f t="shared" ref="E20:F20" si="1">SUM(E5,E6,E7,E8,E10,E11,E15,E17,E18)</f>
        <v>1863</v>
      </c>
      <c r="F20" s="86">
        <f t="shared" si="1"/>
        <v>1863</v>
      </c>
      <c r="G20" s="68" t="s">
        <v>68</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69</v>
      </c>
      <c r="B21" s="53"/>
      <c r="C21" s="89"/>
      <c r="D21" s="53"/>
      <c r="E21" s="90"/>
      <c r="F21" s="91"/>
      <c r="G21" s="53" t="s">
        <v>70</v>
      </c>
      <c r="H21" s="53"/>
      <c r="I21" s="89"/>
      <c r="J21" s="53" t="s">
        <v>46</v>
      </c>
      <c r="K21" s="53" t="s">
        <v>71</v>
      </c>
      <c r="L21" s="92" t="s">
        <v>72</v>
      </c>
      <c r="M21" s="46"/>
      <c r="N21" s="46"/>
      <c r="O21" s="46"/>
      <c r="P21" s="46"/>
      <c r="Q21" s="46"/>
      <c r="R21" s="46"/>
      <c r="S21" s="46"/>
      <c r="T21" s="46"/>
      <c r="U21" s="46"/>
      <c r="V21" s="46"/>
      <c r="W21" s="46"/>
      <c r="X21" s="46"/>
      <c r="Y21" s="46"/>
      <c r="Z21" s="46"/>
    </row>
    <row r="22" ht="12.75" customHeight="1">
      <c r="A22" s="56"/>
      <c r="B22" s="56"/>
      <c r="C22" s="93"/>
      <c r="D22" s="56"/>
      <c r="E22" s="94"/>
      <c r="F22" s="95"/>
      <c r="G22" s="55" t="s">
        <v>73</v>
      </c>
      <c r="H22" s="55"/>
      <c r="I22" s="96"/>
      <c r="J22" s="55"/>
      <c r="K22" s="55" t="s">
        <v>45</v>
      </c>
      <c r="L22" s="59" t="s">
        <v>44</v>
      </c>
      <c r="M22" s="46"/>
      <c r="N22" s="46"/>
      <c r="O22" s="46"/>
      <c r="P22" s="46"/>
      <c r="Q22" s="46"/>
      <c r="R22" s="46"/>
      <c r="S22" s="46"/>
      <c r="T22" s="46"/>
      <c r="U22" s="46"/>
      <c r="V22" s="46"/>
      <c r="W22" s="46"/>
      <c r="X22" s="46"/>
      <c r="Y22" s="46"/>
      <c r="Z22" s="46"/>
    </row>
    <row r="23" ht="12.75" customHeight="1">
      <c r="A23" s="97"/>
      <c r="B23" s="56" t="s">
        <v>50</v>
      </c>
      <c r="C23" s="93" t="s">
        <v>51</v>
      </c>
      <c r="D23" s="56"/>
      <c r="E23" s="55" t="s">
        <v>52</v>
      </c>
      <c r="F23" s="59" t="s">
        <v>53</v>
      </c>
      <c r="G23" s="98" t="s">
        <v>74</v>
      </c>
      <c r="H23" s="55" t="s">
        <v>50</v>
      </c>
      <c r="I23" s="96" t="s">
        <v>51</v>
      </c>
      <c r="J23" s="55"/>
      <c r="K23" s="55" t="s">
        <v>52</v>
      </c>
      <c r="L23" s="59" t="s">
        <v>53</v>
      </c>
      <c r="M23" s="46"/>
      <c r="N23" s="46"/>
      <c r="O23" s="46"/>
      <c r="P23" s="46"/>
      <c r="Q23" s="46"/>
      <c r="R23" s="46"/>
      <c r="S23" s="46"/>
      <c r="T23" s="46"/>
      <c r="U23" s="46"/>
      <c r="V23" s="46"/>
      <c r="W23" s="46"/>
      <c r="X23" s="46"/>
      <c r="Y23" s="46"/>
      <c r="Z23" s="46"/>
    </row>
    <row r="24" ht="12.75" customHeight="1">
      <c r="A24" s="99" t="s">
        <v>75</v>
      </c>
      <c r="B24" s="100">
        <v>0.0</v>
      </c>
      <c r="C24" s="101"/>
      <c r="D24" s="99"/>
      <c r="E24" s="100">
        <v>0.0</v>
      </c>
      <c r="F24" s="102">
        <v>0.0</v>
      </c>
      <c r="G24" s="103" t="s">
        <v>76</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77</v>
      </c>
      <c r="B25" s="100">
        <v>0.0</v>
      </c>
      <c r="C25" s="101"/>
      <c r="D25" s="99"/>
      <c r="E25" s="100">
        <v>0.0</v>
      </c>
      <c r="F25" s="102">
        <v>0.0</v>
      </c>
      <c r="G25" s="103" t="s">
        <v>78</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79</v>
      </c>
      <c r="B26" s="100">
        <v>0.0</v>
      </c>
      <c r="C26" s="101"/>
      <c r="D26" s="99"/>
      <c r="E26" s="100">
        <v>0.0</v>
      </c>
      <c r="F26" s="102">
        <v>0.0</v>
      </c>
      <c r="G26" s="103" t="s">
        <v>80</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81</v>
      </c>
      <c r="B27" s="108">
        <v>0.0</v>
      </c>
      <c r="C27" s="101"/>
      <c r="D27" s="99"/>
      <c r="E27" s="108">
        <v>0.0</v>
      </c>
      <c r="F27" s="102">
        <v>0.0</v>
      </c>
      <c r="G27" s="106" t="s">
        <v>82</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83</v>
      </c>
      <c r="B28" s="108">
        <v>0.0</v>
      </c>
      <c r="C28" s="101"/>
      <c r="D28" s="99"/>
      <c r="E28" s="108">
        <v>0.0</v>
      </c>
      <c r="F28" s="102">
        <v>0.0</v>
      </c>
      <c r="G28" s="103" t="s">
        <v>84</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85</v>
      </c>
      <c r="H29" s="111"/>
      <c r="I29" s="116"/>
      <c r="J29" s="106"/>
      <c r="K29" s="111"/>
      <c r="L29" s="112"/>
      <c r="M29" s="46"/>
      <c r="N29" s="46"/>
      <c r="O29" s="46"/>
      <c r="P29" s="46"/>
      <c r="Q29" s="46"/>
      <c r="R29" s="46"/>
      <c r="S29" s="46"/>
      <c r="T29" s="46"/>
      <c r="U29" s="46"/>
      <c r="V29" s="46"/>
      <c r="W29" s="46"/>
      <c r="X29" s="46"/>
      <c r="Y29" s="46"/>
      <c r="Z29" s="46"/>
    </row>
    <row r="30" ht="12.75" customHeight="1">
      <c r="A30" s="99" t="s">
        <v>86</v>
      </c>
      <c r="B30" s="100">
        <v>0.0</v>
      </c>
      <c r="C30" s="101"/>
      <c r="D30" s="99"/>
      <c r="E30" s="100">
        <v>0.0</v>
      </c>
      <c r="F30" s="102">
        <v>0.0</v>
      </c>
      <c r="G30" s="117" t="s">
        <v>87</v>
      </c>
      <c r="H30" s="104"/>
      <c r="I30" s="105"/>
      <c r="J30" s="106"/>
      <c r="K30" s="104">
        <v>0.0</v>
      </c>
      <c r="L30" s="107">
        <v>0.0</v>
      </c>
      <c r="M30" s="46"/>
      <c r="N30" s="46"/>
      <c r="O30" s="46"/>
      <c r="P30" s="46"/>
      <c r="Q30" s="46"/>
      <c r="R30" s="46"/>
      <c r="S30" s="46"/>
      <c r="T30" s="46"/>
      <c r="U30" s="46"/>
      <c r="V30" s="46"/>
      <c r="W30" s="46"/>
      <c r="X30" s="46"/>
      <c r="Y30" s="46"/>
      <c r="Z30" s="46"/>
    </row>
    <row r="31" ht="27.0" customHeight="1">
      <c r="A31" s="99" t="s">
        <v>88</v>
      </c>
      <c r="B31" s="100">
        <v>0.0</v>
      </c>
      <c r="C31" s="101"/>
      <c r="D31" s="99"/>
      <c r="E31" s="100">
        <v>0.0</v>
      </c>
      <c r="F31" s="102">
        <v>0.0</v>
      </c>
      <c r="G31" s="110" t="s">
        <v>89</v>
      </c>
      <c r="H31" s="109"/>
      <c r="I31" s="110"/>
      <c r="J31" s="106"/>
      <c r="K31" s="111"/>
      <c r="L31" s="112"/>
      <c r="M31" s="46"/>
      <c r="N31" s="46"/>
      <c r="O31" s="46"/>
      <c r="P31" s="46"/>
      <c r="Q31" s="46"/>
      <c r="R31" s="46"/>
      <c r="S31" s="46"/>
      <c r="T31" s="46"/>
      <c r="U31" s="46"/>
      <c r="V31" s="46"/>
      <c r="W31" s="46"/>
      <c r="X31" s="46"/>
      <c r="Y31" s="46"/>
      <c r="Z31" s="46"/>
    </row>
    <row r="32" ht="12.75" customHeight="1">
      <c r="A32" s="99" t="s">
        <v>90</v>
      </c>
      <c r="B32" s="100">
        <v>0.0</v>
      </c>
      <c r="C32" s="101"/>
      <c r="D32" s="99"/>
      <c r="E32" s="100">
        <v>0.0</v>
      </c>
      <c r="F32" s="102">
        <v>0.0</v>
      </c>
      <c r="G32" s="106" t="s">
        <v>66</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91</v>
      </c>
      <c r="B33" s="100">
        <v>0.0</v>
      </c>
      <c r="C33" s="101"/>
      <c r="D33" s="99"/>
      <c r="E33" s="100">
        <v>0.0</v>
      </c>
      <c r="F33" s="102">
        <v>0.0</v>
      </c>
      <c r="G33" s="118" t="s">
        <v>92</v>
      </c>
      <c r="H33" s="111"/>
      <c r="I33" s="116"/>
      <c r="J33" s="118"/>
      <c r="K33" s="111"/>
      <c r="L33" s="112"/>
      <c r="M33" s="46"/>
      <c r="N33" s="46"/>
      <c r="O33" s="46"/>
      <c r="P33" s="46"/>
      <c r="Q33" s="46"/>
      <c r="R33" s="46"/>
      <c r="S33" s="46"/>
      <c r="T33" s="46"/>
      <c r="U33" s="46"/>
      <c r="V33" s="46"/>
      <c r="W33" s="46"/>
      <c r="X33" s="46"/>
      <c r="Y33" s="46"/>
      <c r="Z33" s="46"/>
    </row>
    <row r="34" ht="12.75" customHeight="1">
      <c r="A34" s="119" t="s">
        <v>93</v>
      </c>
      <c r="B34" s="120"/>
      <c r="C34" s="121"/>
      <c r="D34" s="119"/>
      <c r="E34" s="120"/>
      <c r="F34" s="122"/>
      <c r="G34" s="106" t="s">
        <v>68</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66</v>
      </c>
      <c r="B35" s="100">
        <v>0.0</v>
      </c>
      <c r="C35" s="101"/>
      <c r="D35" s="99"/>
      <c r="E35" s="100">
        <v>0.0</v>
      </c>
      <c r="F35" s="102">
        <v>0.0</v>
      </c>
      <c r="G35" s="53" t="s">
        <v>94</v>
      </c>
      <c r="H35" s="53"/>
      <c r="I35" s="89"/>
      <c r="J35" s="53"/>
      <c r="K35" s="90"/>
      <c r="L35" s="91"/>
      <c r="M35" s="46"/>
      <c r="N35" s="46"/>
      <c r="O35" s="46"/>
      <c r="P35" s="46"/>
      <c r="Q35" s="46"/>
      <c r="R35" s="46"/>
      <c r="S35" s="46"/>
      <c r="T35" s="46"/>
      <c r="U35" s="46"/>
      <c r="V35" s="46"/>
      <c r="W35" s="46"/>
      <c r="X35" s="46"/>
      <c r="Y35" s="46"/>
      <c r="Z35" s="46"/>
    </row>
    <row r="36" ht="12.75" customHeight="1">
      <c r="A36" s="119" t="s">
        <v>95</v>
      </c>
      <c r="B36" s="119"/>
      <c r="C36" s="124"/>
      <c r="D36" s="119"/>
      <c r="E36" s="120"/>
      <c r="F36" s="122"/>
      <c r="G36" s="56" t="s">
        <v>96</v>
      </c>
      <c r="H36" s="56" t="s">
        <v>97</v>
      </c>
      <c r="I36" s="93"/>
      <c r="J36" s="56"/>
      <c r="K36" s="56" t="s">
        <v>46</v>
      </c>
      <c r="L36" s="95"/>
      <c r="M36" s="46"/>
      <c r="N36" s="46"/>
      <c r="O36" s="46"/>
      <c r="P36" s="46"/>
      <c r="Q36" s="46"/>
      <c r="R36" s="46"/>
      <c r="S36" s="46"/>
      <c r="T36" s="46"/>
      <c r="U36" s="46"/>
      <c r="V36" s="46"/>
      <c r="W36" s="46"/>
      <c r="X36" s="46"/>
      <c r="Y36" s="46"/>
      <c r="Z36" s="46"/>
    </row>
    <row r="37" ht="12.75" customHeight="1">
      <c r="A37" s="99" t="s">
        <v>68</v>
      </c>
      <c r="B37" s="125">
        <f>SUM(B24:B28,B30,B31:B33,B35)</f>
        <v>0</v>
      </c>
      <c r="C37" s="126"/>
      <c r="D37" s="99"/>
      <c r="E37" s="125">
        <f t="shared" ref="E37:F37" si="4">SUM(E24:E36)</f>
        <v>0</v>
      </c>
      <c r="F37" s="127">
        <f t="shared" si="4"/>
        <v>0</v>
      </c>
      <c r="G37" s="56" t="s">
        <v>73</v>
      </c>
      <c r="H37" s="55" t="s">
        <v>45</v>
      </c>
      <c r="I37" s="93"/>
      <c r="J37" s="55" t="s">
        <v>44</v>
      </c>
      <c r="K37" s="56"/>
      <c r="L37" s="59"/>
      <c r="M37" s="46"/>
      <c r="N37" s="46"/>
      <c r="O37" s="46"/>
      <c r="P37" s="46"/>
      <c r="Q37" s="46"/>
      <c r="R37" s="46"/>
      <c r="S37" s="46"/>
      <c r="T37" s="46"/>
      <c r="U37" s="46"/>
      <c r="V37" s="46"/>
      <c r="W37" s="46"/>
      <c r="X37" s="46"/>
      <c r="Y37" s="46"/>
      <c r="Z37" s="46"/>
    </row>
    <row r="38" ht="12.75" customHeight="1">
      <c r="A38" s="88" t="s">
        <v>98</v>
      </c>
      <c r="B38" s="53"/>
      <c r="C38" s="89"/>
      <c r="D38" s="53"/>
      <c r="E38" s="53"/>
      <c r="F38" s="92"/>
      <c r="G38" s="97" t="s">
        <v>99</v>
      </c>
      <c r="H38" s="56" t="s">
        <v>50</v>
      </c>
      <c r="I38" s="93" t="s">
        <v>100</v>
      </c>
      <c r="J38" s="56"/>
      <c r="K38" s="55" t="s">
        <v>52</v>
      </c>
      <c r="L38" s="59" t="s">
        <v>53</v>
      </c>
      <c r="M38" s="46"/>
      <c r="N38" s="46"/>
      <c r="O38" s="46"/>
      <c r="P38" s="46"/>
      <c r="Q38" s="46"/>
      <c r="R38" s="46"/>
      <c r="S38" s="46"/>
      <c r="T38" s="46"/>
      <c r="U38" s="46"/>
      <c r="V38" s="46"/>
      <c r="W38" s="46"/>
      <c r="X38" s="46"/>
      <c r="Y38" s="46"/>
      <c r="Z38" s="46"/>
    </row>
    <row r="39" ht="12.75" customHeight="1">
      <c r="A39" s="56" t="s">
        <v>101</v>
      </c>
      <c r="B39" s="56"/>
      <c r="C39" s="93"/>
      <c r="D39" s="56"/>
      <c r="E39" s="56" t="s">
        <v>102</v>
      </c>
      <c r="F39" s="128" t="s">
        <v>103</v>
      </c>
      <c r="G39" s="129" t="s">
        <v>104</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105</v>
      </c>
      <c r="B40" s="56"/>
      <c r="C40" s="93"/>
      <c r="D40" s="56"/>
      <c r="E40" s="56"/>
      <c r="F40" s="128"/>
      <c r="G40" s="134" t="s">
        <v>106</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107</v>
      </c>
      <c r="B41" s="56" t="s">
        <v>50</v>
      </c>
      <c r="C41" s="93" t="s">
        <v>100</v>
      </c>
      <c r="D41" s="97"/>
      <c r="E41" s="55" t="s">
        <v>52</v>
      </c>
      <c r="F41" s="59" t="s">
        <v>53</v>
      </c>
      <c r="G41" s="129" t="s">
        <v>108</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109</v>
      </c>
      <c r="B42" s="137">
        <v>0.0</v>
      </c>
      <c r="C42" s="138"/>
      <c r="D42" s="139"/>
      <c r="E42" s="139"/>
      <c r="F42" s="139"/>
      <c r="G42" s="134" t="s">
        <v>110</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111</v>
      </c>
      <c r="B43" s="137">
        <v>0.0</v>
      </c>
      <c r="C43" s="140" t="s">
        <v>112</v>
      </c>
      <c r="D43" s="139"/>
      <c r="E43" s="139"/>
      <c r="F43" s="139"/>
      <c r="G43" s="134" t="s">
        <v>113</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114</v>
      </c>
      <c r="B44" s="137">
        <v>0.0</v>
      </c>
      <c r="C44" s="140" t="s">
        <v>115</v>
      </c>
      <c r="D44" s="139"/>
      <c r="E44" s="141"/>
      <c r="F44" s="142"/>
      <c r="G44" s="129" t="s">
        <v>116</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117</v>
      </c>
      <c r="B45" s="141">
        <v>0.0</v>
      </c>
      <c r="C45" s="140"/>
      <c r="D45" s="139"/>
      <c r="E45" s="141">
        <v>0.0</v>
      </c>
      <c r="F45" s="142">
        <v>0.0</v>
      </c>
      <c r="G45" s="129" t="s">
        <v>68</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118</v>
      </c>
      <c r="B46" s="141">
        <v>0.0</v>
      </c>
      <c r="C46" s="140"/>
      <c r="D46" s="139"/>
      <c r="E46" s="141">
        <v>0.0</v>
      </c>
      <c r="F46" s="142">
        <v>0.0</v>
      </c>
      <c r="G46" s="53" t="s">
        <v>119</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120</v>
      </c>
      <c r="H47" s="56" t="s">
        <v>97</v>
      </c>
      <c r="I47" s="93"/>
      <c r="J47" s="56"/>
      <c r="K47" s="94"/>
      <c r="L47" s="95"/>
      <c r="M47" s="46"/>
      <c r="N47" s="46"/>
      <c r="O47" s="46"/>
      <c r="P47" s="46"/>
      <c r="Q47" s="46"/>
      <c r="R47" s="46"/>
      <c r="S47" s="46"/>
      <c r="T47" s="46"/>
      <c r="U47" s="46"/>
      <c r="V47" s="46"/>
      <c r="W47" s="46"/>
      <c r="X47" s="46"/>
      <c r="Y47" s="46"/>
      <c r="Z47" s="46"/>
    </row>
    <row r="48" ht="12.75" customHeight="1">
      <c r="A48" s="136" t="s">
        <v>121</v>
      </c>
      <c r="B48" s="141"/>
      <c r="C48" s="140"/>
      <c r="D48" s="139"/>
      <c r="E48" s="141">
        <v>0.0</v>
      </c>
      <c r="F48" s="142">
        <v>0.0</v>
      </c>
      <c r="G48" s="97" t="s">
        <v>122</v>
      </c>
      <c r="H48" s="97"/>
      <c r="I48" s="145"/>
      <c r="J48" s="97"/>
      <c r="K48" s="94"/>
      <c r="L48" s="95"/>
      <c r="M48" s="46"/>
      <c r="N48" s="46"/>
      <c r="O48" s="46"/>
      <c r="P48" s="46"/>
      <c r="Q48" s="46"/>
      <c r="R48" s="46"/>
      <c r="S48" s="46"/>
      <c r="T48" s="46"/>
      <c r="U48" s="46"/>
      <c r="V48" s="46"/>
      <c r="W48" s="46"/>
      <c r="X48" s="46"/>
      <c r="Y48" s="46"/>
      <c r="Z48" s="46"/>
    </row>
    <row r="49" ht="12.75" customHeight="1">
      <c r="A49" s="136" t="s">
        <v>123</v>
      </c>
      <c r="B49" s="141"/>
      <c r="C49" s="140"/>
      <c r="D49" s="139"/>
      <c r="E49" s="141">
        <v>0.0</v>
      </c>
      <c r="F49" s="142">
        <v>0.0</v>
      </c>
      <c r="G49" s="56" t="s">
        <v>73</v>
      </c>
      <c r="H49" s="56" t="s">
        <v>46</v>
      </c>
      <c r="I49" s="56"/>
      <c r="J49" s="55" t="s">
        <v>45</v>
      </c>
      <c r="K49" s="56"/>
      <c r="L49" s="128" t="s">
        <v>44</v>
      </c>
      <c r="M49" s="46"/>
      <c r="N49" s="46"/>
      <c r="O49" s="46"/>
      <c r="P49" s="46"/>
      <c r="Q49" s="46"/>
      <c r="R49" s="46"/>
      <c r="S49" s="46"/>
      <c r="T49" s="46"/>
      <c r="U49" s="46"/>
      <c r="V49" s="46"/>
      <c r="W49" s="46"/>
      <c r="X49" s="46"/>
      <c r="Y49" s="46"/>
      <c r="Z49" s="46"/>
    </row>
    <row r="50" ht="12.75" customHeight="1">
      <c r="A50" s="136" t="s">
        <v>124</v>
      </c>
      <c r="B50" s="141"/>
      <c r="C50" s="140"/>
      <c r="D50" s="139"/>
      <c r="E50" s="146"/>
      <c r="F50" s="147"/>
      <c r="G50" s="148" t="s">
        <v>125</v>
      </c>
      <c r="H50" s="56" t="s">
        <v>50</v>
      </c>
      <c r="I50" s="93" t="s">
        <v>100</v>
      </c>
      <c r="J50" s="97"/>
      <c r="K50" s="55" t="s">
        <v>52</v>
      </c>
      <c r="L50" s="59" t="s">
        <v>53</v>
      </c>
      <c r="M50" s="46"/>
      <c r="N50" s="46"/>
      <c r="O50" s="46"/>
      <c r="P50" s="46"/>
      <c r="Q50" s="46"/>
      <c r="R50" s="46"/>
      <c r="S50" s="46"/>
      <c r="T50" s="46"/>
      <c r="U50" s="46"/>
      <c r="V50" s="46"/>
      <c r="W50" s="46"/>
      <c r="X50" s="46"/>
      <c r="Y50" s="46"/>
      <c r="Z50" s="46"/>
    </row>
    <row r="51" ht="18.0" customHeight="1">
      <c r="A51" s="139" t="s">
        <v>68</v>
      </c>
      <c r="B51" s="149">
        <f>SUM(B45:B46)</f>
        <v>0</v>
      </c>
      <c r="C51" s="136"/>
      <c r="D51" s="139"/>
      <c r="E51" s="149">
        <f t="shared" ref="E51:F51" si="6">SUM(E43,E47,E48,E49)</f>
        <v>0</v>
      </c>
      <c r="F51" s="150">
        <f t="shared" si="6"/>
        <v>0</v>
      </c>
      <c r="G51" s="151" t="s">
        <v>126</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127</v>
      </c>
      <c r="B52" s="53"/>
      <c r="C52" s="89"/>
      <c r="D52" s="53"/>
      <c r="E52" s="90"/>
      <c r="F52" s="91"/>
      <c r="G52" s="151" t="s">
        <v>128</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120</v>
      </c>
      <c r="B53" s="56" t="s">
        <v>97</v>
      </c>
      <c r="C53" s="93"/>
      <c r="D53" s="56"/>
      <c r="E53" s="97"/>
      <c r="F53" s="95"/>
      <c r="G53" s="151" t="s">
        <v>129</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130</v>
      </c>
      <c r="B54" s="97"/>
      <c r="C54" s="145"/>
      <c r="D54" s="97"/>
      <c r="E54" s="94"/>
      <c r="F54" s="95"/>
      <c r="G54" s="151" t="s">
        <v>131</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105</v>
      </c>
      <c r="B55" s="156" t="s">
        <v>46</v>
      </c>
      <c r="C55" s="93"/>
      <c r="D55" s="55" t="s">
        <v>45</v>
      </c>
      <c r="E55" s="56"/>
      <c r="F55" s="128" t="s">
        <v>44</v>
      </c>
      <c r="G55" s="151" t="s">
        <v>132</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125</v>
      </c>
      <c r="B56" s="157" t="s">
        <v>50</v>
      </c>
      <c r="C56" s="93" t="s">
        <v>100</v>
      </c>
      <c r="D56" s="97"/>
      <c r="E56" s="55" t="s">
        <v>52</v>
      </c>
      <c r="F56" s="59" t="s">
        <v>53</v>
      </c>
      <c r="G56" s="158" t="s">
        <v>66</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126</v>
      </c>
      <c r="B57" s="160">
        <v>0.0</v>
      </c>
      <c r="C57" s="161"/>
      <c r="D57" s="162"/>
      <c r="E57" s="160">
        <v>0.0</v>
      </c>
      <c r="F57" s="163">
        <v>0.0</v>
      </c>
      <c r="G57" s="164" t="s">
        <v>95</v>
      </c>
      <c r="H57" s="165"/>
      <c r="I57" s="164"/>
      <c r="J57" s="165"/>
      <c r="K57" s="166"/>
      <c r="L57" s="167"/>
      <c r="M57" s="46"/>
      <c r="N57" s="46"/>
      <c r="O57" s="46"/>
      <c r="P57" s="46"/>
      <c r="Q57" s="46"/>
      <c r="R57" s="46"/>
      <c r="S57" s="46"/>
      <c r="T57" s="46"/>
      <c r="U57" s="46"/>
      <c r="V57" s="46"/>
      <c r="W57" s="46"/>
      <c r="X57" s="46"/>
      <c r="Y57" s="46"/>
      <c r="Z57" s="46"/>
    </row>
    <row r="58" ht="30.75" customHeight="1">
      <c r="A58" s="159" t="s">
        <v>128</v>
      </c>
      <c r="B58" s="160">
        <v>0.0</v>
      </c>
      <c r="C58" s="161"/>
      <c r="D58" s="162"/>
      <c r="E58" s="160">
        <v>0.0</v>
      </c>
      <c r="F58" s="163">
        <v>0.0</v>
      </c>
      <c r="G58" s="168" t="s">
        <v>68</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129</v>
      </c>
      <c r="B59" s="160">
        <v>0.0</v>
      </c>
      <c r="C59" s="161"/>
      <c r="D59" s="162"/>
      <c r="E59" s="160">
        <v>0.0</v>
      </c>
      <c r="F59" s="163">
        <v>0.0</v>
      </c>
      <c r="G59" s="173" t="s">
        <v>133</v>
      </c>
      <c r="H59" s="46"/>
      <c r="I59" s="46"/>
      <c r="J59" s="46"/>
      <c r="K59" s="46"/>
      <c r="L59" s="46"/>
      <c r="M59" s="46"/>
      <c r="N59" s="46"/>
      <c r="O59" s="46"/>
      <c r="P59" s="46"/>
      <c r="Q59" s="46"/>
      <c r="R59" s="46"/>
      <c r="S59" s="46"/>
      <c r="T59" s="46"/>
      <c r="U59" s="46"/>
      <c r="V59" s="46"/>
      <c r="W59" s="46"/>
      <c r="X59" s="46"/>
      <c r="Y59" s="46"/>
      <c r="Z59" s="46"/>
    </row>
    <row r="60" ht="27.75" customHeight="1">
      <c r="A60" s="159" t="s">
        <v>131</v>
      </c>
      <c r="B60" s="160">
        <v>0.0</v>
      </c>
      <c r="C60" s="161"/>
      <c r="D60" s="162"/>
      <c r="E60" s="160">
        <v>0.0</v>
      </c>
      <c r="F60" s="163">
        <v>0.0</v>
      </c>
      <c r="G60" s="218" t="s">
        <v>233</v>
      </c>
      <c r="H60" s="46"/>
      <c r="I60" s="46"/>
      <c r="J60" s="46"/>
      <c r="K60" s="46"/>
      <c r="L60" s="46"/>
      <c r="M60" s="46"/>
      <c r="N60" s="46"/>
      <c r="O60" s="46"/>
      <c r="P60" s="46"/>
      <c r="Q60" s="46"/>
      <c r="R60" s="46"/>
      <c r="S60" s="46"/>
      <c r="T60" s="46"/>
      <c r="U60" s="46"/>
      <c r="V60" s="46"/>
      <c r="W60" s="46"/>
      <c r="X60" s="46"/>
      <c r="Y60" s="46"/>
      <c r="Z60" s="46"/>
    </row>
    <row r="61" ht="12.75" customHeight="1">
      <c r="A61" s="159" t="s">
        <v>132</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66</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95</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68</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134</v>
      </c>
      <c r="B65" s="53"/>
      <c r="C65" s="53"/>
      <c r="D65" s="92"/>
      <c r="E65" s="185">
        <f t="shared" ref="E65:F65" si="9">sum(E20,K20,K34,K45,K58,E51,E64)</f>
        <v>1863</v>
      </c>
      <c r="F65" s="185">
        <f t="shared" si="9"/>
        <v>1863</v>
      </c>
      <c r="G65" s="186"/>
      <c r="H65" s="46"/>
      <c r="I65" s="46"/>
      <c r="J65" s="46"/>
      <c r="K65" s="46"/>
      <c r="L65" s="46"/>
      <c r="M65" s="46"/>
      <c r="N65" s="46"/>
      <c r="O65" s="46"/>
      <c r="P65" s="46"/>
      <c r="Q65" s="46"/>
      <c r="R65" s="46"/>
      <c r="S65" s="46"/>
      <c r="T65" s="46"/>
      <c r="U65" s="46"/>
      <c r="V65" s="46"/>
      <c r="W65" s="46"/>
      <c r="X65" s="46"/>
      <c r="Y65" s="46"/>
      <c r="Z65" s="46"/>
    </row>
    <row r="66" ht="12.75" customHeight="1">
      <c r="A66" s="51" t="s">
        <v>135</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136</v>
      </c>
      <c r="B67" s="51"/>
      <c r="C67" s="51"/>
      <c r="D67" s="51"/>
      <c r="E67" s="188">
        <f t="shared" ref="E67:F67" si="11">SUM(E65:E66)</f>
        <v>1863</v>
      </c>
      <c r="F67" s="188">
        <f t="shared" si="11"/>
        <v>1863</v>
      </c>
      <c r="G67" s="46"/>
      <c r="H67" s="46"/>
      <c r="I67" s="46"/>
      <c r="J67" s="46"/>
      <c r="K67" s="46"/>
      <c r="L67" s="46"/>
      <c r="M67" s="46"/>
      <c r="N67" s="46"/>
      <c r="O67" s="46"/>
      <c r="P67" s="46"/>
      <c r="Q67" s="46"/>
      <c r="R67" s="46"/>
      <c r="S67" s="46"/>
      <c r="T67" s="46"/>
      <c r="U67" s="46"/>
      <c r="V67" s="46"/>
      <c r="W67" s="46"/>
      <c r="X67" s="46"/>
      <c r="Y67" s="46"/>
      <c r="Z67" s="46"/>
    </row>
    <row r="68" ht="12.75" customHeight="1">
      <c r="A68" s="51" t="s">
        <v>137</v>
      </c>
      <c r="B68" s="51"/>
      <c r="C68" s="51"/>
      <c r="D68" s="51"/>
      <c r="E68" s="202" t="s">
        <v>234</v>
      </c>
      <c r="F68" s="203" t="s">
        <v>235</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138</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