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Sheet" sheetId="1" r:id="rId4"/>
    <sheet state="visible" name="Joshua Cantonese Christian Fell" sheetId="2" r:id="rId5"/>
    <sheet state="visible" name="Hindu Students Council" sheetId="3" r:id="rId6"/>
    <sheet state="visible" name="Orthodox Christian Campus Minis" sheetId="4" r:id="rId7"/>
    <sheet state="visible" name="Cru" sheetId="5" r:id="rId8"/>
    <sheet state="visible" name="Hillel" sheetId="6" r:id="rId9"/>
    <sheet state="visible" name="InterVarsity MultiEthnic Christ" sheetId="7" r:id="rId10"/>
    <sheet state="visible" name="Korean Christian Fellowship" sheetId="8" r:id="rId11"/>
    <sheet state="visible" name="Rutgers Jewish Student Union" sheetId="9" r:id="rId12"/>
    <sheet state="visible" name="Chabad Student Organization" sheetId="10" r:id="rId13"/>
    <sheet state="visible" name="Indian Christian Fellowship" sheetId="11" r:id="rId14"/>
    <sheet state="visible" name="Muslim Student Association" sheetId="12" r:id="rId15"/>
    <sheet state="visible" name="Chinese Christian Fellowship" sheetId="13" r:id="rId16"/>
    <sheet state="visible" name="Rutgers Orthodox Christian Fell" sheetId="14" r:id="rId17"/>
    <sheet state="visible" name="BAPS Campus Fellowship" sheetId="15" r:id="rId18"/>
    <sheet state="visible" name="Chavaya" sheetId="16" r:id="rId19"/>
    <sheet state="visible" name="ALife Ministry" sheetId="17" r:id="rId20"/>
    <sheet state="visible" name="Ahlul-Bayt Student Association" sheetId="18" r:id="rId21"/>
    <sheet state="visible" name="Grace Extended" sheetId="19" r:id="rId22"/>
    <sheet state="visible" name="Chi Alpha Christian Fellowship" sheetId="20" r:id="rId23"/>
    <sheet state="visible" name="Christians on Campus" sheetId="21" r:id="rId24"/>
    <sheet state="visible" name="Ahmadiyya Muslim Students Assoc" sheetId="22" r:id="rId25"/>
    <sheet state="visible" name="Rutgers Jumu’ah" sheetId="23" r:id="rId26"/>
    <sheet state="visible" name="Muslim Public Relations Council" sheetId="24" r:id="rId27"/>
    <sheet state="visible" name="Young Life" sheetId="25" r:id="rId28"/>
    <sheet state="visible" name="In Christ Alone Ministry" sheetId="26" r:id="rId29"/>
    <sheet state="visible" name="Klesis" sheetId="27" r:id="rId30"/>
    <sheet state="visible" name="Muslim Feminists for the Arts" sheetId="28" r:id="rId31"/>
    <sheet state="visible" name="Jewish Allies and Queers" sheetId="29" r:id="rId32"/>
    <sheet state="visible" name="Hindu YUVA" sheetId="30" r:id="rId33"/>
  </sheets>
  <definedNames/>
  <calcPr/>
  <extLst>
    <ext uri="GoogleSheetsCustomDataVersion1">
      <go:sheetsCustomData xmlns:go="http://customooxmlschemas.google.com/" r:id="rId34" roundtripDataSignature="AMtx7mjV+NNw0ON6WpZ26xHEjOl+7kXbiA=="/>
    </ext>
  </extLst>
</workbook>
</file>

<file path=xl/sharedStrings.xml><?xml version="1.0" encoding="utf-8"?>
<sst xmlns="http://schemas.openxmlformats.org/spreadsheetml/2006/main" count="6217" uniqueCount="957">
  <si>
    <t>Organization Name</t>
  </si>
  <si>
    <t>SABO</t>
  </si>
  <si>
    <t>Program 1 Name</t>
  </si>
  <si>
    <t>Program 1 Allocation</t>
  </si>
  <si>
    <t>Program 2 Name</t>
  </si>
  <si>
    <t>Program 2 Allocation</t>
  </si>
  <si>
    <t>Total Programming</t>
  </si>
  <si>
    <t>MATCH</t>
  </si>
  <si>
    <t>OM</t>
  </si>
  <si>
    <t>Total Allocation</t>
  </si>
  <si>
    <t>Notes</t>
  </si>
  <si>
    <t>Email</t>
  </si>
  <si>
    <t>Joshua Cantonese Christian Fell</t>
  </si>
  <si>
    <t>Hindu Students Council</t>
  </si>
  <si>
    <t>Orthodox Christian Campus Ministries</t>
  </si>
  <si>
    <t>Cru</t>
  </si>
  <si>
    <t>Hillel</t>
  </si>
  <si>
    <t>Jewish Learning Program</t>
  </si>
  <si>
    <t>InterVarsity MultiEthnic Christian Fellowship</t>
  </si>
  <si>
    <t>Large Group Discussions</t>
  </si>
  <si>
    <t>Korean Christian Fellowship</t>
  </si>
  <si>
    <t>Rutgers Jewish Student Union</t>
  </si>
  <si>
    <t>Chabad Student Organization</t>
  </si>
  <si>
    <t>Indian Christian Fellowship</t>
  </si>
  <si>
    <t>Muslim Student Association</t>
  </si>
  <si>
    <t>Speaker Series</t>
  </si>
  <si>
    <t>Chinese Christian Fellowship</t>
  </si>
  <si>
    <t>CCF Large Group</t>
  </si>
  <si>
    <t>Senior Appreciation Dinner</t>
  </si>
  <si>
    <t>Rutgers Orthodox Christian Fellowship</t>
  </si>
  <si>
    <t>Topics in Orthodox Christianity: What makes us similar to and different from other faiths? How do we interact with people of different faiths?</t>
  </si>
  <si>
    <t>Visit to Holy Protection Monastery and Saint George's Carpatho-Russian Church (Pennsylvania)</t>
  </si>
  <si>
    <t>BAPS Campus Fellowship</t>
  </si>
  <si>
    <t>Chavaya</t>
  </si>
  <si>
    <t>Chavaya in the Library</t>
  </si>
  <si>
    <t>ALife Ministry</t>
  </si>
  <si>
    <t>ALife Conference</t>
  </si>
  <si>
    <t>Ahlul-Bayt Student Association</t>
  </si>
  <si>
    <t>Grace Extended</t>
  </si>
  <si>
    <t>Speaker Seminar Series</t>
  </si>
  <si>
    <t>Chi Alpha Christian Fellowship</t>
  </si>
  <si>
    <t>Christians on Campus</t>
  </si>
  <si>
    <t>Spring 2022 College Retreat</t>
  </si>
  <si>
    <t>Intercollegiate Praise and Ministry Meeting</t>
  </si>
  <si>
    <t>Ahmadiyya Muslim Students Association for Women</t>
  </si>
  <si>
    <t>Rutgers Jumu’ah</t>
  </si>
  <si>
    <t>Muslim Public Relations Council</t>
  </si>
  <si>
    <t>Mohamed Sanu Series</t>
  </si>
  <si>
    <t>Islam in America</t>
  </si>
  <si>
    <t>Young Life</t>
  </si>
  <si>
    <t>In Christ Alone Ministry</t>
  </si>
  <si>
    <t>Creating Care Packages</t>
  </si>
  <si>
    <t>Klesis</t>
  </si>
  <si>
    <t>Muslim Feminists for the Arts</t>
  </si>
  <si>
    <t>Jewish Allies and Queers</t>
  </si>
  <si>
    <t>Hindu YUVA</t>
  </si>
  <si>
    <t>Organization Name: Joshua Cantonese Christian Fellowship</t>
  </si>
  <si>
    <t>Lemuel Fung</t>
  </si>
  <si>
    <t>Treasurer</t>
  </si>
  <si>
    <t>lyf7@scarletmail.rutgers.edu</t>
  </si>
  <si>
    <t>Kerri Willson (kwillson@echo.rutgers.edu)</t>
  </si>
  <si>
    <t>Location on Campus: No</t>
  </si>
  <si>
    <t>Our organization aims to explore the Christian faith with students and promote cultural appreciation. We hold Bible study to help students to learn more about Christianity, and sharing meetings to give students a chance to share their faith in God. Also, there are cultural events that will create an opportunity for students to experience Cantonese culture.</t>
  </si>
  <si>
    <t>SABO #: 21</t>
  </si>
  <si>
    <t>Program 1 Name: Gospel Sharing</t>
  </si>
  <si>
    <t>Program 2 Name: Bible Study</t>
  </si>
  <si>
    <t>Event Description:  Former members of the organization share their faith and stories of experiencing God to students, in order to introduce gospel to them.</t>
  </si>
  <si>
    <t>Date: February</t>
  </si>
  <si>
    <t>Attendance: 25</t>
  </si>
  <si>
    <t>Location: Busch</t>
  </si>
  <si>
    <t>Admission Fee 0</t>
  </si>
  <si>
    <t>Event Description We will study the Bible together and split up into groups for religious discussions. The goal of this Bible study is to give students a chance to learn God's words.</t>
  </si>
  <si>
    <t>Date: March</t>
  </si>
  <si>
    <t>Attendance: 30</t>
  </si>
  <si>
    <t>XS: 0-74 | S: 75-139 | M: 140-219 | L: 220-329 | XL: 329+</t>
  </si>
  <si>
    <t>Requested</t>
  </si>
  <si>
    <t>Description</t>
  </si>
  <si>
    <t>Review 1:</t>
  </si>
  <si>
    <t>Review 2:</t>
  </si>
  <si>
    <t>Room Rental &amp; Equipment  (XS: 150 | S: 310 | M: 490 | L: 680 | XL: 880)</t>
  </si>
  <si>
    <t>Set up fee for tables and projectors</t>
  </si>
  <si>
    <t>Rental fees of screen and projector</t>
  </si>
  <si>
    <t>Advertising (XS: 40 | S: 90 | M: 160 | L: 250 | XL: 350)</t>
  </si>
  <si>
    <t>Flyers and posters for the program</t>
  </si>
  <si>
    <t>Food (XS: 550 | S: 980 | M: 1350 | L: 1630 | XL: 1850)</t>
  </si>
  <si>
    <t>Catering from Rutgers-approved restaurants.</t>
  </si>
  <si>
    <t>Refreshment will be provided after the Bible study.</t>
  </si>
  <si>
    <t>Supplies/Duplications (XS: 110 | S: 230 | M: 360 | L: 500 | XL: 660)</t>
  </si>
  <si>
    <t>Total Contracts &amp; Rights (no limit to number of contracts)</t>
  </si>
  <si>
    <t>Description here</t>
  </si>
  <si>
    <t>None</t>
  </si>
  <si>
    <t>Description here 0</t>
  </si>
  <si>
    <t xml:space="preserve">     Contract: Film Rights/Royalties</t>
  </si>
  <si>
    <t xml:space="preserve">     Contract: Speaker fee</t>
  </si>
  <si>
    <t xml:space="preserve">     Contract: Accompanist</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</si>
  <si>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</si>
  <si>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</si>
  <si>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</si>
  <si>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</si>
  <si>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</si>
  <si>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</si>
  <si>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</si>
  <si>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</si>
  <si>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</si>
  <si>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Location:</t>
  </si>
  <si>
    <t>Admissions Fee</t>
  </si>
  <si>
    <t>Installments:</t>
  </si>
  <si>
    <t>Description:</t>
  </si>
  <si>
    <t>Attendance:</t>
  </si>
  <si>
    <t>Date:</t>
  </si>
  <si>
    <t>Small &lt;= 125 | Large &gt; 125 (maximum 7 events)</t>
  </si>
  <si>
    <t>Room Rental and Equipment (1800; includes storage fees)</t>
  </si>
  <si>
    <t>Room Rental and Equipment (Small: 1190 | Large: 1790)</t>
  </si>
  <si>
    <t>Office Supplies (200)</t>
  </si>
  <si>
    <t>Notebooks for meetings, Markers, Duplications for general meeting agenda</t>
  </si>
  <si>
    <t>Advertising (Small: 210 | Large: 420)</t>
  </si>
  <si>
    <t>Advertising (400)</t>
  </si>
  <si>
    <t>50 Imprinted T-shirt $1000, 150 Imprinted pen $300, Flyers for programs $200</t>
  </si>
  <si>
    <t>Food  (Small: 1300 | Large: 2590)</t>
  </si>
  <si>
    <t>Food for General Meetings (460)</t>
  </si>
  <si>
    <t>food will be catered from Rutgers Student Center Approved resturants.</t>
  </si>
  <si>
    <t>Supplies/Duplications (Small: 590 | Large: 1190)</t>
  </si>
  <si>
    <t>Giveaways/Involvement Fair (300)</t>
  </si>
  <si>
    <t>Contracts &amp; Rights (no limit to number of contracts)</t>
  </si>
  <si>
    <t>Types of Contracts</t>
  </si>
  <si>
    <t>Software(150)</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</si>
  <si>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</si>
  <si>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</si>
  <si>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</si>
  <si>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</si>
  <si>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</si>
  <si>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</si>
  <si>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</si>
  <si>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</si>
  <si>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</si>
  <si>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</si>
  <si>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</si>
  <si>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</si>
  <si>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</si>
  <si>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</si>
  <si>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</si>
  <si>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</si>
  <si>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</si>
  <si>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</si>
  <si>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</si>
  <si>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</si>
  <si>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</si>
  <si>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</si>
  <si>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</si>
  <si>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</si>
  <si>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</si>
  <si>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</si>
  <si>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</si>
  <si>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</si>
  <si>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</si>
  <si>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</si>
  <si>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</si>
  <si>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</si>
  <si>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</si>
  <si>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</si>
  <si>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</si>
  <si>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</si>
  <si>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</si>
  <si>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</si>
  <si>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</si>
  <si>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</si>
  <si>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</si>
  <si>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</si>
  <si>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</si>
  <si>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</si>
  <si>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</si>
  <si>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</si>
  <si>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</si>
  <si>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No description given for "Other" under OM - Allen Li</t>
  </si>
  <si>
    <t>Total Programming:</t>
  </si>
  <si>
    <t>Total Organizational Maintenance:</t>
  </si>
  <si>
    <t>Total Preliminary Allocation (Total Programming + Total Organizational Maintenance)</t>
  </si>
  <si>
    <t>Reviewed By (initial here):</t>
  </si>
  <si>
    <t>AL</t>
  </si>
  <si>
    <t>MK</t>
  </si>
  <si>
    <t>SB</t>
  </si>
  <si>
    <t xml:space="preserve"> </t>
  </si>
  <si>
    <t>Organization Name: Hindu Students Council</t>
  </si>
  <si>
    <t>Nihar Jayshil Shah</t>
  </si>
  <si>
    <t>ns1080@scarletmail.rutgers.edu</t>
  </si>
  <si>
    <t>HSC is a non-sectarian international forum for the education and promotion of the Hindu cultural and spiritual heritage. Students, faculty members and all other academicians are welcome to join. HSC also provides opportunities for non-academic individuals to work and identify closely with the objectives and programs of HSC. HSC is a national forum to provide activities &amp; projects to achieve the following:a. Education of Hinduism, Hindu cultural &amp; spiritual heritage and history.b. Live a better life according to Hindu Dharma and its spiritual teachings.c. Promotion of Hindu culture &amp; values.d. Take necessary actions for the betterment of our society &amp; the environment. HSC promotes understanding and awareness about Hindu heritage amongst all students at Rutgers, both Hindus and non-Hindus. The mission of HSC is to develop a bond of extended Hindu family relationship and awareness, enlightened with the Universal ideals of the Hindu Dharma. HSC is not purely a religious group. HSC honors each member's own religion and does not promote any type of conversion. The teachings of Hinduism are universally applicable to all ways of life. Thus HSC is a socio-religio-cultural organization.</t>
  </si>
  <si>
    <t>SABO #: 75</t>
  </si>
  <si>
    <t>Program 1 Name: Rutgers Holi</t>
  </si>
  <si>
    <t>Program 2 Name: Spring Garba</t>
  </si>
  <si>
    <t>Event Description:  Come enjoy a spring day filled with colored powder throwing, traditional Indian snacks and music! The event is located on the corner of Rockafeller Rd. and Joyce Kilmer Ave. across from the Plaza Shops and Livi Apts!</t>
  </si>
  <si>
    <t>Date: 2022-04-15 00:00:00</t>
  </si>
  <si>
    <t>Attendance: 500</t>
  </si>
  <si>
    <t>Location: Livingston Lawn</t>
  </si>
  <si>
    <t>Event Description Chaitra navratri is also known as the Vasanta navratri. It usually falls in the month of March or April and marks the first day of the Hindu calendar. It is a grand nine days festival celebrated with great enthusiasm in Northern India. This Navratri is celebrated during the shukla paksha of chaitra masa (hindu calendar month), which is between March and April. Maharashtrians celebrate the first day of this navratri as Gudi Padwa and in Kashmir, it is called as Navreh. This navratri is exuberantly celebrated in Northern and Western India and makes the colorful spring season all the more fascinating and divine.</t>
  </si>
  <si>
    <t>Date: 2022-03-18 00:00:00</t>
  </si>
  <si>
    <t>Attendance: 400</t>
  </si>
  <si>
    <t>Location: CASC MPR</t>
  </si>
  <si>
    <t>Admission Fee 10</t>
  </si>
  <si>
    <t>The rental for the Livingston Lawn, Speaker and Mics for DJ.</t>
  </si>
  <si>
    <t>Room rental and other equipment like mics and speakers</t>
  </si>
  <si>
    <t>Facebook and Instagram to be used.</t>
  </si>
  <si>
    <t xml:space="preserve">Facebook and Instagram </t>
  </si>
  <si>
    <t>Samosas - they are triangular (pyramid) shaped fritters containing potatoes and peas and maybe other contents like veggies.Served with soda</t>
  </si>
  <si>
    <t>Samosas - they are triangular (pyramid) shaped fritters containing potatoes and peas and maybe other contents like veggies. Served with soda</t>
  </si>
  <si>
    <t>Powdered Color for applying on the face as Holi is the festival of colors.</t>
  </si>
  <si>
    <t>NA</t>
  </si>
  <si>
    <t>Description here DJ Kunal to be contracted: $1500 price includes DJ, Mics and MC</t>
  </si>
  <si>
    <t>DJ</t>
  </si>
  <si>
    <t>Room rental and other necessary equipments bought for the club meetings. E.g: Earthen pots for a decoration competition that we might hold during one of our general meetings. We would hold competitions which would ask for the members to compete for a specific purpose or festival that Hinduism follows.</t>
  </si>
  <si>
    <t>Colors, Staples, Large Printing Papers and Canvases</t>
  </si>
  <si>
    <t>Facebook and Instagram ads</t>
  </si>
  <si>
    <t>Pizza or specific food which satisfies Indian cuisine</t>
  </si>
  <si>
    <t>Shirts to be given out to board members.</t>
  </si>
  <si>
    <t>OM: make sure food comes from Rutgers-approved vendor, no description given for "Other". Shirts must be for everyone, not just eboard - AL
Program 2: I think that the 4100 in I16 belongs with DJ - AL</t>
  </si>
  <si>
    <t>Organization Name: Orthodox Christian Campus Ministries</t>
  </si>
  <si>
    <t>Veronica Farag</t>
  </si>
  <si>
    <t>vef14@scarletmail.rutgers.edu</t>
  </si>
  <si>
    <t>Caryn Washington (carynw@echo.rutgers.edu)</t>
  </si>
  <si>
    <t>Location on Campus: Yes</t>
  </si>
  <si>
    <t>The goals of Orthodox Christian Campus Ministries (OCCM) are to encourage students to excel both in their academic and personal lives as well as educate Rutgers students about Orthodoxy in modern society. OCCM can achieve these goals of encouragement and education through self-worth and informational events, respectively. We also emphasize community service as a meaningful way to bring Rutgers students together and to support the well-being of the less fortunate in New Brunswick. OCCM is an organization aimed at providing students, regardless of religious views or cultural background, with hope, acceptance, forums that allow people to discussideas and learn from one another, and opportunities to contribute to the community. In short, our mission is to foster a welcoming community organization that spreadspositivity, service, and education to others, all while giving students and faculty a deeper insight into Orthodox Christianity. Thankfully, our mission has been successful over the years through the support of Rutgers as it enables us to continue encouraging and educating others.</t>
  </si>
  <si>
    <t>SABO #: 84</t>
  </si>
  <si>
    <t>Program 1 Name: Christianity in Egypt</t>
  </si>
  <si>
    <t>Program 2 Name: Discovering Orthodoxy</t>
  </si>
  <si>
    <t>Event Description:  Christianity, although very prevalent in the Western and European Nations, is a minority in the Middle East and especially Egypt. Being a group ofpredominantly Coptic Orthodox Christians, a sect of orthodoxy originating in Egypt, we would like to raise awareness as to the persecution that wehave been under in our mother country. Very little media attention is given to the injustices done to the people in our homeland. In this event we will have stations that speak both about the persecution that we have been under, but also the effect that our faith has had on the Egyptian culture and how it has changed in the past century. The stations will be interactive and encourage participation from those who are interested.</t>
  </si>
  <si>
    <t>Date: 2022-02-24 00:00:00</t>
  </si>
  <si>
    <t>Attendance: 460</t>
  </si>
  <si>
    <t>Location: Busch Multipurpose Room</t>
  </si>
  <si>
    <t>Event Description “Discovering Orthodoxy” is an informational event that is geared towards spreading the awareness of the Orthodox group of Christians in the geographical east. Through the use of posters and different visual props, we hope to educate the Rutgers community on the deeply entrenched traditions that are found within the Copts in Egypt as well as the other Orthodox communities located around the world. There will be a variety of stations that can teach anyone who is unfamiliar with religious ideas about the various features of Oriental Christian Orthodoxy. Of these stations will be topics such as the Local Vernacular, Hymnology, Iconography, as well as the rituals within the Liturgy/Mass. We will also have different props to detail the architecture of the churches, as well as the vestments our clergy. The event will be located in a lounge very accessible to most students as well as offer food, along with its stations to attract students who are merely passing by. It is the primary objective of every Christian to preach and spread their faith. Amongst the Christians of the east are profound traditions that a majority of people in the United States are unaware of. Through the showcasing of these traditions, we hope to spark interest in the community for our mission. This event is right in line with part of our goal which is to educate and unite the Rutgers community. Discovering Orthodoxy will have a lasting impact on the Rutgers Community and imprint the Oriental Orthodox religion on them.</t>
  </si>
  <si>
    <t>Date: 2022-04-12 00:00:00</t>
  </si>
  <si>
    <t>Location: Cook Student Center Multipurpose Room</t>
  </si>
  <si>
    <t>For room rental, room set up (tables, chairs, tableclothes, whiteboards), sound equipment (microphone and speakers), and technical equipment (projectors and screens).</t>
  </si>
  <si>
    <t>Room rental, medium stage, microphone rental, sound system rental, light technician, sound technician, table/chair rentals, stage lights, projectors/screens</t>
  </si>
  <si>
    <t>Flyers, Banners hung in Student Centers, Business Cards, Snapchat Filters, Daily Targum Ad, Paid Social Media Ads</t>
  </si>
  <si>
    <t>1000 flyers (to be handed out at Tabling events), 25 posters for bus stops, Targum ads, vinyl banners, business cards, Snapchat Filters, Facebook/Instagram Ads</t>
  </si>
  <si>
    <t>Subway sandwiches, Gerlanda's Pizza, King Pita trays of food and dessert</t>
  </si>
  <si>
    <t>Food provided by Rutgers Dining services (400 individuals)</t>
  </si>
  <si>
    <t>Printed poster banners, banner stands, poster boards, poster paint, markers, glitter, streamers, balloons, glue/other adhesives, decorations, tablecloths, food warmers, utensils</t>
  </si>
  <si>
    <t>Table cloths, food trays, food warmers, posters, poster stands, balloons/balloon arrangements, balloon weights, markers/paint, supplies for fun &amp;interactive games at informative stations, giveaways purchased from Rutgers Swag Portal</t>
  </si>
  <si>
    <t>Description here N/A</t>
  </si>
  <si>
    <t>Interactive Games and stations for participants</t>
  </si>
  <si>
    <t>To provide service packages for room rentals for general weekly meetings, when we hold movie nights requiring a projector, screen, and sound system (2 per semester costing 250 each).</t>
  </si>
  <si>
    <t>Staplers, Staples, Tape, Paper Clips, Scissors, Paper Cutter, Pens/Pencils, Folders, Binders.</t>
  </si>
  <si>
    <t>Colored flyers for General Meetings and Facebook/Instagram Advertisements for General Meetings. Business Cards as well.</t>
  </si>
  <si>
    <t>Snacks, drinks, catered food for our weekly meetings - Each meeting we have about 55 individuals in attendance.</t>
  </si>
  <si>
    <t>Maintenance of OCCM website, fees for updates &amp; Plugins for WordPress</t>
  </si>
  <si>
    <t>Approximately 100 printouts per meeting (consisting of 3 pages each)</t>
  </si>
  <si>
    <t>Programs and OM: Descriptions for "Other" were lost - AL</t>
  </si>
  <si>
    <t>Organization Name: Cru</t>
  </si>
  <si>
    <t>Amelia Kobayashi</t>
  </si>
  <si>
    <t>Treasure</t>
  </si>
  <si>
    <t>amk413@scarletmail.rutgers.edu</t>
  </si>
  <si>
    <t>The purpose of this organization is to be a resource to interested students to answer questions and give counsel regarding principles of Christianity. We seek to accomplish this by providing open forums and discussions on pertinent issues on campus along with special meetings and activities to build and foster community at Rutgers University. As an organization, we are committed to providing opportunities for students to develop as leaders. All university students are welcome to participate in our events and programs.</t>
  </si>
  <si>
    <t>SABO #: 96</t>
  </si>
  <si>
    <t>Program 1 Name: Bubble Tea and God</t>
  </si>
  <si>
    <t>Program 2 Name: Cross-over Event</t>
  </si>
  <si>
    <t>Event Description:  Bubble tea and God is an event where students are able to have open conversations about life, faith, and spirituality. Students will receive free bubble tea for coming and have small round table discussion groups where they are able to share their thoughts with others in a caring environment. This gives students the opportunity to learn about other beliefs that are different from their own and develop listening and communication skills.</t>
  </si>
  <si>
    <t>Date: 2022-04-07 00:00:00</t>
  </si>
  <si>
    <t>Attendance: 100</t>
  </si>
  <si>
    <t>Location: Livingston Student Center</t>
  </si>
  <si>
    <t>Event Description Our cross-over event will be Rutgers cru and another campus ministry doing a game night or another event to build relationships with other people in other clubs. This will allow for greater diversity in the club and the ability for other clubs to interact with each other.</t>
  </si>
  <si>
    <t>Date: 2022-02-17 00:00:00</t>
  </si>
  <si>
    <t>Attendance: 60</t>
  </si>
  <si>
    <t>Location: Student Center or Outside space</t>
  </si>
  <si>
    <t>microphone, projector, screen</t>
  </si>
  <si>
    <t>Bubble tea</t>
  </si>
  <si>
    <t>Packages of water, snacks (chips)</t>
  </si>
  <si>
    <t>streamers, balloons, table cloths, string lights</t>
  </si>
  <si>
    <t>Games (Jackbox, boardgames, trivia, outdoor games)</t>
  </si>
  <si>
    <t>none</t>
  </si>
  <si>
    <t>Location: 0</t>
  </si>
  <si>
    <t>Installments: Welcome week will take place the first week of our spring semester to engage new and old members in cru. This we will have different events to encourage community and ways to get plugged into our club.</t>
  </si>
  <si>
    <t>01/25/2022, 01/26/2022, 01/28/2022</t>
  </si>
  <si>
    <t>Attendance: Cru house</t>
  </si>
  <si>
    <t>Date: 35</t>
  </si>
  <si>
    <t>A projector</t>
  </si>
  <si>
    <t>Name tags, markers, pens</t>
  </si>
  <si>
    <t>Buisness Cards</t>
  </si>
  <si>
    <t>Snacks (chips, popcorn, candy)</t>
  </si>
  <si>
    <t>Candy, chips</t>
  </si>
  <si>
    <t>Balloons, streamers, welcome bags</t>
  </si>
  <si>
    <t>Types of Contracts  None</t>
  </si>
  <si>
    <t>Canva Pro</t>
  </si>
  <si>
    <t>Program 1: Specify where bubble tea is coming from - AL</t>
  </si>
  <si>
    <t>Organization Name: Hillel</t>
  </si>
  <si>
    <t>Arielle Cohen</t>
  </si>
  <si>
    <t>asc204@scarletmail.rutgers.edu</t>
  </si>
  <si>
    <t>Rutgers Hillel has three primary principles. Rutgers Hillel shall work to unify and build a strong foundation for the Jewish community. Rutgers Hillel shall create a thriving sense of Jewish pride within the Jewish community. Rutgers Hillel shall provide a positive atmosphere, through service, engagement, religious, educational, cultural, social, and community service programming, where Jewish students can build strong bond with one another and all members of the Rutgers community.</t>
  </si>
  <si>
    <t>SABO #: 137</t>
  </si>
  <si>
    <t>Program 1 Name: Purim Ball</t>
  </si>
  <si>
    <t>Program 2 Name: Tu Bishvat Seder</t>
  </si>
  <si>
    <t>Event Description:  Purim Ball is a community-wide holiday celebration and draws the largest attendance of all our programs in the spring semester at Rutgers Hillel. The event includes kosher dinner and desserts, and a DJ is hired. The event space is usually decorated in balloons, streamers, and posters. Students are asked to dress up in honor of the holiday. A skit usually occurs mid-way celebrating the heroic events that occurred that day and to furthermore, educate the community on the meaning of the holiday Purim. The Ball is used as an educational and social gathering, welcoming Jewish and non-Jewish students alike. There will be various activities to attract members from the wider spread Rutgers community to help spread cultural awareness of Jewish history and cultural traditions.  The event would include games, art projects, a moon bounce and a mechanical bull. The Purim Ball acts a wonderful cultural event to connect the various communities at Rutgers in a fun and educating night.</t>
  </si>
  <si>
    <t>Date: 2021-03-10 00:00:00</t>
  </si>
  <si>
    <t>Attendance: 1000</t>
  </si>
  <si>
    <t>Location: 70 College Avenue</t>
  </si>
  <si>
    <t>Admission Fee N/A</t>
  </si>
  <si>
    <t>Event Description This program aims to education the greater Rutgers student body about the significance of the spring season in the Jewish calendar and specifically the holiday Tu Bishvat which celebrates the earth and the abundance of gifts it provides. Tu Bishvat commemorates the birthday of the trees and is used to raise ecological awareness. Hillel intends to host a Seder, a festive meal, and event for students to enjoy food, learn more about the festival, and ecological problems facing us today.</t>
  </si>
  <si>
    <t>Date: 2021-01-19 00:00:00</t>
  </si>
  <si>
    <t>Attendance: 700</t>
  </si>
  <si>
    <t>Expenses include Room Set-Up, Video and Audio Speakers, Microphones, stage, table and chair rental, clean Up</t>
  </si>
  <si>
    <t>Expenses include Room Set-Up, Video and Audio Speakers, Microphones, Clean Up</t>
  </si>
  <si>
    <t>Facebook, fliers, and Targum Advertisements</t>
  </si>
  <si>
    <t>Targum Advertisements</t>
  </si>
  <si>
    <t>Large attendance and it should be considered that Kosher food is more expensive</t>
  </si>
  <si>
    <t>Props, Costumes for Skit Actors and Members in attendance, Balloons, Streams, Table Decorations, Wall Decorations</t>
  </si>
  <si>
    <t>Description here 3000</t>
  </si>
  <si>
    <t>Description here Party Perfect Rentals; Moon Bounce and Obstacle Course</t>
  </si>
  <si>
    <t>Speaker fee</t>
  </si>
  <si>
    <t>Live Music/performance</t>
  </si>
  <si>
    <t>Speakers $4,500 Amanda Berman of Zioness, Yavila McCoy of Dimensions Educational Consulting, Rabbi Rick Jacobs, Rabbi Sally Priesand, Pam Schüller,Divahn, Rabbi Avi Weiss, Yehudah Kurtzer of the Shalom Hartman Institute, Rabbi Eric Yoffe, Rabbi Arnie Gluck, Rabbi Joseph SklootLive Performance $1,000 DJ $500</t>
  </si>
  <si>
    <t>Party Perfect Rentals; Moon Bounce and Obstacle Course</t>
  </si>
  <si>
    <t>Admissions Fee N/A</t>
  </si>
  <si>
    <t>Installments: 7</t>
  </si>
  <si>
    <t>The Jewish Learning Program intends to educate students about Jewish texts, Jewish practices, Jewish history, and Jewish culture. Programs will include Jewish religious experts, speakers on various topics, as well as interactive and engaged learning events.</t>
  </si>
  <si>
    <t>Date: 02/08, 02/15, 02/22, 03/08, 03/29, 04/05, 04/19</t>
  </si>
  <si>
    <t>Room rental for meetings</t>
  </si>
  <si>
    <t>Microphones, Audio and Video Speakers</t>
  </si>
  <si>
    <t>Printer ink, printer paper, staples, etc.</t>
  </si>
  <si>
    <t>Facebook &amp; Targum Advertisements</t>
  </si>
  <si>
    <t>Fliers for meetings throughout the year</t>
  </si>
  <si>
    <t>Kosher Food tends to be more expensive.</t>
  </si>
  <si>
    <t>The funding will also go to food for two large open board meetings (town halls) open to all Rutgers students who are interested in commenting on procedures, events, and issues facing the Rutgers community as well as the Kickoff Meeting</t>
  </si>
  <si>
    <t>Skit Props, Streamers, Balloons, Craft Supplies</t>
  </si>
  <si>
    <t>Promotional Rutgers Hillel pens and water bottles distributed to everybody</t>
  </si>
  <si>
    <t>Types of Contracts  Film Rights/Royalties  DJ  Speaker fee</t>
  </si>
  <si>
    <t>Description here Speaker fee $6,000 Rabbi Rick Jacobs, Akiva Neumann, Rabbi Mosbacher, Pam Schüller, Divahn, Rabbi Avi Weiss, Yehudah Kurtzer of theShalom Hartman Institute, Yavila McCoy of Dimensions Educational Consulting, and Erica Brown DJ $1,000 DJ for event Live Performance $2,000 Jewish stand-up comedian Steve Hofstetter Film Rights/Royalties $1,000 licenses need to show educational Jewish films</t>
  </si>
  <si>
    <t>Rutgers Hillel Website</t>
  </si>
  <si>
    <t>Photocopying</t>
  </si>
  <si>
    <t>Phone Charges reaching out to donors to help fund events</t>
  </si>
  <si>
    <t>Party Perfect Rentals; Moon Bounce, Mechanical Bull</t>
  </si>
  <si>
    <t>not applicable</t>
  </si>
  <si>
    <t>Storage fees</t>
  </si>
  <si>
    <t>Organization Name: InterVarsity MultiEthnic Christian Fellowship</t>
  </si>
  <si>
    <t>Max Sun</t>
  </si>
  <si>
    <t>President</t>
  </si>
  <si>
    <t>maxsun999@gmail.com</t>
  </si>
  <si>
    <t>To explore the unifying, cross-cultural and cross-racial appeal of the Gospel of Jesus Christ through a community of students and faculty who follow Jesus Christ as Savior and Lord: growing in love for God, God's word, God's people of every ethnicity.</t>
  </si>
  <si>
    <t>SABO #: 145</t>
  </si>
  <si>
    <t>Program 1 Name: Senior Banquet</t>
  </si>
  <si>
    <t>Program 2 Name:</t>
  </si>
  <si>
    <t>Event Description:  Event celebrating the end of the semester on the last week of classes. Recapping the year and cheering our successes. Recognizing our hardworking seniors for their contributions to the organization. We'd also like to provide food and practice hospitality to anyone who is interested, even people not in our club.</t>
  </si>
  <si>
    <t>Date: 2022-04-28 00:00:00</t>
  </si>
  <si>
    <t>Attendance: 50</t>
  </si>
  <si>
    <t>Location: BSC Cove</t>
  </si>
  <si>
    <t>Event Description</t>
  </si>
  <si>
    <t>Admission Fee</t>
  </si>
  <si>
    <t>Amount to cover an estimated $20 per person cost for an estimated 50 people.</t>
  </si>
  <si>
    <t>Location: Livingston Fireside Lounge</t>
  </si>
  <si>
    <t>Admissions Fee 0</t>
  </si>
  <si>
    <t>Every week, Large Group Discussions are held over food and beverages as a personal debriefing moment to discuss what we have individually and collectively are experiencing in our lives.  As students new and old gather together and commune as peers seeking to discover what the Bible says about our lives and who Jesus is, the Large Group Discussions series is an informal opportunity to intentionally share with one another how we are studying and applying God’s Word to our lives. The series serves to strengthen the chapter community as a family under one vision and mission at InterVarsity, allowing us to express ourselves personally and inviting encouragement and edification from others.  The series helps us develop conversational skills about substantive aspects of our lives concerning our faith and journey with Jesus.  By communing over food and beverages, it is a comfortable and amicable environment for honesty to flourish.  Such conditions are also more approachable for newcomers and those who are newer to Christianity and InterVarsity, as it invites students to experience faith community through the typical activity of eating with friends.</t>
  </si>
  <si>
    <t>Attendance: 350 = 7 * 50/week</t>
  </si>
  <si>
    <t>Date: 01/20/2022, 01/27/2022, 02/03/2022, 02/10/2022, 02/17/2022, 02/24/2022, 03/03/2022</t>
  </si>
  <si>
    <t>We reserve the Livingston Gathering Lounge every week (13 weeks) and it costs us $56.25 each time to use the TV.</t>
  </si>
  <si>
    <t>We'd like to promote posts on Instagram (estimated $7/day*post) for the first two weeks of the semester</t>
  </si>
  <si>
    <t>around $100/week from approved vendors (Gerlanda's, King Pita, Dunkin Donuts)</t>
  </si>
  <si>
    <t>We intend to purchase food from Rutgers approved vendors at some/most of our general meetings</t>
  </si>
  <si>
    <t>We'd like to properly welcome our new students, particularly in the months of January and February. Some potential materials required include Bibles, books, name tags, table decorations, print media, goodie bags, and lights for meeting rooms.</t>
  </si>
  <si>
    <t>We run a website (RutgersIV.com) on Weebly  ($12/mo) and also send out communications through MailChimp ($10/mo) and Canva ($10/mo). Costs calculated for 6 months</t>
  </si>
  <si>
    <t>We print manuscripts and passages for our Bible studies</t>
  </si>
  <si>
    <t>Organization Name: Korean Christian Fellowship</t>
  </si>
  <si>
    <t>Joseph Lee</t>
  </si>
  <si>
    <t>jl2497@scarletmail.rutgers.edu</t>
  </si>
  <si>
    <t>Korean Christian Fellowship's purpose is to provide a place for students to form new relationships with one another spiritually. Whether you are Christian or non-Christian, we strive to welcome everyone regardless of where they are in their faith. Our club hosts a variety of events from worship nights to fun game nights in order to help students connect with one another and also connect with God to fully understand His heart for His people. We hope that this organization can serve as a community of brothers and sisters that spread God's love and heart!</t>
  </si>
  <si>
    <t>SABO #: 163</t>
  </si>
  <si>
    <t>Program 1 Name: Spring 2022 Conference</t>
  </si>
  <si>
    <t>Event Description:  This program is a three day conference dedicated to bolster and empower students with the help of a hired main speaker. The main speaker will help guide the students and help them wit their faith. Members will have the opportunity to build and grow relationships with one another through workshops and team-building exercises. There will also be opportunities for students to engage in one-on-one conversations with the main speaker and staff members to further encourage fellowship and friendships. There will be games to help the members grow their relationships with others.</t>
  </si>
  <si>
    <t>Date: 04/08/2022-04/10/2021 (subject to change)</t>
  </si>
  <si>
    <t>Attendance: 15</t>
  </si>
  <si>
    <t>Location: New Brunswick, NJ (subject to change)</t>
  </si>
  <si>
    <r>
      <rPr>
        <rFont val="Arial"/>
        <b/>
        <i/>
        <color rgb="FF000000"/>
        <sz val="10.0"/>
      </rPr>
      <t>XS: 0-74</t>
    </r>
    <r>
      <rPr>
        <rFont val="Arial"/>
        <i/>
        <color rgb="FF000000"/>
        <sz val="10.0"/>
      </rPr>
      <t xml:space="preserve"> | S: 75-139 | M: 140-219 | L: 220-329 | XL: 329+</t>
    </r>
  </si>
  <si>
    <t>Korean Christian Fellowship will provide Friday dinner, Saturday breakfast, lunch, and dinner, and Sunday breakfast for those that attend the conference</t>
  </si>
  <si>
    <t>The first portion of this funding would be allocated to the speaker at our conference. The guest speaker will be paid $500 for the four sessions that they will do, as well as interacting with our attendees and encouraging conversation during the conference. They will be paid ~$125 per session. The second portion, $50, would go towards materials for games/activities. This would create a bonding environment in which fellow students can grow closer to one another through activities that promote teamwork.</t>
  </si>
  <si>
    <t>Spring 2022 Conference</t>
  </si>
  <si>
    <t>This program is a three day conference dedicated to bolster and empower students with the help of a hired main speaker. The main speaker will help guide the students and help them wit their faith. Members will have the opportunity to build and grow relationships with one another through workshops and team-building exercises. There will also be opportunities for students to engage in one-on-one conversations with the main speaker and staff members to further encourage fellowship and friendships. There will be games to help the members grow their relationships with others.</t>
  </si>
  <si>
    <t>Is this Series?: No</t>
  </si>
  <si>
    <t>JB</t>
  </si>
  <si>
    <t>Organization Name: Rutgers Jewish Student Union</t>
  </si>
  <si>
    <t>Daisy Gulko</t>
  </si>
  <si>
    <t>dlg192@scarletmail.rutgers.edu</t>
  </si>
  <si>
    <t>Laura Christiansen (laurac06@echo.rutgers.edu)</t>
  </si>
  <si>
    <t>The purpose of this organization shall be to serve the community by offering a wide variety of campus-based cultural activities, promotions, and published guides dedicated to the cultural, educational, and social needs of the students at Rutgers. This shall include but not be limited to: publishing a guide and newsletter (The Rutgers Jewish Community Student Guide and Newsletter) for Rutgers community, creating a forum for the exchange of ideas and opinions through encounter groups, campus programs, workshops, carnivals and speakers, opening lines of communication among faculty, staff, students and the community, and informing university administration, faculty, staff and students of Jewish cultural events, Jewish holiday commemorations and seminars.</t>
  </si>
  <si>
    <t>SABO #: 301</t>
  </si>
  <si>
    <t>Program 1 Name: Multi-Cultural Tie-Dye Harmony Festival</t>
  </si>
  <si>
    <t>Event Description:  to invite students to participate in a campus-wide multi-cultural diversity tie-dye festival with speakers, music, and cultural foods</t>
  </si>
  <si>
    <t>Date: 2021-11-18 00:00:00</t>
  </si>
  <si>
    <t>Attendance: 300</t>
  </si>
  <si>
    <t>Location: SAC River Lounge</t>
  </si>
  <si>
    <t>PA equipment rental and room rental</t>
  </si>
  <si>
    <t>facebook ads and daily targum ads</t>
  </si>
  <si>
    <t>falafel, pita, israeli salad, french fried, shwarma, chumus, drinks</t>
  </si>
  <si>
    <t>tie-dye materials, t-shirts, bowls</t>
  </si>
  <si>
    <t>markers, poster board, Israel volunteer cards, paper clips, post-its, pens, address labels, copy paper, paint, tape, packaging tape, double stick tape, purell</t>
  </si>
  <si>
    <t>facebook ads, targum ads, flyers</t>
  </si>
  <si>
    <t>14 weeks of meetings with kosher falafel, pizza, snacks, and soft drinks</t>
  </si>
  <si>
    <t>pens, Israel patches, highlighters, cups</t>
  </si>
  <si>
    <t>constant contact pro and lucid press publishing</t>
  </si>
  <si>
    <t>meetings programs, flyers, and publication protocols</t>
  </si>
  <si>
    <t>outdoor publication bin to enable easy access of the publication (2 of them)</t>
  </si>
  <si>
    <t>Organization Name: Chabad Student Organization</t>
  </si>
  <si>
    <t>Rebecca Roberman</t>
  </si>
  <si>
    <t>Primary Officer</t>
  </si>
  <si>
    <t>rhr56@scarletmail.rutgers.edu</t>
  </si>
  <si>
    <t>The purpose of our organization is dedicated to the cultural, educational, and social needs of the students at Rutgers. Ourorganization helps to improve the quality of life on campus and in the surrounding community through various programs, holidaycelebrations, social events, weekly educational programs, and the publication of a student run newsletter. One of our mainobjectives is to promote the wellbeing of the Jewish community throughout the university though unified action. Chabad's leadershipcouncil consists of Rutgers students devoted to enriching the lives of their fellow students and community members. Theorganization provides non-sectarian programs such as the community service program through which student volunteers visit localhospital patients and nursing home residents every week throughout the school year. The president of Chabad also holds regularlyscheduled town and leadership meetings to hear of the specific needs on campus and brainstorming ways with the leadershipcouncil on how to address those needs.</t>
  </si>
  <si>
    <t>SABO #: 328</t>
  </si>
  <si>
    <t>Program 1 Name: Unity Band Festival</t>
  </si>
  <si>
    <t>Program 2 Name: R U Week of Kindness Community Service Marathon</t>
  </si>
  <si>
    <t>Event Description:  Pre-Purim Unity Diversity Festival and Concert</t>
  </si>
  <si>
    <t>Date: 2022-03-01 00:00:00</t>
  </si>
  <si>
    <t>Attendance: 600</t>
  </si>
  <si>
    <t>Location: Chabad House</t>
  </si>
  <si>
    <t>Admission Fee 5</t>
  </si>
  <si>
    <t>Event Description Signing up students from all cultures and backgrounds to join in a week-long community service marathon to help those in need.Hospital patient and nursing home resident visitations, big brother &amp; big sister programs, special needs teens projects, and mealson wheels initiatives will highlight the array of service opportunities for students to volunteer for.</t>
  </si>
  <si>
    <t>Date: 04/13/2021 - 04/20/2021</t>
  </si>
  <si>
    <t>Attendance: 1200</t>
  </si>
  <si>
    <t>Location: Chabad House at Rutgers and all 5 Student Centers (NB)</t>
  </si>
  <si>
    <t>Microphones, mic stands, amps, mixer, stage rental</t>
  </si>
  <si>
    <t>Speakers, amps, microphone, mic stands, mixer, stage.</t>
  </si>
  <si>
    <t>Facebook ads, fliers on campus, large posters, banner for Brower Dining Hall, Instagram ads</t>
  </si>
  <si>
    <t>Instagram ads, large banners, campus fliers, poster for Brower Commons.</t>
  </si>
  <si>
    <t>Mediterranean themed Kosher cultural food</t>
  </si>
  <si>
    <t>Kosher cultural food and beverages for attendees</t>
  </si>
  <si>
    <t>Mediterranean themed decorations</t>
  </si>
  <si>
    <t>Artistic materials, balloon arch, arts and crafts materials, fliers and posters</t>
  </si>
  <si>
    <t>Description here Concert by Maccabeats Premier A Cappella Professional Band</t>
  </si>
  <si>
    <t>inflatable entertainment materials and drum circle</t>
  </si>
  <si>
    <t>Paper, markers, paint, canvas, ink cartridges, post cards, envelopes, masking tape, pens, folders, and address labels all to be used for the event.</t>
  </si>
  <si>
    <t>Weekly advertising via fliers, Facebook, and Instagram for our regularly scheduled meetings.</t>
  </si>
  <si>
    <t>Pizza, falafel, and drinks for general meetings.</t>
  </si>
  <si>
    <t>Promotional pens, highlighters, staff shirts and frisbees that are given out.</t>
  </si>
  <si>
    <t>Duplications - weekly fliers, posters, registration forms and involvement fair cards</t>
  </si>
  <si>
    <t>Costs for a zoom account (4 months) to allow members who are uncomfortable being in person to attend.</t>
  </si>
  <si>
    <t>Get special permission for cultural food
Zoom is not fundable as it is provided by the university</t>
  </si>
  <si>
    <t>Organization Name: Indian Christian Fellowship</t>
  </si>
  <si>
    <t>Kevin Thomson</t>
  </si>
  <si>
    <t>kkt32@scarletmail.rutgers.edu</t>
  </si>
  <si>
    <t>To make students aware of the Indian Christian heritage and the positive contributions Indian Christians can make in a multi-ethnic society. Our goal is to provide a forum for Indian Christians of various cultural backgrounds and denominations, as well as the larger Rutgers community, to have fellowship while maintaining an atmosphere where people of all beliefs and backgrounds can come together and glorify God in all that we do.</t>
  </si>
  <si>
    <t>SABO #: 362</t>
  </si>
  <si>
    <t>Program 1 Name: Lighthouse</t>
  </si>
  <si>
    <t>Event Description:  To foster fellowship among the Rutgers community through an educational and informative showcase of cultural heritage and religious values while raising money for charity through functions such as dance, skit, music etc.</t>
  </si>
  <si>
    <t>Date: 2022-04-02 00:00:00</t>
  </si>
  <si>
    <t>Location: Livingston Student Center MPR</t>
  </si>
  <si>
    <t>LSC MPR, LSC side room next to MPR, sound system, spotlights, stage lights, tables, projector, projector screen, easel, chairs</t>
  </si>
  <si>
    <t>Flyers, Pamphlets, online advertisements</t>
  </si>
  <si>
    <t>Cultural Food- Dinner &amp; Desert catered by Guru Palace, beverages</t>
  </si>
  <si>
    <t>Rental Dance Costumes, Props for skit, Paper plates, Utensils, Cups, Trays, Tray Holders, Utensils to serve food, Table cloths, Decorations, Tickets, Coolers</t>
  </si>
  <si>
    <t>Description here Speaker: (not confirmed yet) $500  Other (Sound/AV person): (not confirmed yet) $500</t>
  </si>
  <si>
    <t>Installments: To educate the fellowship on various topics regarding Christianity and provide a religious expert's perspective on different issues in daily life.</t>
  </si>
  <si>
    <t>Spring Semester- multiple dates in 2022 (not decided yet, based on speaker availability)</t>
  </si>
  <si>
    <t>Attendance: BSC 116 AB</t>
  </si>
  <si>
    <t>Date: 50</t>
  </si>
  <si>
    <t>Projector Screen</t>
  </si>
  <si>
    <t>Tablecloth, Staples, Tape, Paper, Glue, Poster boards, Art supplies, Construction paper, Pens, Lights</t>
  </si>
  <si>
    <t>Flyers to spread the word to the Rutgers community about important guest speakers</t>
  </si>
  <si>
    <t>Facebook advertisements, Instagram advertisements</t>
  </si>
  <si>
    <t>Gerlanda's catered pizza and refreshments for major meetings</t>
  </si>
  <si>
    <t>Gerlanda's pizza</t>
  </si>
  <si>
    <t>Plates, napkins, utensils, cups. etc</t>
  </si>
  <si>
    <t>Pens, Lanyards, and Phone Wallets</t>
  </si>
  <si>
    <t>Types of Contracts  Speaker fee</t>
  </si>
  <si>
    <t>Flyer/pamphlet copying and printing</t>
  </si>
  <si>
    <t>Program 1: Guru Palace is not a Rutgers-approved vendor, so get temporary special permission</t>
  </si>
  <si>
    <t>Organization Name: Muslim Student Association</t>
  </si>
  <si>
    <t>Adam Rana</t>
  </si>
  <si>
    <t>ru.msa.treasurer@gmail.com</t>
  </si>
  <si>
    <t>The purpose of the RU-MSA will be to provide all members of the Rutgers Community with an understanding of Islam according to the Qur’an and the practices of the beloved Prophet Muhammad (peace and blessings of Allah be upon him). The RU-MSA is committed to the unity of all Muslims standing under the banner of “There is no God but Allah and Muhammad is His final messenger.”</t>
  </si>
  <si>
    <t>SABO #: 568</t>
  </si>
  <si>
    <t>Program 1 Name: Road to Revival</t>
  </si>
  <si>
    <t>Program 2 Name: Project Ummah</t>
  </si>
  <si>
    <t>Event Description:  Road to Revival (R2R) is the RU-MSA's annual, one-day conference that takes place early in the spring semester. R2R invites international, national, and local speakers from New Jersey to talk about various Islamic topics and share their knowledge of Islam, with the purpose of spiritual and personal growth. It is one of the biggest events held by the RU-MSA and is open to people of all faiths and backgrounds, encouraging people to come and revitilize their beliefs.</t>
  </si>
  <si>
    <t>Date: 2022-01-22 00:00:00</t>
  </si>
  <si>
    <t>Attendance: 500-700</t>
  </si>
  <si>
    <t>Location: College Ave MPR, College Ave Lounge</t>
  </si>
  <si>
    <t>Event Description Project Ummah is an annual event held we hold in March with the vision of spreading smiles on campus! The mission and goals of the event are to pass out 1000 goodie bags throughout all four of the Rutgers Campuses. This event is meant to spread awareness about Islam and the Muslim student body on campus. The program concludes with a night lecture for the Muslim and non-Muslim community that addresses topics relevant to Islam and current events to help foster a more inclusive community and dispel misconceptions about our faith at Rutgers.</t>
  </si>
  <si>
    <t>Date: 2022-03-03 00:00:00</t>
  </si>
  <si>
    <t>Attendance: About 75-100 volunteers during the day, and around 250 attendees at night.</t>
  </si>
  <si>
    <t>Location: Distributing goodie bags throughout all campuses, with a lecture at night at the Livingston MPR.</t>
  </si>
  <si>
    <t>College Ave MPR along with the College Ave Lounge, including fees for sound system and speaker, projector, stage, and room setup and layout.</t>
  </si>
  <si>
    <t>Fee for projector, sound system and speaker, room setup, and stage.</t>
  </si>
  <si>
    <t>Flyers, club cards, posters/b anners to hang around campus in student centers and main academic buildings and also Facebook and Instagram boosts for all posts.</t>
  </si>
  <si>
    <t>Flyers/posters to hang around campuses and an online reach to Facebook and Instagram.</t>
  </si>
  <si>
    <t>Snacks, drinks, and pizza for guests and volunteers.</t>
  </si>
  <si>
    <t>Dinner from Douglass, dessert, and drinks for 250 guests.</t>
  </si>
  <si>
    <t>Balloons, streamers, paint, markers, cardboard, lights, walkie talkies, tablecloths, misc. room decorations to set the aesthetic of the room according to the yearly theme. For example, in previous years, our themes have included Braving the Seas and Illuminating Our Hearts.</t>
  </si>
  <si>
    <t>Room Decorations for the event (balloons, streamers, lights), supplies for goodies bags to fill with candies and chocolates, and a quote to hand around campus to everyone we see.</t>
  </si>
  <si>
    <t>Description here Speaker 1 (Omar Suleiman): $2000, Speaker 2 (Yasir Bijras): $2000, Speaker 3 (Abdulrahman Murphy): $1000, Speaker 4 (Majed Mahmoud):$1000*speakers are subject to change based on availability</t>
  </si>
  <si>
    <t>2/17/22, 3/10/22, 3/31/22, 4/14/22</t>
  </si>
  <si>
    <t>Admissions Fee 800</t>
  </si>
  <si>
    <t>Installments: 4</t>
  </si>
  <si>
    <t>Attendance: 0</t>
  </si>
  <si>
    <t>Date: College Ave MPR, LSC MPR, LSC Gathering Lounge, Busch Cove</t>
  </si>
  <si>
    <t>Our Organization has General Body Meetings every Thursday night, usually held at the Livingston and Busch Student Centers. We typically have to request for equipment such as for projectors, microphone &amp; speaker, and at times for stage as well. We are charged at upwards of $200-250 for these General Body Meetings.</t>
  </si>
  <si>
    <t>Our organization purchases physical tickets for our ticketed events and common stationary such as paperclips, pens, rubber bands, and storage organizers to manage our storage space and keep everything orderly.</t>
  </si>
  <si>
    <t>Advertising and boosting posts on social media through Instagram and Facebook.</t>
  </si>
  <si>
    <t>Our organization has tried to expand our reach on Facebook and Instagram ($100) by boosting our posts and gaining exclusive access to websites, such as Canvas, to enhance our marketing in terms of graphic design and aesthetics ($12/month=$48).</t>
  </si>
  <si>
    <t>$300 per event for food such as pizza, drinks such as soda and water, and dessert such as cake and cookies.</t>
  </si>
  <si>
    <t>Our Organization has General Body Meetings every Thursday night, usually held at the Livingston Student Center ($100 per night). In addition to that, we have weekly E-Board meetings (about $30-40 per meeting) and monthly joint Specialty Heads &amp; E-Board meetings, typically at Tillet Hall (about $50-$75 per meeting). Also, our eight different Specialty Teams all have either weekly or biweekly meetings (about $30-40 per meeting).</t>
  </si>
  <si>
    <t>$150 per event for decor such as lights, props, chalkboards, tablecloths, balloons, etc. Also, we  plan to have program booklets &amp; pamphlets for each event along and writing utensils such as markers &amp; stationary for events that are more interactive in the series.</t>
  </si>
  <si>
    <t>Last year, our Marketing and Submissions (team focused on art &amp; culture) Teams designed merch together. We had shirts and beanies, which were a huge success. Even online when our community was less active and it was significantly harder for us to have engagement in our organization, many people were interested. This year, we want to do the same and design newer merch. Around 100 members attend just our general meetings every week, so we are sure there will be even more people who will want them. Our Marketing Team is actually working on updating our logo for MSA right now - this is a golden opportunity to get our members excited and rebrand ourselves in terms of graphic design through merch giveaways!</t>
  </si>
  <si>
    <t>Types of Contracts  Speaker 1: $500, Speaker 2: $300, Speaker 3: $400, Speaker 4: $500 We plan to invite speakers such as Yasmin Mogahed, Suhaib Webb, Khalid Latif, and Mohammed Elshinawy. Some speakers charge than others, which is why I am putting two as being likely to cost less than $500.</t>
  </si>
  <si>
    <t>For our events, we like to share the program through booklets and pamphlets. This allows our members to follow along things that are being presented, like if we are studying text or reading certain verses of the Qu'ran together.</t>
  </si>
  <si>
    <t>Organization Name: Chinese Christian Fellowship</t>
  </si>
  <si>
    <t>Joshua Auyeung</t>
  </si>
  <si>
    <t>ccf.salt@gmail.com</t>
  </si>
  <si>
    <t>We are a student-run Christian organization on Rutgers Campus with the purpose of providing a place for anyone to share and learn about the Christian faith. Our hope is to raise up spiritual leaders to fulfill the Great Commission on campus and to create a comfortable learning environment for people who want to develop their faith.</t>
  </si>
  <si>
    <t>SABO #: 620</t>
  </si>
  <si>
    <t>Program 1 Name: Senior Appreciation Dinner</t>
  </si>
  <si>
    <t>Event Description:  Every spring semester CCF comes together to send off it's seniors with an evening dedicated to them. The evening consists of testimony sharing highlighting people's growth, recounting good memories, and giving handmade gifts as a way to show love to our seniors. It's CCF's final send-off as our seniors leave college and enter a world full of new challenges, especially as Christians entering a completely new environment/lifestyle. It's a night full of nostalgia and encouragement as we celebrate everything our seniors have done for the fellowship and Christians on campus.</t>
  </si>
  <si>
    <t>Date: 2022-05-01 00:00:00</t>
  </si>
  <si>
    <t>Location: Busch Student Center - Multipurpose Lounge</t>
  </si>
  <si>
    <t>For Busch Student Center - Multipurpose Room, the cost to setup the room using Rutgers Student Center Equipment is $300.</t>
  </si>
  <si>
    <t>Flyers (1000 color-printed): $250, Banner (3'x8' custom-printed): $250</t>
  </si>
  <si>
    <t>White Rice ($50), Kimchi Fried Rice ($90), Japchae (Noodles) ($80), Spicy Pork ($180), Bulgogi (Marinated Beef) ($190), Assorted Veggies ($160), Serving Utensils: $50, Dessert &amp; Drinks ($300)</t>
  </si>
  <si>
    <t>Tablecloths (cotton 4'x7')x 8: $50, String Lights (100-count X 4): $100, Centerpieces (glass vases X 8): $50, Assorted backdrops and handmade props for a photo booth ($100)</t>
  </si>
  <si>
    <t>Description here 75</t>
  </si>
  <si>
    <t>Duplication fee for pamphlets (300): $75</t>
  </si>
  <si>
    <t>Location: Livingston Student Center - Gathering Lounge</t>
  </si>
  <si>
    <t>Guest speakers come in weekly to large group events to speak on the theme for the year and how it relates to the problems of our generation and nation. Message highlights will include the Christian response to contemporary issues in our country (racial discrimination, political polarization, poverty) and also diversity and inclusion within the Christian community. Speakers will engage in these issues with an Asian-American lens. Speaker series will include praise led by students.</t>
  </si>
  <si>
    <t>Attendance: 800</t>
  </si>
  <si>
    <t>Date: 01/18/2022 - 5/11/2022 (Weekly)</t>
  </si>
  <si>
    <t>CCF Large Group requires Rutgers room rental equipment and setup within the Student Center. The average cost of setup for a Large Group is $175 per week due to needing audio/visual support as well as theater seating. $1225 = 7 x $175</t>
  </si>
  <si>
    <t>Scripture Journals (100) for Bible Study: $350, Welcome cards: $50, Name-Tags (10 packs): $50, pens/pencils/markers: $20, Computer Paper (4 packs): $30</t>
  </si>
  <si>
    <t>Fliers (300): $50</t>
  </si>
  <si>
    <t>Banner (3'x6'): $200, Business Cards (1000): $50,</t>
  </si>
  <si>
    <t>Whenever newcomers attend a Large Group for the first time they are given a welcoming bag that has an assortment of snacks/goodies from Costco. Welcoming bags are made in advance before the start of the semester with each bag costing about $7.50. We make 40 bags so the total is $300.</t>
  </si>
  <si>
    <t>Pizza (5 pies x 7 meetings): $500. During the start of the semester, CCF holds its welcoming week where events all have free food.</t>
  </si>
  <si>
    <t>Name Tags (1200): $25, Markers: $15, Decorations: $50, Lights: $50, Colored Pencils: $15</t>
  </si>
  <si>
    <t>Laptop Stickers (500): $300, Pens (100): $25, Pins (50): $25</t>
  </si>
  <si>
    <t>Description here Speakers (each contracted at $70): Don Lee, Nathan Liu, James Hsiao, Andrew Yuen, Dan Liu, Margaret Yu, Danny Hahn</t>
  </si>
  <si>
    <t>OM: Giveaways must be purchased through the SWAG portal - AL
Make sure to get special permission for food</t>
  </si>
  <si>
    <t>Organization Name: Rutgers Orthodox Christian Fellowship</t>
  </si>
  <si>
    <t>Michael Gianoukakis</t>
  </si>
  <si>
    <t>mg1497@scarletmail.rutgers.edu</t>
  </si>
  <si>
    <t>The purpose of the Rutgers Orthodox Christian Fellowship is to provide an environment where students can discuss the Orthodox perspective and how it applies to the modern world. The organization hopes to accomplish the spreading and recognition of the message of the Orthodox Church on Jesus Christ. ROCF will unite Orthodox students in Orthodox worship through church visits and weekly student discussions in our meetings. We also sponsor activities such as Christian service acts, community service projects, and discussions with Orthodox Priests on topics of interest to the group in order to serve Rutgers University and its students.</t>
  </si>
  <si>
    <t>SABO #: 831</t>
  </si>
  <si>
    <t>Program 1 Name: Pascal (Easter) Feast</t>
  </si>
  <si>
    <t>Event Description:  We will be celebrating the Resurrection of Christ our Lord! Our spiritual advisors will first guide us in prayer in welcoming our Lord. Then we will each introduce the rich traditional Easter foods from our various ethnic backgrounds and enjoy!</t>
  </si>
  <si>
    <t>Date: 2022-04-14 00:00:00</t>
  </si>
  <si>
    <t>Attendance: 10</t>
  </si>
  <si>
    <t>Location: Busch Student Center</t>
  </si>
  <si>
    <t>Food will be purchased by several of our members and will include Greek, Romanian, Russian, and Egyptian traditional foods for theoccasion of Easter. Each person will bring in about $10-20 worth of food</t>
  </si>
  <si>
    <t>Installments: 2</t>
  </si>
  <si>
    <t>We will use the funds to sponsor two (2) guest speakers, on separate occasions, who will give us their time and effort preparing interactive presentations and traveling to campus in the Spring. The guest speakers will be asked to address topics in Orthodox Christianity, around the objectives of: What makes us who we are? What makes us similar to and different from other faiths? How do we interact with people of different faiths? This semester, we've been meeting in person monthly and have had virtual meeting every 1-2 weeks. So we really need the funding to host two AMAZING guest speaker events next semester!</t>
  </si>
  <si>
    <t>Attendance: 40</t>
  </si>
  <si>
    <t>Date: 1/20/2022 and 2/10/2022</t>
  </si>
  <si>
    <t>Pizza approx. $15/pizza pie * approx. 4 pizza pies to order for each event = $60 per event (will provide 4*8=32 slices per event, which can feed at least 16 people two slices each) $60/event * 2 events = $120 total</t>
  </si>
  <si>
    <t>Weekly food budget, e.g. pizzas $120/semester. Approx. 4 weekly meetings/semester = $30 per meeting (this would provide two pizza pies every month)</t>
  </si>
  <si>
    <t>To buy pens and pamphlets to give away during the Involvement Fair in Fall 2022.</t>
  </si>
  <si>
    <t>Description here Elder Archbishop Demetrios of America : $1000 honorarium includes cost of travel from upstate New York (close to NYC) and food. Very Reverend Father Jonathan Bannon (Iconographer) : $500 honorarium includes costs of travel from Illinois, lodging, and food.</t>
  </si>
  <si>
    <t>No</t>
  </si>
  <si>
    <t>Location: White Haven, PA (Holy Protection Monastery) and Taylor, PA (Saint George's Carpatho-Russian Church)</t>
  </si>
  <si>
    <t>During the day, we will first visit Holy Protection Monastery of the Theotokos in White Haven, PA. Sub-goal: learn about the way of Orthodox monastic life from the Sisters. Later, in the evening, we will attend Wednesday anointing service held by Father Mark at Saint George's Carpatho-Russian Church in Taylor, PA. Sub-goal: learn about the role of the Orthodox sacramental action of anointing with oil, for healing of the sick, from Father Mark.</t>
  </si>
  <si>
    <t>Attendance: 2021-05-10 00:00:00</t>
  </si>
  <si>
    <t>Date: 2022-03-09 00:00:00</t>
  </si>
  <si>
    <t>Renting a van for transportation (rented by our priest Father Michael) = $500, Gas and tolls = $100</t>
  </si>
  <si>
    <t>To buy food during the trip ($11 per person for a max of 10 people).</t>
  </si>
  <si>
    <t>Donation to Saint George's Carpatho-Russian Church for having us at the anointing service = $200,Donation to Holy Protection Monastery for having us as guests = $200.</t>
  </si>
  <si>
    <t xml:space="preserve">
OM: pens for Fall 2022 not funded </t>
  </si>
  <si>
    <t>Organization Name: BAPS Campus Fellowship</t>
  </si>
  <si>
    <t>Meet Patel</t>
  </si>
  <si>
    <t>mp1606@scarletmail.rutgers.edu</t>
  </si>
  <si>
    <t>The purpose of the organization shall be to unite students on the Rutgers University campus and provide opportunities to learn about Hindu heritage and culture. It will introduce the Hindu faith to the rest of the Rutgers community and will foster issues affecting Hindus through youth group discussions, campus events, and community service projects. Students will be able to discuss topics that affect them in college and will be able to learn methods on balancing the life of both a college student and practicing the Hindu faith. BAPS Campus Fellowship or BCF is an organization approved by the Bochasanwasi Shri Akshar Purushottam Swaminarayan Sanstha, Inc., a leading denomination of the Hindu faith (hereinafter “BAPS”), and will represent itself in a way that is consistent with the guidelines set forth by BAPS.</t>
  </si>
  <si>
    <t>SABO #: 1155</t>
  </si>
  <si>
    <t>Program 1 Name: Campus Holi Celebration and Get Together</t>
  </si>
  <si>
    <t>Event Description:  Celebrate the ancient rites and rituals of Holi. The stand alone program will include a program, exhibition, and food. Students will also get the opportunity to apply colored powder  on each other to celebrate Holi, which is known as the festival of colors.</t>
  </si>
  <si>
    <t>Attendance: 300+</t>
  </si>
  <si>
    <t>Livingston student center hall, A/V presenter package, tables, table covers, chairs</t>
  </si>
  <si>
    <t>300 for banner, 200 for flyers, 100 for posters</t>
  </si>
  <si>
    <t>$10 per plate for 300 people (BAPS Shayona)</t>
  </si>
  <si>
    <t>supplies and decorations for hall/exhibition; colored powder</t>
  </si>
  <si>
    <t>Description here None</t>
  </si>
  <si>
    <t>Misc. costs</t>
  </si>
  <si>
    <t>Program 1: make sure to get special permission for cultural food</t>
  </si>
  <si>
    <t>Organization Name: Chavaya</t>
  </si>
  <si>
    <t>Marlee Beder</t>
  </si>
  <si>
    <t>marlee.beder@rutgers.edu</t>
  </si>
  <si>
    <t>Rutgers Chavaya is aimed at providing a healthy atmosphere where students have the ability to connect to their Jewish roots through active engagement in cultural and religious social programming. Through Chavaya’s informative lecture series on Jewish fundamentals and through the annual holiday events, students are able to feel a warm sense of pride as they strengthen their connection with the other members of the Jewish community and the Rutgers community as a whole. Of course, all are welcome to join the festivities and learn more about Judaism at Rutgers Chavaya!</t>
  </si>
  <si>
    <t>SABO #: 1277</t>
  </si>
  <si>
    <t>Program 1 Name: Welcome Back BBQ</t>
  </si>
  <si>
    <t>Program 2 Name: Purim Bash</t>
  </si>
  <si>
    <t>Event Description:  Every Spring, we welcome returning RJX members as well as new first years looking for a home away from home. Hosting a BBQ allows us to meet new people and introduce them to what RJX does and how they can be involved, furthering their jewish education or just bonding with like minded individuals.</t>
  </si>
  <si>
    <t>Date: 2022-03-02 00:00:00</t>
  </si>
  <si>
    <t>Location: Student Activity Center</t>
  </si>
  <si>
    <t>Admission Fee Not applicable</t>
  </si>
  <si>
    <t>Event Description We celebrate the Jewish holdiay Purim together as a community. As the semester ends and finals approach, this gives students one last hurrah to get together with other students and learn about the holiday that Jews celebrate every year.</t>
  </si>
  <si>
    <t>Date: 2022-03-15 00:00:00</t>
  </si>
  <si>
    <t>Admission Fee Non-applicable</t>
  </si>
  <si>
    <t>Expenses include Set-Up, Video and Audio Speakers, Microphones, Clean Up</t>
  </si>
  <si>
    <t>Targum, Instagram, and Facebook Advertisements</t>
  </si>
  <si>
    <t>Props, Welcome Flyers, Balloons, Table Decorations, BBQ supplies</t>
  </si>
  <si>
    <t>Purim Materials, Educational Flyers, Balloons, Streamers, Table Decorations, Wall Decorations</t>
  </si>
  <si>
    <t>Live band: 98 Rich band</t>
  </si>
  <si>
    <t>Location: Alexander Library</t>
  </si>
  <si>
    <t>Admissions Fee No admission charge</t>
  </si>
  <si>
    <t>Bringing Jewish culture, values, and leadership training to the Jewish students at Rutgers University. Through the Chavaya in the Library program, we build a more intimate, supportive, positive, and growth-oriented community at Rutgers that helps students thrive and succeed at the university and not feel overwhelmed and detached by the enormity of the student body. The event consists of a combination of a social and learning get-together every week to learn about Jewish values and how to incorporate them into the everyday lives of students. Students hear from a different speaker every week who has vast knowledge about Jewish values and how you can incorporate them into your life. Allowing members to build a cohesive community of inspired Jewish Rutgers students that will go on to leadership positions in their respective communities. This helps them to thrive and feel that they are part of an intimate network of students and ensures that they do not feel overwhelmed and detached by the enormity of the student body.</t>
  </si>
  <si>
    <t>Attendance: 225</t>
  </si>
  <si>
    <t>Date: 02/08/2022, 02/15/2022, 02/22/2022, 03/08/2022, 03/22/2022, 04/05/2022, 04/12/2022</t>
  </si>
  <si>
    <t>Room reservations for various gatherings, to plan events or to hold them.</t>
  </si>
  <si>
    <t>Expenses include room reservations, set up and clean up</t>
  </si>
  <si>
    <t>Printer ink, printer paper, staples, etc, as well as poster printing.</t>
  </si>
  <si>
    <t>Kosher Food tends to be more expensive with additional delivery and transportation costs.</t>
  </si>
  <si>
    <t>Kosher food tends to be more expensive.The funding will also go to food for student board meetings every other week.</t>
  </si>
  <si>
    <t>Informational Learning Packets, Art Supplies, Flyers, Photocopying and printing</t>
  </si>
  <si>
    <t>Promotional Rutgers Jewish Xperience water bottles, t-shirts, pens, and hats</t>
  </si>
  <si>
    <t>Description here Each speaker fee is $1000 (Total=$7000)9 possible speakers, 7 of which will be chosen from the past include: Rabbi Gross, Rabbi Landau, Jackie Engel, Judge Butler, Moshe Zeldman, Tzvi Gluckman, Rabbi Klatzko, Rabbi Feldheim, DevorahKigel</t>
  </si>
  <si>
    <t>Non-Applicable</t>
  </si>
  <si>
    <t>Duplication and printing Costs</t>
  </si>
  <si>
    <t>Phone Charges reaching out to students.</t>
  </si>
  <si>
    <t>Program 2: no cost given for 98 rich band</t>
  </si>
  <si>
    <t>Organization Name: ALife Ministry</t>
  </si>
  <si>
    <t>Kimora Dimanche</t>
  </si>
  <si>
    <t>kmd338@scarletmail.rutgers.edu</t>
  </si>
  <si>
    <t>To create an environment where those far and near from God can experience the love of God through intimate worship experiences, authentic gospel teaching, and inclusive community building.</t>
  </si>
  <si>
    <t>SABO #: 1312</t>
  </si>
  <si>
    <t>Program 1 Name: Evangelism Outreach</t>
  </si>
  <si>
    <t>Event Description:  The main objective of this evangelism outreach is to allow people who have not heard, or have not yet accepted  the gospel of Christ the opportunity to hear this gospel and respond to it. We will engage in prayer, conversation, and fellowship with students on campus to share the love of God.</t>
  </si>
  <si>
    <t>Date: Specific Date Not Set</t>
  </si>
  <si>
    <t>Attendance: 150</t>
  </si>
  <si>
    <t>Location: Rutgers University</t>
  </si>
  <si>
    <t>Admission Fee O</t>
  </si>
  <si>
    <t>Outdoor, Table Covering, Bibles for Attendees, Audio Equipment</t>
  </si>
  <si>
    <t>Water and Refreshments</t>
  </si>
  <si>
    <t>To help students grow spiritually, mentally, emotionally. It serves as time spent away from students' normal lives for the purpose of reconnecting with God through worship, prayer, speaker events, community building, and fellowship.</t>
  </si>
  <si>
    <t>Location: Maryland</t>
  </si>
  <si>
    <t>Attendance: 250</t>
  </si>
  <si>
    <t>Date: 04/??/2021</t>
  </si>
  <si>
    <t>Academy Buses (3) and Gas Expenses</t>
  </si>
  <si>
    <t>Meal Coverage (3), Snacks, Water</t>
  </si>
  <si>
    <t>Guest Rooming, Certain Meals</t>
  </si>
  <si>
    <t>$250 per person</t>
  </si>
  <si>
    <t>Team Building Supplies</t>
  </si>
  <si>
    <t>Organization Name: Ahlul-Bayt Student Association</t>
  </si>
  <si>
    <t>zarif ladak</t>
  </si>
  <si>
    <t>zal12@scarletmail.rutgers.edu</t>
  </si>
  <si>
    <t>The Ahlul-Bayt Student Association (ABSA) caters to the needs of and serves the people of Rutgers University. ABSA utilizes the teachings of Islam’s Holy Book, Prophet Muhammad, and his family to educate, inspire, promote civic responsibility, build communities through volunteer work, create academic and professional networks, support diversity and inclusiveness, and formally represent the voice of social justice. ABSA works for not only the Shia Muslims from which we derive our values, but also each and every demographic whether it be a religious, cultural, racial, ethnic, or social minority. As an Islamic organization adhering to the message of the Thaqalayn, ABSA strives to revolutionize the understanding of Islam at Rutgers, fostering fair, open dialogue and relations among the students and faculty of the university.</t>
  </si>
  <si>
    <t>SABO #: 1369</t>
  </si>
  <si>
    <t>Program 1 Name: The After Effects of Colonialism: Understanding and Healing from our Colonial Past</t>
  </si>
  <si>
    <t>Program 2 Name: Protecting Our Earth: Islam and Environmentalism</t>
  </si>
  <si>
    <t>Event Description:  As Rutgers students, we live, work, and study on Lenni-Lenape and Munsee Lenape land. The average Rutgers student is unfortunately unaware of this land’s long and tragic history and the effects of colonialism on our native brethren. We want to ensure that Rutgers students realize that colonialism does not just end here, it is something that has followed many cultures and regions throughout time. Muslims were especially victim to the colonialist mindset that continues to plague our community today. Early European explorers tended to paint Muslim peoples as barbaric and evil while framing the early Muslim lands as cartoonishly backwards regions. Today, this narrative continues, just in different forms. Post-9/11 media continues to depict Muslims as barbaric and uneducated terrorists, winning award nominations along the way. This type of portrayal has an incredibly harmful effect on growing Muslims and can lead to a total loss of oneself. Additionally, it is not just Muslims facing these harmful colonialist portrayals, many other minority groups continue to face similarly harmful depictions and narratives placed on them.Through our event, we hope to shed light on how colonialism continues to affect the minds of young minorities and encourage Rutgers students to learn more about the origins of such stereotypes and how we can combat these narratives. The mindset of the colonizer has both externally and intrinsically impacted the current view of minority identity and perception. Unfortunately, there exists a myriad of cultures and communities that have suffered from colonial occupation and are struggling to revitalize their cultural, religious, and historical identities in the present day. How do we achieve unity? Is the perception of history fluid? How do we retain our roots and our image while trying to fit in this melting pot society?For this event, we would like to possibly invite a panel of highly qualified and well known speakers with a respected status in the wider community, specifically, Sociologist Dr. William Barylo, Scholar and intellectual historian of Islam Hadi Qazwini, reasearcher on the Islamic connection with pre-Colonial Native American cultures Nadia B. Ahmad, and American Muslim theologian Amina Wadud. These speakers will allow us to ensure we will be balancing a more social view with historical insight, which will garner interest from not only the Rutgers Community but the entire NJ community.</t>
  </si>
  <si>
    <t>Date: 2022-04-11 00:00:00</t>
  </si>
  <si>
    <t>Location: College Ave MPR</t>
  </si>
  <si>
    <t>Event Description As the issue of global warming and the continued destruction of the Earth becomes increasingly prevalent, it has become clear that every person must take a stance. On the first day of Fall classes in 2021, Rutgers University students witnessed an abnormally destructive and terrifying storm in the form of Hurricane Ida ravaging our beloved Garden State and our very own campus. Damages were incurred, property became unusable, and innocent lives were lost. But why did it hit us so hard? Many meteorologists state that the intensity, the rapid intensification, and the amount of rainfall over land were due to climate change. Something must be done. What may come as a surprise to some is that the issue of environmentalism is not a new phenomena. This has actually been a discussion point in Islamic circles centuries ago. “It is He who has appointed you viceroys on the earth … [so] that He may try you in what He has given you.” (Holy Qur’an, 6:165). “Eat and drink: But waste not by excess, for Allah does not love the wasters” (Holy Qur’an, 7:31). We can find multiple references to protecting the Earth in Islamic writings such as the Holy Qur’an. The prevailing problem, however, remains that people, Muslim and non-Muslim alike, are unsure of where to find such sayings and how to interpret it in their own lives. While many Rutgers students may not feel like they play an important role in such a conversation, this event seeks to fight that mindset. Are our metal straws really making a difference? How can we avoid another Ida? This event will seek to answer these intense and even smaller questions to help us carve a solution that we can all relate to. Many young adults, especially those in a college setting, often underestimate the power of their choices and actions. The main goal of this event will be to open the minds of the Rutgers community to the issue of the deteriorating Earth and teach them how they can make a positive change. Through this event, we would also like to examine the racial disparities of environmentalism in urban communities and how it affects already underserved minority populations. According to the Princeton Student Climate Initiative, “Communities of color are disproportionately victimized by environmental hazards and are far more likely to live in areas with heavy pollution. People of color are more likely to die of environmental causes, and more than half of the people who live close to hazardous waste are people of color” (source: “Racial Disparities and Climate Change” by Aneesh Patnaik, Jiahn Son, Alice Feng, Crystal Ade). As a social justice organization based in an urban community in a state school, we find it incredibly important to use this platform to highlight the racial disparities of climate change and work to find solutions for our campus and community.For this event, we would like to possibly invite a panel of highly qualified and well known speakers with a respected status in the wider community, specifically, EPA scientist and Shia scholar Shaykh Dr. Mehdi Hazari, Environmental activists such as Muaz Nasir, and African American environmental activists such as Majora Carter, who focuses on urban revitalization and the effects of climate change on urban communities. These speakers will allow us to ensure we will be receiving credible information and insight which will garner interest from not only the Rutgers Community but the entire NJ community.</t>
  </si>
  <si>
    <t>Date: 2022-02-07 00:00:00</t>
  </si>
  <si>
    <r>
      <rPr>
        <rFont val="Arial"/>
        <i/>
        <color rgb="FF000000"/>
        <sz val="10.0"/>
      </rPr>
      <t xml:space="preserve">XS: 0-74 | S: 75-139 | M: 140-219 | L: 220-329 | </t>
    </r>
    <r>
      <rPr>
        <rFont val="Arial"/>
        <b/>
        <i/>
        <color rgb="FF000000"/>
        <sz val="10.0"/>
      </rPr>
      <t>XL: 329+</t>
    </r>
  </si>
  <si>
    <t>The room requires the lectern package and the seats need to be arranged theater style we will need multiple microphones for the question and answer section of the event, we also need the projector in the MPR. In the effort to invite international speakers of such a caliber that is necessitated by the gravity and significance of the subject, we hope to make the event aesthetically appealing to all who attend. Specifically, to take inspiration from events that are professionally planned such as national speeches and events at other prestigious universities such as ivy league schools. We would like to at least attempt to meet these standards in order to truly demonstrate the quality of Rutgers University and hope to encourage him/her to return for future events.Stage - $150Speaker Package MPR A- $150LecternMicrophoneHouse Sound4 Microphone Wireless Handheld - $200Setup Charge- $100Projector- $100=$700</t>
  </si>
  <si>
    <t>The room requires the lectern package and the seats need to be arranged theater style. We will need multiple microphones for the question and answer section of the event, we also need the projector in the MPR. In the effort to invite international speakers of such a caliber that is necessitated by the gravity and significance of the subject, we hope to make the event aesthetically appealing to all who attend. Specifically, to take inspiration from events that are professionally planned such as national speeches and events at other prestigious universities such as ivy league schools. We would like to at least attempt to meet these standards in order to truly demonstrate the quality of Rutgers University and hope to encourage him/her to return for future events.Stage - $150Speaker Package MPR A- $150LecternMicrophoneHouse Sound4 Microphone Wireless Handheld - $200Setup Charge- $100Projector- $100=$700</t>
  </si>
  <si>
    <t>This money is used for posters and flyers to be printed to advertise the event, the event is mainly directed towards Rutgers University students and faculty and they will mostly receive the flyers. We would also like a big banner at every event.500 Flyers - $50020 Posters - $200Banner - $ 300=$1000</t>
  </si>
  <si>
    <t>This money is used for posters and flyers to be printed to advertise the event, the event is mainly directed towards Rutgers University students and faculty and they will mostly receive the flyers. We would also like a big banner at every event.</t>
  </si>
  <si>
    <t>The food served at this event will be ethnic and will provide an experience for the students, faculty and staff that choose to attend. The food makes a cultural statement that provides a different perspective on how other cultures live. It provides an appreciation of minority culture and helps meet one of the event's goals and our mission statement  of promoting the acceptance of diversity in our society.  Allowing this cultural food at this event also shows how Rutgers University appreciates different cultures and stands against discriminatory practices that make it hard for people to get Halal food. The menu will consist of rice, assorted chicken dishes, salad, naan (cultural bread), a vegetarian, vegan, and gluten-free dish to ensure that all members are able to have food, and gulab jamun which will serve to end the night full of learning new perspectives on a sweet note. This will create an event that Rutgers University will be proud of, and will act as a highlight of where student fees go to, and serve as a beacon and the quintessence of examples of events that cause true, positive change in the local community by utilizing famous and inclusive international food.</t>
  </si>
  <si>
    <t>The food served at this event will be ethnic and will provide an experience for the students, faculty and staff that choose to attend. The food makes a cultural statement that provides a different perspective on how other cultures live. It provides an appreciation of minority culture and helps meet one of the event's goals and our mission statement  of promoting the acceptance of diversity in our society.  Allowing this cultural food at this event also shows how Rutgers University appreciates different cultures and stands against discriminatory practices that make it hard for people to get Halal food. The menu will consist of rice, assorted chicken dishes, salad, naan (cultural bread), a vegetarian, vegan, and gluten free dish to ensure that all members are able to have food, and gulab jamun which will serve to end the night full of learning new perspectives on a sweet note. This will create an event that Rutgers University will be proud of, and will act as a highlight of where student fees go to, and serve as a beacon and the quintessence of examples of events that cause true, positive change in the local community by utilizing famous and inclusive international food.</t>
  </si>
  <si>
    <t>We need to provide plates, cups, utensils, also for tasteful centerpieces and decorations fit for an Academic speech and discussion. The combined cost of all these supplies totals the amount listed and it is itemized below: Plates $75Cups $70Bowls $30Utensils $25Napkins $25Burners $ 100Foil trays $ 25Table covers  $75Glass vases  $100Circular mirrors $125Fabric flowers $ 75Metal lanterns $ 125 Pillar candles $50Tea lights $50Percolator rental $50=$1000Duplications $400The Duplications we need for the event include the informational pamphlets that we give to the attendees of the event.400 Pamphlets-  $200400 Charity Donation Forms - $200</t>
  </si>
  <si>
    <t>We need to provide plates, cups, utensils, also for tasteful centerpieces and decorations fit for an Academic speech and discussion. The combined cost of all these supplies totals the amount listed and it is itemized below: Plates $75Cups $70Bowls $30Utensils $25Napkins $25Burners $ 100Foil trays $ 25Table covers  $75Glass vases  $100Circular mirrors $125Fabric flowers $ 75Metal lanterns $ 125 Pillar candles $50Tea lights $50Percolator rental $50=$1000Duplications $400The Duplications we need for the event include the informational pamphlets that we give to the attendees of the event.</t>
  </si>
  <si>
    <t>Description here Speaking fee as well as travel/accommodations fee for Sociologist Dr. William Barylo, Scholar and intellectual historian of Islam Hadi Qazwini, reasearcher on the Islamic connection with pre-Colonial Native American cultures Nadia B. Ahmad, and American Muslim theologian Amina Wadud - $12,000</t>
  </si>
  <si>
    <t>We have 4 General body Meetings per semester in which we require a projector, computer speakers for videos, and HDMI to Projector Converters.General Body meeting RequirementsProjector and Screen: $100USB to HDMI Converters: $10Computer Speakers: $50Replacing cables: $60$160 x 4 GBMs = $860These GBMs allow students to present topics that they are passionate about and help them develop their presentation skills while allowing for group discussions among attendees to help to advance our knowledge and encourage critical thinking. We also meet every other week in a program called Dua &amp; Discussion. During this program we get together on a biweekly basis to recite a common Dua (Supplication/Prayer). Afterwards we will have an open discussion about an issue/topic affecting Rutgers students on a small or large scale. The purpose of this program is to help us get more in touch with our spirituality as a community as well as to foster communication between and strengthen our community here at Rutgers. Many students have stated that this program has helped them develop and grow through serious issues and topics like dealing with Islamophobia, fitting into the college experience as Muslims students, and growing more aware of the socio-political world around them. Like all of our events/meetings this program is also open to anyone and we have boasted a multicultural and multi-faith audience in the past. Dua &amp; Discussion Requirements Projector and Screen: $100 * 8 D&amp;Ds = $800$800+$860= $1660</t>
  </si>
  <si>
    <t>These office supplies are necessary to facilitate organization of the club and enable us to create and spread information to a wider audience in regards to spreading information about our organization. They are also used for community service activities such as making holiday cards for terminally ill children and elderly at St. Peter’s University Hospital. We also have activities at our large events where people are able to write on poster boards on a topic that relates to the event.The needs are enumerated as: 6 scissors2 Left Handed scissors1 fabric scissors1 platinum for our various centerpiece and decoration needs2 rolls of tape (one sided) 2 rolls of tape (double sided) Assorted Pens and Pencil Cardstock paper Thank You CardsColored MarkersSpray Paint</t>
  </si>
  <si>
    <t>This money is used for posters and flyers to be printed to advertise the event, the event is mainly directed towards Rutgers University students and faculty and they will mostly receive theflyers. We also want to have a Banner with all our GBM and big event dates at every event and meeting.GBM Advertising:100 Flyers - $1005 Posters - $50$ 150 x 4 GBMs = $600Banner: $200=$800</t>
  </si>
  <si>
    <t>The food for our general meetings costs about $150 per meeting and we will usually have one meeting a month in which members of Rutgers University students, faculty and staff will often attend. The cost to get food for the Dua and Discussions is usually $100 per meeting. Food is needed to facilitate a comfortable academic environment where attendees learn about the topics through PowerPoint presentations, speeches and peer interactions. Since we are a Muslim group, we are restricted to eating only certified Halal food and therefore have a contract in place to get Halal pizza for our members and guests. We have a contract in place with Kabab and Curry Express as their restaurant meets the Halal certification required by the Shia Islamic school of thought. We get pizza and other food items from them. We also need to provide options for our vegetarian guests and members to ensure comfort amongst all. For some students, this may be the only time they are able to have a full meal due to financial constraints. We would appreciate a larger budget for food as we have run into issues in the past with students with very specific dietary restrictions (gluten allergies, veganism, etc). being unable to have certain foods thus feeling excluded. Halal Pizza from Contracted Caterer: $150/8 Pizzas for GBM x 4 GBMs = $600 $100/6 Pizzas for Dua &amp; Discussion x 8 D&amp;Ds = $800</t>
  </si>
  <si>
    <t>Promotional Giveaways: (Promotional giveaways must go towards everyone) (i.e. we do not fund gift card prizes, but we fund promotional pens that are distributed to everyone) $0</t>
  </si>
  <si>
    <t>Software (for University owned computers)/Website (hosting fees) $0</t>
  </si>
  <si>
    <t>Duplications: $200 This is needed for the duplications at the events which include, but are not limited to, pamphlets, charity donation forms, information forms, which are distributed at each event.Printing Cost per GBM: $50$50 x 4 GBMs = $200</t>
  </si>
  <si>
    <t>make sure to get special permission for cultural foods</t>
  </si>
  <si>
    <t>Organization Name: Grace Extended</t>
  </si>
  <si>
    <t>Andrew Lie</t>
  </si>
  <si>
    <t>ajl287@scarletmail.rutgers.edu</t>
  </si>
  <si>
    <t>To invite everyone to experience a truly personal, transformative relationship with Jesus Christ (not an associative or social one), by exemplifying the palpable presence of God through our community. This would include, but is not limited to, the practice of small group bible studies, large group gatherings, community service, and local outreach.</t>
  </si>
  <si>
    <t>SABO #: 1411</t>
  </si>
  <si>
    <t>Program 1 Name:</t>
  </si>
  <si>
    <t xml:space="preserve">Event Description: </t>
  </si>
  <si>
    <t>Location: Livingston Student Center (room 201 or 202)</t>
  </si>
  <si>
    <t>To achieve the mission of Grace Extended, we would like to host a speaker seminar series through which we have guest speakers from various experiences come speak on Christian topics. The hope is to broaden our members' understanding of Christian living and to introduce them to local pastors.</t>
  </si>
  <si>
    <t>Attendance: 210 (30 each event)</t>
  </si>
  <si>
    <t>Date: 02/11/2022, 02/25/2022, 03/11/2022, 03/25/2022, 04/15/2022, 04/22/2022, 04/29/2022</t>
  </si>
  <si>
    <r>
      <rPr>
        <rFont val="Arial"/>
        <b/>
        <color rgb="FF000000"/>
        <sz val="10.0"/>
      </rPr>
      <t xml:space="preserve">Small &lt;= 125 | </t>
    </r>
    <r>
      <rPr>
        <rFont val="Arial"/>
        <b/>
        <i/>
        <color rgb="FF000000"/>
        <sz val="10.0"/>
      </rPr>
      <t>Large &gt; 125</t>
    </r>
    <r>
      <rPr>
        <rFont val="Arial"/>
        <b/>
        <color rgb="FF000000"/>
        <sz val="10.0"/>
      </rPr>
      <t xml:space="preserve"> (maximum 7 events)</t>
    </r>
  </si>
  <si>
    <t>Projector and screen ($75 each time)</t>
  </si>
  <si>
    <t>We would like to provide snacks and drinks at each event.</t>
  </si>
  <si>
    <t>Description here Pastor Jae Park - Speaker: $150 (2 times, so $300)Pastor Daniel Park - Speaker: $150 (2 times, so $300)Jason Hwang - Speaker: $150Pastor Masao Fujishima - Speaker: $150Pastor Andre Choi - Speaker: $150</t>
  </si>
  <si>
    <t>Organization Name: Chi Alpha Christian Fellowship</t>
  </si>
  <si>
    <t>Jennifer Gerald</t>
  </si>
  <si>
    <t>jg1453@scarletmail.rutgers.edu</t>
  </si>
  <si>
    <t>Chi Alpha is a group affiliated with the Pentecostal-Charismatic denomination and offers Bible-based teachings, with emphasis on the power and gifts of the Holy Spirit. The purpose of Chi Alpha is to fulfill the Great Commission (Matthew 28:19-20) by: Sharing the Good News of salvation through Christ with the Rutgers community; Discipling Christians in all aspects of the Christian faith so they are equipped to lead lives that glorify and honor God; Providing opportunities for fellowship, discussion, prayer, and Biblical training regarding the needs of students and the issues they face; Providing a link to the local church. Chi Alpha primarily pursues these purposes through weekly fellowship nights and smaller group Bible study meetings, and by tabling throughout Rutgers, in order to better inform the student body of our presence on campus and share God's Love with them, and furthermore allow the voting members and officers to continue promoting Chi Alpha’s beliefs and purpose.</t>
  </si>
  <si>
    <t>SABO #: 1510</t>
  </si>
  <si>
    <t>Program 1 Name: Chi Alpha Men's Conference</t>
  </si>
  <si>
    <t>Program 2 Name: Chi Alpha Christian Fellowship Worship Night</t>
  </si>
  <si>
    <t>Event Description:  This event will be an evening filled with excitement and enthusiasm as men from the Rutgers student body will gather to hear motivational speaking and fellowship with one another. The goal of the night is to have men fromall over the Rutgers community to come out and hear the challenges and insight of being a Godly man of faith on a college campus here at Rutgers and throughout the world. The men will leave the conference inspired and empowered about their position on a college campus such as ours along with making many connections and friendships.</t>
  </si>
  <si>
    <t>Date: 2022-04-08 00:00:00</t>
  </si>
  <si>
    <t>Location: Student Center MPR/ Large room on campus</t>
  </si>
  <si>
    <t>Event Description This night will be a night where we have numerous Christian fellowships at Rutgers that will come together for a night filled with wonderful and encouraging music, word, and fellowship. The goal of the night is to have people get together with one goal, to glorify the Lord and be encouraged and empowered throughout the rest of the fall semester as we continue in an online format.</t>
  </si>
  <si>
    <t>Date: 2022-02-25 00:00:00</t>
  </si>
  <si>
    <t>Location: Student Center MPR/ Large Room</t>
  </si>
  <si>
    <r>
      <rPr>
        <rFont val="Arial"/>
        <i/>
        <color rgb="FF000000"/>
        <sz val="10.0"/>
      </rPr>
      <t>XS: 0-74 | S: 75-139 | M: 140-219 |</t>
    </r>
    <r>
      <rPr>
        <rFont val="Arial"/>
        <b/>
        <i/>
        <color rgb="FF000000"/>
        <sz val="10.0"/>
      </rPr>
      <t xml:space="preserve"> L: 220-329</t>
    </r>
    <r>
      <rPr>
        <rFont val="Arial"/>
        <i/>
        <color rgb="FF000000"/>
        <sz val="10.0"/>
      </rPr>
      <t xml:space="preserve"> | XL: 329+</t>
    </r>
  </si>
  <si>
    <t>This is for the setup costs and the room rental that we will need for this large event. We will need the stage, projector, and sound setup, as well as banquet-style setup for the tables and chairs.</t>
  </si>
  <si>
    <t>This is for the setup costs and the room rental that we will need for this large event. We will need the stage, projector, sound setup, and chairs for people to sit in.</t>
  </si>
  <si>
    <t>This will be a heavily advertised event as we are hoping to reach and empower as many men in the Rutgers community as possible. We will be advertising on student center TVs, using Facebook burst ads, setting up flyers and posters, and printing said fliers and posters as well.</t>
  </si>
  <si>
    <t>This will be a heavily advertised event, as we are hoping to reach and empower as many people in the Rutgers community as possible. We will be advertising on the student center TVs, using Facebook burst ads, setting up flyers and posters, and printing said flyers and posters.</t>
  </si>
  <si>
    <t>Pizza ($13.15/pie), finger sandwiches, Drinks, and desserts for the end of the night</t>
  </si>
  <si>
    <t>Supplies will include table cloths for the events, decorations such as balloons, confetti, banners, flyers, table decorations, and centerpieces. Markers, nametags, pens, and journals will also be provided, along with programs for the event.</t>
  </si>
  <si>
    <t>Description here Eric Acevedo (Speaker): $700Resting Place Band (Music): $1000</t>
  </si>
  <si>
    <t>01/24/2022, 02/21/2022, 03/21/2022, 04/18/2022, 05/02/2022</t>
  </si>
  <si>
    <t>Admissions Fee 2500</t>
  </si>
  <si>
    <t>Installments: 5</t>
  </si>
  <si>
    <t>Date: Student Center MPR/ Large Room</t>
  </si>
  <si>
    <t>We rent out the Busch Cove for our general meetings, but we also meet in the Busch MPR at the beginning of each month. However, we may relocate during some weeks due to room conflicts as experienced this past year. This money includes the room setup fees as we are quite a large group, including chairs, tables, and other setup needs. This may include projector needs for our meetings, as well as sound equipment. Rental AV equipment in the MPR averages at around $250/week.</t>
  </si>
  <si>
    <t>Office supplies include the following items: Adhesive name tags that people can write their names on during general meetings (typically 50-100 people/meeting), Attendance sheet papers for each meeting to track attendance, table cloths for tables (15 general meetings), Student Leadership Training (student books and supplies such as binders and folders), tape for banners and posters that are used during meetings, Canvas paper to write on during events, and pens and pencils we hand out during our outreach events as well as use during meetings.</t>
  </si>
  <si>
    <t>Advertising money includes money to advertise our general meetings through boosted posts on Instagram, and Facebook burst advertising. We are also very keen on increasing our social media presence on campus this following semester to positively reach as many students as possible. We are also planning on advertising on the student center TVs if possible as well as advertising with the Daily Targum Newspaper.</t>
  </si>
  <si>
    <t>Chi Alpha shirts will be distributed to members during general meetings and various events. Other promotional giveaway items will include pens, cups, and pictures with chi alpha information customized on the items. $250 for pens, $400 for facemasks, $150 for cups</t>
  </si>
  <si>
    <t>Types of Contracts  Matt Springer (Speaker): $600 - United StatesDave Greco (Speaker): $600 - MexicoJoseph Gordon (Speaker): $600 - IndiaJudy Lian (Speaker): $600 - Japan Xping Somer (Speaker): $600 - Indonesia</t>
  </si>
  <si>
    <t>The money for software and website goes towards keeping out Chi Alpha website (rutgerschialpha.com) up and running. The money will also go towards the apps which we use to control out music board and software, and potentially purchasing/upgrading programs such as ProPresenter, Ableton, etc. This also includes the monthly $50 subscription to MultiTracks for our band.</t>
  </si>
  <si>
    <t>We will have large events such as the mens conference, the worship night, as well as a senior speaking series and panel to which we will need copies of programs to be distributed during these events.</t>
  </si>
  <si>
    <t>Chi Alpha as a group wants to take the unique opportunity to invite speakers to come to campus and shares their stories, wisdom, and advice on various topics in an attempt to reveal how God has worked in their lives and inspire our fellowship of Rutgers students. We were able to have numerous speakers come to speak during our meetings while we were remote, and while it won't be easy to have them for in-person meetings, we want to continue to bring in speakers for our members. We need funds so that we can bring all these people to Rutgers and inspire anyone who has the privilege of hearing them speak. ($300 per speaker, 4 speakers, +$500 for a new guitar)</t>
  </si>
  <si>
    <t>OM: Not sure what the goal of "Other" is. The description is like another series program - AL</t>
  </si>
  <si>
    <t>Organization Name: Christians on Campus</t>
  </si>
  <si>
    <t>Isaac Duan</t>
  </si>
  <si>
    <t>ruchristiansoncampus@gmail.com</t>
  </si>
  <si>
    <t>Meet as Christians on the principle of oneness as revealed in the Bible: our particular view of oneness doesn't allow us to take a name that separates us or distinguishes us from our fellow believers on this campus. Our particular view is not an ecumenical view of oneness but an organic oneness of believers in Christ sharing the same life of our Father God. Thus it is an all-the-time oneness and not a oneness of a special occasion or activity. We believe this is a oneness we grow into and our activities and teaching of the Bible are to promote this oneness. By our name we do not mean that we are the only Christians on campus, just that we are simply Christians.Help students realize and participate in the eternal purpose of God as revealed in the Bible: the economy of God, which is God’s plan to dispense Himself into the believers to be their life and everything for the building up of the Body of Christ and ultimate consummation in the New Jerusalem. Bring students into a comprehensive study of the Bible with an emphasis on the original Greek and Hebrew texts, in order to extract a more accurate understanding of the BibleTo explore the deeper meaning of the Bible, especially how it applies to living a Christian life Establish and enhance the students’ organic union with the Lord through healthy Christian life practices such as, but not limited to:Calling on the name of the Lord (Lamentations 3:55-56, Romans 10:12; Isaiah 55:6)Pray-reading the Word (Ephesians 3:16-17)Morning revival (Isaiah 50:4, Psalms 110:7)A living and walk that is according to the Spirit (Galatians 5:16,25, Romans 8:4, 13Provide a means for students to endeavour with other Rutgers students in the aforementioned points through a variety of club meetings and events (see Article V).Connect students, including international students, to a Christian network in the local Piscataway and New Brunswick area that enhances their collegiate Christian experience, while providing a longitudinal view of the Christian  life spanning beyond their academic years (see Article V).Provide volunteer opportunities with organizations such as Bibles for America to service the Rutgers community in Bible distributions and gospel outreach</t>
  </si>
  <si>
    <t>SABO #: 1511</t>
  </si>
  <si>
    <t>Club meeting room reservations are free through centerres</t>
  </si>
  <si>
    <t>Printing outline pamphlets and booklets</t>
  </si>
  <si>
    <t>Printing flyers</t>
  </si>
  <si>
    <t>20 club T-shirts to give to members</t>
  </si>
  <si>
    <t>The Intercollegiate Praise &amp; Ministry Meeting is a short get-together for Christian students from Northeast-area universities, and is hosted from campus to campus.</t>
  </si>
  <si>
    <t>Is this Series?: yes, 2 installments</t>
  </si>
  <si>
    <t>Location: University of Massachusetts, campuses TBD</t>
  </si>
  <si>
    <t>Date: 03/05/2022, 04/16/2022</t>
  </si>
  <si>
    <t>3 cars will be used for transportation, and $50 is allotted to each car for the drive to Boston.</t>
  </si>
  <si>
    <t>$10 per car for metered parking at the campus</t>
  </si>
  <si>
    <t>At this conference, members of Christians on Campus will come together with students from sister clubs throughout the Northeast region, to experience the didactic and lifesupplying oneness of the common Christian faith. While this lifestyle is encouraged on campus, conferences such as the Spring 2021 Northeast College Conference provide aunique, focused environment that is especially helpful to furthering personal and corporate spiritual growth and enrichment. Guest speakers and students alike will expound thebasis of the Christian faith as found in the Bible, as well practical advice on how to enjoy God in daily life.</t>
  </si>
  <si>
    <t>Is this Series?: not series, 1 installment</t>
  </si>
  <si>
    <t>Location: Camp Incarnation, CT</t>
  </si>
  <si>
    <t>Date: 02/18/2022-02/20/2022</t>
  </si>
  <si>
    <t>4 cars will be used for transportation and $25 will be allotted to each car for gas.</t>
  </si>
  <si>
    <t>Usually stay at the retreat site</t>
  </si>
  <si>
    <t>Registration is usually $100 per person, and we will pay half of the total $1500 (15 members * 100).</t>
  </si>
  <si>
    <t>OM: Printing cost under "supplies" moved to "duplications"</t>
  </si>
  <si>
    <t>Organization Name: Ahmadiyya Muslim Students Association for Women</t>
  </si>
  <si>
    <t>Aishah Muhammad</t>
  </si>
  <si>
    <t>am2305@scarletmail.rutgers.edu</t>
  </si>
  <si>
    <t>We are seeking to establish a chapter of the Ahmadiyya Muslim Students Association for Women (AMSAW) at Rutgers University. Our students’ association is part of a larger organization, the Ahmadiyya Muslim Community, a worldwide Muslim organization dedicated to tolerance, education, justice and service to humanity. Within the community, AMSAW falls under the supervision of the women’s auxiliary of the Ahmadiyya Muslim Community, Lajna Ima’illah. AMSAW is a unique association in that it is a religious and professional organization for women only. Already established on campuses around the United States, AMSAW seeks to provide a safe space for women of all faiths and to allow for representation of different religious perspectives including Ahmadiyyat Islam as well as women as a minority. In keeping with the principles of Islam and the Ahmadiyya Muslim Community regarding modesty and separation of genders, AMSAW provides a separate space for women to help build leadership and foster creative expression. As members of the Ahmadiyya Muslim Students Association for Women, we value: the rights of women, education, diversity, compassion and tolerance. We believe in the teachings of the Holy Qur’an and the Prophet Muhammad (peace be on him), and we support the promotion of Islam as a religion that upholds peace and the equal treatment of women.                            We believe that AMSAW has an important role to play at Rutgers University. We plan to provide unique opportunities for interfaith events and dialogue with the goal of building respect and tolerance among women of different faiths. In addition, we plan to help Rutgers students by broadening their understanding of the teachings of Islam and removing harmful misconceptions about Islam through campus programs and interactive events such as the “Women in Islam Dialogue” and “Coffee, Cake, and True Islam”. Coffee Cake and True Islam (or CCTI), is a workshop run by Ahmadi women in which we dispel any misconceptions about Islam by answering questions one-on-one with our guests while also enjoying a snack. Women in Islam Dialogue, is an event, which will be hosted on March 27, which is on Muslim Women’s Day. This event will consist of speeches and presentation on many controversial aspects of Muslim women such as purdah, wife-beating, inheritance, and women’s rights in Islam.We feel this will be of value to students given the state of world affairs and the current media representation of Islam. Finally, as representatives of the Ahmadiyya Muslim Community, we are very much involved in service to the community and will provide opportunities, through AMSAW, for members and students to help better the lives of others. One of these charitable activities includes raising money for Humanity First, an organization that tries to provide relief to those suffering from a natural disaster or conflict. Through all of these activities, we hope to accomplish the three goals of AMSAW: faith (promotion of the true Islam), love (providing friendship and moral support for women), and service (charitable acts for the community).</t>
  </si>
  <si>
    <t>SABO #: 1565</t>
  </si>
  <si>
    <t>Program 1 Name: What is Shariah Law?</t>
  </si>
  <si>
    <t>Program 2 Name: Islam and Peace</t>
  </si>
  <si>
    <t>Event Description:  In the light of the Taliban taking over Afghanistan, after the United States returned our troops home this event will shed light on what Shariah law truly is. The Taliban and other terrorists organizations have greatly misinterpreted what Shariah really is which can be seen in their horrific actions- especially towards women. This event will include three speakers talking about what Shariah law truly is, what are the women's rights under shariah law, and the concept of absolute justice under Islam. This event aims to demystify shariah law and clear misconceptions about it.</t>
  </si>
  <si>
    <t>Attendance: 70</t>
  </si>
  <si>
    <t>Location: Livingston Student Center Room 201 AB</t>
  </si>
  <si>
    <t>Event Description There has a lot of misconceptions of how Islam is a violent religion. This event will shed light on how this is not true. We will have several speakers talk about this event follow by a question and answer session from our audience.</t>
  </si>
  <si>
    <t>Date: 2022-04-21 00:00:00</t>
  </si>
  <si>
    <t>Location: Busch Student Center at The Cove</t>
  </si>
  <si>
    <t>The meeting room worship package/ speaker and presentation package costs $116 total. It includes data projector, screen, sound, and setup.</t>
  </si>
  <si>
    <t>The Speaker and Presentation package of the Cove costs $207 includes lectern with microphone, data projector, screen, laptop, sound and setup.</t>
  </si>
  <si>
    <t>We will be using this money to print out many fliers for this event.</t>
  </si>
  <si>
    <t>We will be using this money to print out many fliers for the event.</t>
  </si>
  <si>
    <t>We will be buying food from Gerlanda's pizza. We usually buy around 8 boxes.</t>
  </si>
  <si>
    <t>We will be buying around 8 boxes of Gerlando's pizza.</t>
  </si>
  <si>
    <t>2/3/2022-3/16/2022</t>
  </si>
  <si>
    <t>Date: Livingston Student Center (Tabling)</t>
  </si>
  <si>
    <t>Livingston speaker and presentation package is $116Busch speaker and presentation package is $207Together it is $323</t>
  </si>
  <si>
    <t>We will be using the money to buy cake and donuts for each week.</t>
  </si>
  <si>
    <t>Money to print out fliers.</t>
  </si>
  <si>
    <t>We will be using this money to buy sweatshirts with our logos on them from Fresh Prints. We will be buying around 20-30 custom makes sweatshirts and jackets.</t>
  </si>
  <si>
    <t>OM: Giveaways (the shirts) must be given to all members. Have members pay for some part of the giveaways so you can buy more for everyone (AL)</t>
  </si>
  <si>
    <t>Organization Name: Rutgers Jumu’ah</t>
  </si>
  <si>
    <t>Aisha Tariq</t>
  </si>
  <si>
    <t>at1007@scarletmail.rutgers.edu</t>
  </si>
  <si>
    <t>The purpose of this organization shall be dedicated to uniting the Muslim community on campus every Friday for congregational prayers. The main objectives of this organization are as follows: 1. To host congregational service every Friday. 2. To host events that promote dialogue and unity among the various denominations of the Muslim community. 3. To encourage and welcome non-Muslims to connect with the Muslim community and learn about Islam from a firsthand source. 4. To host interfaith events. 5. To work towards a permanent Muslim space on campus.</t>
  </si>
  <si>
    <t>SABO #: 1568</t>
  </si>
  <si>
    <t>Program 1 Name: Ninth Annual Barbecue</t>
  </si>
  <si>
    <t>Program 2 Name: Bring A Friend to Jumu'ah</t>
  </si>
  <si>
    <t>Event Description:  To unite the Muslim community on campus with a communal meal following the Friday afternoon congregational prayer service. This is a traditional event we have hosted for the last four years, and it has been extremely successful in fostering interfaith bonds between communities of different faiths (namely, the 2nd Reformed Church community), and intrafaith conversation between members of our own Muslim community. It is also one of the largest event we host each year; in the past, we have had up to 350- 400 attendees, successfully serving the largest religious congregation on campus. We are expecting that number to increase this year because of the more attractive location, more involvement from the current classes and a huge participation from the freshman class.</t>
  </si>
  <si>
    <t>Date: April 1st, 2022</t>
  </si>
  <si>
    <t>Attendance: 400-450</t>
  </si>
  <si>
    <t>Location: Student Activities Center/Deiner Park</t>
  </si>
  <si>
    <t>Event Description To invite the local Rutgers community to observe and experience a Muslim Friday prayer service. This will be our fourth annual Bring a Friend to Jumu'ah event, where regular attendees are encouraged to invite a friend to observe the prayer service. In the past, professors (of classes including, but not limited to, Issues in Women's Leadership: Knowledge and Power, and Religions of the Western World) have offered extra credit to students who attend this event and write a reflection paper on their experience. For students taking classes in the Department of Religion, this event fulfills a requirement they may have of attending a religious prayer service; as an on-campus service, this is a convenient and accessible option for many. This event is integral to our mission, is an effort to promote peace and interfaith within the larger Rutgers community, and offers students, faculty, and staff the unique opportunity to join in our weekly Jummah/Friday prayer services and see what it is all about!</t>
  </si>
  <si>
    <t>Location: College Avenue Student Center MPR</t>
  </si>
  <si>
    <r>
      <rPr>
        <rFont val="Arial"/>
        <i/>
        <color rgb="FF000000"/>
        <sz val="10.0"/>
      </rPr>
      <t>XS: 0-74 | S: 75-139 | M: 140-219 | L: 220-329 |</t>
    </r>
    <r>
      <rPr>
        <rFont val="Arial"/>
        <b/>
        <i/>
        <color rgb="FF000000"/>
        <sz val="10.0"/>
      </rPr>
      <t xml:space="preserve"> XL: 329+</t>
    </r>
  </si>
  <si>
    <t>Rental of space at park/near SAC = $100</t>
  </si>
  <si>
    <t>MPR Rental: $100 Lectern with Gooseneck Microphone: $87.50 = $187.50</t>
  </si>
  <si>
    <t>Fliers and printed cards detailing event information = $200 Banner from Staples = $150 = $350</t>
  </si>
  <si>
    <t>Fliers and advertising cards: $200 Banner from Staples: $150 = $350</t>
  </si>
  <si>
    <t>Hotdogs – $35.47/80-pk: $35.47 x 5 = $177.25 Beef Patties – 40 ¹⁄ lb for $33.73; 400 patties = $350 Hotdog Buns – $3/12-pk: $3 x 35 = $105 Burger Buns - $3/12-pk: $3 x 35 = $105 Heinz Ketchup, 3ct = $7.99 French Mustard, 2ct = $4.99 Hellman's Mayonnaise, 2ct = $6.96 Miller's Cheese, 16ct = $4.89 x 28 = $136.92 Potato Chips: $3.98 x 8 = $31.84 Salad Kits: $3.43 x 6 = $20.58 Green Giant Frozen Corn on the Cob - $3.98/12-pk: $3.98 x 20 = $79.60 Brownies – 8 sheets of chocolate chunk fudge brownies: $12.48 x 8 = $99.84 Seniors Sheet Cake: $40 x 3 = $120 Schwan's Ice Cream Cups - $39.99/48-pk: $39.99 x 9 = $359.91 Lipton Tea Bags – 312 per Box= $9.99 Coca-Cola Soda $10.16/36-pack: $10.16 x 6 = $60.96 Dasani Water $5.94/24-pack: $5.94 x 18 = $106.92 Kirkland Lemonade: $6.99/2-pack: $6.99 x 2 = $13.98 Total: $1797.73 Estimated cost (with tax): $1950</t>
  </si>
  <si>
    <t>Due to increased participation to general meetings, we expect at 75% of members to bring a guest with them for the event. All food catered from Douglas Pizza and Grill on George St. [std. tray size serves 12] Hummus: $25.00 x 6 trays = $150 Roasted Potatoes: $25.00 x 6 trays = $150 Chicken Parmigiana: $40.00 x 16 trays = $640 Eggplant Parmigiana: $35.00 x 8 trays = $280 Cheese Lasagna: $40.00 x 20 trays = $800 Stuffed Shells: $35.00 x 20 trays = $700 Middle Eastern Salad: $30.00 x 6 trays = $180 Coca Cola Soda, 36-pk: $10.99 x 6 = $65.94 Dasani Water Bottles, 24-pk: $5.94 x 16 = $95.04 Welcome Cake-1/2 sheet = $100 Kirkland Cookies (variety),60 ct: $19.00 x 15 = $285 = $3445.98 Estimated Cost (with tax) = $3600</t>
  </si>
  <si>
    <t>Americana Charcoal Grills (2 for burgers, 2 for hotdogs/ crossed as 2 for brothers, 2 for sisters): $55 x 4 = $220 Kingsford Charcoal (20 lb): $23.87 Barbeque Tool Set: $16.98 x 2 = $33.96 Meat Thermometer = $9.49 Zippo Lighter Fluid = $8.95 Fire Extinguisher = $32.93 Dixie Paper Plates (10), 186 ct: $18.99 x 4 = $75.96 Chinet Plastic Cups (10 oz), 150 ct: $9.49 x 4 = $37.96 Solo Utensils (fork, spoons, knives), 500 ct: $10.99 x 6 = $65.94 VanityFair Napkins, 660 ct: $10.99 x 2 = $21.98 Kirkland Disposable Gloves, 400 ct = 21.99 Qt. Coleman Coolers: $5 x 4 = $20 5 Gallon Drink Coolers: $5 x 4 = $20 Bags of Ice: $3.52 x 10 = $35.20 Plastic Table Cloths: $1.88 x 10 = $18.80 Garbage Bags, 45 ct = $4.73 Franklin Portable Volleyball/Badminton: $58.99 x 2 = $117.98 Spalding Basketballs: $12.14 x 4 = $48.56 = $818.30 Estimated Total (with tax) = $900</t>
  </si>
  <si>
    <t>Serving Utensils Set = $17.99 Plastic Table Cloths: $1.88 x 6 = $11.28 Dixie Paper Plates (10), 186 ct: $18.99 x 3 = $56.97 Chinet Plastic Cups, 150 ct: $9.49 x 4 = $37.96 Solo Utensils {forks, spoons, knives}, 500 ct: $10.99 x 4 = $43.96 VanityFair Napkins, 660 ct: $10.99 x 2 = $21.98 = $190.14 Estimated Cost (with tax) = $215</t>
  </si>
  <si>
    <t>Description here 1819</t>
  </si>
  <si>
    <t>Sunglasses giveaway to every attendee Created through Rutgers-Approved Vendor: Customink For 425 sunglasses = $1300</t>
  </si>
  <si>
    <t>Giveaways to every attendee 32 oz. Mirage Top Tritan Water Bottle from Swag Portal For 425 bottles = $1819</t>
  </si>
  <si>
    <t>No response</t>
  </si>
  <si>
    <t>Post Prayer Meet &amp; Greet with Snacks (everything bought from Costco) Due to a doubling of active members in the organization from the previous academic year to this one, this is the new breakdown for snacks and tea will no longer be served: Frito Lays Mix Variety 54-pack: $14.99 x 10 = $149.90 Clementines: $9 x 15 = $135 Dixie Ultra Paper Plates (mini): $14.99 x 5 = $74.95 Nabisco Chips Ahoy! Chocolate Chip Cookies, 13 oz, 33ct = $2.56 x 80 = $204.80 Dasani 24-pack water bottles, 16.9 oz = $5.94 x 10 = $59.40 Nutrigrain Breakfast Bars 48-ct = $13.99 x 10 = $139.90 = $763.95</t>
  </si>
  <si>
    <t>Gildan Ultra Cotton Long Sleeve Shirt from Swag Portal Starting at $5.50 each for 1 (150 shirts): $5.50 x 150= $825.00</t>
  </si>
  <si>
    <t>$50 for annual website fees</t>
  </si>
  <si>
    <t>No Response</t>
  </si>
  <si>
    <t>Due to increased attendance and change in location from the last budget proposal, we need more equipment to safely and silently organize the participants without blocking any of the fire exits (bought from Amazon) Prayer Rugs = $7.99 x 35 = $279.65 Sign Holders = $30.99 x 2 = $61.98 Collapsible Shoe Racks = $29.99 x 6 = $179.94 = $521.57</t>
  </si>
  <si>
    <t>Program 1: Food not from Rutgers-approved vendor. Try gettings these things with a cash advance instead. The sunglasses must also be purchased through the SWAG portal (AL)
Program 2: Giveaways of bottles funded as if it were supplies (AL)</t>
  </si>
  <si>
    <t>Organization Name: Muslim Public Relations Council</t>
  </si>
  <si>
    <t>Sameer Ali</t>
  </si>
  <si>
    <t>rumuslimcouncil@gmail.com</t>
  </si>
  <si>
    <t>The Muslim Public Relations Council (“MPRC”), in coalition with Rutgers University (Rutgers) student organizations, endeavors to provide the diverse Muslim community at Rutgers with a unified representative voice on campus by maintaining active communication with the larger Rutgers community and administration.</t>
  </si>
  <si>
    <t>SABO #: 1759</t>
  </si>
  <si>
    <t>Program 1 Name: Islam in America</t>
  </si>
  <si>
    <t>Event Description:  The MPRC intends to foster a safe environment for Muslim students on campus by creating educational initiatives regarding misinformation on Islam and the Muslim identity in the 21st century. We hope to educate and inform the larger community and local authorities by meeting regularly with the Rutgers University Police Department (RUPD) and Rutgers administration, as well as host regular events that bring local officials such as the RUPD, upper administration of the university, local lawyers, political experts, world renowned activists, and all people who can educate the community and help us understand why minorities need to work in unison.</t>
  </si>
  <si>
    <t>Date: TBD</t>
  </si>
  <si>
    <t>Location: College Avenue MPR</t>
  </si>
  <si>
    <t>The room requires the lectern package and the seats need to be arranged theater-style. We will need multiple microphones for the question and answer section of the event, in addition to the projector in the MPR. Stage - $150 Speaker Package MPR A- $150 Lectern Microphone House Sound 4 Microphone Wireless Handheld - $200 Setup Charge- $100 Projector- $100 =$700. Any extra money is for unexpected costs and rise in costs.</t>
  </si>
  <si>
    <t>This amount is used for posters and flyers to be printed for advertising the event. As the event is mainly directed towards Rutgers University students and faculty and, they will mostly receive the flyers. We would also like a big banner at every event. 500 Flyers - $500 20 Posters - $200 Banner - $ 300 =$1000</t>
  </si>
  <si>
    <t>The food served at this event will be of an ethnic origin and will provide a culture-based experience for the students, faculty and staff that choose to attend. As shared food is appreciated by all cultures and its significance provides a uniting bond between members of every community, we believe that presenting food of culture will give way to educate our guests on the importance of embracing diversity. Rutgers University highlights their stand against discriminatory practices of any nature including practices that make it difficult for the Muslim community to have access to Halal food. With inclusive, cultural foods as a highlight at our events, we attempt to embody a unifying presence that Rutgers University will be proud of and act as a template for the use of student fees in enacting positive change in the local community.</t>
  </si>
  <si>
    <t>We need to provide plates, cups, utensils. The combined cost of all these supplies totals the amount listed and it is itemized below: Plates $75 Cups $50 Bowls $25 Utensils $25 Napkins $25 Burners $ 100 Foil trays $ 25 = $400The Duplications we need for the event include the informational pamphlets that we give to the attendees of the event. 400 Pamphlets- $200</t>
  </si>
  <si>
    <t>Description here Mehdi Hasan, Linda Sarsour, Noor Tagouri, Khalid Latif, Sahar Aziz</t>
  </si>
  <si>
    <t>Location: N/A</t>
  </si>
  <si>
    <t>Installments: MPRC was founded on the basis that the Muslim community of Rutgers desired a central student group that can act as a representative voice of the whole Muslim community (regardless of organization affiliation) and interface with Rutgers’ administration. MPRC is intended to be a proactive organization that would among other things, host a central campus events calendar, have members from various student organizations serve as Coalition Board members to ensure diversity and representation across the Muslim community, support and co-sponsor their events, as well as host informative events on the Muslim identity in the 21st century. MPRC is composed of many organizations that would like to introduce their members to each other. We would like to have members of these organizations come together and introduce themselves and be introudced to each of our member organizations. In practice, we would have the eboard members of each organization give presentations on the their organization and members of each respective organization will listen to these presentations.</t>
  </si>
  <si>
    <t>02/02/2022, 02/16/2022, 03/02/2022, 03/23/2022, 04/06/2022, 4/20/2022</t>
  </si>
  <si>
    <t>Attendance: College Ave and Livingston Student Centers</t>
  </si>
  <si>
    <t>Date: 500</t>
  </si>
  <si>
    <r>
      <rPr>
        <rFont val="Arial"/>
        <b/>
        <color rgb="FF000000"/>
        <sz val="10.0"/>
      </rPr>
      <t>Small &lt;= 125 |</t>
    </r>
    <r>
      <rPr>
        <rFont val="Arial"/>
        <b/>
        <i/>
        <color rgb="FF000000"/>
        <sz val="10.0"/>
      </rPr>
      <t xml:space="preserve"> Large &gt; 125</t>
    </r>
    <r>
      <rPr>
        <rFont val="Arial"/>
        <b/>
        <color rgb="FF000000"/>
        <sz val="10.0"/>
      </rPr>
      <t xml:space="preserve"> (maximum 7 events)</t>
    </r>
  </si>
  <si>
    <t>This amount is needed to pay for the projector costs, the costs for setting up the meeting and all other student center associated costs. When budgeting for each week's meeting, the total amount comes up to this cost.</t>
  </si>
  <si>
    <t>The room requires the lectern package and the seats need to be arranged theater-style. We will need multiple microphones for the question and answer section of the event, in addition to the projector in the MPR. In the effort to invite international speakers of such a caliber that is compelled by the gravity and significance of the subject, we hope to make the event aesthetically appealing to all who attend. Specifically, to take inspiration from events that are professionally planned such as national speeches and events at other prestigious universities such as Ivy League schools. We would like to at least attempt to meet these standards in order to truly demonstrate the quality of Rutgers University and hope to encourage him/her to return for future events. Stage - $150 Speaker Package MPR A- $150 Lectern Microphone House Sound 4 Microphone Wireless Handheld - $200 Setup Charge- $100 Projector- $100 =$700 x 6 Installments =$4200Room Rental = $800</t>
  </si>
  <si>
    <t>As office supplies are a necessary expense, the amount accounts for general office supplies and the Council's organizational needs.</t>
  </si>
  <si>
    <t>This amount is used for posters and flyers to be printed for advertising the event. As the event is mainly directed towards Rutgers University students and faculty, they will mostly receive the flyers. We would also like a big banner at every event. 2000 Flyers - $2000 70 Posters - $700 Banner - $ 300 =$3000 total for all installments.</t>
  </si>
  <si>
    <t>This amount covers costs related to advertising needed to raise awareness for the diverse needs of the Muslim communtiy in addition to provide a channel of communication between the Muslim and Rutgers community.</t>
  </si>
  <si>
    <t>Food is needed to facilitate the academic environment and will be provided by a Rutgers University approved vendor. Presenting food at this event will also shed light on the Univeristy’s past and continued support of the minority cultures present in the Muslim community and the condemnation of disciminatory practices. By proudly disseminating this continued support through our provision of food, we develop an ease of access to events that have social justice ideals and activism as their highlight.</t>
  </si>
  <si>
    <t>Food for General MeetingsSince we are a Muslim group, we are restricted to eating only certified Halal food and therefore have a contract in place to purchase Halal pizza for our members and guests. The deconstruction of costs for the Halal Pizza are as follows : $75/4 Pizzas $75 x 13 Meetings=$975</t>
  </si>
  <si>
    <t>The supplies will be directed toward table cloths, utensils, platters, and tasteful decorations.The Duplications we need for the event include the informational pamphlets that we give to the attendees of the event. 1000 Pamphlets- $500</t>
  </si>
  <si>
    <t>We plan on contacting Mohamed Sanu, who is a Wide Receiver for the Atlanta Falcons. He is a Rutgers Alumni and can relate to all members of the Rutgers community. He means a lot to our community and inviting him here will attract many Muslims and even Non-Muslims to our event so that they can find out more about our organizations.</t>
  </si>
  <si>
    <t>Program 1: Make sure food comes from a RU-approved vendor (AL)
OM: Make sure pizza comes from RU-approved vendor (AL)</t>
  </si>
  <si>
    <t>Organization Name: Young Life</t>
  </si>
  <si>
    <t>Caitlynn Lam</t>
  </si>
  <si>
    <t>cjl221@rutgers.edu</t>
  </si>
  <si>
    <t>Our purpose is to provide a place where students can come and enjoy fellowship in a safe, welcoming community while learning what it means to live out Christian faith while enjoying college. We want to reach out to students who are coming into college and are faced with the tough road of figuring out what it means to “own your faith.” We want to walk along side them as they are figuring this out as well as provide opportunities for growth and fellowship whether through Rutgers, Young Life, or churches in the area.</t>
  </si>
  <si>
    <t>SABO #: 1774</t>
  </si>
  <si>
    <t>Program 1 Name: End of Year Luau</t>
  </si>
  <si>
    <t>Event Description:  The luau is a fun opportunity to celebrate the end of another semester, for all club and non-club members. It is an opportunity to come together one more time as a collective group, before the school year ends and summer begins. The luau is one of our most anticipated events of the year - an incredible way to build community and look back on the past year.</t>
  </si>
  <si>
    <t>Date: TBD - potentially May 7th</t>
  </si>
  <si>
    <t>Location: Behind Nichols Apartments, on Busch</t>
  </si>
  <si>
    <t>Assorted food, drinks, sub platter, desserts</t>
  </si>
  <si>
    <t>Plates, cups, utensils, leis, etc.</t>
  </si>
  <si>
    <t>Program 1: Make sure food comes from RU-approved vendor. Please add an educational component such as a speaker to your event(EMF)</t>
  </si>
  <si>
    <t>Organization Name: In Christ Alone Ministry</t>
  </si>
  <si>
    <t>Scott Yi</t>
  </si>
  <si>
    <t>scott.yi@rutgers.edu</t>
  </si>
  <si>
    <t>We value the worth of every individual and seek to build each one personally through one-to-one, life-on-life discipleship. Our purpose is to worship God and to make Christ’s love known. The purpose of this organization is to explore and promote faith in Christ, and to help those interested in Christianity to get to know Christ through discipleship, Bible memorization, prayer, fellowship, and evangelism. Our mission is to advance the gospel of Jesus and His Kingdom into all the nations, by establishing and equipping laborers and disciple-makers to be sent out to build up generations of disciples of Christ everywhere. Our hope is to build a community of believers who are committed to following Jesus in glorifying God and seeking and saving the lost.</t>
  </si>
  <si>
    <t>SABO #: 1785</t>
  </si>
  <si>
    <t>Program 1 Name: General Interest Meetings</t>
  </si>
  <si>
    <t>Program 2 Name: Creating Care Packages</t>
  </si>
  <si>
    <t>Event Description:  The purpose of this general interest meeting is to welcome all students to Rutgers In Christ Alone ministry. We aim to introduce ICA as a faith based community, and to help students discover a home away from home. We want to inform students of the values and missions of ICA, to offer discipleship and/or one-on-one mentorship, and to build meaningful relationships. The values of ICA are as follows: 1. Every individual to become the person that he/she was meant to be. 2. Every person is beautiful and has something unique to offer We want to provide refreshments for the interest meeting</t>
  </si>
  <si>
    <t>Date: 2022-01-25 00:00:00</t>
  </si>
  <si>
    <t>Attendance: 80</t>
  </si>
  <si>
    <t>Location: Busch Student Center Multipurpose Rooms</t>
  </si>
  <si>
    <t>Event Description The goal of this event  is to come together as a community to provide and make care packages for friends and faculty dealing with the stress of exams</t>
  </si>
  <si>
    <t>Date: 2022-05-02 00:00:00</t>
  </si>
  <si>
    <t>Location: n/a</t>
  </si>
  <si>
    <t>n/a</t>
  </si>
  <si>
    <t>From Szechuan ichiban: -2 combo platters each serving ~40 people: $288 per platter -beverages: $24</t>
  </si>
  <si>
    <t>Nonperishable snacks and candies that can be packed and distributed via care packages</t>
  </si>
  <si>
    <t>Banners, brochures, room decor</t>
  </si>
  <si>
    <t>Hand sanitizers, PPE (masks, gloves, disinfectant wipes), tissue packs, self care stickers, personalized post cards, pencils, pens, highlighters, post it notes</t>
  </si>
  <si>
    <t>Description here n/a</t>
  </si>
  <si>
    <t>clipboards to hold pamphlets and info cards that will be used in tabling events and meetings, writing utensils, bibles, and books</t>
  </si>
  <si>
    <t>Brochures, banners, and posters that advertise ICA as well as any and all club related events</t>
  </si>
  <si>
    <t>Snacks and beverages which will be provided to members who attend meetings, which occur twice every week</t>
  </si>
  <si>
    <t>Brochures, pamphlets, programs, and info cards to be distributed during tabling events and meetings</t>
  </si>
  <si>
    <t>-GIM moved to OM(EMF)</t>
  </si>
  <si>
    <t>Organization Name: Klesis</t>
  </si>
  <si>
    <t>Megan Kim</t>
  </si>
  <si>
    <t>mdk149@scarletmail.rutgers.edu</t>
  </si>
  <si>
    <t>Klesis is a Christian organization for all Rutgers students that is affiliated with Gracepoint, which is a recognized affiliated congregation of Rutgers and a member of the Southern Baptist Convention.   We seek to build a Christian fellowship on campus that embodies the core values of Gracepoint: connecting with God, maturing in character, living out Biblical teachings, passionately following Christ, getting close to one another, training up in knowledge and skills, and reaching out to the campus.</t>
  </si>
  <si>
    <t>SABO #: 1797</t>
  </si>
  <si>
    <t>Program 1 Name: Easter Celebration</t>
  </si>
  <si>
    <t>Program 2 Name: Case for Resurrection</t>
  </si>
  <si>
    <t>Event Description:  All students are welcome as we celebrate Jesus' Resurrection together. We celebrate Easter, Jesus' resurrection from the grave and the new life He has given us through his victory over death. There will be food and refreshments at the event.</t>
  </si>
  <si>
    <t>Date: 2022-04-17 00:00:00</t>
  </si>
  <si>
    <t>Location: TBD</t>
  </si>
  <si>
    <t>Event Description A special talk. We explore the implication of Jesus' death and resurrection, and the evidence/arguments for it- whether or not it is reasonable to believe that it happened. All students are welcome. There will be food and refreshments at the event.</t>
  </si>
  <si>
    <t>This amount includes the expenses of equipment rental, for example tv rental, and other additional cost that is not included in the cost room rental.</t>
  </si>
  <si>
    <t>For equipment rental, for example a TV and other expenses not covered in the rental fee.</t>
  </si>
  <si>
    <t>Flyers, posters, signboards advertising the event.</t>
  </si>
  <si>
    <t>Fliers advertising for the event.</t>
  </si>
  <si>
    <t>Food, snacks, and refreshments for after the event.</t>
  </si>
  <si>
    <t>Food, snacks, and beverages for after the event.</t>
  </si>
  <si>
    <t>Pens, Clipboards, post-its for meetings and creating posters needed for events. We will be having multiple meeting throughout the semester, this amount covers the cost of office supplies for all events.</t>
  </si>
  <si>
    <t>Flyers, posters, signboards, advertising general meeting times and socail media. Stickers and buttons to give during out reach for our organization.</t>
  </si>
  <si>
    <t>Snacks like chips and water. More than 15 students come to each event, when you average 2 dollars per student for food, the cost increases with each event held.</t>
  </si>
  <si>
    <t>We use Square Space to create our website, publish flow codes and more.</t>
  </si>
  <si>
    <t>Organization Name: Muslim Feminists for the Arts</t>
  </si>
  <si>
    <t>Alina Zaidi</t>
  </si>
  <si>
    <t>alina.zaidi@rutgers.edu</t>
  </si>
  <si>
    <t>Muslim Feminists for the Arts intends to use the universal language of visual, performing and literary arts to educate and raise awareness of Islamic feminism derived from the Qur’an and Hadiths. We aim to challenge the authority of misogynistic cultural, religious, political, social and economic systems by providing a voice to Muslim women who face marginalization, discrimination and oppression. Through the arts we choose to represent our own diverse perspective to express Islamic femininity as plurality within unity. Our dedication and love for the Islamic faith motivates our work.</t>
  </si>
  <si>
    <t>SABO #: 1817</t>
  </si>
  <si>
    <t>Program 1 Name: Feminist Conversations</t>
  </si>
  <si>
    <t>Program 2 Name: MFA's Art Show</t>
  </si>
  <si>
    <t>Event Description:  Students will be able to attend a panel based discussion event. The subject will surround a taboo topic in Islamic culture that is relatable to our age group, and islamic scholars will discuss the topic and answer questions the students have. The event will be structured with two speakers discussing the topic with one another, with the ability for the audience to send in anonymous questions at any time for the speakers to answer.</t>
  </si>
  <si>
    <t>Event Description Students will be able to submit artwork to the organization based on a predetermined theme that aligns with Muslim Feminists of the Art's mission statement. Once submitted, the organization will have an art show for students to showcase their work.</t>
  </si>
  <si>
    <t>Room rental cost, projector, sound equipment rental</t>
  </si>
  <si>
    <t>Room rental</t>
  </si>
  <si>
    <t>Printed flyers to broadcast event throughout area.</t>
  </si>
  <si>
    <t>Catering from Panera of sandwiches and snacks</t>
  </si>
  <si>
    <t>Catered snacks and beverages from Panera.</t>
  </si>
  <si>
    <t>Themes decorations, tablecloths, lights</t>
  </si>
  <si>
    <t>Lights, banners, tablecloths, centerpieces</t>
  </si>
  <si>
    <t>Description here Engagement speaker fee</t>
  </si>
  <si>
    <t>speaker fee</t>
  </si>
  <si>
    <t>Room rentals for meetings, projectors</t>
  </si>
  <si>
    <t>Trifold signs, crafting supplies, markers</t>
  </si>
  <si>
    <t>Mass printing of flyers and stickers</t>
  </si>
  <si>
    <t>Catering from Panera for meetings, water</t>
  </si>
  <si>
    <t>please specify speaker</t>
  </si>
  <si>
    <t>Organization Name: Jewish Allies and Queers</t>
  </si>
  <si>
    <t>Hannah Wetter</t>
  </si>
  <si>
    <t>hgw9@scarletmail.rutgers.edu</t>
  </si>
  <si>
    <t>Social Justice Education (sje@echo.rutgers.edu)</t>
  </si>
  <si>
    <t>We are an organization focused on the creation and implementation of a safe space for LGBTQ Jews and their allies. The goal of JAQs is to create an LGBTQ+ space through discussions and activities that celebrates diversity in the LGBTQ+ Jewish community and encourages others to find a middle ground between religion and queerness.</t>
  </si>
  <si>
    <t>SABO #: 1875</t>
  </si>
  <si>
    <t>Program 1 Name: Queer Jewish Speaker</t>
  </si>
  <si>
    <t>Program 2 Name: Purim Drag Show</t>
  </si>
  <si>
    <t>Event Description:  Hosting a Queer Jewish Speaker to share their stories, experience, and community work at Hillel's Pride Shabbat.</t>
  </si>
  <si>
    <t>Date: 2021-02-24 00:00:00</t>
  </si>
  <si>
    <t>Attendance: 45</t>
  </si>
  <si>
    <t>Location: Rutgers Hillel</t>
  </si>
  <si>
    <t>Event Description A celebration of Purim and the Purim tradition of drag! An opportunity for community members to dress up, perform, socialize, and eat some hamentashen together.</t>
  </si>
  <si>
    <t>Date: 2021-03-11 00:00:00</t>
  </si>
  <si>
    <t>Attendance: 20</t>
  </si>
  <si>
    <t>Location: Hillel</t>
  </si>
  <si>
    <t>Pizza pies from approved sources.</t>
  </si>
  <si>
    <t>Pizza pies and hamentashen cookies from approved sources.</t>
  </si>
  <si>
    <t>Description here $364.78 will provide a budget for speaker fees for a queer Jewish speaker or ally. Possibilities include Rabbi Mike Moskowitz, Justin Smolen, or Michael Twitty.</t>
  </si>
  <si>
    <t>2-3 pizza pies from approved sources for weekly meetings throughout the semester.  Each meeting's pizza or food order ranges from $20.00-$40.00.</t>
  </si>
  <si>
    <t>Organization Name: Hindu YUVA</t>
  </si>
  <si>
    <t>Jaanhavi Ganesh</t>
  </si>
  <si>
    <t>jg1514@scarletmail.rutgers.edu</t>
  </si>
  <si>
    <t>The mission of The Rutgers University Hindu YUVA is to bring the Hindu student community together and spread the message of oneness and explain the importance of Vasudhaiva Kutumbakam (The world as one family). As Hinduism is one of the largest and oldest religions in the world, we believe that this main message of oneness and equality should be spread throughout the Rutgers community. We hope to create a young generation that is strong and united. YUVA in our name stands for Youth for Unity, Virtues, and Actions. We would like to create a stronger youth power by providing students with virtues. By bringing students and different like-minded organizations together, we would like to create a strong Hindu presence and voice at Rutgers University. Hindu YUVA will act as a bridge between the Hindu students and the administration and the Hindu community outside Rutgers University.</t>
  </si>
  <si>
    <t>SABO #: 1960</t>
  </si>
  <si>
    <t>Program 1 Name: Sankranti Kite Festival</t>
  </si>
  <si>
    <t>Program 2 Name: Guru Vandana</t>
  </si>
  <si>
    <t>Event Description:  Sankranti marks the start of Spring and the beginning of longer days in the year, which is celebrated by eating sweets, making rangolis, and flying kites. We will be hosting the second Sankranti event on campus by flying kites in the Livingston Lawn</t>
  </si>
  <si>
    <t>Event Description “Guru Vandana” literally translates to “Teacher Appreciation.” In Hindu culture, “Gurus” or “Teacher” are given the utmost respect as they provide us with knowledge and shape our lives tremendously. We will be inviting professors, administration members, and staff to recognize and appreciate their hard work for students like us. During this event, students will express gratitude to the professors by sharing their experiences along with a few cultural performances by our own Rutgers students.</t>
  </si>
  <si>
    <t>Lawn Reservation, mic/audio system</t>
  </si>
  <si>
    <t>Mic/Audio System, Projector System, Speaker System, Room Rental</t>
  </si>
  <si>
    <t>Facebook and Instagram promotions, event flyers</t>
  </si>
  <si>
    <t>Flyers, Posters, Facebook Promotion, Instagram Promotion</t>
  </si>
  <si>
    <t>Sweets, snacks and drinks</t>
  </si>
  <si>
    <t>Indian Catering Service</t>
  </si>
  <si>
    <t>Kites, decorations, and intenararies</t>
  </si>
  <si>
    <t>Decorations, Plaque &amp; Shawl for professors and administrators</t>
  </si>
  <si>
    <t>Description here DJ-1000Guest Speaker-500 Live Instrumental-500</t>
  </si>
  <si>
    <t>DJ - 1000, Speaker - 500, Live Music - 500</t>
  </si>
  <si>
    <t>N/A</t>
  </si>
  <si>
    <t>We will be using a mic/audio system and projector system during all of our biweekly meetings.</t>
  </si>
  <si>
    <t>Scissors, staplers, tape, pens, craft paper, cardstock- 500 Decoration material- 1000</t>
  </si>
  <si>
    <t>Facebook and Instagram promotions- 500 Flyers and banners- 500</t>
  </si>
  <si>
    <t>Pizza and drinks for every general meeting</t>
  </si>
  <si>
    <t>Om stickers, Hindu YUVA shirts, water bottles, backpacks</t>
  </si>
  <si>
    <t>Canva and Adobe for promotional material</t>
  </si>
  <si>
    <t>Itinerary for events</t>
  </si>
  <si>
    <t>Hindu YUVA Team Merchandise, Apparel, Decorations, Storage Space</t>
  </si>
  <si>
    <t>National Hindu YUVA Leadership Conference</t>
  </si>
  <si>
    <t>Hindu YUVA Leadership meets every year to discuss past accomplishments and set future goals for the organization. We have several leadership training workshops and we draw inspiration from other Hindu YUVA chapters across the country.</t>
  </si>
  <si>
    <t>Location: Austin, Texas</t>
  </si>
  <si>
    <t>Date: 02/11/2022 - 02/13/2022</t>
  </si>
  <si>
    <t>Flight tickets, Car Rental</t>
  </si>
  <si>
    <t>Pizza &amp; Beverages for the team</t>
  </si>
  <si>
    <t>Hotel Fees</t>
  </si>
  <si>
    <t>100 per person</t>
  </si>
  <si>
    <t>OM: Storage space under "Other" can be funded under room rental and equipment (AL)
Program 2: Make sure food comes from RU-approved vendor (AL)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</si>
</sst>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6">
    <font>
      <sz val="12.0"/>
      <color theme="1"/>
      <name val="Calibri"/>
      <scheme val="minor"/>
    </font>
    <font>
      <b/>
      <sz val="11.0"/>
      <color theme="1"/>
      <name val="Calibri"/>
    </font>
    <font>
      <color theme="1"/>
      <name val="Calibri"/>
      <scheme val="minor"/>
    </font>
    <font>
      <color theme="1"/>
      <name val="Arial"/>
    </font>
    <font>
      <sz val="11.0"/>
      <color theme="1"/>
      <name val="Calibri"/>
    </font>
    <font>
      <sz val="11.0"/>
      <color rgb="FF000000"/>
      <name val="Inconsolata"/>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
      <sz val="12.0"/>
      <color theme="1"/>
      <name val="Calibri"/>
    </font>
  </fonts>
  <fills count="22">
    <fill>
      <patternFill patternType="none"/>
    </fill>
    <fill>
      <patternFill patternType="lightGray"/>
    </fill>
    <fill>
      <patternFill patternType="solid">
        <fgColor rgb="FFFFFFFF"/>
        <bgColor rgb="FFFFFFFF"/>
      </patternFill>
    </fill>
    <fill>
      <patternFill patternType="solid">
        <fgColor rgb="FFE5E5E5"/>
        <bgColor rgb="FFE5E5E5"/>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
      <patternFill patternType="solid">
        <fgColor rgb="FFFF0000"/>
        <bgColor rgb="FFFF0000"/>
      </patternFill>
    </fill>
  </fills>
  <borders count="19">
    <border/>
    <border>
      <top style="thin">
        <color rgb="FF000000"/>
      </top>
    </border>
    <border>
      <top style="medium">
        <color rgb="FF000000"/>
      </top>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right/>
      <bottom/>
    </border>
  </borders>
  <cellStyleXfs count="1">
    <xf borderId="0" fillId="0" fontId="0" numFmtId="0" applyAlignment="1" applyFont="1"/>
  </cellStyleXfs>
  <cellXfs count="207">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center" vertical="bottom"/>
    </xf>
    <xf borderId="0" fillId="0" fontId="1" numFmtId="164" xfId="0" applyAlignment="1" applyFont="1" applyNumberFormat="1">
      <alignment vertical="bottom"/>
    </xf>
    <xf borderId="0" fillId="0" fontId="2" numFmtId="0" xfId="0" applyAlignment="1" applyFont="1">
      <alignment readingOrder="0"/>
    </xf>
    <xf borderId="0" fillId="0" fontId="3" numFmtId="0" xfId="0" applyAlignment="1" applyFont="1">
      <alignment readingOrder="0" vertical="bottom"/>
    </xf>
    <xf borderId="0" fillId="0" fontId="3" numFmtId="0" xfId="0" applyAlignment="1" applyFont="1">
      <alignment horizontal="right" vertical="bottom"/>
    </xf>
    <xf borderId="0" fillId="0" fontId="4" numFmtId="0" xfId="0" applyAlignment="1" applyFont="1">
      <alignment vertical="bottom"/>
    </xf>
    <xf borderId="0" fillId="0" fontId="4" numFmtId="164" xfId="0" applyAlignment="1" applyFont="1" applyNumberFormat="1">
      <alignment horizontal="right" vertical="bottom"/>
    </xf>
    <xf borderId="0" fillId="2" fontId="4" numFmtId="0" xfId="0" applyAlignment="1" applyFill="1" applyFont="1">
      <alignment vertical="bottom"/>
    </xf>
    <xf borderId="0" fillId="0" fontId="4" numFmtId="0" xfId="0" applyAlignment="1" applyFont="1">
      <alignment horizontal="center" vertical="bottom"/>
    </xf>
    <xf borderId="0" fillId="0" fontId="2" numFmtId="0" xfId="0" applyFont="1"/>
    <xf borderId="0" fillId="3" fontId="5" numFmtId="0" xfId="0" applyFill="1" applyFont="1"/>
    <xf borderId="0" fillId="0" fontId="3" numFmtId="0" xfId="0" applyAlignment="1" applyFont="1">
      <alignment vertical="bottom"/>
    </xf>
    <xf borderId="0" fillId="0" fontId="4" numFmtId="0" xfId="0" applyAlignment="1" applyFont="1">
      <alignment readingOrder="0" vertical="bottom"/>
    </xf>
    <xf borderId="0" fillId="0" fontId="4" numFmtId="164" xfId="0" applyAlignment="1" applyFont="1" applyNumberFormat="1">
      <alignment horizontal="right" readingOrder="0" vertical="bottom"/>
    </xf>
    <xf borderId="0" fillId="2" fontId="4" numFmtId="0" xfId="0" applyAlignment="1" applyFont="1">
      <alignment readingOrder="0" vertical="bottom"/>
    </xf>
    <xf borderId="1" fillId="0" fontId="2" numFmtId="164" xfId="0" applyBorder="1" applyFont="1" applyNumberFormat="1"/>
    <xf borderId="2" fillId="0" fontId="2" numFmtId="164" xfId="0" applyBorder="1" applyFont="1" applyNumberFormat="1"/>
    <xf borderId="3" fillId="4" fontId="6" numFmtId="0" xfId="0" applyBorder="1" applyFill="1" applyFont="1"/>
    <xf borderId="4" fillId="4" fontId="6" numFmtId="0" xfId="0" applyBorder="1" applyFont="1"/>
    <xf borderId="5" fillId="4" fontId="6" numFmtId="0" xfId="0" applyBorder="1" applyFont="1"/>
    <xf borderId="0" fillId="0" fontId="7" numFmtId="0" xfId="0" applyFont="1"/>
    <xf borderId="3" fillId="4" fontId="6" numFmtId="164" xfId="0" applyBorder="1" applyFont="1" applyNumberFormat="1"/>
    <xf borderId="5" fillId="4" fontId="8" numFmtId="0" xfId="0" applyBorder="1" applyFont="1"/>
    <xf borderId="6" fillId="4" fontId="6" numFmtId="164" xfId="0" applyBorder="1" applyFont="1" applyNumberFormat="1"/>
    <xf borderId="7" fillId="4" fontId="9" numFmtId="0" xfId="0" applyBorder="1" applyFont="1"/>
    <xf borderId="8" fillId="4" fontId="9" numFmtId="0" xfId="0" applyBorder="1" applyFont="1"/>
    <xf borderId="8" fillId="4" fontId="10" numFmtId="164" xfId="0" applyBorder="1" applyFont="1" applyNumberFormat="1"/>
    <xf borderId="4" fillId="4" fontId="9" numFmtId="0" xfId="0" applyBorder="1" applyFont="1"/>
    <xf borderId="9" fillId="4" fontId="10" numFmtId="164" xfId="0" applyBorder="1" applyFont="1" applyNumberFormat="1"/>
    <xf borderId="10" fillId="4" fontId="9" numFmtId="164" xfId="0" applyBorder="1" applyFont="1" applyNumberFormat="1"/>
    <xf borderId="10" fillId="4" fontId="9" numFmtId="0" xfId="0" applyBorder="1" applyFont="1"/>
    <xf borderId="11" fillId="4" fontId="10" numFmtId="164" xfId="0" applyBorder="1" applyFont="1" applyNumberFormat="1"/>
    <xf borderId="10" fillId="4" fontId="11" numFmtId="0" xfId="0" applyAlignment="1" applyBorder="1" applyFont="1">
      <alignment shrinkToFit="0" wrapText="1"/>
    </xf>
    <xf borderId="12" fillId="4" fontId="9" numFmtId="164" xfId="0" applyBorder="1" applyFont="1" applyNumberFormat="1"/>
    <xf borderId="10" fillId="5" fontId="12" numFmtId="0" xfId="0" applyAlignment="1" applyBorder="1" applyFill="1" applyFont="1">
      <alignment shrinkToFit="0" wrapText="1"/>
    </xf>
    <xf borderId="10" fillId="6" fontId="10" numFmtId="164" xfId="0" applyBorder="1" applyFill="1" applyFont="1" applyNumberFormat="1"/>
    <xf borderId="10" fillId="6" fontId="10" numFmtId="164" xfId="0" applyAlignment="1" applyBorder="1" applyFont="1" applyNumberFormat="1">
      <alignment shrinkToFit="0" wrapText="1"/>
    </xf>
    <xf borderId="10" fillId="5" fontId="9" numFmtId="0" xfId="0" applyBorder="1" applyFont="1"/>
    <xf borderId="10" fillId="6" fontId="10" numFmtId="164" xfId="0" applyAlignment="1" applyBorder="1" applyFont="1" applyNumberFormat="1">
      <alignment readingOrder="0"/>
    </xf>
    <xf borderId="12" fillId="6" fontId="10" numFmtId="164" xfId="0" applyAlignment="1" applyBorder="1" applyFont="1" applyNumberFormat="1">
      <alignment readingOrder="0"/>
    </xf>
    <xf borderId="10" fillId="7" fontId="9" numFmtId="0" xfId="0" applyBorder="1" applyFill="1" applyFont="1"/>
    <xf borderId="10" fillId="8" fontId="10" numFmtId="164" xfId="0" applyBorder="1" applyFill="1" applyFont="1" applyNumberFormat="1"/>
    <xf borderId="10" fillId="8" fontId="10" numFmtId="164" xfId="0" applyAlignment="1" applyBorder="1" applyFont="1" applyNumberFormat="1">
      <alignment shrinkToFit="0" wrapText="1"/>
    </xf>
    <xf borderId="10" fillId="8" fontId="10" numFmtId="164" xfId="0" applyAlignment="1" applyBorder="1" applyFont="1" applyNumberFormat="1">
      <alignment readingOrder="0"/>
    </xf>
    <xf borderId="12" fillId="8" fontId="10" numFmtId="164" xfId="0" applyAlignment="1" applyBorder="1" applyFont="1" applyNumberFormat="1">
      <alignment readingOrder="0"/>
    </xf>
    <xf borderId="12" fillId="6" fontId="10" numFmtId="164" xfId="0" applyBorder="1" applyFont="1" applyNumberFormat="1"/>
    <xf borderId="12" fillId="8" fontId="10" numFmtId="164" xfId="0" applyBorder="1" applyFont="1" applyNumberFormat="1"/>
    <xf borderId="10" fillId="5" fontId="10" numFmtId="164" xfId="0" applyBorder="1" applyFont="1" applyNumberFormat="1"/>
    <xf borderId="12" fillId="5" fontId="10" numFmtId="164" xfId="0" applyBorder="1" applyFont="1" applyNumberFormat="1"/>
    <xf borderId="10" fillId="7" fontId="9" numFmtId="164" xfId="0" applyBorder="1" applyFont="1" applyNumberFormat="1"/>
    <xf borderId="10" fillId="7" fontId="10" numFmtId="0" xfId="0" applyAlignment="1" applyBorder="1" applyFont="1">
      <alignment shrinkToFit="0" wrapText="1"/>
    </xf>
    <xf borderId="10" fillId="7" fontId="10" numFmtId="164" xfId="0" applyBorder="1" applyFont="1" applyNumberFormat="1"/>
    <xf borderId="12" fillId="7" fontId="10" numFmtId="164" xfId="0" applyBorder="1" applyFont="1" applyNumberFormat="1"/>
    <xf borderId="10" fillId="5" fontId="12" numFmtId="0" xfId="0" applyAlignment="1" applyBorder="1" applyFont="1">
      <alignment horizontal="left"/>
    </xf>
    <xf borderId="10" fillId="7" fontId="9" numFmtId="0" xfId="0" applyAlignment="1" applyBorder="1" applyFont="1">
      <alignment horizontal="left"/>
    </xf>
    <xf borderId="10" fillId="5" fontId="9" numFmtId="0" xfId="0" applyAlignment="1" applyBorder="1" applyFont="1">
      <alignment shrinkToFit="0" wrapText="1"/>
    </xf>
    <xf borderId="10" fillId="5" fontId="9" numFmtId="164" xfId="0" applyBorder="1" applyFont="1" applyNumberFormat="1"/>
    <xf borderId="10" fillId="7" fontId="9" numFmtId="0" xfId="0" applyAlignment="1" applyBorder="1" applyFont="1">
      <alignment shrinkToFit="0" wrapText="1"/>
    </xf>
    <xf borderId="10" fillId="5" fontId="13" numFmtId="0" xfId="0" applyBorder="1" applyFont="1"/>
    <xf borderId="10" fillId="5" fontId="13" numFmtId="164" xfId="0" applyBorder="1" applyFont="1" applyNumberFormat="1"/>
    <xf borderId="10" fillId="5" fontId="13" numFmtId="0" xfId="0" applyAlignment="1" applyBorder="1" applyFont="1">
      <alignment shrinkToFit="0" wrapText="1"/>
    </xf>
    <xf borderId="10" fillId="7" fontId="10" numFmtId="0" xfId="0" applyBorder="1" applyFont="1"/>
    <xf borderId="12" fillId="5" fontId="9" numFmtId="164" xfId="0" applyBorder="1" applyFont="1" applyNumberFormat="1"/>
    <xf borderId="9" fillId="7" fontId="9" numFmtId="164" xfId="0" applyBorder="1" applyFont="1" applyNumberFormat="1"/>
    <xf borderId="3" fillId="4" fontId="9" numFmtId="0" xfId="0" applyBorder="1" applyFont="1"/>
    <xf borderId="4" fillId="4" fontId="9" numFmtId="0" xfId="0" applyAlignment="1" applyBorder="1" applyFont="1">
      <alignment shrinkToFit="0" wrapText="1"/>
    </xf>
    <xf borderId="4" fillId="4" fontId="10" numFmtId="164" xfId="0" applyBorder="1" applyFont="1" applyNumberFormat="1"/>
    <xf borderId="5" fillId="4" fontId="10" numFmtId="164" xfId="0" applyBorder="1" applyFont="1" applyNumberFormat="1"/>
    <xf borderId="5" fillId="4" fontId="9" numFmtId="0" xfId="0" applyBorder="1" applyFont="1"/>
    <xf borderId="10" fillId="4" fontId="9" numFmtId="0" xfId="0" applyAlignment="1" applyBorder="1" applyFont="1">
      <alignment shrinkToFit="0" wrapText="1"/>
    </xf>
    <xf borderId="10" fillId="4" fontId="10" numFmtId="164" xfId="0" applyBorder="1" applyFont="1" applyNumberFormat="1"/>
    <xf borderId="12" fillId="4" fontId="10" numFmtId="164" xfId="0" applyBorder="1" applyFont="1" applyNumberFormat="1"/>
    <xf borderId="10" fillId="4" fontId="9" numFmtId="164" xfId="0" applyAlignment="1" applyBorder="1" applyFont="1" applyNumberFormat="1">
      <alignment shrinkToFit="0" wrapText="1"/>
    </xf>
    <xf borderId="10" fillId="4" fontId="10" numFmtId="0" xfId="0" applyBorder="1" applyFont="1"/>
    <xf borderId="10" fillId="4" fontId="12" numFmtId="164" xfId="0" applyAlignment="1" applyBorder="1" applyFont="1" applyNumberFormat="1">
      <alignment shrinkToFit="0" wrapText="1"/>
    </xf>
    <xf borderId="10" fillId="9" fontId="9" numFmtId="0" xfId="0" applyBorder="1" applyFill="1" applyFont="1"/>
    <xf borderId="10" fillId="10" fontId="10" numFmtId="164" xfId="0" applyAlignment="1" applyBorder="1" applyFill="1" applyFont="1" applyNumberFormat="1">
      <alignment readingOrder="0" shrinkToFit="0" wrapText="1"/>
    </xf>
    <xf borderId="10" fillId="10" fontId="10" numFmtId="164" xfId="0" applyAlignment="1" applyBorder="1" applyFont="1" applyNumberFormat="1">
      <alignment shrinkToFit="0" wrapText="1"/>
    </xf>
    <xf borderId="10" fillId="10" fontId="10" numFmtId="164" xfId="0" applyAlignment="1" applyBorder="1" applyFont="1" applyNumberFormat="1">
      <alignment readingOrder="0"/>
    </xf>
    <xf borderId="12" fillId="10" fontId="10" numFmtId="164" xfId="0" applyBorder="1" applyFont="1" applyNumberFormat="1"/>
    <xf borderId="10" fillId="11" fontId="12" numFmtId="0" xfId="0" applyAlignment="1" applyBorder="1" applyFill="1" applyFont="1">
      <alignment shrinkToFit="0" wrapText="1"/>
    </xf>
    <xf borderId="10" fillId="12" fontId="10" numFmtId="164" xfId="0" applyBorder="1" applyFill="1" applyFont="1" applyNumberFormat="1"/>
    <xf borderId="10" fillId="12" fontId="10" numFmtId="164" xfId="0" applyAlignment="1" applyBorder="1" applyFont="1" applyNumberFormat="1">
      <alignment shrinkToFit="0" wrapText="1"/>
    </xf>
    <xf borderId="10" fillId="11" fontId="9" numFmtId="0" xfId="0" applyBorder="1" applyFont="1"/>
    <xf borderId="12" fillId="12" fontId="10" numFmtId="164" xfId="0" applyBorder="1" applyFont="1" applyNumberFormat="1"/>
    <xf borderId="10" fillId="10" fontId="10" numFmtId="164" xfId="0" applyBorder="1" applyFont="1" applyNumberFormat="1"/>
    <xf borderId="12" fillId="10" fontId="10" numFmtId="164" xfId="0" applyAlignment="1" applyBorder="1" applyFont="1" applyNumberFormat="1">
      <alignment readingOrder="0"/>
    </xf>
    <xf borderId="10" fillId="10" fontId="7" numFmtId="164" xfId="0" applyAlignment="1" applyBorder="1" applyFont="1" applyNumberFormat="1">
      <alignment readingOrder="0"/>
    </xf>
    <xf borderId="10" fillId="10" fontId="7" numFmtId="164" xfId="0" applyBorder="1" applyFont="1" applyNumberFormat="1"/>
    <xf borderId="10" fillId="11" fontId="9" numFmtId="164" xfId="0" applyBorder="1" applyFont="1" applyNumberFormat="1"/>
    <xf borderId="10" fillId="11" fontId="9" numFmtId="0" xfId="0" applyAlignment="1" applyBorder="1" applyFont="1">
      <alignment shrinkToFit="0" wrapText="1"/>
    </xf>
    <xf borderId="10" fillId="11" fontId="10" numFmtId="164" xfId="0" applyBorder="1" applyFont="1" applyNumberFormat="1"/>
    <xf borderId="12" fillId="11" fontId="10" numFmtId="164" xfId="0" applyBorder="1" applyFont="1" applyNumberFormat="1"/>
    <xf borderId="10" fillId="9" fontId="9" numFmtId="0" xfId="0" applyAlignment="1" applyBorder="1" applyFont="1">
      <alignment shrinkToFit="0" wrapText="1"/>
    </xf>
    <xf borderId="12" fillId="9" fontId="9" numFmtId="0" xfId="0" applyBorder="1" applyFont="1"/>
    <xf borderId="10" fillId="11" fontId="9" numFmtId="0" xfId="0" applyAlignment="1" applyBorder="1" applyFont="1">
      <alignment horizontal="left"/>
    </xf>
    <xf borderId="10" fillId="11" fontId="10" numFmtId="0" xfId="0" applyAlignment="1" applyBorder="1" applyFont="1">
      <alignment shrinkToFit="0" wrapText="1"/>
    </xf>
    <xf borderId="10" fillId="11" fontId="12" numFmtId="0" xfId="0" applyBorder="1" applyFont="1"/>
    <xf borderId="10" fillId="11" fontId="10" numFmtId="0" xfId="0" applyBorder="1" applyFont="1"/>
    <xf borderId="10" fillId="9" fontId="10" numFmtId="0" xfId="0" applyBorder="1" applyFont="1"/>
    <xf borderId="10" fillId="9" fontId="10" numFmtId="164" xfId="0" applyBorder="1" applyFont="1" applyNumberFormat="1"/>
    <xf borderId="10" fillId="9" fontId="10" numFmtId="164" xfId="0" applyAlignment="1" applyBorder="1" applyFont="1" applyNumberFormat="1">
      <alignment shrinkToFit="0" wrapText="1"/>
    </xf>
    <xf borderId="12" fillId="9" fontId="10" numFmtId="164" xfId="0" applyBorder="1" applyFont="1" applyNumberFormat="1"/>
    <xf borderId="12" fillId="11" fontId="9" numFmtId="164" xfId="0" applyBorder="1" applyFont="1" applyNumberFormat="1"/>
    <xf borderId="10" fillId="9" fontId="10" numFmtId="0" xfId="0" applyAlignment="1" applyBorder="1" applyFont="1">
      <alignment shrinkToFit="0" wrapText="1"/>
    </xf>
    <xf borderId="10" fillId="9" fontId="9" numFmtId="164" xfId="0" applyBorder="1" applyFont="1" applyNumberFormat="1"/>
    <xf borderId="10" fillId="9" fontId="9" numFmtId="164" xfId="0" applyAlignment="1" applyBorder="1" applyFont="1" applyNumberFormat="1">
      <alignment shrinkToFit="0" wrapText="1"/>
    </xf>
    <xf borderId="9" fillId="9" fontId="9" numFmtId="164" xfId="0" applyBorder="1" applyFont="1" applyNumberFormat="1"/>
    <xf borderId="12" fillId="4" fontId="9" numFmtId="0" xfId="0" applyBorder="1" applyFont="1"/>
    <xf borderId="10" fillId="13" fontId="12" numFmtId="0" xfId="0" applyAlignment="1" applyBorder="1" applyFill="1" applyFont="1">
      <alignment shrinkToFit="0" wrapText="1"/>
    </xf>
    <xf borderId="10" fillId="14" fontId="10" numFmtId="164" xfId="0" applyBorder="1" applyFill="1" applyFont="1" applyNumberFormat="1"/>
    <xf borderId="10" fillId="14" fontId="10" numFmtId="164" xfId="0" applyAlignment="1" applyBorder="1" applyFont="1" applyNumberFormat="1">
      <alignment shrinkToFit="0" wrapText="1"/>
    </xf>
    <xf borderId="10" fillId="13" fontId="9" numFmtId="0" xfId="0" applyBorder="1" applyFont="1"/>
    <xf borderId="12" fillId="14" fontId="10" numFmtId="164" xfId="0" applyBorder="1" applyFont="1" applyNumberFormat="1"/>
    <xf borderId="10" fillId="13" fontId="9" numFmtId="0" xfId="0" applyAlignment="1" applyBorder="1" applyFont="1">
      <alignment shrinkToFit="0" wrapText="1"/>
    </xf>
    <xf borderId="10" fillId="4" fontId="7" numFmtId="0" xfId="0" applyAlignment="1" applyBorder="1" applyFont="1">
      <alignment horizontal="left"/>
    </xf>
    <xf borderId="10" fillId="15" fontId="9" numFmtId="0" xfId="0" applyAlignment="1" applyBorder="1" applyFill="1" applyFont="1">
      <alignment shrinkToFit="0" wrapText="1"/>
    </xf>
    <xf borderId="10" fillId="16" fontId="10" numFmtId="0" xfId="0" applyBorder="1" applyFill="1" applyFont="1"/>
    <xf borderId="10" fillId="16" fontId="7" numFmtId="164" xfId="0" applyAlignment="1" applyBorder="1" applyFont="1" applyNumberFormat="1">
      <alignment shrinkToFit="0" wrapText="1"/>
    </xf>
    <xf borderId="10" fillId="15" fontId="9" numFmtId="0" xfId="0" applyBorder="1" applyFont="1"/>
    <xf borderId="10" fillId="15" fontId="9" numFmtId="164" xfId="0" applyBorder="1" applyFont="1" applyNumberFormat="1"/>
    <xf borderId="13" fillId="13" fontId="12" numFmtId="0" xfId="0" applyAlignment="1" applyBorder="1" applyFont="1">
      <alignment shrinkToFit="0" wrapText="1"/>
    </xf>
    <xf borderId="10" fillId="16" fontId="10" numFmtId="164" xfId="0" applyAlignment="1" applyBorder="1" applyFont="1" applyNumberFormat="1">
      <alignment shrinkToFit="0" wrapText="1"/>
    </xf>
    <xf borderId="13" fillId="13" fontId="9" numFmtId="0" xfId="0" applyAlignment="1" applyBorder="1" applyFont="1">
      <alignment shrinkToFit="0" wrapText="1"/>
    </xf>
    <xf borderId="10" fillId="16" fontId="10" numFmtId="164" xfId="0" applyBorder="1" applyFont="1" applyNumberFormat="1"/>
    <xf borderId="12" fillId="16" fontId="10" numFmtId="164" xfId="0" applyBorder="1" applyFont="1" applyNumberFormat="1"/>
    <xf borderId="10" fillId="13" fontId="9" numFmtId="164" xfId="0" applyBorder="1" applyFont="1" applyNumberFormat="1"/>
    <xf borderId="12" fillId="13" fontId="9" numFmtId="164" xfId="0" applyBorder="1" applyFont="1" applyNumberFormat="1"/>
    <xf borderId="14" fillId="4" fontId="9" numFmtId="0" xfId="0" applyBorder="1" applyFont="1"/>
    <xf borderId="13" fillId="4" fontId="10" numFmtId="0" xfId="0" applyBorder="1" applyFont="1"/>
    <xf borderId="10" fillId="4" fontId="10" numFmtId="0" xfId="0" applyAlignment="1" applyBorder="1" applyFont="1">
      <alignment shrinkToFit="0" wrapText="1"/>
    </xf>
    <xf borderId="10" fillId="15" fontId="10" numFmtId="164" xfId="0" applyBorder="1" applyFont="1" applyNumberFormat="1"/>
    <xf borderId="12" fillId="15" fontId="10" numFmtId="164" xfId="0" applyBorder="1" applyFont="1" applyNumberFormat="1"/>
    <xf borderId="12" fillId="15" fontId="9" numFmtId="164" xfId="0" applyBorder="1" applyFont="1" applyNumberFormat="1"/>
    <xf borderId="10" fillId="4" fontId="7" numFmtId="0" xfId="0" applyBorder="1" applyFont="1"/>
    <xf borderId="10" fillId="17" fontId="12" numFmtId="0" xfId="0" applyAlignment="1" applyBorder="1" applyFill="1" applyFont="1">
      <alignment shrinkToFit="0" wrapText="1"/>
    </xf>
    <xf borderId="10" fillId="18" fontId="10" numFmtId="164" xfId="0" applyBorder="1" applyFill="1" applyFont="1" applyNumberFormat="1"/>
    <xf borderId="10" fillId="18" fontId="10" numFmtId="164" xfId="0" applyAlignment="1" applyBorder="1" applyFont="1" applyNumberFormat="1">
      <alignment shrinkToFit="0" wrapText="1"/>
    </xf>
    <xf borderId="10" fillId="17" fontId="9" numFmtId="0" xfId="0" applyBorder="1" applyFont="1"/>
    <xf borderId="12" fillId="18" fontId="10" numFmtId="164" xfId="0" applyBorder="1" applyFont="1" applyNumberFormat="1"/>
    <xf quotePrefix="1" borderId="10" fillId="4" fontId="9" numFmtId="0" xfId="0" applyBorder="1" applyFont="1"/>
    <xf borderId="10" fillId="19" fontId="12" numFmtId="0" xfId="0" applyAlignment="1" applyBorder="1" applyFill="1" applyFont="1">
      <alignment shrinkToFit="0" wrapText="1"/>
    </xf>
    <xf borderId="10" fillId="20" fontId="10" numFmtId="164" xfId="0" applyBorder="1" applyFill="1" applyFont="1" applyNumberFormat="1"/>
    <xf borderId="10" fillId="20" fontId="10" numFmtId="164" xfId="0" applyAlignment="1" applyBorder="1" applyFont="1" applyNumberFormat="1">
      <alignment shrinkToFit="0" wrapText="1"/>
    </xf>
    <xf borderId="10" fillId="19" fontId="9" numFmtId="0" xfId="0" applyBorder="1" applyFont="1"/>
    <xf borderId="12" fillId="20" fontId="10" numFmtId="164" xfId="0" applyBorder="1" applyFont="1" applyNumberFormat="1"/>
    <xf borderId="10" fillId="17" fontId="9" numFmtId="0" xfId="0" applyAlignment="1" applyBorder="1" applyFont="1">
      <alignment shrinkToFit="0" wrapText="1"/>
    </xf>
    <xf borderId="10" fillId="17" fontId="10" numFmtId="0" xfId="0" applyAlignment="1" applyBorder="1" applyFont="1">
      <alignment shrinkToFit="0" wrapText="1"/>
    </xf>
    <xf borderId="10" fillId="17" fontId="10" numFmtId="0" xfId="0" applyBorder="1" applyFont="1"/>
    <xf borderId="10" fillId="17" fontId="10" numFmtId="164" xfId="0" applyBorder="1" applyFont="1" applyNumberFormat="1"/>
    <xf borderId="12" fillId="17" fontId="10" numFmtId="164" xfId="0" applyBorder="1" applyFont="1" applyNumberFormat="1"/>
    <xf borderId="7" fillId="17" fontId="9" numFmtId="0" xfId="0" applyAlignment="1" applyBorder="1" applyFont="1">
      <alignment shrinkToFit="0" wrapText="1"/>
    </xf>
    <xf borderId="8" fillId="17" fontId="9" numFmtId="164" xfId="0" applyBorder="1" applyFont="1" applyNumberFormat="1"/>
    <xf borderId="8" fillId="17" fontId="9" numFmtId="0" xfId="0" applyAlignment="1" applyBorder="1" applyFont="1">
      <alignment shrinkToFit="0" wrapText="1"/>
    </xf>
    <xf borderId="8" fillId="17" fontId="9" numFmtId="0" xfId="0" applyBorder="1" applyFont="1"/>
    <xf borderId="9" fillId="17" fontId="9" numFmtId="164" xfId="0" applyBorder="1" applyFont="1" applyNumberFormat="1"/>
    <xf borderId="6" fillId="5" fontId="12" numFmtId="0" xfId="0" applyAlignment="1" applyBorder="1" applyFont="1">
      <alignment shrinkToFit="0" wrapText="1"/>
    </xf>
    <xf borderId="15" fillId="5" fontId="7" numFmtId="0" xfId="0" applyAlignment="1" applyBorder="1" applyFont="1">
      <alignment readingOrder="0" shrinkToFit="0" vertical="top" wrapText="1"/>
    </xf>
    <xf borderId="10" fillId="19" fontId="9" numFmtId="0" xfId="0" applyAlignment="1" applyBorder="1" applyFont="1">
      <alignment shrinkToFit="0" wrapText="1"/>
    </xf>
    <xf borderId="16" fillId="0" fontId="14" numFmtId="0" xfId="0" applyBorder="1" applyFont="1"/>
    <xf borderId="10" fillId="19" fontId="10" numFmtId="0" xfId="0" applyAlignment="1" applyBorder="1" applyFont="1">
      <alignment shrinkToFit="0" wrapText="1"/>
    </xf>
    <xf borderId="10" fillId="19" fontId="10" numFmtId="164" xfId="0" applyBorder="1" applyFont="1" applyNumberFormat="1"/>
    <xf borderId="10" fillId="19" fontId="10" numFmtId="164" xfId="0" applyAlignment="1" applyBorder="1" applyFont="1" applyNumberFormat="1">
      <alignment shrinkToFit="0" wrapText="1"/>
    </xf>
    <xf borderId="10" fillId="19" fontId="10" numFmtId="0" xfId="0" applyBorder="1" applyFont="1"/>
    <xf borderId="12" fillId="19" fontId="10" numFmtId="164" xfId="0" applyBorder="1" applyFont="1" applyNumberFormat="1"/>
    <xf borderId="10" fillId="19" fontId="9" numFmtId="164" xfId="0" applyBorder="1" applyFont="1" applyNumberFormat="1"/>
    <xf borderId="10" fillId="19" fontId="9" numFmtId="164" xfId="0" applyAlignment="1" applyBorder="1" applyFont="1" applyNumberFormat="1">
      <alignment shrinkToFit="0" wrapText="1"/>
    </xf>
    <xf borderId="12" fillId="19" fontId="9" numFmtId="164" xfId="0" applyBorder="1" applyFont="1" applyNumberFormat="1"/>
    <xf borderId="5" fillId="4" fontId="9" numFmtId="164" xfId="0" applyBorder="1" applyFont="1" applyNumberFormat="1"/>
    <xf borderId="6" fillId="4" fontId="9" numFmtId="164" xfId="0" applyBorder="1" applyFont="1" applyNumberFormat="1"/>
    <xf borderId="9" fillId="4" fontId="9" numFmtId="0" xfId="0" applyBorder="1" applyFont="1"/>
    <xf borderId="17" fillId="0" fontId="14" numFmtId="0" xfId="0" applyBorder="1" applyFont="1"/>
    <xf borderId="6" fillId="4" fontId="12" numFmtId="164" xfId="0" applyAlignment="1" applyBorder="1" applyFont="1" applyNumberFormat="1">
      <alignment readingOrder="0"/>
    </xf>
    <xf borderId="6" fillId="4" fontId="9" numFmtId="164" xfId="0" applyAlignment="1" applyBorder="1" applyFont="1" applyNumberFormat="1">
      <alignment readingOrder="0"/>
    </xf>
    <xf borderId="0" fillId="0" fontId="7" numFmtId="0" xfId="0" applyAlignment="1" applyFont="1">
      <alignment readingOrder="0"/>
    </xf>
    <xf borderId="0" fillId="0" fontId="10" numFmtId="0" xfId="0" applyFont="1"/>
    <xf borderId="0" fillId="0" fontId="10" numFmtId="164" xfId="0" applyFont="1" applyNumberFormat="1"/>
    <xf borderId="0" fillId="0" fontId="10" numFmtId="0" xfId="0" applyAlignment="1" applyFont="1">
      <alignment shrinkToFit="0" wrapText="1"/>
    </xf>
    <xf borderId="0" fillId="0" fontId="10" numFmtId="164" xfId="0" applyAlignment="1" applyFont="1" applyNumberFormat="1">
      <alignment shrinkToFit="0" wrapText="1"/>
    </xf>
    <xf borderId="10" fillId="21" fontId="10" numFmtId="164" xfId="0" applyAlignment="1" applyBorder="1" applyFill="1" applyFont="1" applyNumberFormat="1">
      <alignment shrinkToFit="0" wrapText="1"/>
    </xf>
    <xf borderId="15" fillId="5" fontId="7" numFmtId="0" xfId="0" applyAlignment="1" applyBorder="1" applyFont="1">
      <alignment readingOrder="0" shrinkToFit="0" wrapText="1"/>
    </xf>
    <xf borderId="10" fillId="7" fontId="9" numFmtId="164" xfId="0" applyAlignment="1" applyBorder="1" applyFont="1" applyNumberFormat="1">
      <alignment readingOrder="0"/>
    </xf>
    <xf borderId="10" fillId="12" fontId="10" numFmtId="164" xfId="0" applyAlignment="1" applyBorder="1" applyFont="1" applyNumberFormat="1">
      <alignment readingOrder="0"/>
    </xf>
    <xf borderId="12" fillId="12" fontId="10" numFmtId="164" xfId="0" applyAlignment="1" applyBorder="1" applyFont="1" applyNumberFormat="1">
      <alignment readingOrder="0"/>
    </xf>
    <xf borderId="15" fillId="5" fontId="7" numFmtId="0" xfId="0" applyAlignment="1" applyBorder="1" applyFont="1">
      <alignment shrinkToFit="0" wrapText="1"/>
    </xf>
    <xf borderId="7" fillId="4" fontId="9" numFmtId="0" xfId="0" applyAlignment="1" applyBorder="1" applyFont="1">
      <alignment readingOrder="0"/>
    </xf>
    <xf borderId="10" fillId="4" fontId="9" numFmtId="164" xfId="0" applyAlignment="1" applyBorder="1" applyFont="1" applyNumberFormat="1">
      <alignment readingOrder="0"/>
    </xf>
    <xf borderId="10" fillId="4" fontId="9" numFmtId="0" xfId="0" applyAlignment="1" applyBorder="1" applyFont="1">
      <alignment readingOrder="0"/>
    </xf>
    <xf borderId="10" fillId="4" fontId="11" numFmtId="0" xfId="0" applyAlignment="1" applyBorder="1" applyFont="1">
      <alignment readingOrder="0" shrinkToFit="0" wrapText="1"/>
    </xf>
    <xf borderId="10" fillId="6" fontId="10" numFmtId="164" xfId="0" applyAlignment="1" applyBorder="1" applyFont="1" applyNumberFormat="1">
      <alignment readingOrder="0" shrinkToFit="0" wrapText="1"/>
    </xf>
    <xf borderId="10" fillId="20" fontId="10" numFmtId="164" xfId="0" applyAlignment="1" applyBorder="1" applyFont="1" applyNumberFormat="1">
      <alignment readingOrder="0"/>
    </xf>
    <xf borderId="12" fillId="20" fontId="10" numFmtId="164" xfId="0" applyAlignment="1" applyBorder="1" applyFont="1" applyNumberFormat="1">
      <alignment readingOrder="0"/>
    </xf>
    <xf borderId="10" fillId="10" fontId="3" numFmtId="164" xfId="0" applyAlignment="1" applyBorder="1" applyFont="1" applyNumberFormat="1">
      <alignment horizontal="right" vertical="bottom"/>
    </xf>
    <xf borderId="18" fillId="10" fontId="3" numFmtId="164" xfId="0" applyAlignment="1" applyBorder="1" applyFont="1" applyNumberFormat="1">
      <alignment horizontal="right" vertical="bottom"/>
    </xf>
    <xf borderId="18" fillId="9" fontId="15" numFmtId="164" xfId="0" applyAlignment="1" applyBorder="1" applyFont="1" applyNumberFormat="1">
      <alignment vertical="bottom"/>
    </xf>
    <xf borderId="18" fillId="10" fontId="3" numFmtId="164" xfId="0" applyAlignment="1" applyBorder="1" applyFont="1" applyNumberFormat="1">
      <alignment horizontal="right" readingOrder="0" vertical="bottom"/>
    </xf>
    <xf borderId="10" fillId="10" fontId="3" numFmtId="164" xfId="0" applyAlignment="1" applyBorder="1" applyFont="1" applyNumberFormat="1">
      <alignment horizontal="right" readingOrder="0" vertical="bottom"/>
    </xf>
    <xf borderId="10" fillId="14" fontId="10" numFmtId="164" xfId="0" applyAlignment="1" applyBorder="1" applyFont="1" applyNumberFormat="1">
      <alignment readingOrder="0"/>
    </xf>
    <xf borderId="12" fillId="14" fontId="10" numFmtId="164" xfId="0" applyAlignment="1" applyBorder="1" applyFont="1" applyNumberFormat="1">
      <alignment readingOrder="0"/>
    </xf>
    <xf borderId="10" fillId="4" fontId="12" numFmtId="164" xfId="0" applyAlignment="1" applyBorder="1" applyFont="1" applyNumberFormat="1">
      <alignment readingOrder="0" shrinkToFit="0" wrapText="1"/>
    </xf>
    <xf borderId="10" fillId="9" fontId="9" numFmtId="0" xfId="0" applyAlignment="1" applyBorder="1" applyFont="1">
      <alignment readingOrder="0"/>
    </xf>
    <xf borderId="10" fillId="18" fontId="10" numFmtId="164" xfId="0" applyAlignment="1" applyBorder="1" applyFont="1" applyNumberFormat="1">
      <alignment readingOrder="0"/>
    </xf>
    <xf borderId="12" fillId="18" fontId="10" numFmtId="164" xfId="0" applyAlignment="1" applyBorder="1" applyFont="1" applyNumberFormat="1">
      <alignment readingOrder="0"/>
    </xf>
    <xf borderId="10" fillId="11" fontId="10" numFmtId="0" xfId="0" applyAlignment="1" applyBorder="1" applyFont="1">
      <alignment readingOrder="0" shrinkToFit="0" wrapText="1"/>
    </xf>
    <xf borderId="10" fillId="8" fontId="10" numFmtId="164" xfId="0" applyAlignment="1" applyBorder="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 max="3" width="16.67"/>
  </cols>
  <sheetData>
    <row r="1">
      <c r="A1" s="1" t="s">
        <v>0</v>
      </c>
      <c r="B1" s="1" t="s">
        <v>1</v>
      </c>
      <c r="C1" s="2" t="s">
        <v>2</v>
      </c>
      <c r="D1" s="3" t="s">
        <v>3</v>
      </c>
      <c r="E1" s="2" t="s">
        <v>4</v>
      </c>
      <c r="F1" s="3" t="s">
        <v>5</v>
      </c>
      <c r="G1" s="3" t="s">
        <v>6</v>
      </c>
      <c r="H1" s="1" t="s">
        <v>7</v>
      </c>
      <c r="I1" s="3" t="s">
        <v>8</v>
      </c>
      <c r="J1" s="3" t="s">
        <v>9</v>
      </c>
      <c r="K1" s="1" t="s">
        <v>7</v>
      </c>
      <c r="L1" s="4" t="s">
        <v>10</v>
      </c>
      <c r="M1" s="4" t="s">
        <v>11</v>
      </c>
    </row>
    <row r="2">
      <c r="A2" s="5" t="s">
        <v>12</v>
      </c>
      <c r="B2" s="6">
        <v>21.0</v>
      </c>
      <c r="C2" s="7" t="str">
        <f t="shared" ref="C2:C5" si="1">if(D2=indirect(A2&amp;"!$k$34"),mid(INDIRECT(A2&amp;"!$g$21"),23,len(INDIRECT(A2&amp;"!$g$21"))),mid(INDIRECT(A2&amp;"!$A$2"),17,len(INDIRECT(A2&amp;"!$A$2"))))</f>
        <v>Gospel Sharing</v>
      </c>
      <c r="D2" s="8">
        <f t="shared" ref="D2:D20" si="2">max(indirect(A2&amp;"!$k$34"),INDIRECT(A2&amp;"!$E$20"))</f>
        <v>300</v>
      </c>
      <c r="E2" s="9" t="str">
        <f t="shared" ref="E2:E11" si="3">switch(F2,INDIRECT(A2&amp;"!$E$20"),mid(INDIRECT(A2&amp;"!$A$2"),17,len(INDIRECT(A2&amp;"!$A$2"))),INDIRECT(A2&amp;"!$k$20"),mid(INDIRECT(A2&amp;"!$g$2"),17,len(INDIRECT(A2&amp;"!$g$2"))),indirect(A2&amp;"!$k$34"),mid(INDIRECT(A2&amp;"!$g$21"),22,len(INDIRECT(A2&amp;"!$g$21"))))</f>
        <v>Bible Study</v>
      </c>
      <c r="F2" s="8">
        <f t="shared" ref="F2:F6" si="4">INDIRECT(A2&amp;"!$k$20")</f>
        <v>390</v>
      </c>
      <c r="G2" s="8">
        <f t="shared" ref="G2:G30" si="5">INDIRECT(A2&amp;"!$E$64")</f>
        <v>690</v>
      </c>
      <c r="H2" s="7" t="str">
        <f t="shared" ref="H2:H30" si="6">IF(D2+F2=G2,"MATCH","FALSE")</f>
        <v>MATCH</v>
      </c>
      <c r="I2" s="8">
        <f t="shared" ref="I2:I30" si="7">INDIRECT(A2&amp;"!$E$37")</f>
        <v>1060</v>
      </c>
      <c r="J2" s="8">
        <f t="shared" ref="J2:J30" si="8">INDIRECT(A2&amp;"!$E$66")</f>
        <v>1750</v>
      </c>
      <c r="K2" s="10" t="str">
        <f t="shared" ref="K2:K30" si="9">IF(G2+I2=J2,"MATCH")</f>
        <v>MATCH</v>
      </c>
      <c r="L2" s="11" t="str">
        <f t="shared" ref="L2:L30" si="10">INDIRECT(A2&amp;"!$G$60")</f>
        <v>No description given for "Other" under OM - Allen Li</v>
      </c>
      <c r="M2" s="12" t="str">
        <f t="shared" ref="M2:M30" si="11">INDIRECT(A2&amp;"!$D$1")</f>
        <v>lyf7@scarletmail.rutgers.edu</v>
      </c>
    </row>
    <row r="3">
      <c r="A3" s="13" t="s">
        <v>13</v>
      </c>
      <c r="B3" s="6">
        <v>75.0</v>
      </c>
      <c r="C3" s="7" t="str">
        <f t="shared" si="1"/>
        <v>Rutgers Holi</v>
      </c>
      <c r="D3" s="8">
        <f t="shared" si="2"/>
        <v>3490</v>
      </c>
      <c r="E3" s="9" t="str">
        <f t="shared" si="3"/>
        <v>Spring Garba</v>
      </c>
      <c r="F3" s="8">
        <f t="shared" si="4"/>
        <v>6580</v>
      </c>
      <c r="G3" s="8">
        <f t="shared" si="5"/>
        <v>10070</v>
      </c>
      <c r="H3" s="7" t="str">
        <f t="shared" si="6"/>
        <v>MATCH</v>
      </c>
      <c r="I3" s="8">
        <f t="shared" si="7"/>
        <v>2560</v>
      </c>
      <c r="J3" s="8">
        <f t="shared" si="8"/>
        <v>12630</v>
      </c>
      <c r="K3" s="10" t="str">
        <f t="shared" si="9"/>
        <v>MATCH</v>
      </c>
      <c r="L3" s="11" t="str">
        <f t="shared" si="10"/>
        <v>OM: make sure food comes from Rutgers-approved vendor, no description given for "Other". Shirts must be for everyone, not just eboard - AL
Program 2: I think that the 4100 in I16 belongs with DJ - AL</v>
      </c>
      <c r="M3" s="12" t="str">
        <f t="shared" si="11"/>
        <v>ns1080@scarletmail.rutgers.edu</v>
      </c>
    </row>
    <row r="4">
      <c r="A4" s="13" t="s">
        <v>14</v>
      </c>
      <c r="B4" s="6">
        <v>84.0</v>
      </c>
      <c r="C4" s="7" t="str">
        <f t="shared" si="1"/>
        <v>Christianity in Egypt</v>
      </c>
      <c r="D4" s="8">
        <f t="shared" si="2"/>
        <v>4340</v>
      </c>
      <c r="E4" s="9" t="str">
        <f t="shared" si="3"/>
        <v>Discovering Orthodoxy</v>
      </c>
      <c r="F4" s="8">
        <f t="shared" si="4"/>
        <v>3740</v>
      </c>
      <c r="G4" s="8">
        <f t="shared" si="5"/>
        <v>8080</v>
      </c>
      <c r="H4" s="7" t="str">
        <f t="shared" si="6"/>
        <v>MATCH</v>
      </c>
      <c r="I4" s="8">
        <f t="shared" si="7"/>
        <v>1495</v>
      </c>
      <c r="J4" s="8">
        <f t="shared" si="8"/>
        <v>9575</v>
      </c>
      <c r="K4" s="10" t="str">
        <f t="shared" si="9"/>
        <v>MATCH</v>
      </c>
      <c r="L4" s="11" t="str">
        <f t="shared" si="10"/>
        <v>Programs and OM: Descriptions for "Other" were lost - AL</v>
      </c>
      <c r="M4" s="12" t="str">
        <f t="shared" si="11"/>
        <v>vef14@scarletmail.rutgers.edu</v>
      </c>
    </row>
    <row r="5">
      <c r="A5" s="13" t="s">
        <v>15</v>
      </c>
      <c r="B5" s="6">
        <v>96.0</v>
      </c>
      <c r="C5" s="7" t="str">
        <f t="shared" si="1"/>
        <v>Bubble Tea and God</v>
      </c>
      <c r="D5" s="8">
        <f t="shared" si="2"/>
        <v>410</v>
      </c>
      <c r="E5" s="9" t="str">
        <f t="shared" si="3"/>
        <v>Cross-over Event</v>
      </c>
      <c r="F5" s="8">
        <f t="shared" si="4"/>
        <v>260</v>
      </c>
      <c r="G5" s="8">
        <f t="shared" si="5"/>
        <v>670</v>
      </c>
      <c r="H5" s="7" t="str">
        <f t="shared" si="6"/>
        <v>MATCH</v>
      </c>
      <c r="I5" s="8">
        <f t="shared" si="7"/>
        <v>430</v>
      </c>
      <c r="J5" s="8">
        <f t="shared" si="8"/>
        <v>1100</v>
      </c>
      <c r="K5" s="10" t="str">
        <f t="shared" si="9"/>
        <v>MATCH</v>
      </c>
      <c r="L5" s="11" t="str">
        <f t="shared" si="10"/>
        <v>Program 1: Specify where bubble tea is coming from - AL</v>
      </c>
      <c r="M5" s="12" t="str">
        <f t="shared" si="11"/>
        <v>amk413@scarletmail.rutgers.edu</v>
      </c>
    </row>
    <row r="6">
      <c r="A6" s="13" t="s">
        <v>16</v>
      </c>
      <c r="B6" s="6">
        <v>137.0</v>
      </c>
      <c r="C6" s="14" t="s">
        <v>17</v>
      </c>
      <c r="D6" s="8">
        <f t="shared" si="2"/>
        <v>12890</v>
      </c>
      <c r="E6" s="9" t="str">
        <f t="shared" si="3"/>
        <v>Tu Bishvat Seder</v>
      </c>
      <c r="F6" s="8">
        <f t="shared" si="4"/>
        <v>9740</v>
      </c>
      <c r="G6" s="8">
        <f t="shared" si="5"/>
        <v>22630</v>
      </c>
      <c r="H6" s="7" t="str">
        <f t="shared" si="6"/>
        <v>MATCH</v>
      </c>
      <c r="I6" s="8">
        <f t="shared" si="7"/>
        <v>1920</v>
      </c>
      <c r="J6" s="8">
        <f t="shared" si="8"/>
        <v>24550</v>
      </c>
      <c r="K6" s="10" t="str">
        <f t="shared" si="9"/>
        <v>MATCH</v>
      </c>
      <c r="L6" s="11" t="str">
        <f t="shared" si="10"/>
        <v/>
      </c>
      <c r="M6" s="12" t="str">
        <f t="shared" si="11"/>
        <v>asc204@scarletmail.rutgers.edu</v>
      </c>
    </row>
    <row r="7">
      <c r="A7" s="13" t="s">
        <v>18</v>
      </c>
      <c r="B7" s="6">
        <v>145.0</v>
      </c>
      <c r="C7" s="14" t="s">
        <v>19</v>
      </c>
      <c r="D7" s="8">
        <f t="shared" si="2"/>
        <v>850</v>
      </c>
      <c r="E7" s="9" t="str">
        <f t="shared" si="3"/>
        <v>Senior Banquet</v>
      </c>
      <c r="F7" s="15">
        <v>550.0</v>
      </c>
      <c r="G7" s="8">
        <f t="shared" si="5"/>
        <v>1400</v>
      </c>
      <c r="H7" s="7" t="str">
        <f t="shared" si="6"/>
        <v>MATCH</v>
      </c>
      <c r="I7" s="8">
        <f t="shared" si="7"/>
        <v>1577.25</v>
      </c>
      <c r="J7" s="8">
        <f t="shared" si="8"/>
        <v>2977.25</v>
      </c>
      <c r="K7" s="10" t="str">
        <f t="shared" si="9"/>
        <v>MATCH</v>
      </c>
      <c r="L7" s="11" t="str">
        <f t="shared" si="10"/>
        <v/>
      </c>
      <c r="M7" s="12" t="str">
        <f t="shared" si="11"/>
        <v>maxsun999@gmail.com</v>
      </c>
    </row>
    <row r="8">
      <c r="A8" s="13" t="s">
        <v>20</v>
      </c>
      <c r="B8" s="6">
        <v>163.0</v>
      </c>
      <c r="C8" s="7" t="str">
        <f t="shared" ref="C8:C12" si="12">if(D8=indirect(A8&amp;"!$k$34"),mid(INDIRECT(A8&amp;"!$g$21"),23,len(INDIRECT(A8&amp;"!$g$21"))),mid(INDIRECT(A8&amp;"!$A$2"),17,len(INDIRECT(A8&amp;"!$A$2"))))</f>
        <v>Spring 2022 Conference</v>
      </c>
      <c r="D8" s="8">
        <f t="shared" si="2"/>
        <v>750</v>
      </c>
      <c r="E8" s="9" t="str">
        <f t="shared" si="3"/>
        <v/>
      </c>
      <c r="F8" s="8">
        <f t="shared" ref="F8:F11" si="13">INDIRECT(A8&amp;"!$k$20")</f>
        <v>0</v>
      </c>
      <c r="G8" s="8">
        <f t="shared" si="5"/>
        <v>750</v>
      </c>
      <c r="H8" s="7" t="str">
        <f t="shared" si="6"/>
        <v>MATCH</v>
      </c>
      <c r="I8" s="8">
        <f t="shared" si="7"/>
        <v>0</v>
      </c>
      <c r="J8" s="8">
        <f t="shared" si="8"/>
        <v>750</v>
      </c>
      <c r="K8" s="10" t="str">
        <f t="shared" si="9"/>
        <v>MATCH</v>
      </c>
      <c r="L8" s="11" t="str">
        <f t="shared" si="10"/>
        <v/>
      </c>
      <c r="M8" s="12" t="str">
        <f t="shared" si="11"/>
        <v>jl2497@scarletmail.rutgers.edu</v>
      </c>
    </row>
    <row r="9">
      <c r="A9" s="13" t="s">
        <v>21</v>
      </c>
      <c r="B9" s="6">
        <v>301.0</v>
      </c>
      <c r="C9" s="7" t="str">
        <f t="shared" si="12"/>
        <v>Multi-Cultural Tie-Dye Harmony Festival</v>
      </c>
      <c r="D9" s="8">
        <f t="shared" si="2"/>
        <v>2025</v>
      </c>
      <c r="E9" s="9" t="str">
        <f t="shared" si="3"/>
        <v/>
      </c>
      <c r="F9" s="8">
        <f t="shared" si="13"/>
        <v>0</v>
      </c>
      <c r="G9" s="8">
        <f t="shared" si="5"/>
        <v>2025</v>
      </c>
      <c r="H9" s="7" t="str">
        <f t="shared" si="6"/>
        <v>MATCH</v>
      </c>
      <c r="I9" s="8">
        <f t="shared" si="7"/>
        <v>1870</v>
      </c>
      <c r="J9" s="8">
        <f t="shared" si="8"/>
        <v>3895</v>
      </c>
      <c r="K9" s="10" t="str">
        <f t="shared" si="9"/>
        <v>MATCH</v>
      </c>
      <c r="L9" s="11" t="str">
        <f t="shared" si="10"/>
        <v/>
      </c>
      <c r="M9" s="12" t="str">
        <f t="shared" si="11"/>
        <v>dlg192@scarletmail.rutgers.edu</v>
      </c>
    </row>
    <row r="10">
      <c r="A10" s="13" t="s">
        <v>22</v>
      </c>
      <c r="B10" s="6">
        <v>328.0</v>
      </c>
      <c r="C10" s="7" t="str">
        <f t="shared" si="12"/>
        <v>Unity Band Festival</v>
      </c>
      <c r="D10" s="8">
        <f t="shared" si="2"/>
        <v>13430</v>
      </c>
      <c r="E10" s="9" t="str">
        <f t="shared" si="3"/>
        <v>R U Week of Kindness Community Service Marathon</v>
      </c>
      <c r="F10" s="8">
        <f t="shared" si="13"/>
        <v>3740</v>
      </c>
      <c r="G10" s="8">
        <f t="shared" si="5"/>
        <v>17170</v>
      </c>
      <c r="H10" s="7" t="str">
        <f t="shared" si="6"/>
        <v>MATCH</v>
      </c>
      <c r="I10" s="8">
        <f t="shared" si="7"/>
        <v>2470</v>
      </c>
      <c r="J10" s="8">
        <f t="shared" si="8"/>
        <v>19640</v>
      </c>
      <c r="K10" s="10" t="str">
        <f t="shared" si="9"/>
        <v>MATCH</v>
      </c>
      <c r="L10" s="11" t="str">
        <f t="shared" si="10"/>
        <v>Get special permission for cultural food
Zoom is not fundable as it is provided by the university</v>
      </c>
      <c r="M10" s="12" t="str">
        <f t="shared" si="11"/>
        <v>rhr56@scarletmail.rutgers.edu</v>
      </c>
    </row>
    <row r="11">
      <c r="A11" s="13" t="s">
        <v>23</v>
      </c>
      <c r="B11" s="6">
        <v>362.0</v>
      </c>
      <c r="C11" s="7" t="str">
        <f t="shared" si="12"/>
        <v>Lighthouse</v>
      </c>
      <c r="D11" s="8">
        <f t="shared" si="2"/>
        <v>3780</v>
      </c>
      <c r="E11" s="9" t="str">
        <f t="shared" si="3"/>
        <v/>
      </c>
      <c r="F11" s="8">
        <f t="shared" si="13"/>
        <v>0</v>
      </c>
      <c r="G11" s="8">
        <f t="shared" si="5"/>
        <v>3780</v>
      </c>
      <c r="H11" s="7" t="str">
        <f t="shared" si="6"/>
        <v>MATCH</v>
      </c>
      <c r="I11" s="8">
        <f t="shared" si="7"/>
        <v>700</v>
      </c>
      <c r="J11" s="8">
        <f t="shared" si="8"/>
        <v>4480</v>
      </c>
      <c r="K11" s="10" t="str">
        <f t="shared" si="9"/>
        <v>MATCH</v>
      </c>
      <c r="L11" s="11" t="str">
        <f t="shared" si="10"/>
        <v>Program 1: Guru Palace is not a Rutgers-approved vendor, so get temporary special permission</v>
      </c>
      <c r="M11" s="12" t="str">
        <f t="shared" si="11"/>
        <v>kkt32@scarletmail.rutgers.edu</v>
      </c>
    </row>
    <row r="12">
      <c r="A12" s="13" t="s">
        <v>24</v>
      </c>
      <c r="B12" s="6">
        <v>568.0</v>
      </c>
      <c r="C12" s="7" t="str">
        <f t="shared" si="12"/>
        <v>Road to Revival</v>
      </c>
      <c r="D12" s="8">
        <f t="shared" si="2"/>
        <v>8130</v>
      </c>
      <c r="E12" s="16" t="s">
        <v>25</v>
      </c>
      <c r="F12" s="15">
        <v>3600.0</v>
      </c>
      <c r="G12" s="8">
        <f t="shared" si="5"/>
        <v>11730</v>
      </c>
      <c r="H12" s="7" t="str">
        <f t="shared" si="6"/>
        <v>MATCH</v>
      </c>
      <c r="I12" s="8">
        <f t="shared" si="7"/>
        <v>2558</v>
      </c>
      <c r="J12" s="8">
        <f t="shared" si="8"/>
        <v>14288</v>
      </c>
      <c r="K12" s="10" t="str">
        <f t="shared" si="9"/>
        <v>MATCH</v>
      </c>
      <c r="L12" s="11" t="str">
        <f t="shared" si="10"/>
        <v/>
      </c>
      <c r="M12" s="12" t="str">
        <f t="shared" si="11"/>
        <v>ru.msa.treasurer@gmail.com</v>
      </c>
    </row>
    <row r="13">
      <c r="A13" s="13" t="s">
        <v>26</v>
      </c>
      <c r="B13" s="6">
        <v>620.0</v>
      </c>
      <c r="C13" s="14" t="s">
        <v>27</v>
      </c>
      <c r="D13" s="8">
        <f t="shared" si="2"/>
        <v>2785</v>
      </c>
      <c r="E13" s="16" t="s">
        <v>28</v>
      </c>
      <c r="F13" s="15">
        <v>1750.0</v>
      </c>
      <c r="G13" s="8">
        <f t="shared" si="5"/>
        <v>4535</v>
      </c>
      <c r="H13" s="7" t="str">
        <f t="shared" si="6"/>
        <v>MATCH</v>
      </c>
      <c r="I13" s="8">
        <f t="shared" si="7"/>
        <v>1210</v>
      </c>
      <c r="J13" s="8">
        <f t="shared" si="8"/>
        <v>5745</v>
      </c>
      <c r="K13" s="10" t="str">
        <f t="shared" si="9"/>
        <v>MATCH</v>
      </c>
      <c r="L13" s="11" t="str">
        <f t="shared" si="10"/>
        <v>OM: Giveaways must be purchased through the SWAG portal - AL
Make sure to get special permission for food</v>
      </c>
      <c r="M13" s="12" t="str">
        <f t="shared" si="11"/>
        <v>ccf.salt@gmail.com</v>
      </c>
    </row>
    <row r="14">
      <c r="A14" s="13" t="s">
        <v>29</v>
      </c>
      <c r="B14" s="6">
        <v>831.0</v>
      </c>
      <c r="C14" s="14" t="s">
        <v>30</v>
      </c>
      <c r="D14" s="8">
        <f t="shared" si="2"/>
        <v>1620</v>
      </c>
      <c r="E14" s="16" t="s">
        <v>31</v>
      </c>
      <c r="F14" s="15">
        <v>710.0</v>
      </c>
      <c r="G14" s="8">
        <f t="shared" si="5"/>
        <v>2330</v>
      </c>
      <c r="H14" s="7" t="str">
        <f t="shared" si="6"/>
        <v>MATCH</v>
      </c>
      <c r="I14" s="8">
        <f t="shared" si="7"/>
        <v>120</v>
      </c>
      <c r="J14" s="8">
        <f t="shared" si="8"/>
        <v>2450</v>
      </c>
      <c r="K14" s="10" t="str">
        <f t="shared" si="9"/>
        <v>MATCH</v>
      </c>
      <c r="L14" s="11" t="str">
        <f t="shared" si="10"/>
        <v>
OM: pens for Fall 2022 not funded </v>
      </c>
      <c r="M14" s="12" t="str">
        <f t="shared" si="11"/>
        <v>mg1497@scarletmail.rutgers.edu</v>
      </c>
    </row>
    <row r="15">
      <c r="A15" s="13" t="s">
        <v>32</v>
      </c>
      <c r="B15" s="6">
        <v>1155.0</v>
      </c>
      <c r="C15" s="7" t="str">
        <f>if(D15=indirect(A15&amp;"!$k$34"),mid(INDIRECT(A15&amp;"!$g$21"),23,len(INDIRECT(A15&amp;"!$g$21"))),mid(INDIRECT(A15&amp;"!$A$2"),17,len(INDIRECT(A15&amp;"!$A$2"))))</f>
        <v>Campus Holi Celebration and Get Together</v>
      </c>
      <c r="D15" s="8">
        <f t="shared" si="2"/>
        <v>2780</v>
      </c>
      <c r="E15" s="9" t="str">
        <f t="shared" ref="E15:E16" si="14">switch(F15,INDIRECT(A15&amp;"!$E$20"),mid(INDIRECT(A15&amp;"!$A$2"),17,len(INDIRECT(A15&amp;"!$A$2"))),INDIRECT(A15&amp;"!$k$20"),mid(INDIRECT(A15&amp;"!$g$2"),17,len(INDIRECT(A15&amp;"!$g$2"))),indirect(A15&amp;"!$k$34"),mid(INDIRECT(A15&amp;"!$g$21"),22,len(INDIRECT(A15&amp;"!$g$21"))))</f>
        <v/>
      </c>
      <c r="F15" s="8">
        <f t="shared" ref="F15:F16" si="15">INDIRECT(A15&amp;"!$k$20")</f>
        <v>0</v>
      </c>
      <c r="G15" s="8">
        <f t="shared" si="5"/>
        <v>2780</v>
      </c>
      <c r="H15" s="7" t="str">
        <f t="shared" si="6"/>
        <v>MATCH</v>
      </c>
      <c r="I15" s="8">
        <f t="shared" si="7"/>
        <v>0</v>
      </c>
      <c r="J15" s="8">
        <f t="shared" si="8"/>
        <v>2780</v>
      </c>
      <c r="K15" s="10" t="str">
        <f t="shared" si="9"/>
        <v>MATCH</v>
      </c>
      <c r="L15" s="11" t="str">
        <f t="shared" si="10"/>
        <v>Program 1: make sure to get special permission for cultural food</v>
      </c>
      <c r="M15" s="12" t="str">
        <f t="shared" si="11"/>
        <v>mp1606@scarletmail.rutgers.edu</v>
      </c>
    </row>
    <row r="16">
      <c r="A16" s="13" t="s">
        <v>33</v>
      </c>
      <c r="B16" s="6">
        <v>1277.0</v>
      </c>
      <c r="C16" s="14" t="s">
        <v>34</v>
      </c>
      <c r="D16" s="8">
        <f t="shared" si="2"/>
        <v>12990</v>
      </c>
      <c r="E16" s="9" t="str">
        <f t="shared" si="14"/>
        <v>Purim Bash</v>
      </c>
      <c r="F16" s="8">
        <f t="shared" si="15"/>
        <v>3060</v>
      </c>
      <c r="G16" s="8">
        <f t="shared" si="5"/>
        <v>16050</v>
      </c>
      <c r="H16" s="7" t="str">
        <f t="shared" si="6"/>
        <v>MATCH</v>
      </c>
      <c r="I16" s="8">
        <f t="shared" si="7"/>
        <v>1857</v>
      </c>
      <c r="J16" s="8">
        <f t="shared" si="8"/>
        <v>17907</v>
      </c>
      <c r="K16" s="10" t="str">
        <f t="shared" si="9"/>
        <v>MATCH</v>
      </c>
      <c r="L16" s="11" t="str">
        <f t="shared" si="10"/>
        <v>Program 2: no cost given for 98 rich band</v>
      </c>
      <c r="M16" s="12" t="str">
        <f t="shared" si="11"/>
        <v>marlee.beder@rutgers.edu</v>
      </c>
    </row>
    <row r="17">
      <c r="A17" s="13" t="s">
        <v>35</v>
      </c>
      <c r="B17" s="6">
        <v>1312.0</v>
      </c>
      <c r="C17" s="7" t="str">
        <f t="shared" ref="C17:C18" si="16">if(D17=indirect(A17&amp;"!$k$34"),mid(INDIRECT(A17&amp;"!$g$21"),23,len(INDIRECT(A17&amp;"!$g$21"))),mid(INDIRECT(A17&amp;"!$A$2"),17,len(INDIRECT(A17&amp;"!$A$2"))))</f>
        <v>Evangelism Outreach</v>
      </c>
      <c r="D17" s="8">
        <f t="shared" si="2"/>
        <v>740</v>
      </c>
      <c r="E17" s="16" t="s">
        <v>36</v>
      </c>
      <c r="F17" s="15">
        <v>2735.0</v>
      </c>
      <c r="G17" s="8">
        <f t="shared" si="5"/>
        <v>3475</v>
      </c>
      <c r="H17" s="7" t="str">
        <f t="shared" si="6"/>
        <v>MATCH</v>
      </c>
      <c r="I17" s="8">
        <f t="shared" si="7"/>
        <v>0</v>
      </c>
      <c r="J17" s="8">
        <f t="shared" si="8"/>
        <v>3475</v>
      </c>
      <c r="K17" s="10" t="str">
        <f t="shared" si="9"/>
        <v>MATCH</v>
      </c>
      <c r="L17" s="11" t="str">
        <f t="shared" si="10"/>
        <v/>
      </c>
      <c r="M17" s="12" t="str">
        <f t="shared" si="11"/>
        <v>kmd338@scarletmail.rutgers.edu</v>
      </c>
    </row>
    <row r="18">
      <c r="A18" s="13" t="s">
        <v>37</v>
      </c>
      <c r="B18" s="6">
        <v>1369.0</v>
      </c>
      <c r="C18" s="7" t="str">
        <f t="shared" si="16"/>
        <v>The After Effects of Colonialism: Understanding and Healing from our Colonial Past</v>
      </c>
      <c r="D18" s="8">
        <f t="shared" si="2"/>
        <v>11650</v>
      </c>
      <c r="E18" s="9" t="str">
        <f t="shared" ref="E18:E20" si="17">switch(F18,INDIRECT(A18&amp;"!$E$20"),mid(INDIRECT(A18&amp;"!$A$2"),17,len(INDIRECT(A18&amp;"!$A$2"))),INDIRECT(A18&amp;"!$k$20"),mid(INDIRECT(A18&amp;"!$g$2"),17,len(INDIRECT(A18&amp;"!$g$2"))),indirect(A18&amp;"!$k$34"),mid(INDIRECT(A18&amp;"!$g$21"),22,len(INDIRECT(A18&amp;"!$g$21"))))</f>
        <v>Protecting Our Earth: Islam and Environmentalism</v>
      </c>
      <c r="F18" s="8">
        <f t="shared" ref="F18:F19" si="18">INDIRECT(A18&amp;"!$k$20")</f>
        <v>3560</v>
      </c>
      <c r="G18" s="8">
        <f t="shared" si="5"/>
        <v>15210</v>
      </c>
      <c r="H18" s="7" t="str">
        <f t="shared" si="6"/>
        <v>MATCH</v>
      </c>
      <c r="I18" s="8">
        <f t="shared" si="7"/>
        <v>2830</v>
      </c>
      <c r="J18" s="8">
        <f t="shared" si="8"/>
        <v>18040</v>
      </c>
      <c r="K18" s="10" t="str">
        <f t="shared" si="9"/>
        <v>MATCH</v>
      </c>
      <c r="L18" s="11" t="str">
        <f t="shared" si="10"/>
        <v>make sure to get special permission for cultural foods</v>
      </c>
      <c r="M18" s="12" t="str">
        <f t="shared" si="11"/>
        <v>zal12@scarletmail.rutgers.edu</v>
      </c>
    </row>
    <row r="19">
      <c r="A19" s="13" t="s">
        <v>38</v>
      </c>
      <c r="B19" s="6">
        <v>1411.0</v>
      </c>
      <c r="C19" s="14" t="s">
        <v>39</v>
      </c>
      <c r="D19" s="8">
        <f t="shared" si="2"/>
        <v>1925</v>
      </c>
      <c r="E19" s="9" t="str">
        <f t="shared" si="17"/>
        <v/>
      </c>
      <c r="F19" s="8">
        <f t="shared" si="18"/>
        <v>0</v>
      </c>
      <c r="G19" s="8">
        <f t="shared" si="5"/>
        <v>1925</v>
      </c>
      <c r="H19" s="7" t="str">
        <f t="shared" si="6"/>
        <v>MATCH</v>
      </c>
      <c r="I19" s="8">
        <f t="shared" si="7"/>
        <v>0</v>
      </c>
      <c r="J19" s="8">
        <f t="shared" si="8"/>
        <v>1925</v>
      </c>
      <c r="K19" s="10" t="str">
        <f t="shared" si="9"/>
        <v>MATCH</v>
      </c>
      <c r="L19" s="11" t="str">
        <f t="shared" si="10"/>
        <v/>
      </c>
      <c r="M19" s="12" t="str">
        <f t="shared" si="11"/>
        <v>ajl287@scarletmail.rutgers.edu</v>
      </c>
    </row>
    <row r="20">
      <c r="A20" s="13" t="s">
        <v>40</v>
      </c>
      <c r="B20" s="6">
        <v>1510.0</v>
      </c>
      <c r="C20" s="14" t="s">
        <v>25</v>
      </c>
      <c r="D20" s="8">
        <f t="shared" si="2"/>
        <v>8990</v>
      </c>
      <c r="E20" s="9" t="str">
        <f t="shared" si="17"/>
        <v>Chi Alpha Men's Conference</v>
      </c>
      <c r="F20" s="15">
        <v>4580.0</v>
      </c>
      <c r="G20" s="8">
        <f t="shared" si="5"/>
        <v>13570</v>
      </c>
      <c r="H20" s="7" t="str">
        <f t="shared" si="6"/>
        <v>MATCH</v>
      </c>
      <c r="I20" s="8">
        <f t="shared" si="7"/>
        <v>2410</v>
      </c>
      <c r="J20" s="8">
        <f t="shared" si="8"/>
        <v>15980</v>
      </c>
      <c r="K20" s="10" t="str">
        <f t="shared" si="9"/>
        <v>MATCH</v>
      </c>
      <c r="L20" s="11" t="str">
        <f t="shared" si="10"/>
        <v>OM: Not sure what the goal of "Other" is. The description is like another series program - AL</v>
      </c>
      <c r="M20" s="12" t="str">
        <f t="shared" si="11"/>
        <v>jg1453@scarletmail.rutgers.edu</v>
      </c>
    </row>
    <row r="21">
      <c r="A21" s="13" t="s">
        <v>41</v>
      </c>
      <c r="B21" s="6">
        <v>1511.0</v>
      </c>
      <c r="C21" s="14" t="s">
        <v>42</v>
      </c>
      <c r="D21" s="15">
        <v>450.0</v>
      </c>
      <c r="E21" s="16" t="s">
        <v>43</v>
      </c>
      <c r="F21" s="15">
        <v>180.0</v>
      </c>
      <c r="G21" s="8">
        <f t="shared" si="5"/>
        <v>630</v>
      </c>
      <c r="H21" s="7" t="str">
        <f t="shared" si="6"/>
        <v>MATCH</v>
      </c>
      <c r="I21" s="8">
        <f t="shared" si="7"/>
        <v>290</v>
      </c>
      <c r="J21" s="8">
        <f t="shared" si="8"/>
        <v>920</v>
      </c>
      <c r="K21" s="10" t="str">
        <f t="shared" si="9"/>
        <v>MATCH</v>
      </c>
      <c r="L21" s="11" t="str">
        <f t="shared" si="10"/>
        <v>OM: Printing cost under "supplies" moved to "duplications"</v>
      </c>
      <c r="M21" s="12" t="str">
        <f t="shared" si="11"/>
        <v>ruchristiansoncampus@gmail.com</v>
      </c>
    </row>
    <row r="22">
      <c r="A22" s="13" t="s">
        <v>44</v>
      </c>
      <c r="B22" s="6">
        <v>1565.0</v>
      </c>
      <c r="C22" s="7" t="str">
        <f t="shared" ref="C22:C23" si="19">if(D22=indirect(A22&amp;"!$k$34"),mid(INDIRECT(A22&amp;"!$g$21"),23,len(INDIRECT(A22&amp;"!$g$21"))),mid(INDIRECT(A22&amp;"!$A$2"),17,len(INDIRECT(A22&amp;"!$A$2"))))</f>
        <v>What is Shariah Law?</v>
      </c>
      <c r="D22" s="8">
        <f t="shared" ref="D22:D25" si="20">max(indirect(A22&amp;"!$k$34"),INDIRECT(A22&amp;"!$E$20"))</f>
        <v>356</v>
      </c>
      <c r="E22" s="9" t="str">
        <f t="shared" ref="E22:E23" si="21">switch(F22,INDIRECT(A22&amp;"!$E$20"),mid(INDIRECT(A22&amp;"!$A$2"),17,len(INDIRECT(A22&amp;"!$A$2"))),INDIRECT(A22&amp;"!$k$20"),mid(INDIRECT(A22&amp;"!$g$2"),17,len(INDIRECT(A22&amp;"!$g$2"))),indirect(A22&amp;"!$k$34"),mid(INDIRECT(A22&amp;"!$g$21"),22,len(INDIRECT(A22&amp;"!$g$21"))))</f>
        <v>Islam and Peace</v>
      </c>
      <c r="F22" s="8">
        <f t="shared" ref="F22:F23" si="22">INDIRECT(A22&amp;"!$k$20")</f>
        <v>390</v>
      </c>
      <c r="G22" s="8">
        <f t="shared" si="5"/>
        <v>746</v>
      </c>
      <c r="H22" s="7" t="str">
        <f t="shared" si="6"/>
        <v>MATCH</v>
      </c>
      <c r="I22" s="8">
        <f t="shared" si="7"/>
        <v>573</v>
      </c>
      <c r="J22" s="8">
        <f t="shared" si="8"/>
        <v>1319</v>
      </c>
      <c r="K22" s="10" t="str">
        <f t="shared" si="9"/>
        <v>MATCH</v>
      </c>
      <c r="L22" s="11" t="str">
        <f t="shared" si="10"/>
        <v>OM: Giveaways (the shirts) must be given to all members. Have members pay for some part of the giveaways so you can buy more for everyone (AL)</v>
      </c>
      <c r="M22" s="12" t="str">
        <f t="shared" si="11"/>
        <v>am2305@scarletmail.rutgers.edu</v>
      </c>
    </row>
    <row r="23">
      <c r="A23" s="13" t="s">
        <v>45</v>
      </c>
      <c r="B23" s="6">
        <v>1568.0</v>
      </c>
      <c r="C23" s="7" t="str">
        <f t="shared" si="19"/>
        <v>Ninth Annual Barbecue</v>
      </c>
      <c r="D23" s="8">
        <f t="shared" si="20"/>
        <v>2960</v>
      </c>
      <c r="E23" s="9" t="str">
        <f t="shared" si="21"/>
        <v>Bring A Friend to Jumu'ah</v>
      </c>
      <c r="F23" s="8">
        <f t="shared" si="22"/>
        <v>3262.5</v>
      </c>
      <c r="G23" s="8">
        <f t="shared" si="5"/>
        <v>6222.5</v>
      </c>
      <c r="H23" s="7" t="str">
        <f t="shared" si="6"/>
        <v>MATCH</v>
      </c>
      <c r="I23" s="8">
        <f t="shared" si="7"/>
        <v>1331.57</v>
      </c>
      <c r="J23" s="8">
        <f t="shared" si="8"/>
        <v>7554.07</v>
      </c>
      <c r="K23" s="10" t="str">
        <f t="shared" si="9"/>
        <v>MATCH</v>
      </c>
      <c r="L23" s="11" t="str">
        <f t="shared" si="10"/>
        <v>Program 1: Food not from Rutgers-approved vendor. Try gettings these things with a cash advance instead. The sunglasses must also be purchased through the SWAG portal (AL)
Program 2: Giveaways of bottles funded as if it were supplies (AL)</v>
      </c>
      <c r="M23" s="12" t="str">
        <f t="shared" si="11"/>
        <v>at1007@scarletmail.rutgers.edu</v>
      </c>
    </row>
    <row r="24">
      <c r="A24" s="13" t="s">
        <v>46</v>
      </c>
      <c r="B24" s="6">
        <v>1759.0</v>
      </c>
      <c r="C24" s="14" t="s">
        <v>47</v>
      </c>
      <c r="D24" s="8">
        <f t="shared" si="20"/>
        <v>12890</v>
      </c>
      <c r="E24" s="16" t="s">
        <v>48</v>
      </c>
      <c r="F24" s="15">
        <v>8600.0</v>
      </c>
      <c r="G24" s="8">
        <f t="shared" si="5"/>
        <v>21490</v>
      </c>
      <c r="H24" s="7" t="str">
        <f t="shared" si="6"/>
        <v>MATCH</v>
      </c>
      <c r="I24" s="8">
        <f t="shared" si="7"/>
        <v>2060</v>
      </c>
      <c r="J24" s="8">
        <f t="shared" si="8"/>
        <v>23550</v>
      </c>
      <c r="K24" s="10" t="str">
        <f t="shared" si="9"/>
        <v>MATCH</v>
      </c>
      <c r="L24" s="11" t="str">
        <f t="shared" si="10"/>
        <v>Program 1: Make sure food comes from a RU-approved vendor (AL)
OM: Make sure pizza comes from RU-approved vendor (AL)</v>
      </c>
      <c r="M24" s="12" t="str">
        <f t="shared" si="11"/>
        <v>rumuslimcouncil@gmail.com</v>
      </c>
    </row>
    <row r="25">
      <c r="A25" s="13" t="s">
        <v>49</v>
      </c>
      <c r="B25" s="6">
        <v>1774.0</v>
      </c>
      <c r="C25" s="7" t="str">
        <f>if(D25=indirect(A25&amp;"!$k$34"),mid(INDIRECT(A25&amp;"!$g$21"),23,len(INDIRECT(A25&amp;"!$g$21"))),mid(INDIRECT(A25&amp;"!$A$2"),17,len(INDIRECT(A25&amp;"!$A$2"))))</f>
        <v>End of Year Luau</v>
      </c>
      <c r="D25" s="8">
        <f t="shared" si="20"/>
        <v>400</v>
      </c>
      <c r="E25" s="9" t="str">
        <f>switch(F25,INDIRECT(A25&amp;"!$E$20"),mid(INDIRECT(A25&amp;"!$A$2"),17,len(INDIRECT(A25&amp;"!$A$2"))),INDIRECT(A25&amp;"!$k$20"),mid(INDIRECT(A25&amp;"!$g$2"),17,len(INDIRECT(A25&amp;"!$g$2"))),indirect(A25&amp;"!$k$34"),mid(INDIRECT(A25&amp;"!$g$21"),22,len(INDIRECT(A25&amp;"!$g$21"))))</f>
        <v/>
      </c>
      <c r="F25" s="8">
        <f>INDIRECT(A25&amp;"!$k$20")</f>
        <v>0</v>
      </c>
      <c r="G25" s="8">
        <f t="shared" si="5"/>
        <v>400</v>
      </c>
      <c r="H25" s="7" t="str">
        <f t="shared" si="6"/>
        <v>MATCH</v>
      </c>
      <c r="I25" s="8">
        <f t="shared" si="7"/>
        <v>0</v>
      </c>
      <c r="J25" s="8">
        <f t="shared" si="8"/>
        <v>400</v>
      </c>
      <c r="K25" s="10" t="str">
        <f t="shared" si="9"/>
        <v>MATCH</v>
      </c>
      <c r="L25" s="11" t="str">
        <f t="shared" si="10"/>
        <v>Program 1: Make sure food comes from RU-approved vendor. Please add an educational component such as a speaker to your event(EMF)</v>
      </c>
      <c r="M25" s="12" t="str">
        <f t="shared" si="11"/>
        <v>cjl221@rutgers.edu</v>
      </c>
    </row>
    <row r="26">
      <c r="A26" s="13" t="s">
        <v>50</v>
      </c>
      <c r="B26" s="6">
        <v>1785.0</v>
      </c>
      <c r="C26" s="14" t="s">
        <v>51</v>
      </c>
      <c r="D26" s="15">
        <v>560.0</v>
      </c>
      <c r="E26" s="9"/>
      <c r="F26" s="15">
        <v>0.0</v>
      </c>
      <c r="G26" s="8">
        <f t="shared" si="5"/>
        <v>560</v>
      </c>
      <c r="H26" s="7" t="str">
        <f t="shared" si="6"/>
        <v>MATCH</v>
      </c>
      <c r="I26" s="8">
        <f t="shared" si="7"/>
        <v>620</v>
      </c>
      <c r="J26" s="8">
        <f t="shared" si="8"/>
        <v>1180</v>
      </c>
      <c r="K26" s="10" t="str">
        <f t="shared" si="9"/>
        <v>MATCH</v>
      </c>
      <c r="L26" s="11" t="str">
        <f t="shared" si="10"/>
        <v>-GIM moved to OM(EMF)</v>
      </c>
      <c r="M26" s="12" t="str">
        <f t="shared" si="11"/>
        <v>scott.yi@rutgers.edu</v>
      </c>
    </row>
    <row r="27">
      <c r="A27" s="13" t="s">
        <v>52</v>
      </c>
      <c r="B27" s="6">
        <v>1797.0</v>
      </c>
      <c r="C27" s="7" t="str">
        <f t="shared" ref="C27:C30" si="23">if(D27=indirect(A27&amp;"!$k$34"),mid(INDIRECT(A27&amp;"!$g$21"),23,len(INDIRECT(A27&amp;"!$g$21"))),mid(INDIRECT(A27&amp;"!$A$2"),17,len(INDIRECT(A27&amp;"!$A$2"))))</f>
        <v>Easter Celebration</v>
      </c>
      <c r="D27" s="8">
        <f t="shared" ref="D27:D30" si="24">max(indirect(A27&amp;"!$k$34"),INDIRECT(A27&amp;"!$E$20"))</f>
        <v>640</v>
      </c>
      <c r="E27" s="9" t="str">
        <f t="shared" ref="E27:E30" si="25">switch(F27,INDIRECT(A27&amp;"!$E$20"),mid(INDIRECT(A27&amp;"!$A$2"),17,len(INDIRECT(A27&amp;"!$A$2"))),INDIRECT(A27&amp;"!$k$20"),mid(INDIRECT(A27&amp;"!$g$2"),17,len(INDIRECT(A27&amp;"!$g$2"))),indirect(A27&amp;"!$k$34"),mid(INDIRECT(A27&amp;"!$g$21"),22,len(INDIRECT(A27&amp;"!$g$21"))))</f>
        <v>Case for Resurrection</v>
      </c>
      <c r="F27" s="8">
        <f t="shared" ref="F27:F30" si="26">INDIRECT(A27&amp;"!$k$20")</f>
        <v>490</v>
      </c>
      <c r="G27" s="8">
        <f t="shared" si="5"/>
        <v>1130</v>
      </c>
      <c r="H27" s="7" t="str">
        <f t="shared" si="6"/>
        <v>MATCH</v>
      </c>
      <c r="I27" s="8">
        <f t="shared" si="7"/>
        <v>1100</v>
      </c>
      <c r="J27" s="8">
        <f t="shared" si="8"/>
        <v>2230</v>
      </c>
      <c r="K27" s="10" t="str">
        <f t="shared" si="9"/>
        <v>MATCH</v>
      </c>
      <c r="L27" s="11" t="str">
        <f t="shared" si="10"/>
        <v/>
      </c>
      <c r="M27" s="12" t="str">
        <f t="shared" si="11"/>
        <v>mdk149@scarletmail.rutgers.edu</v>
      </c>
    </row>
    <row r="28">
      <c r="A28" s="13" t="s">
        <v>53</v>
      </c>
      <c r="B28" s="6">
        <v>1817.0</v>
      </c>
      <c r="C28" s="7" t="str">
        <f t="shared" si="23"/>
        <v>Feminist Conversations</v>
      </c>
      <c r="D28" s="8">
        <f t="shared" si="24"/>
        <v>1310</v>
      </c>
      <c r="E28" s="9" t="str">
        <f t="shared" si="25"/>
        <v>MFA's Art Show</v>
      </c>
      <c r="F28" s="8">
        <f t="shared" si="26"/>
        <v>1000</v>
      </c>
      <c r="G28" s="8">
        <f t="shared" si="5"/>
        <v>2310</v>
      </c>
      <c r="H28" s="7" t="str">
        <f t="shared" si="6"/>
        <v>MATCH</v>
      </c>
      <c r="I28" s="8">
        <f t="shared" si="7"/>
        <v>700</v>
      </c>
      <c r="J28" s="8">
        <f t="shared" si="8"/>
        <v>3010</v>
      </c>
      <c r="K28" s="10" t="str">
        <f t="shared" si="9"/>
        <v>MATCH</v>
      </c>
      <c r="L28" s="11" t="str">
        <f t="shared" si="10"/>
        <v>please specify speaker</v>
      </c>
      <c r="M28" s="12" t="str">
        <f t="shared" si="11"/>
        <v>alina.zaidi@rutgers.edu</v>
      </c>
    </row>
    <row r="29">
      <c r="A29" s="13" t="s">
        <v>54</v>
      </c>
      <c r="B29" s="6">
        <v>1875.0</v>
      </c>
      <c r="C29" s="7" t="str">
        <f t="shared" si="23"/>
        <v>Queer Jewish Speaker</v>
      </c>
      <c r="D29" s="8">
        <f t="shared" si="24"/>
        <v>394.78</v>
      </c>
      <c r="E29" s="9" t="str">
        <f t="shared" si="25"/>
        <v>Purim Drag Show</v>
      </c>
      <c r="F29" s="8">
        <f t="shared" si="26"/>
        <v>30</v>
      </c>
      <c r="G29" s="8">
        <f t="shared" si="5"/>
        <v>424.78</v>
      </c>
      <c r="H29" s="7" t="str">
        <f t="shared" si="6"/>
        <v>MATCH</v>
      </c>
      <c r="I29" s="8">
        <f t="shared" si="7"/>
        <v>150</v>
      </c>
      <c r="J29" s="8">
        <f t="shared" si="8"/>
        <v>574.78</v>
      </c>
      <c r="K29" s="10" t="str">
        <f t="shared" si="9"/>
        <v>MATCH</v>
      </c>
      <c r="L29" s="11" t="str">
        <f t="shared" si="10"/>
        <v/>
      </c>
      <c r="M29" s="12" t="str">
        <f t="shared" si="11"/>
        <v>hgw9@scarletmail.rutgers.edu</v>
      </c>
    </row>
    <row r="30">
      <c r="A30" s="13" t="s">
        <v>55</v>
      </c>
      <c r="B30" s="6">
        <v>1960.0</v>
      </c>
      <c r="C30" s="7" t="str">
        <f t="shared" si="23"/>
        <v>Sankranti Kite Festival</v>
      </c>
      <c r="D30" s="8">
        <f t="shared" si="24"/>
        <v>5390</v>
      </c>
      <c r="E30" s="9" t="str">
        <f t="shared" si="25"/>
        <v>Guru Vandana</v>
      </c>
      <c r="F30" s="8">
        <f t="shared" si="26"/>
        <v>5740</v>
      </c>
      <c r="G30" s="8">
        <f t="shared" si="5"/>
        <v>11130</v>
      </c>
      <c r="H30" s="7" t="str">
        <f t="shared" si="6"/>
        <v>MATCH</v>
      </c>
      <c r="I30" s="8">
        <f t="shared" si="7"/>
        <v>2710</v>
      </c>
      <c r="J30" s="8">
        <f t="shared" si="8"/>
        <v>13840</v>
      </c>
      <c r="K30" s="10" t="str">
        <f t="shared" si="9"/>
        <v>MATCH</v>
      </c>
      <c r="L30" s="11" t="str">
        <f t="shared" si="10"/>
        <v>OM: Storage space under "Other" can be funded under room rental and equipment (AL)
Program 2: Make sure food comes from RU-approved vendor (AL)</v>
      </c>
      <c r="M30" s="12" t="str">
        <f t="shared" si="11"/>
        <v>jg1514@scarletmail.rutgers.edu</v>
      </c>
    </row>
    <row r="31">
      <c r="G31" s="17">
        <f>SUM(G2:G30)</f>
        <v>183913.28</v>
      </c>
      <c r="I31" s="17">
        <f t="shared" ref="I31:J31" si="27">SUM(I2:I30)</f>
        <v>34601.82</v>
      </c>
      <c r="J31" s="18">
        <f t="shared" si="27"/>
        <v>218515.1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56</v>
      </c>
      <c r="B1" s="20" t="s">
        <v>57</v>
      </c>
      <c r="C1" s="20" t="s">
        <v>58</v>
      </c>
      <c r="D1" s="20" t="s">
        <v>59</v>
      </c>
      <c r="E1" s="20" t="s">
        <v>60</v>
      </c>
      <c r="F1" s="20" t="s">
        <v>61</v>
      </c>
      <c r="G1" s="21" t="s">
        <v>62</v>
      </c>
      <c r="H1" s="22"/>
      <c r="I1" s="22"/>
      <c r="J1" s="22"/>
      <c r="K1" s="23" t="s">
        <v>63</v>
      </c>
      <c r="L1" s="24"/>
      <c r="M1" s="22"/>
      <c r="N1" s="25"/>
      <c r="O1" s="22"/>
      <c r="P1" s="22"/>
      <c r="Q1" s="22"/>
      <c r="R1" s="22"/>
      <c r="S1" s="22"/>
      <c r="T1" s="22"/>
      <c r="U1" s="22"/>
      <c r="V1" s="22"/>
      <c r="W1" s="22"/>
      <c r="X1" s="22"/>
      <c r="Y1" s="22"/>
      <c r="Z1" s="22"/>
    </row>
    <row r="2" ht="12.75" customHeight="1">
      <c r="A2" s="26" t="s">
        <v>64</v>
      </c>
      <c r="B2" s="27"/>
      <c r="C2" s="27"/>
      <c r="D2" s="27"/>
      <c r="E2" s="28"/>
      <c r="F2" s="28"/>
      <c r="G2" s="27" t="s">
        <v>65</v>
      </c>
      <c r="H2" s="29"/>
      <c r="I2" s="29"/>
      <c r="J2" s="29"/>
      <c r="K2" s="28"/>
      <c r="L2" s="30"/>
      <c r="M2" s="22"/>
      <c r="N2" s="22"/>
      <c r="O2" s="22"/>
      <c r="P2" s="22"/>
      <c r="Q2" s="22"/>
      <c r="R2" s="22"/>
      <c r="S2" s="22"/>
      <c r="T2" s="22"/>
      <c r="U2" s="22"/>
      <c r="V2" s="22"/>
      <c r="W2" s="22"/>
      <c r="X2" s="22"/>
      <c r="Y2" s="22"/>
      <c r="Z2" s="22"/>
    </row>
    <row r="3" ht="12.75" customHeight="1">
      <c r="A3" s="31" t="s">
        <v>66</v>
      </c>
      <c r="B3" s="32" t="s">
        <v>67</v>
      </c>
      <c r="C3" s="32" t="s">
        <v>68</v>
      </c>
      <c r="D3" s="32" t="s">
        <v>69</v>
      </c>
      <c r="E3" s="31" t="s">
        <v>70</v>
      </c>
      <c r="F3" s="33"/>
      <c r="G3" s="31" t="s">
        <v>71</v>
      </c>
      <c r="H3" s="32" t="s">
        <v>72</v>
      </c>
      <c r="I3" s="32" t="s">
        <v>73</v>
      </c>
      <c r="J3" s="32" t="s">
        <v>69</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50.0</v>
      </c>
      <c r="C5" s="38" t="s">
        <v>80</v>
      </c>
      <c r="D5" s="39"/>
      <c r="E5" s="40">
        <v>50.0</v>
      </c>
      <c r="F5" s="41">
        <v>50.0</v>
      </c>
      <c r="G5" s="42" t="s">
        <v>79</v>
      </c>
      <c r="H5" s="43">
        <v>50.0</v>
      </c>
      <c r="I5" s="44" t="s">
        <v>81</v>
      </c>
      <c r="J5" s="42"/>
      <c r="K5" s="45">
        <v>50.0</v>
      </c>
      <c r="L5" s="46">
        <v>50.0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100.0</v>
      </c>
      <c r="I6" s="44" t="s">
        <v>83</v>
      </c>
      <c r="J6" s="42"/>
      <c r="K6" s="45">
        <v>40.0</v>
      </c>
      <c r="L6" s="46">
        <v>40.0</v>
      </c>
      <c r="M6" s="22"/>
      <c r="N6" s="22"/>
      <c r="O6" s="22"/>
      <c r="P6" s="22"/>
      <c r="Q6" s="22"/>
      <c r="R6" s="22"/>
      <c r="S6" s="22"/>
      <c r="T6" s="22"/>
      <c r="U6" s="22"/>
      <c r="V6" s="22"/>
      <c r="W6" s="22"/>
      <c r="X6" s="22"/>
      <c r="Y6" s="22"/>
      <c r="Z6" s="22"/>
    </row>
    <row r="7" ht="12.75" customHeight="1">
      <c r="A7" s="36" t="s">
        <v>84</v>
      </c>
      <c r="B7" s="37">
        <v>250.0</v>
      </c>
      <c r="C7" s="38" t="s">
        <v>85</v>
      </c>
      <c r="D7" s="39"/>
      <c r="E7" s="40">
        <v>250.0</v>
      </c>
      <c r="F7" s="41">
        <v>250.0</v>
      </c>
      <c r="G7" s="42" t="s">
        <v>84</v>
      </c>
      <c r="H7" s="43">
        <v>300.0</v>
      </c>
      <c r="I7" s="44" t="s">
        <v>86</v>
      </c>
      <c r="J7" s="42"/>
      <c r="K7" s="45">
        <v>300.0</v>
      </c>
      <c r="L7" s="46">
        <v>300.0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t="s">
        <v>90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300</v>
      </c>
      <c r="C20" s="58"/>
      <c r="D20" s="39"/>
      <c r="E20" s="58">
        <f t="shared" ref="E20:F20" si="1">SUM(E5,E6,E7,E8,E10,E11,E15,E17,E18)</f>
        <v>300</v>
      </c>
      <c r="F20" s="64">
        <f t="shared" si="1"/>
        <v>300</v>
      </c>
      <c r="G20" s="42" t="s">
        <v>101</v>
      </c>
      <c r="H20" s="51">
        <f>SUM(H5:H18)</f>
        <v>450</v>
      </c>
      <c r="I20" s="59"/>
      <c r="J20" s="42"/>
      <c r="K20" s="51">
        <f t="shared" ref="K20:L20" si="2">SUM(K5:K19)</f>
        <v>390</v>
      </c>
      <c r="L20" s="65">
        <f t="shared" si="2"/>
        <v>390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78">
        <v>0.0</v>
      </c>
      <c r="C24" s="79"/>
      <c r="D24" s="77"/>
      <c r="E24" s="80">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200.0</v>
      </c>
      <c r="C25" s="79" t="s">
        <v>114</v>
      </c>
      <c r="D25" s="77"/>
      <c r="E25" s="80">
        <v>200.0</v>
      </c>
      <c r="F25" s="88">
        <v>200.0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v>1500.0</v>
      </c>
      <c r="C26" s="79" t="s">
        <v>117</v>
      </c>
      <c r="D26" s="77"/>
      <c r="E26" s="80">
        <v>400.0</v>
      </c>
      <c r="F26" s="88">
        <v>400.0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7">
        <v>600.0</v>
      </c>
      <c r="C27" s="79" t="s">
        <v>120</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0.0</v>
      </c>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0"/>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SUM(B25:B35)</f>
        <v>2300</v>
      </c>
      <c r="C37" s="108"/>
      <c r="D37" s="77"/>
      <c r="E37" s="107">
        <f t="shared" ref="E37:F37" si="4">SUM(E24:E36)</f>
        <v>1060</v>
      </c>
      <c r="F37" s="109">
        <f t="shared" si="4"/>
        <v>1060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59" t="s">
        <v>173</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690</v>
      </c>
      <c r="F64" s="171">
        <f t="shared" si="9"/>
        <v>690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1060</v>
      </c>
      <c r="F65" s="171">
        <f t="shared" si="10"/>
        <v>1060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1750</v>
      </c>
      <c r="F66" s="171">
        <f t="shared" si="11"/>
        <v>1750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182</v>
      </c>
      <c r="B1" s="20" t="s">
        <v>183</v>
      </c>
      <c r="C1" s="20" t="s">
        <v>58</v>
      </c>
      <c r="D1" s="20" t="s">
        <v>184</v>
      </c>
      <c r="E1" s="20" t="s">
        <v>60</v>
      </c>
      <c r="F1" s="20" t="s">
        <v>61</v>
      </c>
      <c r="G1" s="21" t="s">
        <v>185</v>
      </c>
      <c r="H1" s="22"/>
      <c r="I1" s="22"/>
      <c r="J1" s="22"/>
      <c r="K1" s="23" t="s">
        <v>186</v>
      </c>
      <c r="L1" s="24"/>
      <c r="M1" s="22"/>
      <c r="N1" s="25"/>
      <c r="O1" s="22"/>
      <c r="P1" s="22"/>
      <c r="Q1" s="22"/>
      <c r="R1" s="22"/>
      <c r="S1" s="22"/>
      <c r="T1" s="22"/>
      <c r="U1" s="22"/>
      <c r="V1" s="22"/>
      <c r="W1" s="22"/>
      <c r="X1" s="22"/>
      <c r="Y1" s="22"/>
      <c r="Z1" s="22"/>
    </row>
    <row r="2" ht="12.75" customHeight="1">
      <c r="A2" s="26" t="s">
        <v>187</v>
      </c>
      <c r="B2" s="27"/>
      <c r="C2" s="27"/>
      <c r="D2" s="27"/>
      <c r="E2" s="28"/>
      <c r="F2" s="28"/>
      <c r="G2" s="27" t="s">
        <v>188</v>
      </c>
      <c r="H2" s="29"/>
      <c r="I2" s="29"/>
      <c r="J2" s="29"/>
      <c r="K2" s="28"/>
      <c r="L2" s="30"/>
      <c r="M2" s="22"/>
      <c r="N2" s="22"/>
      <c r="O2" s="22"/>
      <c r="P2" s="22"/>
      <c r="Q2" s="22"/>
      <c r="R2" s="22"/>
      <c r="S2" s="22"/>
      <c r="T2" s="22"/>
      <c r="U2" s="22"/>
      <c r="V2" s="22"/>
      <c r="W2" s="22"/>
      <c r="X2" s="22"/>
      <c r="Y2" s="22"/>
      <c r="Z2" s="22"/>
    </row>
    <row r="3" ht="12.75" customHeight="1">
      <c r="A3" s="31" t="s">
        <v>189</v>
      </c>
      <c r="B3" s="32" t="s">
        <v>190</v>
      </c>
      <c r="C3" s="32" t="s">
        <v>191</v>
      </c>
      <c r="D3" s="32" t="s">
        <v>192</v>
      </c>
      <c r="E3" s="31" t="s">
        <v>70</v>
      </c>
      <c r="F3" s="33"/>
      <c r="G3" s="31" t="s">
        <v>193</v>
      </c>
      <c r="H3" s="32" t="s">
        <v>194</v>
      </c>
      <c r="I3" s="32" t="s">
        <v>195</v>
      </c>
      <c r="J3" s="32" t="s">
        <v>196</v>
      </c>
      <c r="K3" s="31" t="s">
        <v>197</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1500.0</v>
      </c>
      <c r="C5" s="38" t="s">
        <v>198</v>
      </c>
      <c r="D5" s="39"/>
      <c r="E5" s="40">
        <v>880.0</v>
      </c>
      <c r="F5" s="41">
        <v>880.0</v>
      </c>
      <c r="G5" s="42" t="s">
        <v>79</v>
      </c>
      <c r="H5" s="43">
        <v>1000.0</v>
      </c>
      <c r="I5" s="44" t="s">
        <v>199</v>
      </c>
      <c r="J5" s="42"/>
      <c r="K5" s="45">
        <v>880.0</v>
      </c>
      <c r="L5" s="46">
        <v>880.0</v>
      </c>
      <c r="M5" s="22"/>
      <c r="N5" s="22"/>
      <c r="O5" s="22"/>
      <c r="P5" s="22"/>
      <c r="Q5" s="22"/>
      <c r="R5" s="22"/>
      <c r="S5" s="22"/>
      <c r="T5" s="22"/>
      <c r="U5" s="22"/>
      <c r="V5" s="22"/>
      <c r="W5" s="22"/>
      <c r="X5" s="22"/>
      <c r="Y5" s="22"/>
      <c r="Z5" s="22"/>
    </row>
    <row r="6" ht="12.75" customHeight="1">
      <c r="A6" s="36" t="s">
        <v>82</v>
      </c>
      <c r="B6" s="37">
        <v>100.0</v>
      </c>
      <c r="C6" s="38" t="s">
        <v>200</v>
      </c>
      <c r="D6" s="39"/>
      <c r="E6" s="40">
        <v>100.0</v>
      </c>
      <c r="F6" s="41">
        <v>100.0</v>
      </c>
      <c r="G6" s="42" t="s">
        <v>82</v>
      </c>
      <c r="H6" s="43">
        <v>100.0</v>
      </c>
      <c r="I6" s="44" t="s">
        <v>201</v>
      </c>
      <c r="J6" s="42"/>
      <c r="K6" s="45">
        <v>100.0</v>
      </c>
      <c r="L6" s="46">
        <v>100.0</v>
      </c>
      <c r="M6" s="22"/>
      <c r="N6" s="22"/>
      <c r="O6" s="22"/>
      <c r="P6" s="22"/>
      <c r="Q6" s="22"/>
      <c r="R6" s="22"/>
      <c r="S6" s="22"/>
      <c r="T6" s="22"/>
      <c r="U6" s="22"/>
      <c r="V6" s="22"/>
      <c r="W6" s="22"/>
      <c r="X6" s="22"/>
      <c r="Y6" s="22"/>
      <c r="Z6" s="22"/>
    </row>
    <row r="7" ht="12.75" customHeight="1">
      <c r="A7" s="36" t="s">
        <v>84</v>
      </c>
      <c r="B7" s="37">
        <v>2500.0</v>
      </c>
      <c r="C7" s="38" t="s">
        <v>202</v>
      </c>
      <c r="D7" s="39"/>
      <c r="E7" s="40">
        <v>1850.0</v>
      </c>
      <c r="F7" s="41">
        <v>1850.0</v>
      </c>
      <c r="G7" s="42" t="s">
        <v>84</v>
      </c>
      <c r="H7" s="43">
        <v>1500.0</v>
      </c>
      <c r="I7" s="44" t="s">
        <v>203</v>
      </c>
      <c r="J7" s="42"/>
      <c r="K7" s="45">
        <v>1500.0</v>
      </c>
      <c r="L7" s="46">
        <v>1500.0</v>
      </c>
      <c r="M7" s="22"/>
      <c r="N7" s="22"/>
      <c r="O7" s="22"/>
      <c r="P7" s="22"/>
      <c r="Q7" s="22"/>
      <c r="R7" s="22"/>
      <c r="S7" s="22"/>
      <c r="T7" s="22"/>
      <c r="U7" s="22"/>
      <c r="V7" s="22"/>
      <c r="W7" s="22"/>
      <c r="X7" s="22"/>
      <c r="Y7" s="22"/>
      <c r="Z7" s="22"/>
    </row>
    <row r="8" ht="12.75" customHeight="1">
      <c r="A8" s="36" t="s">
        <v>87</v>
      </c>
      <c r="B8" s="37">
        <v>2000.0</v>
      </c>
      <c r="C8" s="38" t="s">
        <v>204</v>
      </c>
      <c r="D8" s="39"/>
      <c r="E8" s="40">
        <v>660.0</v>
      </c>
      <c r="F8" s="41">
        <v>660.0</v>
      </c>
      <c r="G8" s="42" t="s">
        <v>87</v>
      </c>
      <c r="H8" s="43">
        <v>0.0</v>
      </c>
      <c r="I8" s="44" t="s">
        <v>205</v>
      </c>
      <c r="J8" s="42"/>
      <c r="K8" s="43">
        <v>0.0</v>
      </c>
      <c r="L8" s="48">
        <v>0.0</v>
      </c>
      <c r="M8" s="22"/>
      <c r="N8" s="22"/>
      <c r="O8" s="22"/>
      <c r="P8" s="22"/>
      <c r="Q8" s="22"/>
      <c r="R8" s="22"/>
      <c r="S8" s="22"/>
      <c r="T8" s="22"/>
      <c r="U8" s="22"/>
      <c r="V8" s="22"/>
      <c r="W8" s="22"/>
      <c r="X8" s="22"/>
      <c r="Y8" s="22"/>
      <c r="Z8" s="22"/>
    </row>
    <row r="9" ht="12.75" customHeight="1">
      <c r="A9" s="39" t="s">
        <v>88</v>
      </c>
      <c r="B9" s="37">
        <v>1500.0</v>
      </c>
      <c r="C9" s="38" t="s">
        <v>206</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40">
        <v>1500.0</v>
      </c>
      <c r="F13" s="41">
        <v>1500.0</v>
      </c>
      <c r="G13" s="56" t="s">
        <v>95</v>
      </c>
      <c r="H13" s="43" t="s">
        <v>207</v>
      </c>
      <c r="I13" s="44">
        <v>4100.0</v>
      </c>
      <c r="J13" s="42"/>
      <c r="K13" s="45">
        <v>4100.0</v>
      </c>
      <c r="L13" s="46">
        <v>4100.0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t="s">
        <v>205</v>
      </c>
      <c r="D17" s="39"/>
      <c r="E17" s="37">
        <v>0.0</v>
      </c>
      <c r="F17" s="47">
        <v>0.0</v>
      </c>
      <c r="G17" s="42" t="s">
        <v>99</v>
      </c>
      <c r="H17" s="43" t="s">
        <v>205</v>
      </c>
      <c r="I17" s="181">
        <v>4100.0</v>
      </c>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7600</v>
      </c>
      <c r="C20" s="58"/>
      <c r="D20" s="39"/>
      <c r="E20" s="58">
        <f t="shared" ref="E20:F20" si="1">SUM(E5,E6,E7,E8,E10,E11,E15,E17,E18)</f>
        <v>3490</v>
      </c>
      <c r="F20" s="64">
        <f t="shared" si="1"/>
        <v>3490</v>
      </c>
      <c r="G20" s="42" t="s">
        <v>101</v>
      </c>
      <c r="H20" s="51">
        <f>SUM(H5:H18)</f>
        <v>2600</v>
      </c>
      <c r="I20" s="59"/>
      <c r="J20" s="42"/>
      <c r="K20" s="51">
        <f t="shared" ref="K20:L20" si="2">SUM(K5:K19)</f>
        <v>6580</v>
      </c>
      <c r="L20" s="65">
        <f t="shared" si="2"/>
        <v>6580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2500.0</v>
      </c>
      <c r="C24" s="79" t="s">
        <v>208</v>
      </c>
      <c r="D24" s="77"/>
      <c r="E24" s="80">
        <v>1800.0</v>
      </c>
      <c r="F24" s="88">
        <v>1800.0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300.0</v>
      </c>
      <c r="C25" s="79" t="s">
        <v>209</v>
      </c>
      <c r="D25" s="77"/>
      <c r="E25" s="80">
        <v>200.0</v>
      </c>
      <c r="F25" s="88">
        <v>200.0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v>100.0</v>
      </c>
      <c r="C26" s="79" t="s">
        <v>210</v>
      </c>
      <c r="D26" s="77"/>
      <c r="E26" s="80">
        <v>100.0</v>
      </c>
      <c r="F26" s="88">
        <v>100.0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7">
        <v>2000.0</v>
      </c>
      <c r="C27" s="79" t="s">
        <v>211</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500.0</v>
      </c>
      <c r="C28" s="79" t="s">
        <v>212</v>
      </c>
      <c r="D28" s="77"/>
      <c r="E28" s="89">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v>0.0</v>
      </c>
      <c r="C30" s="79" t="s">
        <v>205</v>
      </c>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t="s">
        <v>205</v>
      </c>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205</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t="s">
        <v>205</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t="s">
        <v>205</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sum(B24:B33)</f>
        <v>5400</v>
      </c>
      <c r="C37" s="108"/>
      <c r="D37" s="77"/>
      <c r="E37" s="107">
        <f t="shared" ref="E37:F37" si="4">SUM(E24:E36)</f>
        <v>2560</v>
      </c>
      <c r="F37" s="109">
        <f t="shared" si="4"/>
        <v>2560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59" t="s">
        <v>213</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10070</v>
      </c>
      <c r="F64" s="171">
        <f t="shared" si="9"/>
        <v>10070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2560</v>
      </c>
      <c r="F65" s="171">
        <f t="shared" si="10"/>
        <v>2560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12630</v>
      </c>
      <c r="F66" s="171">
        <f t="shared" si="11"/>
        <v>12630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214</v>
      </c>
      <c r="B1" s="20" t="s">
        <v>215</v>
      </c>
      <c r="C1" s="20" t="s">
        <v>58</v>
      </c>
      <c r="D1" s="20" t="s">
        <v>216</v>
      </c>
      <c r="E1" s="20" t="s">
        <v>217</v>
      </c>
      <c r="F1" s="20" t="s">
        <v>218</v>
      </c>
      <c r="G1" s="21" t="s">
        <v>219</v>
      </c>
      <c r="H1" s="22"/>
      <c r="I1" s="22"/>
      <c r="J1" s="22"/>
      <c r="K1" s="23" t="s">
        <v>220</v>
      </c>
      <c r="L1" s="24"/>
      <c r="M1" s="22"/>
      <c r="N1" s="25"/>
      <c r="O1" s="22"/>
      <c r="P1" s="22"/>
      <c r="Q1" s="22"/>
      <c r="R1" s="22"/>
      <c r="S1" s="22"/>
      <c r="T1" s="22"/>
      <c r="U1" s="22"/>
      <c r="V1" s="22"/>
      <c r="W1" s="22"/>
      <c r="X1" s="22"/>
      <c r="Y1" s="22"/>
      <c r="Z1" s="22"/>
    </row>
    <row r="2" ht="12.75" customHeight="1">
      <c r="A2" s="26" t="s">
        <v>221</v>
      </c>
      <c r="B2" s="27"/>
      <c r="C2" s="27"/>
      <c r="D2" s="27"/>
      <c r="E2" s="28"/>
      <c r="F2" s="28"/>
      <c r="G2" s="27" t="s">
        <v>222</v>
      </c>
      <c r="H2" s="29"/>
      <c r="I2" s="29"/>
      <c r="J2" s="29"/>
      <c r="K2" s="28"/>
      <c r="L2" s="30"/>
      <c r="M2" s="22"/>
      <c r="N2" s="22"/>
      <c r="O2" s="22"/>
      <c r="P2" s="22"/>
      <c r="Q2" s="22"/>
      <c r="R2" s="22"/>
      <c r="S2" s="22"/>
      <c r="T2" s="22"/>
      <c r="U2" s="22"/>
      <c r="V2" s="22"/>
      <c r="W2" s="22"/>
      <c r="X2" s="22"/>
      <c r="Y2" s="22"/>
      <c r="Z2" s="22"/>
    </row>
    <row r="3" ht="12.75" customHeight="1">
      <c r="A3" s="31" t="s">
        <v>223</v>
      </c>
      <c r="B3" s="32" t="s">
        <v>224</v>
      </c>
      <c r="C3" s="32" t="s">
        <v>225</v>
      </c>
      <c r="D3" s="32" t="s">
        <v>226</v>
      </c>
      <c r="E3" s="31" t="s">
        <v>70</v>
      </c>
      <c r="F3" s="33"/>
      <c r="G3" s="31" t="s">
        <v>227</v>
      </c>
      <c r="H3" s="32" t="s">
        <v>228</v>
      </c>
      <c r="I3" s="32" t="s">
        <v>195</v>
      </c>
      <c r="J3" s="32" t="s">
        <v>229</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900.0</v>
      </c>
      <c r="C5" s="38" t="s">
        <v>230</v>
      </c>
      <c r="D5" s="39"/>
      <c r="E5" s="40">
        <v>880.0</v>
      </c>
      <c r="F5" s="41">
        <v>880.0</v>
      </c>
      <c r="G5" s="42" t="s">
        <v>79</v>
      </c>
      <c r="H5" s="43">
        <v>1000.0</v>
      </c>
      <c r="I5" s="44" t="s">
        <v>231</v>
      </c>
      <c r="J5" s="42"/>
      <c r="K5" s="45">
        <v>880.0</v>
      </c>
      <c r="L5" s="46">
        <v>880.0</v>
      </c>
      <c r="M5" s="22"/>
      <c r="N5" s="22"/>
      <c r="O5" s="22"/>
      <c r="P5" s="22"/>
      <c r="Q5" s="22"/>
      <c r="R5" s="22"/>
      <c r="S5" s="22"/>
      <c r="T5" s="22"/>
      <c r="U5" s="22"/>
      <c r="V5" s="22"/>
      <c r="W5" s="22"/>
      <c r="X5" s="22"/>
      <c r="Y5" s="22"/>
      <c r="Z5" s="22"/>
    </row>
    <row r="6" ht="12.75" customHeight="1">
      <c r="A6" s="36" t="s">
        <v>82</v>
      </c>
      <c r="B6" s="37">
        <v>1100.0</v>
      </c>
      <c r="C6" s="38" t="s">
        <v>232</v>
      </c>
      <c r="D6" s="39"/>
      <c r="E6" s="40">
        <v>350.0</v>
      </c>
      <c r="F6" s="41">
        <v>350.0</v>
      </c>
      <c r="G6" s="42" t="s">
        <v>82</v>
      </c>
      <c r="H6" s="43">
        <v>1000.0</v>
      </c>
      <c r="I6" s="44" t="s">
        <v>233</v>
      </c>
      <c r="J6" s="42"/>
      <c r="K6" s="45">
        <v>350.0</v>
      </c>
      <c r="L6" s="46">
        <v>350.0</v>
      </c>
      <c r="M6" s="22"/>
      <c r="N6" s="22"/>
      <c r="O6" s="22"/>
      <c r="P6" s="22"/>
      <c r="Q6" s="22"/>
      <c r="R6" s="22"/>
      <c r="S6" s="22"/>
      <c r="T6" s="22"/>
      <c r="U6" s="22"/>
      <c r="V6" s="22"/>
      <c r="W6" s="22"/>
      <c r="X6" s="22"/>
      <c r="Y6" s="22"/>
      <c r="Z6" s="22"/>
    </row>
    <row r="7" ht="12.75" customHeight="1">
      <c r="A7" s="36" t="s">
        <v>84</v>
      </c>
      <c r="B7" s="37">
        <v>4500.0</v>
      </c>
      <c r="C7" s="38" t="s">
        <v>234</v>
      </c>
      <c r="D7" s="39"/>
      <c r="E7" s="40">
        <v>1850.0</v>
      </c>
      <c r="F7" s="41">
        <v>1850.0</v>
      </c>
      <c r="G7" s="42" t="s">
        <v>84</v>
      </c>
      <c r="H7" s="43">
        <v>4200.0</v>
      </c>
      <c r="I7" s="44" t="s">
        <v>235</v>
      </c>
      <c r="J7" s="42"/>
      <c r="K7" s="45">
        <v>1850.0</v>
      </c>
      <c r="L7" s="46">
        <v>1850.0</v>
      </c>
      <c r="M7" s="22"/>
      <c r="N7" s="22"/>
      <c r="O7" s="22"/>
      <c r="P7" s="22"/>
      <c r="Q7" s="22"/>
      <c r="R7" s="22"/>
      <c r="S7" s="22"/>
      <c r="T7" s="22"/>
      <c r="U7" s="22"/>
      <c r="V7" s="22"/>
      <c r="W7" s="22"/>
      <c r="X7" s="22"/>
      <c r="Y7" s="22"/>
      <c r="Z7" s="22"/>
    </row>
    <row r="8" ht="12.75" customHeight="1">
      <c r="A8" s="36" t="s">
        <v>87</v>
      </c>
      <c r="B8" s="37">
        <v>1900.0</v>
      </c>
      <c r="C8" s="38" t="s">
        <v>236</v>
      </c>
      <c r="D8" s="39"/>
      <c r="E8" s="40">
        <v>660.0</v>
      </c>
      <c r="F8" s="41">
        <v>660.0</v>
      </c>
      <c r="G8" s="42" t="s">
        <v>87</v>
      </c>
      <c r="H8" s="43">
        <v>2300.0</v>
      </c>
      <c r="I8" s="44" t="s">
        <v>237</v>
      </c>
      <c r="J8" s="42"/>
      <c r="K8" s="45">
        <v>660.0</v>
      </c>
      <c r="L8" s="46">
        <v>660.0</v>
      </c>
      <c r="M8" s="22"/>
      <c r="N8" s="22"/>
      <c r="O8" s="22"/>
      <c r="P8" s="22"/>
      <c r="Q8" s="22"/>
      <c r="R8" s="22"/>
      <c r="S8" s="22"/>
      <c r="T8" s="22"/>
      <c r="U8" s="22"/>
      <c r="V8" s="22"/>
      <c r="W8" s="22"/>
      <c r="X8" s="22"/>
      <c r="Y8" s="22"/>
      <c r="Z8" s="22"/>
    </row>
    <row r="9" ht="12.75" customHeight="1">
      <c r="A9" s="39" t="s">
        <v>88</v>
      </c>
      <c r="B9" s="37">
        <v>0.0</v>
      </c>
      <c r="C9" s="38" t="s">
        <v>238</v>
      </c>
      <c r="D9" s="39"/>
      <c r="E9" s="49"/>
      <c r="F9" s="50"/>
      <c r="G9" s="42" t="s">
        <v>88</v>
      </c>
      <c r="H9" s="51" t="s">
        <v>90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600.0</v>
      </c>
      <c r="C17" s="38" t="s">
        <v>239</v>
      </c>
      <c r="D17" s="39"/>
      <c r="E17" s="40">
        <v>600.0</v>
      </c>
      <c r="F17" s="41">
        <v>600.0</v>
      </c>
      <c r="G17" s="42" t="s">
        <v>99</v>
      </c>
      <c r="H17" s="43" t="s">
        <v>205</v>
      </c>
      <c r="I17" s="44">
        <v>8500.0</v>
      </c>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9000</v>
      </c>
      <c r="C20" s="58"/>
      <c r="D20" s="39"/>
      <c r="E20" s="58">
        <f t="shared" ref="E20:F20" si="1">SUM(E5,E6,E7,E8,E10,E11,E15,E17,E18)</f>
        <v>4340</v>
      </c>
      <c r="F20" s="64">
        <f t="shared" si="1"/>
        <v>4340</v>
      </c>
      <c r="G20" s="42" t="s">
        <v>101</v>
      </c>
      <c r="H20" s="51">
        <f>SUM(H5:H18)</f>
        <v>8500</v>
      </c>
      <c r="I20" s="59"/>
      <c r="J20" s="42"/>
      <c r="K20" s="51">
        <f t="shared" ref="K20:L20" si="2">SUM(K5:K19)</f>
        <v>3740</v>
      </c>
      <c r="L20" s="65">
        <f t="shared" si="2"/>
        <v>3740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500.0</v>
      </c>
      <c r="C24" s="79" t="s">
        <v>240</v>
      </c>
      <c r="D24" s="77"/>
      <c r="E24" s="80">
        <v>500.0</v>
      </c>
      <c r="F24" s="88">
        <v>500.0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0">
        <v>150.0</v>
      </c>
      <c r="C25" s="79" t="s">
        <v>241</v>
      </c>
      <c r="D25" s="77"/>
      <c r="E25" s="80">
        <v>150.0</v>
      </c>
      <c r="F25" s="88">
        <v>150.0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200.0</v>
      </c>
      <c r="C26" s="79" t="s">
        <v>242</v>
      </c>
      <c r="D26" s="77"/>
      <c r="E26" s="80">
        <v>200.0</v>
      </c>
      <c r="F26" s="88">
        <v>200.0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600.0</v>
      </c>
      <c r="C27" s="79" t="s">
        <v>243</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t="s">
        <v>205</v>
      </c>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75.0</v>
      </c>
      <c r="C30" s="79" t="s">
        <v>244</v>
      </c>
      <c r="D30" s="77"/>
      <c r="E30" s="80">
        <v>75.0</v>
      </c>
      <c r="F30" s="88">
        <v>75.0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0">
        <v>300.0</v>
      </c>
      <c r="C31" s="79" t="s">
        <v>245</v>
      </c>
      <c r="D31" s="77"/>
      <c r="E31" s="80">
        <v>110.0</v>
      </c>
      <c r="F31" s="88">
        <v>110.0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205</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t="s">
        <v>205</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t="s">
        <v>205</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1825</v>
      </c>
      <c r="C37" s="108"/>
      <c r="D37" s="77"/>
      <c r="E37" s="107">
        <f t="shared" ref="E37:F37" si="4">SUM(E24:E36)</f>
        <v>1495</v>
      </c>
      <c r="F37" s="109">
        <f t="shared" si="4"/>
        <v>1495</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246</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8080</v>
      </c>
      <c r="F64" s="171">
        <f t="shared" si="9"/>
        <v>8080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1495</v>
      </c>
      <c r="F65" s="171">
        <f t="shared" si="10"/>
        <v>1495</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9575</v>
      </c>
      <c r="F66" s="171">
        <f t="shared" si="11"/>
        <v>9575</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247</v>
      </c>
      <c r="B1" s="20" t="s">
        <v>248</v>
      </c>
      <c r="C1" s="20" t="s">
        <v>249</v>
      </c>
      <c r="D1" s="20" t="s">
        <v>250</v>
      </c>
      <c r="E1" s="20" t="s">
        <v>60</v>
      </c>
      <c r="F1" s="20" t="s">
        <v>61</v>
      </c>
      <c r="G1" s="21" t="s">
        <v>251</v>
      </c>
      <c r="H1" s="22"/>
      <c r="I1" s="22"/>
      <c r="J1" s="22"/>
      <c r="K1" s="23" t="s">
        <v>252</v>
      </c>
      <c r="L1" s="24"/>
      <c r="M1" s="22"/>
      <c r="N1" s="25"/>
      <c r="O1" s="22"/>
      <c r="P1" s="22"/>
      <c r="Q1" s="22"/>
      <c r="R1" s="22"/>
      <c r="S1" s="22"/>
      <c r="T1" s="22"/>
      <c r="U1" s="22"/>
      <c r="V1" s="22"/>
      <c r="W1" s="22"/>
      <c r="X1" s="22"/>
      <c r="Y1" s="22"/>
      <c r="Z1" s="22"/>
    </row>
    <row r="2" ht="12.75" customHeight="1">
      <c r="A2" s="26" t="s">
        <v>253</v>
      </c>
      <c r="B2" s="27"/>
      <c r="C2" s="27"/>
      <c r="D2" s="27"/>
      <c r="E2" s="28"/>
      <c r="F2" s="28"/>
      <c r="G2" s="27" t="s">
        <v>254</v>
      </c>
      <c r="H2" s="29"/>
      <c r="I2" s="29"/>
      <c r="J2" s="29"/>
      <c r="K2" s="28"/>
      <c r="L2" s="30"/>
      <c r="M2" s="22"/>
      <c r="N2" s="22"/>
      <c r="O2" s="22"/>
      <c r="P2" s="22"/>
      <c r="Q2" s="22"/>
      <c r="R2" s="22"/>
      <c r="S2" s="22"/>
      <c r="T2" s="22"/>
      <c r="U2" s="22"/>
      <c r="V2" s="22"/>
      <c r="W2" s="22"/>
      <c r="X2" s="22"/>
      <c r="Y2" s="22"/>
      <c r="Z2" s="22"/>
    </row>
    <row r="3" ht="12.75" customHeight="1">
      <c r="A3" s="31" t="s">
        <v>255</v>
      </c>
      <c r="B3" s="32" t="s">
        <v>256</v>
      </c>
      <c r="C3" s="32" t="s">
        <v>257</v>
      </c>
      <c r="D3" s="32" t="s">
        <v>258</v>
      </c>
      <c r="E3" s="31" t="s">
        <v>70</v>
      </c>
      <c r="F3" s="33"/>
      <c r="G3" s="31" t="s">
        <v>259</v>
      </c>
      <c r="H3" s="32" t="s">
        <v>260</v>
      </c>
      <c r="I3" s="32" t="s">
        <v>261</v>
      </c>
      <c r="J3" s="32" t="s">
        <v>262</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400.0</v>
      </c>
      <c r="C5" s="38" t="s">
        <v>263</v>
      </c>
      <c r="D5" s="39"/>
      <c r="E5" s="40">
        <v>310.0</v>
      </c>
      <c r="F5" s="41">
        <v>310.0</v>
      </c>
      <c r="G5" s="42" t="s">
        <v>79</v>
      </c>
      <c r="H5" s="43"/>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400.0</v>
      </c>
      <c r="C7" s="38" t="s">
        <v>264</v>
      </c>
      <c r="D7" s="39"/>
      <c r="E7" s="37">
        <v>0.0</v>
      </c>
      <c r="F7" s="47">
        <v>0.0</v>
      </c>
      <c r="G7" s="42" t="s">
        <v>84</v>
      </c>
      <c r="H7" s="43">
        <v>150.0</v>
      </c>
      <c r="I7" s="44" t="s">
        <v>265</v>
      </c>
      <c r="J7" s="42"/>
      <c r="K7" s="45">
        <v>150.0</v>
      </c>
      <c r="L7" s="46">
        <v>150.0</v>
      </c>
      <c r="M7" s="22"/>
      <c r="N7" s="22"/>
      <c r="O7" s="22"/>
      <c r="P7" s="22"/>
      <c r="Q7" s="22"/>
      <c r="R7" s="22"/>
      <c r="S7" s="22"/>
      <c r="T7" s="22"/>
      <c r="U7" s="22"/>
      <c r="V7" s="22"/>
      <c r="W7" s="22"/>
      <c r="X7" s="22"/>
      <c r="Y7" s="22"/>
      <c r="Z7" s="22"/>
    </row>
    <row r="8" ht="12.75" customHeight="1">
      <c r="A8" s="36" t="s">
        <v>87</v>
      </c>
      <c r="B8" s="37">
        <v>100.0</v>
      </c>
      <c r="C8" s="38" t="s">
        <v>266</v>
      </c>
      <c r="D8" s="39"/>
      <c r="E8" s="40">
        <v>100.0</v>
      </c>
      <c r="F8" s="41">
        <v>100.0</v>
      </c>
      <c r="G8" s="42" t="s">
        <v>87</v>
      </c>
      <c r="H8" s="43">
        <v>150.0</v>
      </c>
      <c r="I8" s="44" t="s">
        <v>267</v>
      </c>
      <c r="J8" s="42"/>
      <c r="K8" s="45">
        <v>110.0</v>
      </c>
      <c r="L8" s="46">
        <v>110.0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t="s">
        <v>90</v>
      </c>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t="s">
        <v>268</v>
      </c>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5">
        <v>0.0</v>
      </c>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900</v>
      </c>
      <c r="C20" s="58"/>
      <c r="D20" s="39"/>
      <c r="E20" s="58">
        <f t="shared" ref="E20:F20" si="1">SUM(E5,E6,E7,E8,E10,E11,E15,E17,E18)</f>
        <v>410</v>
      </c>
      <c r="F20" s="64">
        <f t="shared" si="1"/>
        <v>410</v>
      </c>
      <c r="G20" s="42" t="s">
        <v>101</v>
      </c>
      <c r="H20" s="183">
        <v>300.0</v>
      </c>
      <c r="I20" s="59"/>
      <c r="J20" s="42"/>
      <c r="K20" s="51">
        <f t="shared" ref="K20:L20" si="2">SUM(K5:K19)</f>
        <v>260</v>
      </c>
      <c r="L20" s="65">
        <f t="shared" si="2"/>
        <v>260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v>3.0</v>
      </c>
      <c r="I21" s="67"/>
      <c r="J21" s="29" t="s">
        <v>269</v>
      </c>
      <c r="K21" s="29" t="s">
        <v>105</v>
      </c>
      <c r="L21" s="70" t="s">
        <v>270</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271</v>
      </c>
      <c r="I22" s="74"/>
      <c r="J22" s="31"/>
      <c r="K22" s="31" t="s">
        <v>272</v>
      </c>
      <c r="L22" s="35" t="s">
        <v>273</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v>50.0</v>
      </c>
      <c r="C24" s="79" t="s">
        <v>274</v>
      </c>
      <c r="D24" s="77"/>
      <c r="E24" s="80">
        <v>50.0</v>
      </c>
      <c r="F24" s="88">
        <v>50.0</v>
      </c>
      <c r="G24" s="82" t="s">
        <v>112</v>
      </c>
      <c r="H24" s="83">
        <v>0.0</v>
      </c>
      <c r="I24" s="84">
        <v>0.0</v>
      </c>
      <c r="J24" s="85"/>
      <c r="K24" s="83">
        <v>0.0</v>
      </c>
      <c r="L24" s="86">
        <v>0.0</v>
      </c>
      <c r="M24" s="22"/>
      <c r="N24" s="22"/>
      <c r="O24" s="22"/>
      <c r="P24" s="22"/>
      <c r="Q24" s="22"/>
      <c r="R24" s="22"/>
      <c r="S24" s="22"/>
      <c r="T24" s="22"/>
      <c r="U24" s="22"/>
      <c r="V24" s="22"/>
      <c r="W24" s="22"/>
      <c r="X24" s="22"/>
      <c r="Y24" s="22"/>
      <c r="Z24" s="22"/>
    </row>
    <row r="25" ht="12.75" customHeight="1">
      <c r="A25" s="77" t="s">
        <v>113</v>
      </c>
      <c r="B25" s="87">
        <v>30.0</v>
      </c>
      <c r="C25" s="79" t="s">
        <v>275</v>
      </c>
      <c r="D25" s="77"/>
      <c r="E25" s="80">
        <v>30.0</v>
      </c>
      <c r="F25" s="88">
        <v>30.0</v>
      </c>
      <c r="G25" s="82" t="s">
        <v>115</v>
      </c>
      <c r="H25" s="83">
        <v>0.0</v>
      </c>
      <c r="I25" s="84">
        <v>150.0</v>
      </c>
      <c r="J25" s="85"/>
      <c r="K25" s="83">
        <v>0.0</v>
      </c>
      <c r="L25" s="86">
        <v>0.0</v>
      </c>
      <c r="M25" s="22"/>
      <c r="N25" s="22"/>
      <c r="O25" s="22"/>
      <c r="P25" s="22"/>
      <c r="Q25" s="22"/>
      <c r="R25" s="22"/>
      <c r="S25" s="22"/>
      <c r="T25" s="22"/>
      <c r="U25" s="22"/>
      <c r="V25" s="22"/>
      <c r="W25" s="22"/>
      <c r="X25" s="22"/>
      <c r="Y25" s="22"/>
      <c r="Z25" s="22"/>
    </row>
    <row r="26" ht="12.75" customHeight="1">
      <c r="A26" s="77" t="s">
        <v>116</v>
      </c>
      <c r="B26" s="87">
        <v>200.0</v>
      </c>
      <c r="C26" s="79" t="s">
        <v>276</v>
      </c>
      <c r="D26" s="77"/>
      <c r="E26" s="80">
        <v>200.0</v>
      </c>
      <c r="F26" s="88">
        <v>200.0</v>
      </c>
      <c r="G26" s="82" t="s">
        <v>118</v>
      </c>
      <c r="H26" s="83" t="s">
        <v>277</v>
      </c>
      <c r="I26" s="84">
        <v>200.0</v>
      </c>
      <c r="J26" s="85"/>
      <c r="K26" s="83">
        <v>0.0</v>
      </c>
      <c r="L26" s="86">
        <v>0.0</v>
      </c>
      <c r="M26" s="22"/>
      <c r="N26" s="22"/>
      <c r="O26" s="22"/>
      <c r="P26" s="22"/>
      <c r="Q26" s="22"/>
      <c r="R26" s="22"/>
      <c r="S26" s="22"/>
      <c r="T26" s="22"/>
      <c r="U26" s="22"/>
      <c r="V26" s="22"/>
      <c r="W26" s="22"/>
      <c r="X26" s="22"/>
      <c r="Y26" s="22"/>
      <c r="Z26" s="22"/>
    </row>
    <row r="27" ht="12.75" customHeight="1">
      <c r="A27" s="77" t="s">
        <v>119</v>
      </c>
      <c r="B27" s="90">
        <v>0.0</v>
      </c>
      <c r="C27" s="79" t="s">
        <v>278</v>
      </c>
      <c r="D27" s="77"/>
      <c r="E27" s="90">
        <v>0.0</v>
      </c>
      <c r="F27" s="81">
        <v>0.0</v>
      </c>
      <c r="G27" s="85" t="s">
        <v>121</v>
      </c>
      <c r="H27" s="83" t="s">
        <v>279</v>
      </c>
      <c r="I27" s="84">
        <v>0.0</v>
      </c>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280</v>
      </c>
      <c r="H29" s="93"/>
      <c r="I29" s="98" t="s">
        <v>91</v>
      </c>
      <c r="J29" s="85"/>
      <c r="K29" s="93"/>
      <c r="L29" s="94"/>
      <c r="M29" s="22"/>
      <c r="N29" s="22"/>
      <c r="O29" s="22"/>
      <c r="P29" s="22"/>
      <c r="Q29" s="22"/>
      <c r="R29" s="22"/>
      <c r="S29" s="22"/>
      <c r="T29" s="22"/>
      <c r="U29" s="22"/>
      <c r="V29" s="22"/>
      <c r="W29" s="22"/>
      <c r="X29" s="22"/>
      <c r="Y29" s="22"/>
      <c r="Z29" s="22"/>
    </row>
    <row r="30" ht="12.75" customHeight="1">
      <c r="A30" s="77" t="s">
        <v>125</v>
      </c>
      <c r="B30" s="90">
        <v>180.0</v>
      </c>
      <c r="C30" s="79" t="s">
        <v>281</v>
      </c>
      <c r="D30" s="77"/>
      <c r="E30" s="80">
        <v>150.0</v>
      </c>
      <c r="F30" s="88">
        <v>150.0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v>350.0</v>
      </c>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460</v>
      </c>
      <c r="C37" s="108"/>
      <c r="D37" s="77"/>
      <c r="E37" s="107">
        <f t="shared" ref="E37:F37" si="4">SUM(E24:E36)</f>
        <v>430</v>
      </c>
      <c r="F37" s="109">
        <f t="shared" si="4"/>
        <v>430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282</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670</v>
      </c>
      <c r="F64" s="171">
        <f t="shared" si="9"/>
        <v>670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430</v>
      </c>
      <c r="F65" s="171">
        <f t="shared" si="10"/>
        <v>430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1100</v>
      </c>
      <c r="F66" s="171">
        <f t="shared" si="11"/>
        <v>1100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283</v>
      </c>
      <c r="B1" s="20" t="s">
        <v>284</v>
      </c>
      <c r="C1" s="20" t="s">
        <v>58</v>
      </c>
      <c r="D1" s="20" t="s">
        <v>285</v>
      </c>
      <c r="E1" s="20" t="s">
        <v>60</v>
      </c>
      <c r="F1" s="20" t="s">
        <v>61</v>
      </c>
      <c r="G1" s="21" t="s">
        <v>286</v>
      </c>
      <c r="H1" s="22"/>
      <c r="I1" s="22"/>
      <c r="J1" s="22"/>
      <c r="K1" s="23" t="s">
        <v>287</v>
      </c>
      <c r="L1" s="24"/>
      <c r="M1" s="22"/>
      <c r="N1" s="25"/>
      <c r="O1" s="22"/>
      <c r="P1" s="22"/>
      <c r="Q1" s="22"/>
      <c r="R1" s="22"/>
      <c r="S1" s="22"/>
      <c r="T1" s="22"/>
      <c r="U1" s="22"/>
      <c r="V1" s="22"/>
      <c r="W1" s="22"/>
      <c r="X1" s="22"/>
      <c r="Y1" s="22"/>
      <c r="Z1" s="22"/>
    </row>
    <row r="2" ht="12.75" customHeight="1">
      <c r="A2" s="26" t="s">
        <v>288</v>
      </c>
      <c r="B2" s="27"/>
      <c r="C2" s="27"/>
      <c r="D2" s="27"/>
      <c r="E2" s="28"/>
      <c r="F2" s="28"/>
      <c r="G2" s="27" t="s">
        <v>289</v>
      </c>
      <c r="H2" s="29"/>
      <c r="I2" s="29"/>
      <c r="J2" s="29"/>
      <c r="K2" s="28"/>
      <c r="L2" s="30"/>
      <c r="M2" s="22"/>
      <c r="N2" s="22"/>
      <c r="O2" s="22"/>
      <c r="P2" s="22"/>
      <c r="Q2" s="22"/>
      <c r="R2" s="22"/>
      <c r="S2" s="22"/>
      <c r="T2" s="22"/>
      <c r="U2" s="22"/>
      <c r="V2" s="22"/>
      <c r="W2" s="22"/>
      <c r="X2" s="22"/>
      <c r="Y2" s="22"/>
      <c r="Z2" s="22"/>
    </row>
    <row r="3" ht="12.75" customHeight="1">
      <c r="A3" s="31" t="s">
        <v>290</v>
      </c>
      <c r="B3" s="32" t="s">
        <v>291</v>
      </c>
      <c r="C3" s="32" t="s">
        <v>292</v>
      </c>
      <c r="D3" s="32" t="s">
        <v>293</v>
      </c>
      <c r="E3" s="31" t="s">
        <v>294</v>
      </c>
      <c r="F3" s="33"/>
      <c r="G3" s="31" t="s">
        <v>295</v>
      </c>
      <c r="H3" s="32" t="s">
        <v>296</v>
      </c>
      <c r="I3" s="32" t="s">
        <v>297</v>
      </c>
      <c r="J3" s="32" t="s">
        <v>293</v>
      </c>
      <c r="K3" s="31" t="s">
        <v>294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3000.0</v>
      </c>
      <c r="C5" s="38" t="s">
        <v>298</v>
      </c>
      <c r="D5" s="39"/>
      <c r="E5" s="40">
        <v>0.0</v>
      </c>
      <c r="F5" s="41">
        <v>0.0</v>
      </c>
      <c r="G5" s="42" t="s">
        <v>79</v>
      </c>
      <c r="H5" s="43">
        <v>2500.0</v>
      </c>
      <c r="I5" s="44" t="s">
        <v>299</v>
      </c>
      <c r="J5" s="42"/>
      <c r="K5" s="45">
        <v>880.0</v>
      </c>
      <c r="L5" s="46">
        <v>880.0</v>
      </c>
      <c r="M5" s="22"/>
      <c r="N5" s="22"/>
      <c r="O5" s="22"/>
      <c r="P5" s="22"/>
      <c r="Q5" s="22"/>
      <c r="R5" s="22"/>
      <c r="S5" s="22"/>
      <c r="T5" s="22"/>
      <c r="U5" s="22"/>
      <c r="V5" s="22"/>
      <c r="W5" s="22"/>
      <c r="X5" s="22"/>
      <c r="Y5" s="22"/>
      <c r="Z5" s="22"/>
    </row>
    <row r="6" ht="12.75" customHeight="1">
      <c r="A6" s="36" t="s">
        <v>82</v>
      </c>
      <c r="B6" s="37">
        <v>2000.0</v>
      </c>
      <c r="C6" s="38" t="s">
        <v>300</v>
      </c>
      <c r="D6" s="39"/>
      <c r="E6" s="40">
        <v>0.0</v>
      </c>
      <c r="F6" s="41">
        <v>0.0</v>
      </c>
      <c r="G6" s="42" t="s">
        <v>82</v>
      </c>
      <c r="H6" s="43">
        <v>2000.0</v>
      </c>
      <c r="I6" s="44" t="s">
        <v>301</v>
      </c>
      <c r="J6" s="42"/>
      <c r="K6" s="45">
        <v>350.0</v>
      </c>
      <c r="L6" s="46">
        <v>350.0</v>
      </c>
      <c r="M6" s="22"/>
      <c r="N6" s="22"/>
      <c r="O6" s="22"/>
      <c r="P6" s="22"/>
      <c r="Q6" s="22"/>
      <c r="R6" s="22"/>
      <c r="S6" s="22"/>
      <c r="T6" s="22"/>
      <c r="U6" s="22"/>
      <c r="V6" s="22"/>
      <c r="W6" s="22"/>
      <c r="X6" s="22"/>
      <c r="Y6" s="22"/>
      <c r="Z6" s="22"/>
    </row>
    <row r="7" ht="12.75" customHeight="1">
      <c r="A7" s="36" t="s">
        <v>84</v>
      </c>
      <c r="B7" s="37">
        <v>12000.0</v>
      </c>
      <c r="C7" s="38" t="s">
        <v>302</v>
      </c>
      <c r="D7" s="39"/>
      <c r="E7" s="40">
        <v>0.0</v>
      </c>
      <c r="F7" s="41">
        <v>0.0</v>
      </c>
      <c r="G7" s="42" t="s">
        <v>84</v>
      </c>
      <c r="H7" s="43">
        <v>10000.0</v>
      </c>
      <c r="I7" s="44" t="s">
        <v>302</v>
      </c>
      <c r="J7" s="42"/>
      <c r="K7" s="45">
        <v>1850.0</v>
      </c>
      <c r="L7" s="46">
        <v>1850.0</v>
      </c>
      <c r="M7" s="22"/>
      <c r="N7" s="22"/>
      <c r="O7" s="22"/>
      <c r="P7" s="22"/>
      <c r="Q7" s="22"/>
      <c r="R7" s="22"/>
      <c r="S7" s="22"/>
      <c r="T7" s="22"/>
      <c r="U7" s="22"/>
      <c r="V7" s="22"/>
      <c r="W7" s="22"/>
      <c r="X7" s="22"/>
      <c r="Y7" s="22"/>
      <c r="Z7" s="22"/>
    </row>
    <row r="8" ht="12.75" customHeight="1">
      <c r="A8" s="36" t="s">
        <v>87</v>
      </c>
      <c r="B8" s="37">
        <v>2500.0</v>
      </c>
      <c r="C8" s="38" t="s">
        <v>303</v>
      </c>
      <c r="D8" s="39"/>
      <c r="E8" s="40">
        <v>0.0</v>
      </c>
      <c r="F8" s="41">
        <v>0.0</v>
      </c>
      <c r="G8" s="42" t="s">
        <v>87</v>
      </c>
      <c r="H8" s="43">
        <v>1000.0</v>
      </c>
      <c r="I8" s="44" t="s">
        <v>303</v>
      </c>
      <c r="J8" s="42"/>
      <c r="K8" s="45">
        <v>660.0</v>
      </c>
      <c r="L8" s="46">
        <v>660.0</v>
      </c>
      <c r="M8" s="22"/>
      <c r="N8" s="22"/>
      <c r="O8" s="22"/>
      <c r="P8" s="22"/>
      <c r="Q8" s="22"/>
      <c r="R8" s="22"/>
      <c r="S8" s="22"/>
      <c r="T8" s="22"/>
      <c r="U8" s="22"/>
      <c r="V8" s="22"/>
      <c r="W8" s="22"/>
      <c r="X8" s="22"/>
      <c r="Y8" s="22"/>
      <c r="Z8" s="22"/>
    </row>
    <row r="9" ht="12.75" customHeight="1">
      <c r="A9" s="39" t="s">
        <v>88</v>
      </c>
      <c r="B9" s="37">
        <v>0.0</v>
      </c>
      <c r="C9" s="38" t="s">
        <v>304</v>
      </c>
      <c r="D9" s="39"/>
      <c r="E9" s="40">
        <v>0.0</v>
      </c>
      <c r="F9" s="41">
        <v>0.0</v>
      </c>
      <c r="G9" s="42" t="s">
        <v>88</v>
      </c>
      <c r="H9" s="51">
        <v>0.0</v>
      </c>
      <c r="I9" s="52" t="s">
        <v>305</v>
      </c>
      <c r="J9" s="42"/>
      <c r="K9" s="53"/>
      <c r="L9" s="54"/>
      <c r="M9" s="22"/>
      <c r="N9" s="22"/>
      <c r="O9" s="22"/>
      <c r="P9" s="22"/>
      <c r="Q9" s="22"/>
      <c r="R9" s="22"/>
      <c r="S9" s="22"/>
      <c r="T9" s="22"/>
      <c r="U9" s="22"/>
      <c r="V9" s="22"/>
      <c r="W9" s="22"/>
      <c r="X9" s="22"/>
      <c r="Y9" s="22"/>
      <c r="Z9" s="22"/>
    </row>
    <row r="10" ht="12.75" customHeight="1">
      <c r="A10" s="55" t="s">
        <v>92</v>
      </c>
      <c r="B10" s="37"/>
      <c r="C10" s="38"/>
      <c r="D10" s="39"/>
      <c r="E10" s="40">
        <v>0.0</v>
      </c>
      <c r="F10" s="41">
        <v>0.0</v>
      </c>
      <c r="G10" s="56" t="s">
        <v>92</v>
      </c>
      <c r="H10" s="43" t="s">
        <v>207</v>
      </c>
      <c r="I10" s="44"/>
      <c r="J10" s="42"/>
      <c r="K10" s="45"/>
      <c r="L10" s="48">
        <v>0.0</v>
      </c>
      <c r="M10" s="22"/>
      <c r="N10" s="22"/>
      <c r="O10" s="22"/>
      <c r="P10" s="22"/>
      <c r="Q10" s="22"/>
      <c r="R10" s="22"/>
      <c r="S10" s="22"/>
      <c r="T10" s="22"/>
      <c r="U10" s="22"/>
      <c r="V10" s="22"/>
      <c r="W10" s="22"/>
      <c r="X10" s="22"/>
      <c r="Y10" s="22"/>
      <c r="Z10" s="22"/>
    </row>
    <row r="11" ht="12.75" customHeight="1">
      <c r="A11" s="55" t="s">
        <v>93</v>
      </c>
      <c r="B11" s="37"/>
      <c r="C11" s="38"/>
      <c r="D11" s="39"/>
      <c r="E11" s="40">
        <v>0.0</v>
      </c>
      <c r="F11" s="41">
        <v>0.0</v>
      </c>
      <c r="G11" s="56" t="s">
        <v>93</v>
      </c>
      <c r="H11" s="43" t="s">
        <v>306</v>
      </c>
      <c r="I11" s="44"/>
      <c r="J11" s="42"/>
      <c r="K11" s="45">
        <v>1000.0</v>
      </c>
      <c r="L11" s="46">
        <v>1000.0</v>
      </c>
      <c r="M11" s="22"/>
      <c r="N11" s="22"/>
      <c r="O11" s="22"/>
      <c r="P11" s="22"/>
      <c r="Q11" s="22"/>
      <c r="R11" s="22"/>
      <c r="S11" s="22"/>
      <c r="T11" s="22"/>
      <c r="U11" s="22"/>
      <c r="V11" s="22"/>
      <c r="W11" s="22"/>
      <c r="X11" s="22"/>
      <c r="Y11" s="22"/>
      <c r="Z11" s="22"/>
    </row>
    <row r="12" ht="12.75" customHeight="1">
      <c r="A12" s="55" t="s">
        <v>94</v>
      </c>
      <c r="B12" s="37" t="s">
        <v>307</v>
      </c>
      <c r="C12" s="38"/>
      <c r="D12" s="39"/>
      <c r="E12" s="40">
        <v>0.0</v>
      </c>
      <c r="F12" s="41">
        <v>0.0</v>
      </c>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t="s">
        <v>207</v>
      </c>
      <c r="C13" s="38"/>
      <c r="D13" s="39"/>
      <c r="E13" s="40">
        <v>0.0</v>
      </c>
      <c r="F13" s="41">
        <v>0.0</v>
      </c>
      <c r="G13" s="56" t="s">
        <v>95</v>
      </c>
      <c r="H13" s="43"/>
      <c r="I13" s="44"/>
      <c r="J13" s="42"/>
      <c r="K13" s="45">
        <v>500.0</v>
      </c>
      <c r="L13" s="46">
        <v>500.0</v>
      </c>
      <c r="M13" s="22"/>
      <c r="N13" s="22"/>
      <c r="O13" s="22"/>
      <c r="P13" s="22"/>
      <c r="Q13" s="22"/>
      <c r="R13" s="22"/>
      <c r="S13" s="22"/>
      <c r="T13" s="22"/>
      <c r="U13" s="22"/>
      <c r="V13" s="22"/>
      <c r="W13" s="22"/>
      <c r="X13" s="22"/>
      <c r="Y13" s="22"/>
      <c r="Z13" s="22"/>
    </row>
    <row r="14" ht="12.75" customHeight="1">
      <c r="A14" s="55" t="s">
        <v>96</v>
      </c>
      <c r="B14" s="37"/>
      <c r="C14" s="38"/>
      <c r="D14" s="39"/>
      <c r="E14" s="40">
        <v>0.0</v>
      </c>
      <c r="F14" s="41">
        <v>0.0</v>
      </c>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40">
        <v>0.0</v>
      </c>
      <c r="F15" s="41">
        <v>0.0</v>
      </c>
      <c r="G15" s="56" t="s">
        <v>97</v>
      </c>
      <c r="H15" s="43" t="s">
        <v>308</v>
      </c>
      <c r="I15" s="44"/>
      <c r="J15" s="42"/>
      <c r="K15" s="45">
        <v>4500.0</v>
      </c>
      <c r="L15" s="46">
        <v>4500.0</v>
      </c>
      <c r="M15" s="22"/>
      <c r="N15" s="22"/>
      <c r="O15" s="22"/>
      <c r="P15" s="22"/>
      <c r="Q15" s="22"/>
      <c r="R15" s="22"/>
      <c r="S15" s="22"/>
      <c r="T15" s="22"/>
      <c r="U15" s="22"/>
      <c r="V15" s="22"/>
      <c r="W15" s="22"/>
      <c r="X15" s="22"/>
      <c r="Y15" s="22"/>
      <c r="Z15" s="22"/>
    </row>
    <row r="16" ht="26.25" customHeight="1">
      <c r="A16" s="57" t="s">
        <v>98</v>
      </c>
      <c r="B16" s="58"/>
      <c r="C16" s="57"/>
      <c r="D16" s="39"/>
      <c r="E16" s="40">
        <v>0.0</v>
      </c>
      <c r="F16" s="41">
        <v>0.0</v>
      </c>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t="s">
        <v>309</v>
      </c>
      <c r="C17" s="38"/>
      <c r="D17" s="39"/>
      <c r="E17" s="40">
        <v>0.0</v>
      </c>
      <c r="F17" s="41">
        <v>0.0</v>
      </c>
      <c r="G17" s="42" t="s">
        <v>99</v>
      </c>
      <c r="H17" s="43">
        <v>22000.0</v>
      </c>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40">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19500</v>
      </c>
      <c r="C20" s="58"/>
      <c r="D20" s="39"/>
      <c r="E20" s="58">
        <f t="shared" ref="E20:F20" si="1">SUM(E5,E6,E7,E8,E10,E11,E15,E17,E18)</f>
        <v>0</v>
      </c>
      <c r="F20" s="64">
        <f t="shared" si="1"/>
        <v>0</v>
      </c>
      <c r="G20" s="42" t="s">
        <v>101</v>
      </c>
      <c r="H20" s="51">
        <f>SUM(H5:H18)</f>
        <v>37500</v>
      </c>
      <c r="I20" s="59"/>
      <c r="J20" s="42"/>
      <c r="K20" s="51">
        <f t="shared" ref="K20:L20" si="2">SUM(K5:K19)</f>
        <v>9740</v>
      </c>
      <c r="L20" s="65">
        <f t="shared" si="2"/>
        <v>9740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17</v>
      </c>
      <c r="I21" s="67"/>
      <c r="J21" s="29" t="s">
        <v>293</v>
      </c>
      <c r="K21" s="29" t="s">
        <v>310</v>
      </c>
      <c r="L21" s="70" t="s">
        <v>311</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312</v>
      </c>
      <c r="I22" s="74"/>
      <c r="J22" s="31"/>
      <c r="K22" s="31" t="s">
        <v>297</v>
      </c>
      <c r="L22" s="35" t="s">
        <v>313</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v>300.0</v>
      </c>
      <c r="C24" s="79" t="s">
        <v>314</v>
      </c>
      <c r="D24" s="77"/>
      <c r="E24" s="80">
        <v>300.0</v>
      </c>
      <c r="F24" s="88">
        <v>300.0</v>
      </c>
      <c r="G24" s="82" t="s">
        <v>112</v>
      </c>
      <c r="H24" s="83">
        <v>3500.0</v>
      </c>
      <c r="I24" s="84" t="s">
        <v>315</v>
      </c>
      <c r="J24" s="85"/>
      <c r="K24" s="184">
        <v>1790.0</v>
      </c>
      <c r="L24" s="184">
        <v>1790.0</v>
      </c>
      <c r="M24" s="22"/>
      <c r="N24" s="22"/>
      <c r="O24" s="22"/>
      <c r="P24" s="22"/>
      <c r="Q24" s="22"/>
      <c r="R24" s="22"/>
      <c r="S24" s="22"/>
      <c r="T24" s="22"/>
      <c r="U24" s="22"/>
      <c r="V24" s="22"/>
      <c r="W24" s="22"/>
      <c r="X24" s="22"/>
      <c r="Y24" s="22"/>
      <c r="Z24" s="22"/>
    </row>
    <row r="25" ht="12.75" customHeight="1">
      <c r="A25" s="77" t="s">
        <v>113</v>
      </c>
      <c r="B25" s="87">
        <v>500.0</v>
      </c>
      <c r="C25" s="79" t="s">
        <v>316</v>
      </c>
      <c r="D25" s="77"/>
      <c r="E25" s="80">
        <v>200.0</v>
      </c>
      <c r="F25" s="88">
        <v>200.0</v>
      </c>
      <c r="G25" s="82" t="s">
        <v>115</v>
      </c>
      <c r="H25" s="83">
        <v>500.0</v>
      </c>
      <c r="I25" s="84" t="s">
        <v>317</v>
      </c>
      <c r="J25" s="85"/>
      <c r="K25" s="184">
        <v>420.0</v>
      </c>
      <c r="L25" s="184">
        <v>420.0</v>
      </c>
      <c r="M25" s="22"/>
      <c r="N25" s="22"/>
      <c r="O25" s="22"/>
      <c r="P25" s="22"/>
      <c r="Q25" s="22"/>
      <c r="R25" s="22"/>
      <c r="S25" s="22"/>
      <c r="T25" s="22"/>
      <c r="U25" s="22"/>
      <c r="V25" s="22"/>
      <c r="W25" s="22"/>
      <c r="X25" s="22"/>
      <c r="Y25" s="22"/>
      <c r="Z25" s="22"/>
    </row>
    <row r="26" ht="12.75" customHeight="1">
      <c r="A26" s="77" t="s">
        <v>116</v>
      </c>
      <c r="B26" s="87">
        <v>3500.0</v>
      </c>
      <c r="C26" s="79" t="s">
        <v>318</v>
      </c>
      <c r="D26" s="77"/>
      <c r="E26" s="80">
        <v>400.0</v>
      </c>
      <c r="F26" s="88">
        <v>400.0</v>
      </c>
      <c r="G26" s="82" t="s">
        <v>118</v>
      </c>
      <c r="H26" s="83">
        <v>12000.0</v>
      </c>
      <c r="I26" s="84" t="s">
        <v>319</v>
      </c>
      <c r="J26" s="85"/>
      <c r="K26" s="184">
        <v>2590.0</v>
      </c>
      <c r="L26" s="184">
        <v>2590.0</v>
      </c>
      <c r="M26" s="22"/>
      <c r="N26" s="22"/>
      <c r="O26" s="22"/>
      <c r="P26" s="22"/>
      <c r="Q26" s="22"/>
      <c r="R26" s="22"/>
      <c r="S26" s="22"/>
      <c r="T26" s="22"/>
      <c r="U26" s="22"/>
      <c r="V26" s="22"/>
      <c r="W26" s="22"/>
      <c r="X26" s="22"/>
      <c r="Y26" s="22"/>
      <c r="Z26" s="22"/>
    </row>
    <row r="27" ht="12.75" customHeight="1">
      <c r="A27" s="77" t="s">
        <v>119</v>
      </c>
      <c r="B27" s="90">
        <v>3000.0</v>
      </c>
      <c r="C27" s="79" t="s">
        <v>320</v>
      </c>
      <c r="D27" s="77"/>
      <c r="E27" s="89">
        <v>460.0</v>
      </c>
      <c r="F27" s="88">
        <v>460.0</v>
      </c>
      <c r="G27" s="85" t="s">
        <v>121</v>
      </c>
      <c r="H27" s="83">
        <v>2000.0</v>
      </c>
      <c r="I27" s="84" t="s">
        <v>321</v>
      </c>
      <c r="J27" s="85"/>
      <c r="K27" s="184">
        <v>1190.0</v>
      </c>
      <c r="L27" s="184">
        <v>1190.0</v>
      </c>
      <c r="M27" s="22"/>
      <c r="N27" s="22"/>
      <c r="O27" s="22"/>
      <c r="P27" s="22"/>
      <c r="Q27" s="22"/>
      <c r="R27" s="22"/>
      <c r="S27" s="22"/>
      <c r="T27" s="22"/>
      <c r="U27" s="22"/>
      <c r="V27" s="22"/>
      <c r="W27" s="22"/>
      <c r="X27" s="22"/>
      <c r="Y27" s="22"/>
      <c r="Z27" s="22"/>
    </row>
    <row r="28" ht="12.75" customHeight="1">
      <c r="A28" s="77" t="s">
        <v>122</v>
      </c>
      <c r="B28" s="90">
        <v>300.0</v>
      </c>
      <c r="C28" s="79" t="s">
        <v>322</v>
      </c>
      <c r="D28" s="77"/>
      <c r="E28" s="89">
        <v>300.0</v>
      </c>
      <c r="F28" s="88">
        <v>300.0</v>
      </c>
      <c r="G28" s="82" t="s">
        <v>123</v>
      </c>
      <c r="H28" s="91">
        <v>10000.0</v>
      </c>
      <c r="I28" s="92"/>
      <c r="J28" s="85"/>
      <c r="K28" s="93"/>
      <c r="L28" s="93"/>
      <c r="M28" s="22"/>
      <c r="N28" s="22"/>
      <c r="O28" s="22"/>
      <c r="P28" s="22"/>
      <c r="Q28" s="22"/>
      <c r="R28" s="22"/>
      <c r="S28" s="22"/>
      <c r="T28" s="22"/>
      <c r="U28" s="22"/>
      <c r="V28" s="22"/>
      <c r="W28" s="22"/>
      <c r="X28" s="22"/>
      <c r="Y28" s="22"/>
      <c r="Z28" s="22"/>
    </row>
    <row r="29" ht="12.75" customHeight="1">
      <c r="A29" s="77"/>
      <c r="B29" s="77"/>
      <c r="C29" s="95"/>
      <c r="D29" s="77"/>
      <c r="E29" s="77"/>
      <c r="F29" s="96"/>
      <c r="G29" s="97" t="s">
        <v>323</v>
      </c>
      <c r="H29" s="93"/>
      <c r="I29" s="98" t="s">
        <v>324</v>
      </c>
      <c r="J29" s="85"/>
      <c r="K29" s="93"/>
      <c r="L29" s="93"/>
      <c r="M29" s="22"/>
      <c r="N29" s="22"/>
      <c r="O29" s="22"/>
      <c r="P29" s="22"/>
      <c r="Q29" s="22"/>
      <c r="R29" s="22"/>
      <c r="S29" s="22"/>
      <c r="T29" s="22"/>
      <c r="U29" s="22"/>
      <c r="V29" s="22"/>
      <c r="W29" s="22"/>
      <c r="X29" s="22"/>
      <c r="Y29" s="22"/>
      <c r="Z29" s="22"/>
    </row>
    <row r="30" ht="12.75" customHeight="1">
      <c r="A30" s="77" t="s">
        <v>125</v>
      </c>
      <c r="B30" s="87">
        <v>300.0</v>
      </c>
      <c r="C30" s="79" t="s">
        <v>325</v>
      </c>
      <c r="D30" s="77"/>
      <c r="E30" s="80">
        <v>150.0</v>
      </c>
      <c r="F30" s="88">
        <v>150.0</v>
      </c>
      <c r="G30" s="99" t="s">
        <v>126</v>
      </c>
      <c r="H30" s="83">
        <v>0.0</v>
      </c>
      <c r="I30" s="84"/>
      <c r="J30" s="85"/>
      <c r="K30" s="184">
        <v>6900.0</v>
      </c>
      <c r="L30" s="184">
        <v>6900.0</v>
      </c>
      <c r="M30" s="22"/>
      <c r="N30" s="22"/>
      <c r="O30" s="22"/>
      <c r="P30" s="22"/>
      <c r="Q30" s="22"/>
      <c r="R30" s="22"/>
      <c r="S30" s="22"/>
      <c r="T30" s="22"/>
      <c r="U30" s="22"/>
      <c r="V30" s="22"/>
      <c r="W30" s="22"/>
      <c r="X30" s="22"/>
      <c r="Y30" s="22"/>
      <c r="Z30" s="22"/>
    </row>
    <row r="31" ht="27.0" customHeight="1">
      <c r="A31" s="77" t="s">
        <v>127</v>
      </c>
      <c r="B31" s="87">
        <v>500.0</v>
      </c>
      <c r="C31" s="79" t="s">
        <v>326</v>
      </c>
      <c r="D31" s="77"/>
      <c r="E31" s="80">
        <v>110.0</v>
      </c>
      <c r="F31" s="88">
        <v>110.0</v>
      </c>
      <c r="G31" s="92" t="s">
        <v>128</v>
      </c>
      <c r="H31" s="91"/>
      <c r="I31" s="92"/>
      <c r="J31" s="85"/>
      <c r="K31" s="93"/>
      <c r="L31" s="93"/>
      <c r="M31" s="22"/>
      <c r="N31" s="22"/>
      <c r="O31" s="22"/>
      <c r="P31" s="22"/>
      <c r="Q31" s="22"/>
      <c r="R31" s="22"/>
      <c r="S31" s="22"/>
      <c r="T31" s="22"/>
      <c r="U31" s="22"/>
      <c r="V31" s="22"/>
      <c r="W31" s="22"/>
      <c r="X31" s="22"/>
      <c r="Y31" s="22"/>
      <c r="Z31" s="22"/>
    </row>
    <row r="32" ht="12.75" customHeight="1">
      <c r="A32" s="77" t="s">
        <v>129</v>
      </c>
      <c r="B32" s="87">
        <v>0.0</v>
      </c>
      <c r="C32" s="79" t="s">
        <v>327</v>
      </c>
      <c r="D32" s="77"/>
      <c r="E32" s="87">
        <v>0.0</v>
      </c>
      <c r="F32" s="81">
        <v>0.0</v>
      </c>
      <c r="G32" s="85" t="s">
        <v>99</v>
      </c>
      <c r="H32" s="83">
        <v>2000.0</v>
      </c>
      <c r="I32" s="84" t="s">
        <v>328</v>
      </c>
      <c r="J32" s="85"/>
      <c r="K32" s="184">
        <v>0.0</v>
      </c>
      <c r="L32" s="184">
        <v>0.0</v>
      </c>
      <c r="M32" s="22"/>
      <c r="N32" s="22"/>
      <c r="O32" s="22"/>
      <c r="P32" s="22"/>
      <c r="Q32" s="22"/>
      <c r="R32" s="22"/>
      <c r="S32" s="22"/>
      <c r="T32" s="22"/>
      <c r="U32" s="22"/>
      <c r="V32" s="22"/>
      <c r="W32" s="22"/>
      <c r="X32" s="22"/>
      <c r="Y32" s="22"/>
      <c r="Z32" s="22"/>
    </row>
    <row r="33" ht="12.75" customHeight="1">
      <c r="A33" s="77" t="s">
        <v>130</v>
      </c>
      <c r="B33" s="87">
        <v>500.0</v>
      </c>
      <c r="C33" s="79" t="s">
        <v>329</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30000</v>
      </c>
      <c r="I34" s="92"/>
      <c r="J34" s="85"/>
      <c r="K34" s="91">
        <f t="shared" ref="K34:L34" si="3">SUM(K24,K25,K26,K27,K30,K32)</f>
        <v>12890</v>
      </c>
      <c r="L34" s="105">
        <f t="shared" si="3"/>
        <v>12890</v>
      </c>
      <c r="M34" s="22"/>
      <c r="N34" s="22"/>
      <c r="O34" s="22"/>
      <c r="P34" s="22"/>
      <c r="Q34" s="22"/>
      <c r="R34" s="22"/>
      <c r="S34" s="22"/>
      <c r="T34" s="22"/>
      <c r="U34" s="22"/>
      <c r="V34" s="22"/>
      <c r="W34" s="22"/>
      <c r="X34" s="22"/>
      <c r="Y34" s="22"/>
      <c r="Z34" s="22"/>
    </row>
    <row r="35" ht="12.75" customHeight="1">
      <c r="A35" s="77" t="s">
        <v>99</v>
      </c>
      <c r="B35" s="87">
        <v>9900.0</v>
      </c>
      <c r="C35" s="79" t="s">
        <v>330</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18800</v>
      </c>
      <c r="C37" s="108"/>
      <c r="D37" s="77"/>
      <c r="E37" s="107">
        <f t="shared" ref="E37:F37" si="4">SUM(E24:E36)</f>
        <v>1920</v>
      </c>
      <c r="F37" s="109">
        <f t="shared" si="4"/>
        <v>1920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22630</v>
      </c>
      <c r="F64" s="171">
        <f t="shared" si="9"/>
        <v>22630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1920</v>
      </c>
      <c r="F65" s="171">
        <f t="shared" si="10"/>
        <v>1920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24550</v>
      </c>
      <c r="F66" s="171">
        <f t="shared" si="11"/>
        <v>24550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331</v>
      </c>
      <c r="B1" s="20" t="s">
        <v>332</v>
      </c>
      <c r="C1" s="20" t="s">
        <v>333</v>
      </c>
      <c r="D1" s="20" t="s">
        <v>334</v>
      </c>
      <c r="E1" s="20" t="s">
        <v>60</v>
      </c>
      <c r="F1" s="20" t="s">
        <v>61</v>
      </c>
      <c r="G1" s="21" t="s">
        <v>335</v>
      </c>
      <c r="H1" s="22"/>
      <c r="I1" s="22"/>
      <c r="J1" s="22"/>
      <c r="K1" s="23" t="s">
        <v>336</v>
      </c>
      <c r="L1" s="24"/>
      <c r="M1" s="22"/>
      <c r="N1" s="25"/>
      <c r="O1" s="22"/>
      <c r="P1" s="22"/>
      <c r="Q1" s="22"/>
      <c r="R1" s="22"/>
      <c r="S1" s="22"/>
      <c r="T1" s="22"/>
      <c r="U1" s="22"/>
      <c r="V1" s="22"/>
      <c r="W1" s="22"/>
      <c r="X1" s="22"/>
      <c r="Y1" s="22"/>
      <c r="Z1" s="22"/>
    </row>
    <row r="2" ht="12.75" customHeight="1">
      <c r="A2" s="26" t="s">
        <v>337</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339</v>
      </c>
      <c r="B3" s="32" t="s">
        <v>340</v>
      </c>
      <c r="C3" s="32" t="s">
        <v>341</v>
      </c>
      <c r="D3" s="32" t="s">
        <v>342</v>
      </c>
      <c r="E3" s="31" t="s">
        <v>70</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1000.0</v>
      </c>
      <c r="C7" s="38" t="s">
        <v>345</v>
      </c>
      <c r="D7" s="39"/>
      <c r="E7" s="40">
        <v>550.0</v>
      </c>
      <c r="F7" s="41">
        <v>550.0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t="s">
        <v>90</v>
      </c>
      <c r="C9" s="38" t="s">
        <v>91</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1000</v>
      </c>
      <c r="C20" s="58"/>
      <c r="D20" s="39"/>
      <c r="E20" s="58">
        <f t="shared" ref="E20:F20" si="1">SUM(E5,E6,E7,E8,E10,E11,E15,E17,E18)</f>
        <v>550</v>
      </c>
      <c r="F20" s="64">
        <f t="shared" si="1"/>
        <v>550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19</v>
      </c>
      <c r="I21" s="67"/>
      <c r="J21" s="29" t="s">
        <v>346</v>
      </c>
      <c r="K21" s="29" t="s">
        <v>347</v>
      </c>
      <c r="L21" s="70" t="s">
        <v>311</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348</v>
      </c>
      <c r="I22" s="74"/>
      <c r="J22" s="31"/>
      <c r="K22" s="31" t="s">
        <v>349</v>
      </c>
      <c r="L22" s="35" t="s">
        <v>350</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731.25</v>
      </c>
      <c r="C24" s="79" t="s">
        <v>351</v>
      </c>
      <c r="D24" s="77"/>
      <c r="E24" s="80">
        <v>731.25</v>
      </c>
      <c r="F24" s="88">
        <v>731.25</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196.0</v>
      </c>
      <c r="C26" s="79" t="s">
        <v>352</v>
      </c>
      <c r="D26" s="77"/>
      <c r="E26" s="80">
        <v>196.0</v>
      </c>
      <c r="F26" s="88">
        <v>196.0</v>
      </c>
      <c r="G26" s="82" t="s">
        <v>118</v>
      </c>
      <c r="H26" s="83">
        <v>700.0</v>
      </c>
      <c r="I26" s="84" t="s">
        <v>353</v>
      </c>
      <c r="J26" s="85"/>
      <c r="K26" s="184">
        <v>700.0</v>
      </c>
      <c r="L26" s="185">
        <v>700.0</v>
      </c>
      <c r="M26" s="22"/>
      <c r="N26" s="22"/>
      <c r="O26" s="22"/>
      <c r="P26" s="22"/>
      <c r="Q26" s="22"/>
      <c r="R26" s="22"/>
      <c r="S26" s="22"/>
      <c r="T26" s="22"/>
      <c r="U26" s="22"/>
      <c r="V26" s="22"/>
      <c r="W26" s="22"/>
      <c r="X26" s="22"/>
      <c r="Y26" s="22"/>
      <c r="Z26" s="22"/>
    </row>
    <row r="27" ht="12.75" customHeight="1">
      <c r="A27" s="77" t="s">
        <v>119</v>
      </c>
      <c r="B27" s="89">
        <v>450.0</v>
      </c>
      <c r="C27" s="79" t="s">
        <v>354</v>
      </c>
      <c r="D27" s="77"/>
      <c r="E27" s="89">
        <v>450.0</v>
      </c>
      <c r="F27" s="88">
        <v>450.0</v>
      </c>
      <c r="G27" s="85" t="s">
        <v>121</v>
      </c>
      <c r="H27" s="83">
        <v>150.0</v>
      </c>
      <c r="I27" s="84" t="s">
        <v>355</v>
      </c>
      <c r="J27" s="85"/>
      <c r="K27" s="184">
        <v>150.0</v>
      </c>
      <c r="L27" s="185">
        <v>150.0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v>0.0</v>
      </c>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280</v>
      </c>
      <c r="H29" s="93"/>
      <c r="I29" s="98" t="s">
        <v>238</v>
      </c>
      <c r="J29" s="85"/>
      <c r="K29" s="93"/>
      <c r="L29" s="94"/>
      <c r="M29" s="22"/>
      <c r="N29" s="22"/>
      <c r="O29" s="22"/>
      <c r="P29" s="22"/>
      <c r="Q29" s="22"/>
      <c r="R29" s="22"/>
      <c r="S29" s="22"/>
      <c r="T29" s="22"/>
      <c r="U29" s="22"/>
      <c r="V29" s="22"/>
      <c r="W29" s="22"/>
      <c r="X29" s="22"/>
      <c r="Y29" s="22"/>
      <c r="Z29" s="22"/>
    </row>
    <row r="30" ht="12.75" customHeight="1">
      <c r="A30" s="77" t="s">
        <v>125</v>
      </c>
      <c r="B30" s="80">
        <v>192.0</v>
      </c>
      <c r="C30" s="79" t="s">
        <v>356</v>
      </c>
      <c r="D30" s="77"/>
      <c r="E30" s="80">
        <v>150.0</v>
      </c>
      <c r="F30" s="88">
        <v>150.0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0">
        <v>50.0</v>
      </c>
      <c r="C31" s="79" t="s">
        <v>357</v>
      </c>
      <c r="D31" s="77"/>
      <c r="E31" s="80">
        <v>50.0</v>
      </c>
      <c r="F31" s="88">
        <v>50.0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850</v>
      </c>
      <c r="I34" s="92"/>
      <c r="J34" s="85"/>
      <c r="K34" s="91">
        <f t="shared" ref="K34:L34" si="3">SUM(K24,K25,K26,K27,K30,K32)</f>
        <v>850</v>
      </c>
      <c r="L34" s="105">
        <f t="shared" si="3"/>
        <v>850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1619.25</v>
      </c>
      <c r="C37" s="108"/>
      <c r="D37" s="77"/>
      <c r="E37" s="107">
        <f t="shared" ref="E37:F37" si="4">SUM(E24:E36)</f>
        <v>1577.25</v>
      </c>
      <c r="F37" s="109">
        <f t="shared" si="4"/>
        <v>1577.25</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1400</v>
      </c>
      <c r="F64" s="171">
        <f t="shared" si="9"/>
        <v>1400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1577.25</v>
      </c>
      <c r="F65" s="171">
        <f t="shared" si="10"/>
        <v>1577.25</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2977.25</v>
      </c>
      <c r="F66" s="171">
        <f t="shared" si="11"/>
        <v>2977.25</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358</v>
      </c>
      <c r="B1" s="20" t="s">
        <v>359</v>
      </c>
      <c r="C1" s="20" t="s">
        <v>58</v>
      </c>
      <c r="D1" s="20" t="s">
        <v>360</v>
      </c>
      <c r="E1" s="20" t="s">
        <v>60</v>
      </c>
      <c r="F1" s="20" t="s">
        <v>61</v>
      </c>
      <c r="G1" s="21" t="s">
        <v>361</v>
      </c>
      <c r="H1" s="22"/>
      <c r="I1" s="22"/>
      <c r="J1" s="22"/>
      <c r="K1" s="23" t="s">
        <v>362</v>
      </c>
      <c r="L1" s="24"/>
      <c r="M1" s="22"/>
      <c r="N1" s="25"/>
      <c r="O1" s="22"/>
      <c r="P1" s="22"/>
      <c r="Q1" s="22"/>
      <c r="R1" s="22"/>
      <c r="S1" s="22"/>
      <c r="T1" s="22"/>
      <c r="U1" s="22"/>
      <c r="V1" s="22"/>
      <c r="W1" s="22"/>
      <c r="X1" s="22"/>
      <c r="Y1" s="22"/>
      <c r="Z1" s="22"/>
    </row>
    <row r="2" ht="12.75" customHeight="1">
      <c r="A2" s="187" t="s">
        <v>363</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188" t="s">
        <v>364</v>
      </c>
      <c r="B3" s="189" t="s">
        <v>365</v>
      </c>
      <c r="C3" s="189" t="s">
        <v>366</v>
      </c>
      <c r="D3" s="189" t="s">
        <v>367</v>
      </c>
      <c r="E3" s="31" t="s">
        <v>344</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190" t="s">
        <v>368</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0.0</v>
      </c>
      <c r="C7" s="191" t="s">
        <v>369</v>
      </c>
      <c r="D7" s="39"/>
      <c r="E7" s="40">
        <v>200.0</v>
      </c>
      <c r="F7" s="41">
        <v>200.0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40">
        <v>550.0</v>
      </c>
      <c r="C11" s="38" t="s">
        <v>370</v>
      </c>
      <c r="D11" s="39"/>
      <c r="E11" s="40">
        <v>550.0</v>
      </c>
      <c r="F11" s="41">
        <v>550.0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550</v>
      </c>
      <c r="C20" s="58"/>
      <c r="D20" s="39"/>
      <c r="E20" s="58">
        <f t="shared" ref="E20:F20" si="1">SUM(E5,E6,E7,E8,E10,E11,E15,E17,E18)</f>
        <v>750</v>
      </c>
      <c r="F20" s="64">
        <f t="shared" si="1"/>
        <v>750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77" t="s">
        <v>113</v>
      </c>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c r="C26" s="79"/>
      <c r="D26" s="77"/>
      <c r="E26" s="87">
        <v>0.0</v>
      </c>
      <c r="F26" s="81">
        <v>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90"/>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0</v>
      </c>
      <c r="C37" s="108"/>
      <c r="D37" s="77"/>
      <c r="E37" s="107">
        <f t="shared" ref="E37:F37" si="4">SUM(E24:E36)</f>
        <v>0</v>
      </c>
      <c r="F37" s="109">
        <f t="shared" si="4"/>
        <v>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t="s">
        <v>371</v>
      </c>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t="s">
        <v>372</v>
      </c>
      <c r="C54" s="71" t="s">
        <v>373</v>
      </c>
      <c r="D54" s="32" t="s">
        <v>367</v>
      </c>
      <c r="E54" s="31" t="s">
        <v>366</v>
      </c>
      <c r="F54" s="35" t="s">
        <v>365</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200.0</v>
      </c>
      <c r="C58" s="145" t="s">
        <v>369</v>
      </c>
      <c r="D58" s="146"/>
      <c r="E58" s="192">
        <v>0.0</v>
      </c>
      <c r="F58" s="193">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550.0</v>
      </c>
      <c r="C61" s="145" t="s">
        <v>370</v>
      </c>
      <c r="D61" s="146"/>
      <c r="E61" s="192">
        <v>0.0</v>
      </c>
      <c r="F61" s="193">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750</v>
      </c>
      <c r="F64" s="171">
        <f t="shared" si="9"/>
        <v>750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0</v>
      </c>
      <c r="F65" s="171">
        <f t="shared" si="10"/>
        <v>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750</v>
      </c>
      <c r="F66" s="171">
        <f t="shared" si="11"/>
        <v>750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375</v>
      </c>
      <c r="B1" s="20" t="s">
        <v>376</v>
      </c>
      <c r="C1" s="20" t="s">
        <v>58</v>
      </c>
      <c r="D1" s="20" t="s">
        <v>377</v>
      </c>
      <c r="E1" s="20" t="s">
        <v>378</v>
      </c>
      <c r="F1" s="20" t="s">
        <v>61</v>
      </c>
      <c r="G1" s="21" t="s">
        <v>379</v>
      </c>
      <c r="H1" s="22"/>
      <c r="I1" s="22"/>
      <c r="J1" s="22"/>
      <c r="K1" s="23" t="s">
        <v>380</v>
      </c>
      <c r="L1" s="24"/>
      <c r="M1" s="22"/>
      <c r="N1" s="25"/>
      <c r="O1" s="22"/>
      <c r="P1" s="22"/>
      <c r="Q1" s="22"/>
      <c r="R1" s="22"/>
      <c r="S1" s="22"/>
      <c r="T1" s="22"/>
      <c r="U1" s="22"/>
      <c r="V1" s="22"/>
      <c r="W1" s="22"/>
      <c r="X1" s="22"/>
      <c r="Y1" s="22"/>
      <c r="Z1" s="22"/>
    </row>
    <row r="2" ht="12.75" customHeight="1">
      <c r="A2" s="26" t="s">
        <v>381</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382</v>
      </c>
      <c r="B3" s="32" t="s">
        <v>383</v>
      </c>
      <c r="C3" s="32" t="s">
        <v>384</v>
      </c>
      <c r="D3" s="32" t="s">
        <v>385</v>
      </c>
      <c r="E3" s="31" t="s">
        <v>70</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175.0</v>
      </c>
      <c r="C5" s="38" t="s">
        <v>386</v>
      </c>
      <c r="D5" s="39"/>
      <c r="E5" s="40">
        <v>175.0</v>
      </c>
      <c r="F5" s="41">
        <v>175.0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850.0</v>
      </c>
      <c r="C6" s="38" t="s">
        <v>387</v>
      </c>
      <c r="D6" s="39"/>
      <c r="E6" s="40">
        <v>250.0</v>
      </c>
      <c r="F6" s="41">
        <v>250.0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1300.0</v>
      </c>
      <c r="C7" s="38" t="s">
        <v>388</v>
      </c>
      <c r="D7" s="39"/>
      <c r="E7" s="40">
        <v>1300.0</v>
      </c>
      <c r="F7" s="41">
        <v>1300.0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300.0</v>
      </c>
      <c r="C8" s="38" t="s">
        <v>389</v>
      </c>
      <c r="D8" s="39"/>
      <c r="E8" s="40">
        <v>300.0</v>
      </c>
      <c r="F8" s="41">
        <v>300.0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91</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t="s">
        <v>207</v>
      </c>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t="s">
        <v>306</v>
      </c>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2625</v>
      </c>
      <c r="C20" s="58"/>
      <c r="D20" s="39"/>
      <c r="E20" s="58">
        <f t="shared" ref="E20:F20" si="1">SUM(E5,E6,E7,E8,E10,E11,E15,E17,E18)</f>
        <v>2025</v>
      </c>
      <c r="F20" s="64">
        <f t="shared" si="1"/>
        <v>2025</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0.0</v>
      </c>
      <c r="C24" s="79"/>
      <c r="D24" s="77"/>
      <c r="E24" s="87">
        <v>0.0</v>
      </c>
      <c r="F24" s="88">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0">
        <v>775.0</v>
      </c>
      <c r="C25" s="79" t="s">
        <v>390</v>
      </c>
      <c r="D25" s="77"/>
      <c r="E25" s="80">
        <v>200.0</v>
      </c>
      <c r="F25" s="88">
        <v>200.0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525.0</v>
      </c>
      <c r="C26" s="79" t="s">
        <v>391</v>
      </c>
      <c r="D26" s="77"/>
      <c r="E26" s="80">
        <v>400.0</v>
      </c>
      <c r="F26" s="88">
        <v>400.0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1200.0</v>
      </c>
      <c r="C27" s="79" t="s">
        <v>392</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89">
        <v>300.0</v>
      </c>
      <c r="C28" s="79" t="s">
        <v>393</v>
      </c>
      <c r="D28" s="77"/>
      <c r="E28" s="89">
        <v>300.0</v>
      </c>
      <c r="F28" s="88">
        <v>300.0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240.0</v>
      </c>
      <c r="C30" s="79" t="s">
        <v>394</v>
      </c>
      <c r="D30" s="77"/>
      <c r="E30" s="80">
        <v>150.0</v>
      </c>
      <c r="F30" s="88">
        <v>150.0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0">
        <v>360.0</v>
      </c>
      <c r="C31" s="79" t="s">
        <v>395</v>
      </c>
      <c r="D31" s="77"/>
      <c r="E31" s="80">
        <v>110.0</v>
      </c>
      <c r="F31" s="88">
        <v>110.0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0"/>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0">
        <v>250.0</v>
      </c>
      <c r="C35" s="79" t="s">
        <v>396</v>
      </c>
      <c r="D35" s="77"/>
      <c r="E35" s="80">
        <v>250.0</v>
      </c>
      <c r="F35" s="88">
        <v>250.0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3650</v>
      </c>
      <c r="C37" s="108"/>
      <c r="D37" s="77"/>
      <c r="E37" s="107">
        <f t="shared" ref="E37:F37" si="4">SUM(E24:E36)</f>
        <v>1870</v>
      </c>
      <c r="F37" s="109">
        <f t="shared" si="4"/>
        <v>1870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2025</v>
      </c>
      <c r="F64" s="171">
        <f t="shared" si="9"/>
        <v>2025</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1870</v>
      </c>
      <c r="F65" s="171">
        <f t="shared" si="10"/>
        <v>1870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3895</v>
      </c>
      <c r="F66" s="171">
        <f t="shared" si="11"/>
        <v>3895</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397</v>
      </c>
      <c r="B1" s="20" t="s">
        <v>398</v>
      </c>
      <c r="C1" s="20" t="s">
        <v>399</v>
      </c>
      <c r="D1" s="20" t="s">
        <v>400</v>
      </c>
      <c r="E1" s="20" t="s">
        <v>60</v>
      </c>
      <c r="F1" s="20" t="s">
        <v>61</v>
      </c>
      <c r="G1" s="21" t="s">
        <v>401</v>
      </c>
      <c r="H1" s="22"/>
      <c r="I1" s="22"/>
      <c r="J1" s="22"/>
      <c r="K1" s="23" t="s">
        <v>402</v>
      </c>
      <c r="L1" s="24"/>
      <c r="M1" s="22"/>
      <c r="N1" s="25"/>
      <c r="O1" s="22"/>
      <c r="P1" s="22"/>
      <c r="Q1" s="22"/>
      <c r="R1" s="22"/>
      <c r="S1" s="22"/>
      <c r="T1" s="22"/>
      <c r="U1" s="22"/>
      <c r="V1" s="22"/>
      <c r="W1" s="22"/>
      <c r="X1" s="22"/>
      <c r="Y1" s="22"/>
      <c r="Z1" s="22"/>
    </row>
    <row r="2" ht="12.75" customHeight="1">
      <c r="A2" s="26" t="s">
        <v>403</v>
      </c>
      <c r="B2" s="27"/>
      <c r="C2" s="27"/>
      <c r="D2" s="27"/>
      <c r="E2" s="28"/>
      <c r="F2" s="28"/>
      <c r="G2" s="27" t="s">
        <v>404</v>
      </c>
      <c r="H2" s="29"/>
      <c r="I2" s="29"/>
      <c r="J2" s="29"/>
      <c r="K2" s="28"/>
      <c r="L2" s="30"/>
      <c r="M2" s="22"/>
      <c r="N2" s="22"/>
      <c r="O2" s="22"/>
      <c r="P2" s="22"/>
      <c r="Q2" s="22"/>
      <c r="R2" s="22"/>
      <c r="S2" s="22"/>
      <c r="T2" s="22"/>
      <c r="U2" s="22"/>
      <c r="V2" s="22"/>
      <c r="W2" s="22"/>
      <c r="X2" s="22"/>
      <c r="Y2" s="22"/>
      <c r="Z2" s="22"/>
    </row>
    <row r="3" ht="12.75" customHeight="1">
      <c r="A3" s="31" t="s">
        <v>405</v>
      </c>
      <c r="B3" s="32" t="s">
        <v>406</v>
      </c>
      <c r="C3" s="32" t="s">
        <v>407</v>
      </c>
      <c r="D3" s="32" t="s">
        <v>408</v>
      </c>
      <c r="E3" s="31" t="s">
        <v>409</v>
      </c>
      <c r="F3" s="33"/>
      <c r="G3" s="31" t="s">
        <v>410</v>
      </c>
      <c r="H3" s="32" t="s">
        <v>411</v>
      </c>
      <c r="I3" s="32" t="s">
        <v>412</v>
      </c>
      <c r="J3" s="32" t="s">
        <v>413</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3000.0</v>
      </c>
      <c r="C5" s="38" t="s">
        <v>414</v>
      </c>
      <c r="D5" s="39"/>
      <c r="E5" s="40">
        <v>880.0</v>
      </c>
      <c r="F5" s="41">
        <v>880.0</v>
      </c>
      <c r="G5" s="42" t="s">
        <v>79</v>
      </c>
      <c r="H5" s="43">
        <v>1600.0</v>
      </c>
      <c r="I5" s="44" t="s">
        <v>415</v>
      </c>
      <c r="J5" s="42"/>
      <c r="K5" s="45">
        <v>880.0</v>
      </c>
      <c r="L5" s="46">
        <v>880.0</v>
      </c>
      <c r="M5" s="22"/>
      <c r="N5" s="22"/>
      <c r="O5" s="22"/>
      <c r="P5" s="22"/>
      <c r="Q5" s="22"/>
      <c r="R5" s="22"/>
      <c r="S5" s="22"/>
      <c r="T5" s="22"/>
      <c r="U5" s="22"/>
      <c r="V5" s="22"/>
      <c r="W5" s="22"/>
      <c r="X5" s="22"/>
      <c r="Y5" s="22"/>
      <c r="Z5" s="22"/>
    </row>
    <row r="6" ht="12.75" customHeight="1">
      <c r="A6" s="36" t="s">
        <v>82</v>
      </c>
      <c r="B6" s="37">
        <v>3500.0</v>
      </c>
      <c r="C6" s="38" t="s">
        <v>416</v>
      </c>
      <c r="D6" s="39"/>
      <c r="E6" s="40">
        <v>350.0</v>
      </c>
      <c r="F6" s="41">
        <v>350.0</v>
      </c>
      <c r="G6" s="42" t="s">
        <v>82</v>
      </c>
      <c r="H6" s="43">
        <v>3100.0</v>
      </c>
      <c r="I6" s="44" t="s">
        <v>417</v>
      </c>
      <c r="J6" s="42"/>
      <c r="K6" s="45">
        <v>350.0</v>
      </c>
      <c r="L6" s="46">
        <v>350.0</v>
      </c>
      <c r="M6" s="22"/>
      <c r="N6" s="22"/>
      <c r="O6" s="22"/>
      <c r="P6" s="22"/>
      <c r="Q6" s="22"/>
      <c r="R6" s="22"/>
      <c r="S6" s="22"/>
      <c r="T6" s="22"/>
      <c r="U6" s="22"/>
      <c r="V6" s="22"/>
      <c r="W6" s="22"/>
      <c r="X6" s="22"/>
      <c r="Y6" s="22"/>
      <c r="Z6" s="22"/>
    </row>
    <row r="7" ht="12.75" customHeight="1">
      <c r="A7" s="36" t="s">
        <v>84</v>
      </c>
      <c r="B7" s="37">
        <v>3600.0</v>
      </c>
      <c r="C7" s="38" t="s">
        <v>418</v>
      </c>
      <c r="D7" s="39"/>
      <c r="E7" s="40">
        <v>1850.0</v>
      </c>
      <c r="F7" s="41">
        <v>1850.0</v>
      </c>
      <c r="G7" s="42" t="s">
        <v>84</v>
      </c>
      <c r="H7" s="43">
        <v>9150.0</v>
      </c>
      <c r="I7" s="44" t="s">
        <v>419</v>
      </c>
      <c r="J7" s="42"/>
      <c r="K7" s="45">
        <v>1850.0</v>
      </c>
      <c r="L7" s="46">
        <v>1850.0</v>
      </c>
      <c r="M7" s="22"/>
      <c r="N7" s="22"/>
      <c r="O7" s="22"/>
      <c r="P7" s="22"/>
      <c r="Q7" s="22"/>
      <c r="R7" s="22"/>
      <c r="S7" s="22"/>
      <c r="T7" s="22"/>
      <c r="U7" s="22"/>
      <c r="V7" s="22"/>
      <c r="W7" s="22"/>
      <c r="X7" s="22"/>
      <c r="Y7" s="22"/>
      <c r="Z7" s="22"/>
    </row>
    <row r="8" ht="12.75" customHeight="1">
      <c r="A8" s="36" t="s">
        <v>87</v>
      </c>
      <c r="B8" s="37">
        <v>825.0</v>
      </c>
      <c r="C8" s="38" t="s">
        <v>420</v>
      </c>
      <c r="D8" s="39"/>
      <c r="E8" s="40">
        <v>660.0</v>
      </c>
      <c r="F8" s="41">
        <v>660.0</v>
      </c>
      <c r="G8" s="42" t="s">
        <v>87</v>
      </c>
      <c r="H8" s="43">
        <v>1650.0</v>
      </c>
      <c r="I8" s="44" t="s">
        <v>421</v>
      </c>
      <c r="J8" s="42"/>
      <c r="K8" s="45">
        <v>660.0</v>
      </c>
      <c r="L8" s="46">
        <v>660.0</v>
      </c>
      <c r="M8" s="22"/>
      <c r="N8" s="22"/>
      <c r="O8" s="22"/>
      <c r="P8" s="22"/>
      <c r="Q8" s="22"/>
      <c r="R8" s="22"/>
      <c r="S8" s="22"/>
      <c r="T8" s="22"/>
      <c r="U8" s="22"/>
      <c r="V8" s="22"/>
      <c r="W8" s="22"/>
      <c r="X8" s="22"/>
      <c r="Y8" s="22"/>
      <c r="Z8" s="22"/>
    </row>
    <row r="9" ht="12.75" customHeight="1">
      <c r="A9" s="39" t="s">
        <v>88</v>
      </c>
      <c r="B9" s="37">
        <v>15000.0</v>
      </c>
      <c r="C9" s="38" t="s">
        <v>422</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t="s">
        <v>99</v>
      </c>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t="s">
        <v>207</v>
      </c>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t="s">
        <v>307</v>
      </c>
      <c r="C15" s="38"/>
      <c r="D15" s="39"/>
      <c r="E15" s="40">
        <v>8090.0</v>
      </c>
      <c r="F15" s="41">
        <v>8090.0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1600.0</v>
      </c>
      <c r="C17" s="38" t="s">
        <v>423</v>
      </c>
      <c r="D17" s="39"/>
      <c r="E17" s="40">
        <v>1600.0</v>
      </c>
      <c r="F17" s="41">
        <v>1600.0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27525</v>
      </c>
      <c r="C20" s="58"/>
      <c r="D20" s="39"/>
      <c r="E20" s="58">
        <f t="shared" ref="E20:F20" si="1">SUM(E5,E6,E7,E8,E10,E11,E15,E17,E18)</f>
        <v>13430</v>
      </c>
      <c r="F20" s="64">
        <f t="shared" si="1"/>
        <v>13430</v>
      </c>
      <c r="G20" s="42" t="s">
        <v>101</v>
      </c>
      <c r="H20" s="51">
        <f>SUM(H5:H18)</f>
        <v>15500</v>
      </c>
      <c r="I20" s="59"/>
      <c r="J20" s="42"/>
      <c r="K20" s="51">
        <f t="shared" ref="K20:L20" si="2">SUM(K5:K19)</f>
        <v>3740</v>
      </c>
      <c r="L20" s="65">
        <f t="shared" si="2"/>
        <v>3740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0">
        <v>0.0</v>
      </c>
      <c r="F24" s="88">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1200.0</v>
      </c>
      <c r="C25" s="79" t="s">
        <v>424</v>
      </c>
      <c r="D25" s="77"/>
      <c r="E25" s="80">
        <v>1200.0</v>
      </c>
      <c r="F25" s="88">
        <v>1200.0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v>3420.0</v>
      </c>
      <c r="C26" s="79" t="s">
        <v>425</v>
      </c>
      <c r="D26" s="77"/>
      <c r="E26" s="80">
        <v>400.0</v>
      </c>
      <c r="F26" s="88">
        <v>400.0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7">
        <v>490.0</v>
      </c>
      <c r="C27" s="79" t="s">
        <v>426</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400.0</v>
      </c>
      <c r="C28" s="79" t="s">
        <v>427</v>
      </c>
      <c r="D28" s="77"/>
      <c r="E28" s="89">
        <v>300.0</v>
      </c>
      <c r="F28" s="88">
        <v>300.0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2600.0</v>
      </c>
      <c r="C31" s="79" t="s">
        <v>428</v>
      </c>
      <c r="D31" s="77"/>
      <c r="E31" s="80">
        <v>110.0</v>
      </c>
      <c r="F31" s="88">
        <v>110.0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70.0</v>
      </c>
      <c r="C32" s="79" t="s">
        <v>429</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v>8180.0</v>
      </c>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16360</v>
      </c>
      <c r="C37" s="108"/>
      <c r="D37" s="77"/>
      <c r="E37" s="107">
        <f t="shared" ref="E37:F37" si="4">SUM(E24:E36)</f>
        <v>2470</v>
      </c>
      <c r="F37" s="109">
        <f t="shared" si="4"/>
        <v>2470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430</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17170</v>
      </c>
      <c r="F64" s="171">
        <f t="shared" si="9"/>
        <v>17170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2470</v>
      </c>
      <c r="F65" s="171">
        <f t="shared" si="10"/>
        <v>2470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19640</v>
      </c>
      <c r="F66" s="171">
        <f t="shared" si="11"/>
        <v>19640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431</v>
      </c>
      <c r="B1" s="20" t="s">
        <v>432</v>
      </c>
      <c r="C1" s="20" t="s">
        <v>58</v>
      </c>
      <c r="D1" s="20" t="s">
        <v>433</v>
      </c>
      <c r="E1" s="20" t="s">
        <v>217</v>
      </c>
      <c r="F1" s="20" t="s">
        <v>61</v>
      </c>
      <c r="G1" s="21" t="s">
        <v>434</v>
      </c>
      <c r="H1" s="22"/>
      <c r="I1" s="22"/>
      <c r="J1" s="22"/>
      <c r="K1" s="23" t="s">
        <v>435</v>
      </c>
      <c r="L1" s="24"/>
      <c r="M1" s="22"/>
      <c r="N1" s="25"/>
      <c r="O1" s="22"/>
      <c r="P1" s="22"/>
      <c r="Q1" s="22"/>
      <c r="R1" s="22"/>
      <c r="S1" s="22"/>
      <c r="T1" s="22"/>
      <c r="U1" s="22"/>
      <c r="V1" s="22"/>
      <c r="W1" s="22"/>
      <c r="X1" s="22"/>
      <c r="Y1" s="22"/>
      <c r="Z1" s="22"/>
    </row>
    <row r="2" ht="12.75" customHeight="1">
      <c r="A2" s="26" t="s">
        <v>436</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437</v>
      </c>
      <c r="B3" s="32" t="s">
        <v>438</v>
      </c>
      <c r="C3" s="32" t="s">
        <v>384</v>
      </c>
      <c r="D3" s="32" t="s">
        <v>439</v>
      </c>
      <c r="E3" s="31" t="s">
        <v>197</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2675.0</v>
      </c>
      <c r="C5" s="38" t="s">
        <v>440</v>
      </c>
      <c r="D5" s="39"/>
      <c r="E5" s="40">
        <v>680.0</v>
      </c>
      <c r="F5" s="41">
        <v>680.0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475.0</v>
      </c>
      <c r="C6" s="38" t="s">
        <v>441</v>
      </c>
      <c r="D6" s="39"/>
      <c r="E6" s="40">
        <v>250.0</v>
      </c>
      <c r="F6" s="41">
        <v>250.0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2500.0</v>
      </c>
      <c r="C7" s="38" t="s">
        <v>442</v>
      </c>
      <c r="D7" s="39"/>
      <c r="E7" s="40">
        <v>1850.0</v>
      </c>
      <c r="F7" s="41">
        <v>1850.0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3000.0</v>
      </c>
      <c r="C8" s="38" t="s">
        <v>443</v>
      </c>
      <c r="D8" s="39"/>
      <c r="E8" s="40">
        <v>500.0</v>
      </c>
      <c r="F8" s="41">
        <v>500.0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1000.0</v>
      </c>
      <c r="C9" s="38" t="s">
        <v>444</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40">
        <v>500.0</v>
      </c>
      <c r="F11" s="41">
        <v>500.0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t="s">
        <v>99</v>
      </c>
      <c r="C13" s="38"/>
      <c r="D13" s="39"/>
      <c r="E13" s="40">
        <v>500.0</v>
      </c>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9650</v>
      </c>
      <c r="C20" s="58"/>
      <c r="D20" s="39"/>
      <c r="E20" s="58">
        <f t="shared" ref="E20:F20" si="1">SUM(E5,E6,E7,E8,E10,E11,E15,E17,E18)</f>
        <v>3780</v>
      </c>
      <c r="F20" s="64">
        <f t="shared" si="1"/>
        <v>3780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v>5.0</v>
      </c>
      <c r="I21" s="67"/>
      <c r="J21" s="29" t="s">
        <v>269</v>
      </c>
      <c r="K21" s="29" t="s">
        <v>105</v>
      </c>
      <c r="L21" s="70" t="s">
        <v>445</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446</v>
      </c>
      <c r="I22" s="74"/>
      <c r="J22" s="31"/>
      <c r="K22" s="31" t="s">
        <v>447</v>
      </c>
      <c r="L22" s="35" t="s">
        <v>448</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0"/>
      <c r="F24" s="80"/>
      <c r="G24" s="82" t="s">
        <v>112</v>
      </c>
      <c r="H24" s="83" t="s">
        <v>449</v>
      </c>
      <c r="I24" s="84">
        <v>150.0</v>
      </c>
      <c r="J24" s="85"/>
      <c r="K24" s="83">
        <v>0.0</v>
      </c>
      <c r="L24" s="86">
        <v>0.0</v>
      </c>
      <c r="M24" s="22"/>
      <c r="N24" s="22"/>
      <c r="O24" s="22"/>
      <c r="P24" s="22"/>
      <c r="Q24" s="22"/>
      <c r="R24" s="22"/>
      <c r="S24" s="22"/>
      <c r="T24" s="22"/>
      <c r="U24" s="22"/>
      <c r="V24" s="22"/>
      <c r="W24" s="22"/>
      <c r="X24" s="22"/>
      <c r="Y24" s="22"/>
      <c r="Z24" s="22"/>
    </row>
    <row r="25" ht="12.75" customHeight="1">
      <c r="A25" s="77" t="s">
        <v>113</v>
      </c>
      <c r="B25" s="87">
        <v>200.0</v>
      </c>
      <c r="C25" s="79" t="s">
        <v>450</v>
      </c>
      <c r="D25" s="77"/>
      <c r="E25" s="194">
        <v>200.0</v>
      </c>
      <c r="F25" s="194">
        <v>200.0</v>
      </c>
      <c r="G25" s="82" t="s">
        <v>115</v>
      </c>
      <c r="H25" s="83" t="s">
        <v>451</v>
      </c>
      <c r="I25" s="84">
        <v>500.0</v>
      </c>
      <c r="J25" s="85"/>
      <c r="K25" s="83">
        <v>0.0</v>
      </c>
      <c r="L25" s="86">
        <v>0.0</v>
      </c>
      <c r="M25" s="22"/>
      <c r="N25" s="22"/>
      <c r="O25" s="22"/>
      <c r="P25" s="22"/>
      <c r="Q25" s="22"/>
      <c r="R25" s="22"/>
      <c r="S25" s="22"/>
      <c r="T25" s="22"/>
      <c r="U25" s="22"/>
      <c r="V25" s="22"/>
      <c r="W25" s="22"/>
      <c r="X25" s="22"/>
      <c r="Y25" s="22"/>
      <c r="Z25" s="22"/>
    </row>
    <row r="26" ht="12.75" customHeight="1">
      <c r="A26" s="77" t="s">
        <v>116</v>
      </c>
      <c r="B26" s="87">
        <v>100.0</v>
      </c>
      <c r="C26" s="79" t="s">
        <v>452</v>
      </c>
      <c r="D26" s="77"/>
      <c r="E26" s="195">
        <v>100.0</v>
      </c>
      <c r="F26" s="195">
        <v>100.0</v>
      </c>
      <c r="G26" s="82" t="s">
        <v>118</v>
      </c>
      <c r="H26" s="83" t="s">
        <v>453</v>
      </c>
      <c r="I26" s="84">
        <v>100.0</v>
      </c>
      <c r="J26" s="85"/>
      <c r="K26" s="83">
        <v>0.0</v>
      </c>
      <c r="L26" s="86">
        <v>0.0</v>
      </c>
      <c r="M26" s="22"/>
      <c r="N26" s="22"/>
      <c r="O26" s="22"/>
      <c r="P26" s="22"/>
      <c r="Q26" s="22"/>
      <c r="R26" s="22"/>
      <c r="S26" s="22"/>
      <c r="T26" s="22"/>
      <c r="U26" s="22"/>
      <c r="V26" s="22"/>
      <c r="W26" s="22"/>
      <c r="X26" s="22"/>
      <c r="Y26" s="22"/>
      <c r="Z26" s="22"/>
    </row>
    <row r="27" ht="12.75" customHeight="1">
      <c r="A27" s="77" t="s">
        <v>119</v>
      </c>
      <c r="B27" s="87">
        <v>250.0</v>
      </c>
      <c r="C27" s="79" t="s">
        <v>454</v>
      </c>
      <c r="D27" s="77"/>
      <c r="E27" s="195">
        <v>250.0</v>
      </c>
      <c r="F27" s="195">
        <v>250.0</v>
      </c>
      <c r="G27" s="85" t="s">
        <v>121</v>
      </c>
      <c r="H27" s="83" t="s">
        <v>455</v>
      </c>
      <c r="I27" s="84">
        <v>500.0</v>
      </c>
      <c r="J27" s="85"/>
      <c r="K27" s="83">
        <v>0.0</v>
      </c>
      <c r="L27" s="86">
        <v>0.0</v>
      </c>
      <c r="M27" s="22"/>
      <c r="N27" s="22"/>
      <c r="O27" s="22"/>
      <c r="P27" s="22"/>
      <c r="Q27" s="22"/>
      <c r="R27" s="22"/>
      <c r="S27" s="22"/>
      <c r="T27" s="22"/>
      <c r="U27" s="22"/>
      <c r="V27" s="22"/>
      <c r="W27" s="22"/>
      <c r="X27" s="22"/>
      <c r="Y27" s="22"/>
      <c r="Z27" s="22"/>
    </row>
    <row r="28" ht="12.75" customHeight="1">
      <c r="A28" s="77" t="s">
        <v>122</v>
      </c>
      <c r="B28" s="90">
        <v>125.0</v>
      </c>
      <c r="C28" s="79" t="s">
        <v>456</v>
      </c>
      <c r="D28" s="77"/>
      <c r="E28" s="195">
        <v>125.0</v>
      </c>
      <c r="F28" s="195">
        <v>125.0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195"/>
      <c r="F29" s="195"/>
      <c r="G29" s="97" t="s">
        <v>457</v>
      </c>
      <c r="H29" s="93"/>
      <c r="I29" s="98" t="s">
        <v>91</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196"/>
      <c r="F30" s="196"/>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25.0</v>
      </c>
      <c r="C31" s="79" t="s">
        <v>458</v>
      </c>
      <c r="D31" s="77"/>
      <c r="E31" s="197">
        <v>25.0</v>
      </c>
      <c r="F31" s="197">
        <v>25.0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v>1350.0</v>
      </c>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700</v>
      </c>
      <c r="C37" s="108"/>
      <c r="D37" s="77"/>
      <c r="E37" s="107">
        <f t="shared" ref="E37:F37" si="4">SUM(E24:E36)</f>
        <v>700</v>
      </c>
      <c r="F37" s="109">
        <f t="shared" si="4"/>
        <v>700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459</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3780</v>
      </c>
      <c r="F64" s="171">
        <f t="shared" si="9"/>
        <v>3780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700</v>
      </c>
      <c r="F65" s="171">
        <f t="shared" si="10"/>
        <v>700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4480</v>
      </c>
      <c r="F66" s="171">
        <f t="shared" si="11"/>
        <v>4480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460</v>
      </c>
      <c r="B1" s="20" t="s">
        <v>461</v>
      </c>
      <c r="C1" s="20" t="s">
        <v>58</v>
      </c>
      <c r="D1" s="20" t="s">
        <v>462</v>
      </c>
      <c r="E1" s="20" t="s">
        <v>60</v>
      </c>
      <c r="F1" s="20" t="s">
        <v>218</v>
      </c>
      <c r="G1" s="21" t="s">
        <v>463</v>
      </c>
      <c r="H1" s="22"/>
      <c r="I1" s="22"/>
      <c r="J1" s="22"/>
      <c r="K1" s="23" t="s">
        <v>464</v>
      </c>
      <c r="L1" s="24"/>
      <c r="M1" s="22"/>
      <c r="N1" s="25"/>
      <c r="O1" s="22"/>
      <c r="P1" s="22"/>
      <c r="Q1" s="22"/>
      <c r="R1" s="22"/>
      <c r="S1" s="22"/>
      <c r="T1" s="22"/>
      <c r="U1" s="22"/>
      <c r="V1" s="22"/>
      <c r="W1" s="22"/>
      <c r="X1" s="22"/>
      <c r="Y1" s="22"/>
      <c r="Z1" s="22"/>
    </row>
    <row r="2" ht="12.75" customHeight="1">
      <c r="A2" s="26" t="s">
        <v>465</v>
      </c>
      <c r="B2" s="27"/>
      <c r="C2" s="27"/>
      <c r="D2" s="27"/>
      <c r="E2" s="28"/>
      <c r="F2" s="28"/>
      <c r="G2" s="27" t="s">
        <v>466</v>
      </c>
      <c r="H2" s="29"/>
      <c r="I2" s="29"/>
      <c r="J2" s="29"/>
      <c r="K2" s="28"/>
      <c r="L2" s="30"/>
      <c r="M2" s="22"/>
      <c r="N2" s="22"/>
      <c r="O2" s="22"/>
      <c r="P2" s="22"/>
      <c r="Q2" s="22"/>
      <c r="R2" s="22"/>
      <c r="S2" s="22"/>
      <c r="T2" s="22"/>
      <c r="U2" s="22"/>
      <c r="V2" s="22"/>
      <c r="W2" s="22"/>
      <c r="X2" s="22"/>
      <c r="Y2" s="22"/>
      <c r="Z2" s="22"/>
    </row>
    <row r="3" ht="12.75" customHeight="1">
      <c r="A3" s="31" t="s">
        <v>467</v>
      </c>
      <c r="B3" s="32" t="s">
        <v>468</v>
      </c>
      <c r="C3" s="32" t="s">
        <v>469</v>
      </c>
      <c r="D3" s="32" t="s">
        <v>470</v>
      </c>
      <c r="E3" s="31" t="s">
        <v>197</v>
      </c>
      <c r="F3" s="33"/>
      <c r="G3" s="31" t="s">
        <v>471</v>
      </c>
      <c r="H3" s="32" t="s">
        <v>472</v>
      </c>
      <c r="I3" s="32" t="s">
        <v>473</v>
      </c>
      <c r="J3" s="32" t="s">
        <v>474</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1600.0</v>
      </c>
      <c r="C5" s="38" t="s">
        <v>475</v>
      </c>
      <c r="D5" s="39"/>
      <c r="E5" s="40">
        <v>880.0</v>
      </c>
      <c r="F5" s="41">
        <v>880.0</v>
      </c>
      <c r="G5" s="42" t="s">
        <v>79</v>
      </c>
      <c r="H5" s="43">
        <v>300.0</v>
      </c>
      <c r="I5" s="44" t="s">
        <v>476</v>
      </c>
      <c r="J5" s="42"/>
      <c r="K5" s="43">
        <v>0.0</v>
      </c>
      <c r="L5" s="48">
        <v>0.0</v>
      </c>
      <c r="M5" s="22"/>
      <c r="N5" s="22"/>
      <c r="O5" s="22"/>
      <c r="P5" s="22"/>
      <c r="Q5" s="22"/>
      <c r="R5" s="22"/>
      <c r="S5" s="22"/>
      <c r="T5" s="22"/>
      <c r="U5" s="22"/>
      <c r="V5" s="22"/>
      <c r="W5" s="22"/>
      <c r="X5" s="22"/>
      <c r="Y5" s="22"/>
      <c r="Z5" s="22"/>
    </row>
    <row r="6" ht="12.75" customHeight="1">
      <c r="A6" s="36" t="s">
        <v>82</v>
      </c>
      <c r="B6" s="37">
        <v>150.0</v>
      </c>
      <c r="C6" s="38" t="s">
        <v>477</v>
      </c>
      <c r="D6" s="39"/>
      <c r="E6" s="40">
        <v>150.0</v>
      </c>
      <c r="F6" s="41">
        <v>150.0</v>
      </c>
      <c r="G6" s="42" t="s">
        <v>82</v>
      </c>
      <c r="H6" s="43">
        <v>150.0</v>
      </c>
      <c r="I6" s="44" t="s">
        <v>478</v>
      </c>
      <c r="J6" s="42"/>
      <c r="K6" s="43">
        <v>0.0</v>
      </c>
      <c r="L6" s="48">
        <v>0.0</v>
      </c>
      <c r="M6" s="22"/>
      <c r="N6" s="22"/>
      <c r="O6" s="22"/>
      <c r="P6" s="22"/>
      <c r="Q6" s="22"/>
      <c r="R6" s="22"/>
      <c r="S6" s="22"/>
      <c r="T6" s="22"/>
      <c r="U6" s="22"/>
      <c r="V6" s="22"/>
      <c r="W6" s="22"/>
      <c r="X6" s="22"/>
      <c r="Y6" s="22"/>
      <c r="Z6" s="22"/>
    </row>
    <row r="7" ht="12.75" customHeight="1">
      <c r="A7" s="36" t="s">
        <v>84</v>
      </c>
      <c r="B7" s="37">
        <v>600.0</v>
      </c>
      <c r="C7" s="38" t="s">
        <v>479</v>
      </c>
      <c r="D7" s="39"/>
      <c r="E7" s="40">
        <v>600.0</v>
      </c>
      <c r="F7" s="41">
        <v>600.0</v>
      </c>
      <c r="G7" s="42" t="s">
        <v>84</v>
      </c>
      <c r="H7" s="43">
        <v>1200.0</v>
      </c>
      <c r="I7" s="44" t="s">
        <v>480</v>
      </c>
      <c r="J7" s="42"/>
      <c r="K7" s="43">
        <v>0.0</v>
      </c>
      <c r="L7" s="48">
        <v>0.0</v>
      </c>
      <c r="M7" s="22"/>
      <c r="N7" s="22"/>
      <c r="O7" s="22"/>
      <c r="P7" s="22"/>
      <c r="Q7" s="22"/>
      <c r="R7" s="22"/>
      <c r="S7" s="22"/>
      <c r="T7" s="22"/>
      <c r="U7" s="22"/>
      <c r="V7" s="22"/>
      <c r="W7" s="22"/>
      <c r="X7" s="22"/>
      <c r="Y7" s="22"/>
      <c r="Z7" s="22"/>
    </row>
    <row r="8" ht="12.75" customHeight="1">
      <c r="A8" s="36" t="s">
        <v>87</v>
      </c>
      <c r="B8" s="37">
        <v>500.0</v>
      </c>
      <c r="C8" s="38" t="s">
        <v>481</v>
      </c>
      <c r="D8" s="39"/>
      <c r="E8" s="40">
        <v>500.0</v>
      </c>
      <c r="F8" s="41">
        <v>500.0</v>
      </c>
      <c r="G8" s="42" t="s">
        <v>87</v>
      </c>
      <c r="H8" s="43">
        <v>500.0</v>
      </c>
      <c r="I8" s="44" t="s">
        <v>482</v>
      </c>
      <c r="J8" s="42"/>
      <c r="K8" s="43">
        <v>0.0</v>
      </c>
      <c r="L8" s="48">
        <v>0.0</v>
      </c>
      <c r="M8" s="22"/>
      <c r="N8" s="22"/>
      <c r="O8" s="22"/>
      <c r="P8" s="22"/>
      <c r="Q8" s="22"/>
      <c r="R8" s="22"/>
      <c r="S8" s="22"/>
      <c r="T8" s="22"/>
      <c r="U8" s="22"/>
      <c r="V8" s="22"/>
      <c r="W8" s="22"/>
      <c r="X8" s="22"/>
      <c r="Y8" s="22"/>
      <c r="Z8" s="22"/>
    </row>
    <row r="9" ht="12.75" customHeight="1">
      <c r="A9" s="39" t="s">
        <v>88</v>
      </c>
      <c r="B9" s="37">
        <v>6000.0</v>
      </c>
      <c r="C9" s="38" t="s">
        <v>483</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40">
        <v>6000.0</v>
      </c>
      <c r="F12" s="41">
        <v>6000.0</v>
      </c>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t="s">
        <v>306</v>
      </c>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v>3150.0</v>
      </c>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8850</v>
      </c>
      <c r="C20" s="58"/>
      <c r="D20" s="39"/>
      <c r="E20" s="58">
        <f>SUM(E5:E18)</f>
        <v>8130</v>
      </c>
      <c r="F20" s="64">
        <f>SUM(F5,F6,F7,F8,F10,F11,F12, F15,F17,F18)</f>
        <v>8130</v>
      </c>
      <c r="G20" s="42" t="s">
        <v>101</v>
      </c>
      <c r="H20" s="51">
        <f>SUM(H5:H18)</f>
        <v>2150</v>
      </c>
      <c r="I20" s="59"/>
      <c r="J20" s="42"/>
      <c r="K20" s="51">
        <f t="shared" ref="K20:L20" si="1">SUM(K5:K19)</f>
        <v>0</v>
      </c>
      <c r="L20" s="65">
        <f t="shared" si="1"/>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484</v>
      </c>
      <c r="I21" s="67"/>
      <c r="J21" s="29" t="s">
        <v>104</v>
      </c>
      <c r="K21" s="29" t="s">
        <v>485</v>
      </c>
      <c r="L21" s="70" t="s">
        <v>486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v>800.0</v>
      </c>
      <c r="I22" s="74"/>
      <c r="J22" s="31"/>
      <c r="K22" s="31" t="s">
        <v>487</v>
      </c>
      <c r="L22" s="35" t="s">
        <v>488</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1500.0</v>
      </c>
      <c r="C24" s="79" t="s">
        <v>489</v>
      </c>
      <c r="D24" s="77"/>
      <c r="E24" s="80">
        <v>1500.0</v>
      </c>
      <c r="F24" s="80">
        <v>1500.0</v>
      </c>
      <c r="G24" s="82" t="s">
        <v>112</v>
      </c>
      <c r="H24" s="83"/>
      <c r="I24" s="84"/>
      <c r="J24" s="85"/>
      <c r="K24" s="184"/>
      <c r="L24" s="86"/>
      <c r="M24" s="22"/>
      <c r="N24" s="22"/>
      <c r="O24" s="22"/>
      <c r="P24" s="22"/>
      <c r="Q24" s="22"/>
      <c r="R24" s="22"/>
      <c r="S24" s="22"/>
      <c r="T24" s="22"/>
      <c r="U24" s="22"/>
      <c r="V24" s="22"/>
      <c r="W24" s="22"/>
      <c r="X24" s="22"/>
      <c r="Y24" s="22"/>
      <c r="Z24" s="22"/>
    </row>
    <row r="25" ht="12.75" customHeight="1">
      <c r="A25" s="77" t="s">
        <v>113</v>
      </c>
      <c r="B25" s="87">
        <v>100.0</v>
      </c>
      <c r="C25" s="79" t="s">
        <v>490</v>
      </c>
      <c r="D25" s="77"/>
      <c r="E25" s="80">
        <v>100.0</v>
      </c>
      <c r="F25" s="80">
        <v>100.0</v>
      </c>
      <c r="G25" s="82" t="s">
        <v>115</v>
      </c>
      <c r="H25" s="83">
        <v>100.0</v>
      </c>
      <c r="I25" s="84" t="s">
        <v>491</v>
      </c>
      <c r="J25" s="85"/>
      <c r="K25" s="184">
        <v>100.0</v>
      </c>
      <c r="L25" s="185">
        <v>100.0</v>
      </c>
      <c r="M25" s="22"/>
      <c r="N25" s="22"/>
      <c r="O25" s="22"/>
      <c r="P25" s="22"/>
      <c r="Q25" s="22"/>
      <c r="R25" s="22"/>
      <c r="S25" s="22"/>
      <c r="T25" s="22"/>
      <c r="U25" s="22"/>
      <c r="V25" s="22"/>
      <c r="W25" s="22"/>
      <c r="X25" s="22"/>
      <c r="Y25" s="22"/>
      <c r="Z25" s="22"/>
    </row>
    <row r="26" ht="12.75" customHeight="1">
      <c r="A26" s="77" t="s">
        <v>116</v>
      </c>
      <c r="B26" s="87">
        <v>148.0</v>
      </c>
      <c r="C26" s="79" t="s">
        <v>492</v>
      </c>
      <c r="D26" s="77"/>
      <c r="E26" s="80">
        <v>148.0</v>
      </c>
      <c r="F26" s="80">
        <v>148.0</v>
      </c>
      <c r="G26" s="82" t="s">
        <v>118</v>
      </c>
      <c r="H26" s="83">
        <v>1200.0</v>
      </c>
      <c r="I26" s="84" t="s">
        <v>493</v>
      </c>
      <c r="J26" s="85"/>
      <c r="K26" s="184">
        <v>1200.0</v>
      </c>
      <c r="L26" s="185">
        <v>1200.0</v>
      </c>
      <c r="M26" s="22"/>
      <c r="N26" s="22"/>
      <c r="O26" s="22"/>
      <c r="P26" s="22"/>
      <c r="Q26" s="22"/>
      <c r="R26" s="22"/>
      <c r="S26" s="22"/>
      <c r="T26" s="22"/>
      <c r="U26" s="22"/>
      <c r="V26" s="22"/>
      <c r="W26" s="22"/>
      <c r="X26" s="22"/>
      <c r="Y26" s="22"/>
      <c r="Z26" s="22"/>
    </row>
    <row r="27" ht="12.75" customHeight="1">
      <c r="A27" s="77" t="s">
        <v>119</v>
      </c>
      <c r="B27" s="87">
        <v>600.0</v>
      </c>
      <c r="C27" s="79" t="s">
        <v>494</v>
      </c>
      <c r="D27" s="77"/>
      <c r="E27" s="89">
        <v>460.0</v>
      </c>
      <c r="F27" s="89">
        <v>460.0</v>
      </c>
      <c r="G27" s="85" t="s">
        <v>121</v>
      </c>
      <c r="H27" s="83">
        <v>600.0</v>
      </c>
      <c r="I27" s="84" t="s">
        <v>495</v>
      </c>
      <c r="J27" s="85"/>
      <c r="K27" s="184">
        <v>600.0</v>
      </c>
      <c r="L27" s="185">
        <v>600.0</v>
      </c>
      <c r="M27" s="22"/>
      <c r="N27" s="22"/>
      <c r="O27" s="22"/>
      <c r="P27" s="22"/>
      <c r="Q27" s="22"/>
      <c r="R27" s="22"/>
      <c r="S27" s="22"/>
      <c r="T27" s="22"/>
      <c r="U27" s="22"/>
      <c r="V27" s="22"/>
      <c r="W27" s="22"/>
      <c r="X27" s="22"/>
      <c r="Y27" s="22"/>
      <c r="Z27" s="22"/>
    </row>
    <row r="28" ht="12.75" customHeight="1">
      <c r="A28" s="77" t="s">
        <v>122</v>
      </c>
      <c r="B28" s="90">
        <v>1250.0</v>
      </c>
      <c r="C28" s="79" t="s">
        <v>496</v>
      </c>
      <c r="D28" s="77"/>
      <c r="E28" s="89">
        <v>300.0</v>
      </c>
      <c r="F28" s="89">
        <v>300.0</v>
      </c>
      <c r="G28" s="82" t="s">
        <v>123</v>
      </c>
      <c r="H28" s="91" t="s">
        <v>306</v>
      </c>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77"/>
      <c r="G29" s="97" t="s">
        <v>497</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0"/>
      <c r="F30" s="80"/>
      <c r="G30" s="99" t="s">
        <v>126</v>
      </c>
      <c r="H30" s="83">
        <v>1700.0</v>
      </c>
      <c r="I30" s="84"/>
      <c r="J30" s="85"/>
      <c r="K30" s="184">
        <v>1700.0</v>
      </c>
      <c r="L30" s="185">
        <v>1700.0</v>
      </c>
      <c r="M30" s="22"/>
      <c r="N30" s="22"/>
      <c r="O30" s="22"/>
      <c r="P30" s="22"/>
      <c r="Q30" s="22"/>
      <c r="R30" s="22"/>
      <c r="S30" s="22"/>
      <c r="T30" s="22"/>
      <c r="U30" s="22"/>
      <c r="V30" s="22"/>
      <c r="W30" s="22"/>
      <c r="X30" s="22"/>
      <c r="Y30" s="22"/>
      <c r="Z30" s="22"/>
    </row>
    <row r="31" ht="27.0" customHeight="1">
      <c r="A31" s="77" t="s">
        <v>127</v>
      </c>
      <c r="B31" s="87">
        <v>50.0</v>
      </c>
      <c r="C31" s="79" t="s">
        <v>498</v>
      </c>
      <c r="D31" s="77"/>
      <c r="E31" s="80">
        <v>50.0</v>
      </c>
      <c r="F31" s="80">
        <v>50.0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83">
        <f>sum(H25:H32)</f>
        <v>3600</v>
      </c>
      <c r="I34" s="92"/>
      <c r="J34" s="85"/>
      <c r="K34" s="91">
        <f t="shared" ref="K34:L34" si="2">SUM(K24,K25,K26,K27,K30,K32)</f>
        <v>3600</v>
      </c>
      <c r="L34" s="105">
        <f t="shared" si="2"/>
        <v>3600</v>
      </c>
      <c r="M34" s="22"/>
      <c r="N34" s="22"/>
      <c r="O34" s="22"/>
      <c r="P34" s="22"/>
      <c r="Q34" s="22"/>
      <c r="R34" s="22"/>
      <c r="S34" s="22"/>
      <c r="T34" s="22"/>
      <c r="U34" s="22"/>
      <c r="V34" s="22"/>
      <c r="W34" s="22"/>
      <c r="X34" s="22"/>
      <c r="Y34" s="22"/>
      <c r="Z34" s="22"/>
    </row>
    <row r="35" ht="12.75" customHeight="1">
      <c r="A35" s="77" t="s">
        <v>99</v>
      </c>
      <c r="B35" s="87">
        <v>3648.0</v>
      </c>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7296</v>
      </c>
      <c r="C37" s="108"/>
      <c r="D37" s="77"/>
      <c r="E37" s="107">
        <f t="shared" ref="E37:F37" si="3">SUM(E24:E36)</f>
        <v>2558</v>
      </c>
      <c r="F37" s="109">
        <f t="shared" si="3"/>
        <v>2558</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4">SUM(K39,K40,K41,K42,K43,K44)</f>
        <v>0</v>
      </c>
      <c r="L45" s="129">
        <f t="shared" si="4"/>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5">SUM(E45,E46)</f>
        <v>0</v>
      </c>
      <c r="F50" s="135">
        <f t="shared" si="5"/>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6">SUM(K51,K52,K53,K54,K55,K56)</f>
        <v>0</v>
      </c>
      <c r="L58" s="157">
        <f t="shared" si="6"/>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7">SUM(E56,E57,E58,E59,E60,E61)</f>
        <v>0</v>
      </c>
      <c r="F63" s="169">
        <f t="shared" si="7"/>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8">SUM(E20,K20,K34,E50,K45,E63,K58)</f>
        <v>11730</v>
      </c>
      <c r="F64" s="171">
        <f t="shared" si="8"/>
        <v>11730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9">E37</f>
        <v>2558</v>
      </c>
      <c r="F65" s="171">
        <f t="shared" si="9"/>
        <v>2558</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0">SUM(E64:E65)</f>
        <v>14288</v>
      </c>
      <c r="F66" s="171">
        <f t="shared" si="10"/>
        <v>14288</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499</v>
      </c>
      <c r="B1" s="20" t="s">
        <v>500</v>
      </c>
      <c r="C1" s="20" t="s">
        <v>58</v>
      </c>
      <c r="D1" s="20" t="s">
        <v>501</v>
      </c>
      <c r="E1" s="20" t="s">
        <v>60</v>
      </c>
      <c r="F1" s="20" t="s">
        <v>61</v>
      </c>
      <c r="G1" s="21" t="s">
        <v>502</v>
      </c>
      <c r="H1" s="22"/>
      <c r="I1" s="22"/>
      <c r="J1" s="22"/>
      <c r="K1" s="23" t="s">
        <v>503</v>
      </c>
      <c r="L1" s="24"/>
      <c r="M1" s="22"/>
      <c r="N1" s="25"/>
      <c r="O1" s="22"/>
      <c r="P1" s="22"/>
      <c r="Q1" s="22"/>
      <c r="R1" s="22"/>
      <c r="S1" s="22"/>
      <c r="T1" s="22"/>
      <c r="U1" s="22"/>
      <c r="V1" s="22"/>
      <c r="W1" s="22"/>
      <c r="X1" s="22"/>
      <c r="Y1" s="22"/>
      <c r="Z1" s="22"/>
    </row>
    <row r="2" ht="12.75" customHeight="1">
      <c r="A2" s="26" t="s">
        <v>504</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505</v>
      </c>
      <c r="B3" s="32" t="s">
        <v>506</v>
      </c>
      <c r="C3" s="32" t="s">
        <v>257</v>
      </c>
      <c r="D3" s="32" t="s">
        <v>507</v>
      </c>
      <c r="E3" s="31" t="s">
        <v>294</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300.0</v>
      </c>
      <c r="C5" s="38" t="s">
        <v>508</v>
      </c>
      <c r="D5" s="39"/>
      <c r="E5" s="40">
        <v>300.0</v>
      </c>
      <c r="F5" s="41">
        <v>300.0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500.0</v>
      </c>
      <c r="C6" s="38" t="s">
        <v>509</v>
      </c>
      <c r="D6" s="39"/>
      <c r="E6" s="40">
        <v>90.0</v>
      </c>
      <c r="F6" s="41">
        <v>90.0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1100.0</v>
      </c>
      <c r="C7" s="38" t="s">
        <v>510</v>
      </c>
      <c r="D7" s="39"/>
      <c r="E7" s="40">
        <v>980.0</v>
      </c>
      <c r="F7" s="41">
        <v>980.0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300.0</v>
      </c>
      <c r="C8" s="38" t="s">
        <v>511</v>
      </c>
      <c r="D8" s="39"/>
      <c r="E8" s="40">
        <v>230.0</v>
      </c>
      <c r="F8" s="41">
        <v>230.0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512</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t="s">
        <v>306</v>
      </c>
      <c r="C15" s="38"/>
      <c r="D15" s="39"/>
      <c r="E15" s="40">
        <v>75.0</v>
      </c>
      <c r="F15" s="41">
        <v>75.0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40">
        <v>75.0</v>
      </c>
      <c r="C17" s="37" t="s">
        <v>513</v>
      </c>
      <c r="D17" s="39"/>
      <c r="E17" s="40">
        <v>75.0</v>
      </c>
      <c r="F17" s="41">
        <v>75.0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2275</v>
      </c>
      <c r="C20" s="58"/>
      <c r="D20" s="39"/>
      <c r="E20" s="58">
        <f t="shared" ref="E20:F20" si="1">SUM(E5,E6,E7,E8,E10,E11,E15,E17,E18)</f>
        <v>1750</v>
      </c>
      <c r="F20" s="64">
        <f t="shared" si="1"/>
        <v>1750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27</v>
      </c>
      <c r="I21" s="67"/>
      <c r="J21" s="29" t="s">
        <v>514</v>
      </c>
      <c r="K21" s="29" t="s">
        <v>310</v>
      </c>
      <c r="L21" s="70" t="s">
        <v>311</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515</v>
      </c>
      <c r="I22" s="74"/>
      <c r="J22" s="31"/>
      <c r="K22" s="31" t="s">
        <v>516</v>
      </c>
      <c r="L22" s="35" t="s">
        <v>517</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0"/>
      <c r="F24" s="88"/>
      <c r="G24" s="82" t="s">
        <v>112</v>
      </c>
      <c r="H24" s="83">
        <v>1225.0</v>
      </c>
      <c r="I24" s="84" t="s">
        <v>518</v>
      </c>
      <c r="J24" s="85"/>
      <c r="K24" s="184">
        <v>1790.0</v>
      </c>
      <c r="L24" s="185">
        <v>1790.0</v>
      </c>
      <c r="M24" s="22"/>
      <c r="N24" s="22"/>
      <c r="O24" s="22"/>
      <c r="P24" s="22"/>
      <c r="Q24" s="22"/>
      <c r="R24" s="22"/>
      <c r="S24" s="22"/>
      <c r="T24" s="22"/>
      <c r="U24" s="22"/>
      <c r="V24" s="22"/>
      <c r="W24" s="22"/>
      <c r="X24" s="22"/>
      <c r="Y24" s="22"/>
      <c r="Z24" s="22"/>
    </row>
    <row r="25" ht="12.75" customHeight="1">
      <c r="A25" s="77" t="s">
        <v>113</v>
      </c>
      <c r="B25" s="194">
        <v>500.0</v>
      </c>
      <c r="C25" s="79" t="s">
        <v>519</v>
      </c>
      <c r="D25" s="77"/>
      <c r="E25" s="198">
        <v>200.0</v>
      </c>
      <c r="F25" s="198">
        <v>200.0</v>
      </c>
      <c r="G25" s="82" t="s">
        <v>115</v>
      </c>
      <c r="H25" s="83">
        <v>50.0</v>
      </c>
      <c r="I25" s="84" t="s">
        <v>520</v>
      </c>
      <c r="J25" s="85"/>
      <c r="K25" s="184">
        <v>50.0</v>
      </c>
      <c r="L25" s="185">
        <v>50.0</v>
      </c>
      <c r="M25" s="22"/>
      <c r="N25" s="22"/>
      <c r="O25" s="22"/>
      <c r="P25" s="22"/>
      <c r="Q25" s="22"/>
      <c r="R25" s="22"/>
      <c r="S25" s="22"/>
      <c r="T25" s="22"/>
      <c r="U25" s="22"/>
      <c r="V25" s="22"/>
      <c r="W25" s="22"/>
      <c r="X25" s="22"/>
      <c r="Y25" s="22"/>
      <c r="Z25" s="22"/>
    </row>
    <row r="26" ht="12.75" customHeight="1">
      <c r="A26" s="77" t="s">
        <v>116</v>
      </c>
      <c r="B26" s="195">
        <v>250.0</v>
      </c>
      <c r="C26" s="79" t="s">
        <v>521</v>
      </c>
      <c r="D26" s="77"/>
      <c r="E26" s="195">
        <v>250.0</v>
      </c>
      <c r="F26" s="195">
        <v>250.0</v>
      </c>
      <c r="G26" s="82" t="s">
        <v>118</v>
      </c>
      <c r="H26" s="83">
        <v>300.0</v>
      </c>
      <c r="I26" s="84" t="s">
        <v>522</v>
      </c>
      <c r="J26" s="85"/>
      <c r="K26" s="184">
        <v>300.0</v>
      </c>
      <c r="L26" s="185">
        <v>300.0</v>
      </c>
      <c r="M26" s="22"/>
      <c r="N26" s="22"/>
      <c r="O26" s="22"/>
      <c r="P26" s="22"/>
      <c r="Q26" s="22"/>
      <c r="R26" s="22"/>
      <c r="S26" s="22"/>
      <c r="T26" s="22"/>
      <c r="U26" s="22"/>
      <c r="V26" s="22"/>
      <c r="W26" s="22"/>
      <c r="X26" s="22"/>
      <c r="Y26" s="22"/>
      <c r="Z26" s="22"/>
    </row>
    <row r="27" ht="12.75" customHeight="1">
      <c r="A27" s="77" t="s">
        <v>119</v>
      </c>
      <c r="B27" s="195">
        <v>500.0</v>
      </c>
      <c r="C27" s="79" t="s">
        <v>523</v>
      </c>
      <c r="D27" s="77"/>
      <c r="E27" s="197">
        <v>460.0</v>
      </c>
      <c r="F27" s="197">
        <v>460.0</v>
      </c>
      <c r="G27" s="85" t="s">
        <v>121</v>
      </c>
      <c r="H27" s="83">
        <v>155.0</v>
      </c>
      <c r="I27" s="84" t="s">
        <v>524</v>
      </c>
      <c r="J27" s="85"/>
      <c r="K27" s="184">
        <v>155.0</v>
      </c>
      <c r="L27" s="185">
        <v>155.0</v>
      </c>
      <c r="M27" s="22"/>
      <c r="N27" s="22"/>
      <c r="O27" s="22"/>
      <c r="P27" s="22"/>
      <c r="Q27" s="22"/>
      <c r="R27" s="22"/>
      <c r="S27" s="22"/>
      <c r="T27" s="22"/>
      <c r="U27" s="22"/>
      <c r="V27" s="22"/>
      <c r="W27" s="22"/>
      <c r="X27" s="22"/>
      <c r="Y27" s="22"/>
      <c r="Z27" s="22"/>
    </row>
    <row r="28" ht="12.75" customHeight="1">
      <c r="A28" s="77" t="s">
        <v>122</v>
      </c>
      <c r="B28" s="195">
        <v>350.0</v>
      </c>
      <c r="C28" s="79" t="s">
        <v>525</v>
      </c>
      <c r="D28" s="77"/>
      <c r="E28" s="197">
        <v>300.0</v>
      </c>
      <c r="F28" s="197">
        <v>300.0</v>
      </c>
      <c r="G28" s="82" t="s">
        <v>123</v>
      </c>
      <c r="H28" s="91">
        <v>490.0</v>
      </c>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457</v>
      </c>
      <c r="H29" s="93"/>
      <c r="I29" s="98" t="s">
        <v>526</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184">
        <v>490.0</v>
      </c>
      <c r="L30" s="185">
        <v>490.0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2220</v>
      </c>
      <c r="I34" s="92"/>
      <c r="J34" s="85"/>
      <c r="K34" s="91">
        <f t="shared" ref="K34:L34" si="3">SUM(K24,K25,K26,K27,K30,K32)</f>
        <v>2785</v>
      </c>
      <c r="L34" s="105">
        <f t="shared" si="3"/>
        <v>2785</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1600</v>
      </c>
      <c r="C37" s="108"/>
      <c r="D37" s="77"/>
      <c r="E37" s="107">
        <f t="shared" ref="E37:F37" si="4">SUM(E24:E36)</f>
        <v>1210</v>
      </c>
      <c r="F37" s="109">
        <f t="shared" si="4"/>
        <v>1210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527</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4535</v>
      </c>
      <c r="F64" s="171">
        <f t="shared" si="9"/>
        <v>4535</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1210</v>
      </c>
      <c r="F65" s="171">
        <f t="shared" si="10"/>
        <v>1210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5745</v>
      </c>
      <c r="F66" s="171">
        <f t="shared" si="11"/>
        <v>5745</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528</v>
      </c>
      <c r="B1" s="20" t="s">
        <v>529</v>
      </c>
      <c r="C1" s="20" t="s">
        <v>58</v>
      </c>
      <c r="D1" s="20" t="s">
        <v>530</v>
      </c>
      <c r="E1" s="20" t="s">
        <v>217</v>
      </c>
      <c r="F1" s="20" t="s">
        <v>61</v>
      </c>
      <c r="G1" s="21" t="s">
        <v>531</v>
      </c>
      <c r="H1" s="22"/>
      <c r="I1" s="22"/>
      <c r="J1" s="22"/>
      <c r="K1" s="23" t="s">
        <v>532</v>
      </c>
      <c r="L1" s="24"/>
      <c r="M1" s="22"/>
      <c r="N1" s="25"/>
      <c r="O1" s="22"/>
      <c r="P1" s="22"/>
      <c r="Q1" s="22"/>
      <c r="R1" s="22"/>
      <c r="S1" s="22"/>
      <c r="T1" s="22"/>
      <c r="U1" s="22"/>
      <c r="V1" s="22"/>
      <c r="W1" s="22"/>
      <c r="X1" s="22"/>
      <c r="Y1" s="22"/>
      <c r="Z1" s="22"/>
    </row>
    <row r="2" ht="12.75" customHeight="1">
      <c r="A2" s="26" t="s">
        <v>533</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534</v>
      </c>
      <c r="B3" s="32" t="s">
        <v>535</v>
      </c>
      <c r="C3" s="32" t="s">
        <v>536</v>
      </c>
      <c r="D3" s="32" t="s">
        <v>537</v>
      </c>
      <c r="E3" s="31" t="s">
        <v>70</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150.0</v>
      </c>
      <c r="C7" s="38" t="s">
        <v>538</v>
      </c>
      <c r="D7" s="39"/>
      <c r="E7" s="40">
        <v>0.0</v>
      </c>
      <c r="F7" s="41">
        <v>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t="s">
        <v>90</v>
      </c>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150.0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300</v>
      </c>
      <c r="C20" s="58"/>
      <c r="D20" s="39"/>
      <c r="E20" s="58">
        <f t="shared" ref="E20:F20" si="1">SUM(E5,E6,E7,E8,E10,E11,E15,E17,E18)</f>
        <v>0</v>
      </c>
      <c r="F20" s="64">
        <f t="shared" si="1"/>
        <v>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30</v>
      </c>
      <c r="I21" s="67"/>
      <c r="J21" s="29" t="s">
        <v>537</v>
      </c>
      <c r="K21" s="29" t="s">
        <v>347</v>
      </c>
      <c r="L21" s="70" t="s">
        <v>539</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540</v>
      </c>
      <c r="I22" s="74"/>
      <c r="J22" s="31"/>
      <c r="K22" s="31" t="s">
        <v>541</v>
      </c>
      <c r="L22" s="35" t="s">
        <v>542</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v>0.0</v>
      </c>
      <c r="C24" s="79"/>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0.0</v>
      </c>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c r="C26" s="79"/>
      <c r="D26" s="77"/>
      <c r="E26" s="87">
        <v>0.0</v>
      </c>
      <c r="F26" s="81">
        <v>0.0</v>
      </c>
      <c r="G26" s="82" t="s">
        <v>118</v>
      </c>
      <c r="H26" s="83">
        <v>120.0</v>
      </c>
      <c r="I26" s="84" t="s">
        <v>543</v>
      </c>
      <c r="J26" s="85"/>
      <c r="K26" s="184">
        <v>120.0</v>
      </c>
      <c r="L26" s="185">
        <v>120.0</v>
      </c>
      <c r="M26" s="22"/>
      <c r="N26" s="22"/>
      <c r="O26" s="22"/>
      <c r="P26" s="22"/>
      <c r="Q26" s="22"/>
      <c r="R26" s="22"/>
      <c r="S26" s="22"/>
      <c r="T26" s="22"/>
      <c r="U26" s="22"/>
      <c r="V26" s="22"/>
      <c r="W26" s="22"/>
      <c r="X26" s="22"/>
      <c r="Y26" s="22"/>
      <c r="Z26" s="22"/>
    </row>
    <row r="27" ht="12.75" customHeight="1">
      <c r="A27" s="77" t="s">
        <v>119</v>
      </c>
      <c r="B27" s="89">
        <v>120.0</v>
      </c>
      <c r="C27" s="79" t="s">
        <v>544</v>
      </c>
      <c r="D27" s="77"/>
      <c r="E27" s="89">
        <v>120.0</v>
      </c>
      <c r="F27" s="88">
        <v>120.0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89">
        <v>30.0</v>
      </c>
      <c r="C28" s="79" t="s">
        <v>545</v>
      </c>
      <c r="D28" s="77"/>
      <c r="E28" s="90">
        <v>0.0</v>
      </c>
      <c r="F28" s="88">
        <v>0.0</v>
      </c>
      <c r="G28" s="82" t="s">
        <v>123</v>
      </c>
      <c r="H28" s="91">
        <v>1500.0</v>
      </c>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457</v>
      </c>
      <c r="H29" s="93"/>
      <c r="I29" s="98" t="s">
        <v>546</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184">
        <v>1500.0</v>
      </c>
      <c r="L30" s="185">
        <v>1500.0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1620</v>
      </c>
      <c r="I34" s="92"/>
      <c r="J34" s="85"/>
      <c r="K34" s="91">
        <f t="shared" ref="K34:L34" si="3">SUM(K24,K25,K26,K27,K30,K32)</f>
        <v>1620</v>
      </c>
      <c r="L34" s="105">
        <f t="shared" si="3"/>
        <v>1620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t="s">
        <v>547</v>
      </c>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t="s">
        <v>31</v>
      </c>
      <c r="I36" s="71"/>
      <c r="J36" s="32" t="s">
        <v>548</v>
      </c>
      <c r="K36" s="31"/>
      <c r="L36" s="73"/>
      <c r="M36" s="22"/>
      <c r="N36" s="22"/>
      <c r="O36" s="22"/>
      <c r="P36" s="22"/>
      <c r="Q36" s="22"/>
      <c r="R36" s="22"/>
      <c r="S36" s="22"/>
      <c r="T36" s="22"/>
      <c r="U36" s="22"/>
      <c r="V36" s="22"/>
      <c r="W36" s="22"/>
      <c r="X36" s="22"/>
      <c r="Y36" s="22"/>
      <c r="Z36" s="22"/>
    </row>
    <row r="37" ht="12.75" customHeight="1">
      <c r="A37" s="77" t="s">
        <v>101</v>
      </c>
      <c r="B37" s="107">
        <f>SUM(B24:B35)</f>
        <v>150</v>
      </c>
      <c r="C37" s="108"/>
      <c r="D37" s="77"/>
      <c r="E37" s="107">
        <f t="shared" ref="E37:F37" si="4">SUM(E24:E36)</f>
        <v>120</v>
      </c>
      <c r="F37" s="109">
        <f t="shared" si="4"/>
        <v>120</v>
      </c>
      <c r="G37" s="32" t="s">
        <v>107</v>
      </c>
      <c r="H37" s="32" t="s">
        <v>549</v>
      </c>
      <c r="I37" s="71"/>
      <c r="J37" s="32"/>
      <c r="K37" s="31" t="s">
        <v>550</v>
      </c>
      <c r="L37" s="35" t="s">
        <v>551</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600.0</v>
      </c>
      <c r="I39" s="113" t="s">
        <v>552</v>
      </c>
      <c r="J39" s="114"/>
      <c r="K39" s="199">
        <v>600.0</v>
      </c>
      <c r="L39" s="200">
        <v>600.0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110.0</v>
      </c>
      <c r="I42" s="113" t="s">
        <v>553</v>
      </c>
      <c r="J42" s="114"/>
      <c r="K42" s="199">
        <v>110.0</v>
      </c>
      <c r="L42" s="200">
        <v>110.0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400.0</v>
      </c>
      <c r="I44" s="113" t="s">
        <v>554</v>
      </c>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1110</v>
      </c>
      <c r="I45" s="116"/>
      <c r="J45" s="114"/>
      <c r="K45" s="128">
        <f t="shared" ref="K45:L45" si="5">SUM(K39,K40,K41,K42,K43,K44)</f>
        <v>710</v>
      </c>
      <c r="L45" s="129">
        <f t="shared" si="5"/>
        <v>710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555</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2330</v>
      </c>
      <c r="F64" s="171">
        <f t="shared" si="9"/>
        <v>2330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120</v>
      </c>
      <c r="F65" s="171">
        <f t="shared" si="10"/>
        <v>120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2450</v>
      </c>
      <c r="F66" s="171">
        <f t="shared" si="11"/>
        <v>2450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556</v>
      </c>
      <c r="B1" s="20" t="s">
        <v>557</v>
      </c>
      <c r="C1" s="20" t="s">
        <v>333</v>
      </c>
      <c r="D1" s="20" t="s">
        <v>558</v>
      </c>
      <c r="E1" s="20" t="s">
        <v>217</v>
      </c>
      <c r="F1" s="20" t="s">
        <v>61</v>
      </c>
      <c r="G1" s="21" t="s">
        <v>559</v>
      </c>
      <c r="H1" s="22"/>
      <c r="I1" s="22"/>
      <c r="J1" s="22"/>
      <c r="K1" s="23" t="s">
        <v>560</v>
      </c>
      <c r="L1" s="24"/>
      <c r="M1" s="22"/>
      <c r="N1" s="25"/>
      <c r="O1" s="22"/>
      <c r="P1" s="22"/>
      <c r="Q1" s="22"/>
      <c r="R1" s="22"/>
      <c r="S1" s="22"/>
      <c r="T1" s="22"/>
      <c r="U1" s="22"/>
      <c r="V1" s="22"/>
      <c r="W1" s="22"/>
      <c r="X1" s="22"/>
      <c r="Y1" s="22"/>
      <c r="Z1" s="22"/>
    </row>
    <row r="2" ht="12.75" customHeight="1">
      <c r="A2" s="26" t="s">
        <v>561</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562</v>
      </c>
      <c r="B3" s="32" t="s">
        <v>194</v>
      </c>
      <c r="C3" s="32" t="s">
        <v>563</v>
      </c>
      <c r="D3" s="32" t="s">
        <v>258</v>
      </c>
      <c r="E3" s="31" t="s">
        <v>294</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400.0</v>
      </c>
      <c r="C5" s="38" t="s">
        <v>564</v>
      </c>
      <c r="D5" s="39"/>
      <c r="E5" s="40">
        <v>400.0</v>
      </c>
      <c r="F5" s="41">
        <v>400.0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650.0</v>
      </c>
      <c r="C6" s="38" t="s">
        <v>565</v>
      </c>
      <c r="D6" s="39"/>
      <c r="E6" s="40">
        <v>250.0</v>
      </c>
      <c r="F6" s="41">
        <v>250.0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3000.0</v>
      </c>
      <c r="C7" s="38" t="s">
        <v>566</v>
      </c>
      <c r="D7" s="39"/>
      <c r="E7" s="40">
        <v>1630.0</v>
      </c>
      <c r="F7" s="41">
        <v>1630.0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850.0</v>
      </c>
      <c r="C8" s="38" t="s">
        <v>567</v>
      </c>
      <c r="D8" s="39"/>
      <c r="E8" s="40">
        <v>500.0</v>
      </c>
      <c r="F8" s="41">
        <v>500.0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568</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200.0</v>
      </c>
      <c r="C17" s="38" t="s">
        <v>569</v>
      </c>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5100</v>
      </c>
      <c r="C20" s="58"/>
      <c r="D20" s="39"/>
      <c r="E20" s="58">
        <f t="shared" ref="E20:F20" si="1">SUM(E5,E6,E7,E8,E10,E11,E15,E17,E18)</f>
        <v>2780</v>
      </c>
      <c r="F20" s="64">
        <f t="shared" si="1"/>
        <v>2780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c r="C26" s="79"/>
      <c r="D26" s="77"/>
      <c r="E26" s="87">
        <v>0.0</v>
      </c>
      <c r="F26" s="81">
        <v>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90"/>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0</v>
      </c>
      <c r="C37" s="108"/>
      <c r="D37" s="77"/>
      <c r="E37" s="107">
        <f t="shared" ref="E37:F37" si="4">SUM(E24:E36)</f>
        <v>0</v>
      </c>
      <c r="F37" s="109">
        <f t="shared" si="4"/>
        <v>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570</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2780</v>
      </c>
      <c r="F64" s="171">
        <f t="shared" si="9"/>
        <v>2780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0</v>
      </c>
      <c r="F65" s="171">
        <f t="shared" si="10"/>
        <v>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2780</v>
      </c>
      <c r="F66" s="171">
        <f t="shared" si="11"/>
        <v>2780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571</v>
      </c>
      <c r="B1" s="20" t="s">
        <v>572</v>
      </c>
      <c r="C1" s="20" t="s">
        <v>58</v>
      </c>
      <c r="D1" s="20" t="s">
        <v>573</v>
      </c>
      <c r="E1" s="20" t="s">
        <v>60</v>
      </c>
      <c r="F1" s="20" t="s">
        <v>61</v>
      </c>
      <c r="G1" s="21" t="s">
        <v>574</v>
      </c>
      <c r="H1" s="22"/>
      <c r="I1" s="22"/>
      <c r="J1" s="22"/>
      <c r="K1" s="23" t="s">
        <v>575</v>
      </c>
      <c r="L1" s="24"/>
      <c r="M1" s="22"/>
      <c r="N1" s="25"/>
      <c r="O1" s="22"/>
      <c r="P1" s="22"/>
      <c r="Q1" s="22"/>
      <c r="R1" s="22"/>
      <c r="S1" s="22"/>
      <c r="T1" s="22"/>
      <c r="U1" s="22"/>
      <c r="V1" s="22"/>
      <c r="W1" s="22"/>
      <c r="X1" s="22"/>
      <c r="Y1" s="22"/>
      <c r="Z1" s="22"/>
    </row>
    <row r="2" ht="12.75" customHeight="1">
      <c r="A2" s="26" t="s">
        <v>576</v>
      </c>
      <c r="B2" s="27"/>
      <c r="C2" s="27"/>
      <c r="D2" s="27"/>
      <c r="E2" s="28"/>
      <c r="F2" s="28"/>
      <c r="G2" s="27" t="s">
        <v>577</v>
      </c>
      <c r="H2" s="29"/>
      <c r="I2" s="29"/>
      <c r="J2" s="29"/>
      <c r="K2" s="28"/>
      <c r="L2" s="30"/>
      <c r="M2" s="22"/>
      <c r="N2" s="22"/>
      <c r="O2" s="22"/>
      <c r="P2" s="22"/>
      <c r="Q2" s="22"/>
      <c r="R2" s="22"/>
      <c r="S2" s="22"/>
      <c r="T2" s="22"/>
      <c r="U2" s="22"/>
      <c r="V2" s="22"/>
      <c r="W2" s="22"/>
      <c r="X2" s="22"/>
      <c r="Y2" s="22"/>
      <c r="Z2" s="22"/>
    </row>
    <row r="3" ht="12.75" customHeight="1">
      <c r="A3" s="31" t="s">
        <v>578</v>
      </c>
      <c r="B3" s="32" t="s">
        <v>579</v>
      </c>
      <c r="C3" s="32" t="s">
        <v>384</v>
      </c>
      <c r="D3" s="32" t="s">
        <v>580</v>
      </c>
      <c r="E3" s="31" t="s">
        <v>581</v>
      </c>
      <c r="F3" s="33"/>
      <c r="G3" s="31" t="s">
        <v>582</v>
      </c>
      <c r="H3" s="32" t="s">
        <v>583</v>
      </c>
      <c r="I3" s="32" t="s">
        <v>384</v>
      </c>
      <c r="J3" s="32" t="s">
        <v>580</v>
      </c>
      <c r="K3" s="31" t="s">
        <v>584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2500.0</v>
      </c>
      <c r="C5" s="38" t="s">
        <v>585</v>
      </c>
      <c r="D5" s="39"/>
      <c r="E5" s="40">
        <v>0.0</v>
      </c>
      <c r="F5" s="41">
        <v>0.0</v>
      </c>
      <c r="G5" s="42" t="s">
        <v>79</v>
      </c>
      <c r="H5" s="43">
        <v>3000.0</v>
      </c>
      <c r="I5" s="44" t="s">
        <v>299</v>
      </c>
      <c r="J5" s="42"/>
      <c r="K5" s="45">
        <v>680.0</v>
      </c>
      <c r="L5" s="45">
        <v>680.0</v>
      </c>
      <c r="M5" s="22"/>
      <c r="N5" s="22"/>
      <c r="O5" s="22"/>
      <c r="P5" s="22"/>
      <c r="Q5" s="22"/>
      <c r="R5" s="22"/>
      <c r="S5" s="22"/>
      <c r="T5" s="22"/>
      <c r="U5" s="22"/>
      <c r="V5" s="22"/>
      <c r="W5" s="22"/>
      <c r="X5" s="22"/>
      <c r="Y5" s="22"/>
      <c r="Z5" s="22"/>
    </row>
    <row r="6" ht="12.75" customHeight="1">
      <c r="A6" s="36" t="s">
        <v>82</v>
      </c>
      <c r="B6" s="37">
        <v>1500.0</v>
      </c>
      <c r="C6" s="38" t="s">
        <v>586</v>
      </c>
      <c r="D6" s="39"/>
      <c r="E6" s="40">
        <v>0.0</v>
      </c>
      <c r="F6" s="41">
        <v>0.0</v>
      </c>
      <c r="G6" s="42" t="s">
        <v>82</v>
      </c>
      <c r="H6" s="43">
        <v>2000.0</v>
      </c>
      <c r="I6" s="44" t="s">
        <v>586</v>
      </c>
      <c r="J6" s="42"/>
      <c r="K6" s="45">
        <v>250.0</v>
      </c>
      <c r="L6" s="45">
        <v>250.0</v>
      </c>
      <c r="M6" s="22"/>
      <c r="N6" s="22"/>
      <c r="O6" s="22"/>
      <c r="P6" s="22"/>
      <c r="Q6" s="22"/>
      <c r="R6" s="22"/>
      <c r="S6" s="22"/>
      <c r="T6" s="22"/>
      <c r="U6" s="22"/>
      <c r="V6" s="22"/>
      <c r="W6" s="22"/>
      <c r="X6" s="22"/>
      <c r="Y6" s="22"/>
      <c r="Z6" s="22"/>
    </row>
    <row r="7" ht="12.75" customHeight="1">
      <c r="A7" s="36" t="s">
        <v>84</v>
      </c>
      <c r="B7" s="37">
        <v>6000.0</v>
      </c>
      <c r="C7" s="38" t="s">
        <v>302</v>
      </c>
      <c r="D7" s="39"/>
      <c r="E7" s="40">
        <v>0.0</v>
      </c>
      <c r="F7" s="41">
        <v>0.0</v>
      </c>
      <c r="G7" s="42" t="s">
        <v>84</v>
      </c>
      <c r="H7" s="43">
        <v>5000.0</v>
      </c>
      <c r="I7" s="44" t="s">
        <v>302</v>
      </c>
      <c r="J7" s="42"/>
      <c r="K7" s="45">
        <v>1630.0</v>
      </c>
      <c r="L7" s="45">
        <v>1630.0</v>
      </c>
      <c r="M7" s="22"/>
      <c r="N7" s="22"/>
      <c r="O7" s="22"/>
      <c r="P7" s="22"/>
      <c r="Q7" s="22"/>
      <c r="R7" s="22"/>
      <c r="S7" s="22"/>
      <c r="T7" s="22"/>
      <c r="U7" s="22"/>
      <c r="V7" s="22"/>
      <c r="W7" s="22"/>
      <c r="X7" s="22"/>
      <c r="Y7" s="22"/>
      <c r="Z7" s="22"/>
    </row>
    <row r="8" ht="12.75" customHeight="1">
      <c r="A8" s="36" t="s">
        <v>87</v>
      </c>
      <c r="B8" s="37">
        <v>2000.0</v>
      </c>
      <c r="C8" s="38" t="s">
        <v>587</v>
      </c>
      <c r="D8" s="39"/>
      <c r="E8" s="40">
        <v>0.0</v>
      </c>
      <c r="F8" s="41">
        <v>0.0</v>
      </c>
      <c r="G8" s="42" t="s">
        <v>87</v>
      </c>
      <c r="H8" s="43">
        <v>2000.0</v>
      </c>
      <c r="I8" s="44" t="s">
        <v>588</v>
      </c>
      <c r="J8" s="42"/>
      <c r="K8" s="45">
        <v>500.0</v>
      </c>
      <c r="L8" s="45">
        <v>500.0</v>
      </c>
      <c r="M8" s="22"/>
      <c r="N8" s="22"/>
      <c r="O8" s="22"/>
      <c r="P8" s="22"/>
      <c r="Q8" s="22"/>
      <c r="R8" s="22"/>
      <c r="S8" s="22"/>
      <c r="T8" s="22"/>
      <c r="U8" s="22"/>
      <c r="V8" s="22"/>
      <c r="W8" s="22"/>
      <c r="X8" s="22"/>
      <c r="Y8" s="22"/>
      <c r="Z8" s="22"/>
    </row>
    <row r="9" ht="12.75" customHeight="1">
      <c r="A9" s="39" t="s">
        <v>88</v>
      </c>
      <c r="B9" s="37">
        <v>0.0</v>
      </c>
      <c r="C9" s="38" t="s">
        <v>304</v>
      </c>
      <c r="D9" s="39"/>
      <c r="E9" s="40">
        <v>0.0</v>
      </c>
      <c r="F9" s="41">
        <v>0.0</v>
      </c>
      <c r="G9" s="42" t="s">
        <v>88</v>
      </c>
      <c r="H9" s="51">
        <v>0.0</v>
      </c>
      <c r="I9" s="52" t="s">
        <v>305</v>
      </c>
      <c r="J9" s="42"/>
      <c r="K9" s="53"/>
      <c r="L9" s="54"/>
      <c r="M9" s="22"/>
      <c r="N9" s="22"/>
      <c r="O9" s="22"/>
      <c r="P9" s="22"/>
      <c r="Q9" s="22"/>
      <c r="R9" s="22"/>
      <c r="S9" s="22"/>
      <c r="T9" s="22"/>
      <c r="U9" s="22"/>
      <c r="V9" s="22"/>
      <c r="W9" s="22"/>
      <c r="X9" s="22"/>
      <c r="Y9" s="22"/>
      <c r="Z9" s="22"/>
    </row>
    <row r="10" ht="12.75" customHeight="1">
      <c r="A10" s="55" t="s">
        <v>92</v>
      </c>
      <c r="B10" s="37"/>
      <c r="C10" s="38"/>
      <c r="D10" s="39"/>
      <c r="E10" s="40">
        <v>0.0</v>
      </c>
      <c r="F10" s="41">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40">
        <v>0.0</v>
      </c>
      <c r="F11" s="41">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t="s">
        <v>307</v>
      </c>
      <c r="C12" s="38"/>
      <c r="D12" s="39"/>
      <c r="E12" s="40">
        <v>0.0</v>
      </c>
      <c r="F12" s="41">
        <v>0.0</v>
      </c>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40">
        <v>0.0</v>
      </c>
      <c r="F13" s="41">
        <v>0.0</v>
      </c>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40">
        <v>0.0</v>
      </c>
      <c r="F14" s="41">
        <v>0.0</v>
      </c>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40">
        <v>0.0</v>
      </c>
      <c r="F15" s="41">
        <v>0.0</v>
      </c>
      <c r="G15" s="56" t="s">
        <v>97</v>
      </c>
      <c r="H15" s="43" t="s">
        <v>589</v>
      </c>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0">
        <v>0.0</v>
      </c>
      <c r="F16" s="41">
        <v>0.0</v>
      </c>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t="s">
        <v>309</v>
      </c>
      <c r="C17" s="38">
        <v>16000.0</v>
      </c>
      <c r="D17" s="39"/>
      <c r="E17" s="40">
        <v>0.0</v>
      </c>
      <c r="F17" s="41">
        <v>0.0</v>
      </c>
      <c r="G17" s="42" t="s">
        <v>99</v>
      </c>
      <c r="H17" s="43">
        <v>16000.0</v>
      </c>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40">
        <v>0.0</v>
      </c>
      <c r="F18" s="41">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12000</v>
      </c>
      <c r="C20" s="58"/>
      <c r="D20" s="39"/>
      <c r="E20" s="58">
        <f>SUM(E5:E18)</f>
        <v>0</v>
      </c>
      <c r="F20" s="64">
        <f>SUM(F5,F6,F7,F8,F10,F11,F12, F15,F17,F18)</f>
        <v>0</v>
      </c>
      <c r="G20" s="42" t="s">
        <v>101</v>
      </c>
      <c r="H20" s="51">
        <f>SUM(H5:H18)</f>
        <v>28000</v>
      </c>
      <c r="I20" s="59"/>
      <c r="J20" s="42"/>
      <c r="K20" s="51">
        <f t="shared" ref="K20:L20" si="1">SUM(K5:K19)</f>
        <v>3060</v>
      </c>
      <c r="L20" s="65">
        <f t="shared" si="1"/>
        <v>3060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34</v>
      </c>
      <c r="I21" s="67"/>
      <c r="J21" s="29" t="s">
        <v>590</v>
      </c>
      <c r="K21" s="29" t="s">
        <v>591</v>
      </c>
      <c r="L21" s="70" t="s">
        <v>311</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592</v>
      </c>
      <c r="I22" s="74"/>
      <c r="J22" s="31"/>
      <c r="K22" s="31" t="s">
        <v>593</v>
      </c>
      <c r="L22" s="35" t="s">
        <v>594</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v>547.0</v>
      </c>
      <c r="C24" s="79" t="s">
        <v>595</v>
      </c>
      <c r="D24" s="77"/>
      <c r="E24" s="80">
        <v>547.0</v>
      </c>
      <c r="F24" s="88">
        <v>547.0</v>
      </c>
      <c r="G24" s="82" t="s">
        <v>112</v>
      </c>
      <c r="H24" s="83">
        <v>10740.0</v>
      </c>
      <c r="I24" s="84" t="s">
        <v>596</v>
      </c>
      <c r="J24" s="85"/>
      <c r="K24" s="184">
        <v>1790.0</v>
      </c>
      <c r="L24" s="185">
        <v>1790.0</v>
      </c>
      <c r="M24" s="22"/>
      <c r="N24" s="22"/>
      <c r="O24" s="22"/>
      <c r="P24" s="22"/>
      <c r="Q24" s="22"/>
      <c r="R24" s="22"/>
      <c r="S24" s="22"/>
      <c r="T24" s="22"/>
      <c r="U24" s="22"/>
      <c r="V24" s="22"/>
      <c r="W24" s="22"/>
      <c r="X24" s="22"/>
      <c r="Y24" s="22"/>
      <c r="Z24" s="22"/>
    </row>
    <row r="25" ht="12.75" customHeight="1">
      <c r="A25" s="77" t="s">
        <v>113</v>
      </c>
      <c r="B25" s="87">
        <v>731.0</v>
      </c>
      <c r="C25" s="79" t="s">
        <v>597</v>
      </c>
      <c r="D25" s="77"/>
      <c r="E25" s="80">
        <v>200.0</v>
      </c>
      <c r="F25" s="88">
        <v>200.0</v>
      </c>
      <c r="G25" s="82" t="s">
        <v>115</v>
      </c>
      <c r="H25" s="83">
        <v>2000.0</v>
      </c>
      <c r="I25" s="84" t="s">
        <v>586</v>
      </c>
      <c r="J25" s="85"/>
      <c r="K25" s="184">
        <v>420.0</v>
      </c>
      <c r="L25" s="185">
        <v>420.0</v>
      </c>
      <c r="M25" s="22"/>
      <c r="N25" s="22"/>
      <c r="O25" s="22"/>
      <c r="P25" s="22"/>
      <c r="Q25" s="22"/>
      <c r="R25" s="22"/>
      <c r="S25" s="22"/>
      <c r="T25" s="22"/>
      <c r="U25" s="22"/>
      <c r="V25" s="22"/>
      <c r="W25" s="22"/>
      <c r="X25" s="22"/>
      <c r="Y25" s="22"/>
      <c r="Z25" s="22"/>
    </row>
    <row r="26" ht="12.75" customHeight="1">
      <c r="A26" s="77" t="s">
        <v>116</v>
      </c>
      <c r="B26" s="87">
        <v>7500.0</v>
      </c>
      <c r="C26" s="79" t="s">
        <v>586</v>
      </c>
      <c r="D26" s="77"/>
      <c r="E26" s="80">
        <v>400.0</v>
      </c>
      <c r="F26" s="88">
        <v>400.0</v>
      </c>
      <c r="G26" s="82" t="s">
        <v>118</v>
      </c>
      <c r="H26" s="83">
        <v>10000.0</v>
      </c>
      <c r="I26" s="84" t="s">
        <v>598</v>
      </c>
      <c r="J26" s="85"/>
      <c r="K26" s="184">
        <v>2590.0</v>
      </c>
      <c r="L26" s="185">
        <v>2590.0</v>
      </c>
      <c r="M26" s="22"/>
      <c r="N26" s="22"/>
      <c r="O26" s="22"/>
      <c r="P26" s="22"/>
      <c r="Q26" s="22"/>
      <c r="R26" s="22"/>
      <c r="S26" s="22"/>
      <c r="T26" s="22"/>
      <c r="U26" s="22"/>
      <c r="V26" s="22"/>
      <c r="W26" s="22"/>
      <c r="X26" s="22"/>
      <c r="Y26" s="22"/>
      <c r="Z26" s="22"/>
    </row>
    <row r="27" ht="12.75" customHeight="1">
      <c r="A27" s="77" t="s">
        <v>119</v>
      </c>
      <c r="B27" s="90">
        <v>500.0</v>
      </c>
      <c r="C27" s="79" t="s">
        <v>599</v>
      </c>
      <c r="D27" s="77"/>
      <c r="E27" s="89">
        <v>460.0</v>
      </c>
      <c r="F27" s="88">
        <v>460.0</v>
      </c>
      <c r="G27" s="85" t="s">
        <v>121</v>
      </c>
      <c r="H27" s="83">
        <v>2300.0</v>
      </c>
      <c r="I27" s="84" t="s">
        <v>600</v>
      </c>
      <c r="J27" s="85"/>
      <c r="K27" s="184">
        <v>1190.0</v>
      </c>
      <c r="L27" s="185">
        <v>1190.0</v>
      </c>
      <c r="M27" s="22"/>
      <c r="N27" s="22"/>
      <c r="O27" s="22"/>
      <c r="P27" s="22"/>
      <c r="Q27" s="22"/>
      <c r="R27" s="22"/>
      <c r="S27" s="22"/>
      <c r="T27" s="22"/>
      <c r="U27" s="22"/>
      <c r="V27" s="22"/>
      <c r="W27" s="22"/>
      <c r="X27" s="22"/>
      <c r="Y27" s="22"/>
      <c r="Z27" s="22"/>
    </row>
    <row r="28" ht="12.75" customHeight="1">
      <c r="A28" s="77" t="s">
        <v>122</v>
      </c>
      <c r="B28" s="90">
        <v>0.0</v>
      </c>
      <c r="C28" s="79" t="s">
        <v>601</v>
      </c>
      <c r="D28" s="77"/>
      <c r="E28" s="90">
        <v>0.0</v>
      </c>
      <c r="F28" s="81">
        <v>0.0</v>
      </c>
      <c r="G28" s="82" t="s">
        <v>123</v>
      </c>
      <c r="H28" s="91">
        <v>7000.0</v>
      </c>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457</v>
      </c>
      <c r="H29" s="93"/>
      <c r="I29" s="98" t="s">
        <v>602</v>
      </c>
      <c r="J29" s="85"/>
      <c r="K29" s="93"/>
      <c r="L29" s="94"/>
      <c r="M29" s="22"/>
      <c r="N29" s="22"/>
      <c r="O29" s="22"/>
      <c r="P29" s="22"/>
      <c r="Q29" s="22"/>
      <c r="R29" s="22"/>
      <c r="S29" s="22"/>
      <c r="T29" s="22"/>
      <c r="U29" s="22"/>
      <c r="V29" s="22"/>
      <c r="W29" s="22"/>
      <c r="X29" s="22"/>
      <c r="Y29" s="22"/>
      <c r="Z29" s="22"/>
    </row>
    <row r="30" ht="12.75" customHeight="1">
      <c r="A30" s="77" t="s">
        <v>125</v>
      </c>
      <c r="B30" s="87">
        <v>150.0</v>
      </c>
      <c r="C30" s="79" t="s">
        <v>603</v>
      </c>
      <c r="D30" s="77"/>
      <c r="E30" s="80">
        <v>150.0</v>
      </c>
      <c r="F30" s="88">
        <v>150.0</v>
      </c>
      <c r="G30" s="99" t="s">
        <v>126</v>
      </c>
      <c r="H30" s="83">
        <v>0.0</v>
      </c>
      <c r="I30" s="84"/>
      <c r="J30" s="85"/>
      <c r="K30" s="184">
        <v>7000.0</v>
      </c>
      <c r="L30" s="185">
        <v>7000.0</v>
      </c>
      <c r="M30" s="22"/>
      <c r="N30" s="22"/>
      <c r="O30" s="22"/>
      <c r="P30" s="22"/>
      <c r="Q30" s="22"/>
      <c r="R30" s="22"/>
      <c r="S30" s="22"/>
      <c r="T30" s="22"/>
      <c r="U30" s="22"/>
      <c r="V30" s="22"/>
      <c r="W30" s="22"/>
      <c r="X30" s="22"/>
      <c r="Y30" s="22"/>
      <c r="Z30" s="22"/>
    </row>
    <row r="31" ht="27.0" customHeight="1">
      <c r="A31" s="77" t="s">
        <v>127</v>
      </c>
      <c r="B31" s="87">
        <v>100.0</v>
      </c>
      <c r="C31" s="79" t="s">
        <v>604</v>
      </c>
      <c r="D31" s="77"/>
      <c r="E31" s="80">
        <v>100.0</v>
      </c>
      <c r="F31" s="88">
        <v>100.0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605</v>
      </c>
      <c r="D32" s="77"/>
      <c r="E32" s="87">
        <v>0.0</v>
      </c>
      <c r="F32" s="81">
        <v>0.0</v>
      </c>
      <c r="G32" s="85" t="s">
        <v>99</v>
      </c>
      <c r="H32" s="83">
        <v>475.0</v>
      </c>
      <c r="I32" s="84" t="s">
        <v>328</v>
      </c>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t="s">
        <v>603</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32515</v>
      </c>
      <c r="I34" s="92"/>
      <c r="J34" s="85"/>
      <c r="K34" s="91">
        <f t="shared" ref="K34:L34" si="2">SUM(K24,K25,K26,K27,K30,K32)</f>
        <v>12990</v>
      </c>
      <c r="L34" s="105">
        <f t="shared" si="2"/>
        <v>12990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9528</v>
      </c>
      <c r="C37" s="108"/>
      <c r="D37" s="77"/>
      <c r="E37" s="107">
        <f t="shared" ref="E37:F37" si="3">SUM(E24:E36)</f>
        <v>1857</v>
      </c>
      <c r="F37" s="109">
        <f t="shared" si="3"/>
        <v>1857</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4">SUM(K39,K40,K41,K42,K43,K44)</f>
        <v>0</v>
      </c>
      <c r="L45" s="129">
        <f t="shared" si="4"/>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5">SUM(E45,E46)</f>
        <v>0</v>
      </c>
      <c r="F50" s="135">
        <f t="shared" si="5"/>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6">SUM(K51,K52,K53,K54,K55,K56)</f>
        <v>0</v>
      </c>
      <c r="L58" s="157">
        <f t="shared" si="6"/>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606</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7">SUM(E56,E57,E58,E59,E60,E61)</f>
        <v>0</v>
      </c>
      <c r="F63" s="169">
        <f t="shared" si="7"/>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8">SUM(E20,K20,K34,E50,K45,E63,K58)</f>
        <v>16050</v>
      </c>
      <c r="F64" s="171">
        <f t="shared" si="8"/>
        <v>16050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9">E37</f>
        <v>1857</v>
      </c>
      <c r="F65" s="171">
        <f t="shared" si="9"/>
        <v>1857</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0">SUM(E64:E65)</f>
        <v>17907</v>
      </c>
      <c r="F66" s="171">
        <f t="shared" si="10"/>
        <v>17907</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607</v>
      </c>
      <c r="B1" s="20" t="s">
        <v>608</v>
      </c>
      <c r="C1" s="20" t="s">
        <v>333</v>
      </c>
      <c r="D1" s="20" t="s">
        <v>609</v>
      </c>
      <c r="E1" s="20" t="s">
        <v>217</v>
      </c>
      <c r="F1" s="20" t="s">
        <v>61</v>
      </c>
      <c r="G1" s="21" t="s">
        <v>610</v>
      </c>
      <c r="H1" s="22"/>
      <c r="I1" s="22"/>
      <c r="J1" s="22"/>
      <c r="K1" s="23" t="s">
        <v>611</v>
      </c>
      <c r="L1" s="24"/>
      <c r="M1" s="22"/>
      <c r="N1" s="25"/>
      <c r="O1" s="22"/>
      <c r="P1" s="22"/>
      <c r="Q1" s="22"/>
      <c r="R1" s="22"/>
      <c r="S1" s="22"/>
      <c r="T1" s="22"/>
      <c r="U1" s="22"/>
      <c r="V1" s="22"/>
      <c r="W1" s="22"/>
      <c r="X1" s="22"/>
      <c r="Y1" s="22"/>
      <c r="Z1" s="22"/>
    </row>
    <row r="2" ht="12.75" customHeight="1">
      <c r="A2" s="26" t="s">
        <v>612</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613</v>
      </c>
      <c r="B3" s="32" t="s">
        <v>614</v>
      </c>
      <c r="C3" s="32" t="s">
        <v>615</v>
      </c>
      <c r="D3" s="32" t="s">
        <v>616</v>
      </c>
      <c r="E3" s="31" t="s">
        <v>617</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3000.0</v>
      </c>
      <c r="C5" s="38" t="s">
        <v>618</v>
      </c>
      <c r="D5" s="39"/>
      <c r="E5" s="40">
        <v>490.0</v>
      </c>
      <c r="F5" s="41">
        <v>490.0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250.0</v>
      </c>
      <c r="C7" s="38" t="s">
        <v>619</v>
      </c>
      <c r="D7" s="39"/>
      <c r="E7" s="40">
        <v>250.0</v>
      </c>
      <c r="F7" s="41">
        <v>250.0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t="s">
        <v>90</v>
      </c>
      <c r="C9" s="38" t="s">
        <v>91</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3250</v>
      </c>
      <c r="C20" s="58"/>
      <c r="D20" s="39"/>
      <c r="E20" s="58">
        <f t="shared" ref="E20:F20" si="1">SUM(E5,E6,E7,E8,E10,E11,E15,E17,E18)</f>
        <v>740</v>
      </c>
      <c r="F20" s="64">
        <f t="shared" si="1"/>
        <v>740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c r="C26" s="79"/>
      <c r="D26" s="77"/>
      <c r="E26" s="87">
        <v>0.0</v>
      </c>
      <c r="F26" s="81">
        <v>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90"/>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0</v>
      </c>
      <c r="C37" s="108"/>
      <c r="D37" s="77"/>
      <c r="E37" s="107">
        <f t="shared" ref="E37:F37" si="4">SUM(E24:E36)</f>
        <v>0</v>
      </c>
      <c r="F37" s="109">
        <f t="shared" si="4"/>
        <v>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t="s">
        <v>36</v>
      </c>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t="s">
        <v>620</v>
      </c>
      <c r="C54" s="71" t="s">
        <v>373</v>
      </c>
      <c r="D54" s="32" t="s">
        <v>621</v>
      </c>
      <c r="E54" s="31" t="s">
        <v>622</v>
      </c>
      <c r="F54" s="35" t="s">
        <v>623</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6078.0</v>
      </c>
      <c r="C56" s="145" t="s">
        <v>624</v>
      </c>
      <c r="D56" s="146"/>
      <c r="E56" s="192">
        <v>385.0</v>
      </c>
      <c r="F56" s="193">
        <v>385.0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3000.0</v>
      </c>
      <c r="C58" s="145" t="s">
        <v>625</v>
      </c>
      <c r="D58" s="146"/>
      <c r="E58" s="192">
        <v>825.0</v>
      </c>
      <c r="F58" s="193">
        <v>825.0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15000.0</v>
      </c>
      <c r="C59" s="145" t="s">
        <v>626</v>
      </c>
      <c r="D59" s="146"/>
      <c r="E59" s="192">
        <v>975.0</v>
      </c>
      <c r="F59" s="193">
        <v>975.0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250.0</v>
      </c>
      <c r="C60" s="145" t="s">
        <v>627</v>
      </c>
      <c r="D60" s="146"/>
      <c r="E60" s="192">
        <v>250.0</v>
      </c>
      <c r="F60" s="193">
        <v>250.0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300.0</v>
      </c>
      <c r="C61" s="145" t="s">
        <v>628</v>
      </c>
      <c r="D61" s="146"/>
      <c r="E61" s="192">
        <v>300.0</v>
      </c>
      <c r="F61" s="193">
        <v>300.0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2735</v>
      </c>
      <c r="F63" s="169">
        <f t="shared" si="8"/>
        <v>2735</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3475</v>
      </c>
      <c r="F64" s="171">
        <f t="shared" si="9"/>
        <v>3475</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0</v>
      </c>
      <c r="F65" s="171">
        <f t="shared" si="10"/>
        <v>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3475</v>
      </c>
      <c r="F66" s="171">
        <f t="shared" si="11"/>
        <v>3475</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629</v>
      </c>
      <c r="B1" s="20" t="s">
        <v>630</v>
      </c>
      <c r="C1" s="20" t="s">
        <v>58</v>
      </c>
      <c r="D1" s="20" t="s">
        <v>631</v>
      </c>
      <c r="E1" s="20" t="s">
        <v>60</v>
      </c>
      <c r="F1" s="20" t="s">
        <v>218</v>
      </c>
      <c r="G1" s="21" t="s">
        <v>632</v>
      </c>
      <c r="H1" s="22"/>
      <c r="I1" s="22"/>
      <c r="J1" s="22"/>
      <c r="K1" s="23" t="s">
        <v>633</v>
      </c>
      <c r="L1" s="24"/>
      <c r="M1" s="22"/>
      <c r="N1" s="25"/>
      <c r="O1" s="22"/>
      <c r="P1" s="22"/>
      <c r="Q1" s="22"/>
      <c r="R1" s="22"/>
      <c r="S1" s="22"/>
      <c r="T1" s="22"/>
      <c r="U1" s="22"/>
      <c r="V1" s="22"/>
      <c r="W1" s="22"/>
      <c r="X1" s="22"/>
      <c r="Y1" s="22"/>
      <c r="Z1" s="22"/>
    </row>
    <row r="2" ht="12.75" customHeight="1">
      <c r="A2" s="26" t="s">
        <v>634</v>
      </c>
      <c r="B2" s="27"/>
      <c r="C2" s="27"/>
      <c r="D2" s="27"/>
      <c r="E2" s="28"/>
      <c r="F2" s="28"/>
      <c r="G2" s="27" t="s">
        <v>635</v>
      </c>
      <c r="H2" s="29"/>
      <c r="I2" s="29"/>
      <c r="J2" s="29"/>
      <c r="K2" s="28"/>
      <c r="L2" s="30"/>
      <c r="M2" s="22"/>
      <c r="N2" s="22"/>
      <c r="O2" s="22"/>
      <c r="P2" s="22"/>
      <c r="Q2" s="22"/>
      <c r="R2" s="22"/>
      <c r="S2" s="22"/>
      <c r="T2" s="22"/>
      <c r="U2" s="22"/>
      <c r="V2" s="22"/>
      <c r="W2" s="22"/>
      <c r="X2" s="22"/>
      <c r="Y2" s="22"/>
      <c r="Z2" s="22"/>
    </row>
    <row r="3" ht="12.75" customHeight="1">
      <c r="A3" s="31" t="s">
        <v>636</v>
      </c>
      <c r="B3" s="32" t="s">
        <v>637</v>
      </c>
      <c r="C3" s="32" t="s">
        <v>191</v>
      </c>
      <c r="D3" s="32" t="s">
        <v>638</v>
      </c>
      <c r="E3" s="31" t="s">
        <v>70</v>
      </c>
      <c r="F3" s="33"/>
      <c r="G3" s="31" t="s">
        <v>639</v>
      </c>
      <c r="H3" s="32" t="s">
        <v>640</v>
      </c>
      <c r="I3" s="32" t="s">
        <v>191</v>
      </c>
      <c r="J3" s="32" t="s">
        <v>638</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190" t="s">
        <v>641</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700.0</v>
      </c>
      <c r="C5" s="38" t="s">
        <v>642</v>
      </c>
      <c r="D5" s="39"/>
      <c r="E5" s="40">
        <v>700.0</v>
      </c>
      <c r="F5" s="41">
        <v>700.0</v>
      </c>
      <c r="G5" s="42" t="s">
        <v>79</v>
      </c>
      <c r="H5" s="43">
        <v>700.0</v>
      </c>
      <c r="I5" s="44" t="s">
        <v>643</v>
      </c>
      <c r="J5" s="42"/>
      <c r="K5" s="45">
        <v>700.0</v>
      </c>
      <c r="L5" s="45">
        <v>700.0</v>
      </c>
      <c r="M5" s="22"/>
      <c r="N5" s="22"/>
      <c r="O5" s="22"/>
      <c r="P5" s="22"/>
      <c r="Q5" s="22"/>
      <c r="R5" s="22"/>
      <c r="S5" s="22"/>
      <c r="T5" s="22"/>
      <c r="U5" s="22"/>
      <c r="V5" s="22"/>
      <c r="W5" s="22"/>
      <c r="X5" s="22"/>
      <c r="Y5" s="22"/>
      <c r="Z5" s="22"/>
    </row>
    <row r="6" ht="12.75" customHeight="1">
      <c r="A6" s="36" t="s">
        <v>82</v>
      </c>
      <c r="B6" s="37">
        <v>1000.0</v>
      </c>
      <c r="C6" s="38" t="s">
        <v>644</v>
      </c>
      <c r="D6" s="39"/>
      <c r="E6" s="40">
        <v>350.0</v>
      </c>
      <c r="F6" s="41">
        <v>350.0</v>
      </c>
      <c r="G6" s="42" t="s">
        <v>82</v>
      </c>
      <c r="H6" s="43">
        <v>1000.0</v>
      </c>
      <c r="I6" s="44" t="s">
        <v>645</v>
      </c>
      <c r="J6" s="42"/>
      <c r="K6" s="45">
        <v>350.0</v>
      </c>
      <c r="L6" s="45">
        <v>350.0</v>
      </c>
      <c r="M6" s="22"/>
      <c r="N6" s="22"/>
      <c r="O6" s="22"/>
      <c r="P6" s="22"/>
      <c r="Q6" s="22"/>
      <c r="R6" s="22"/>
      <c r="S6" s="22"/>
      <c r="T6" s="22"/>
      <c r="U6" s="22"/>
      <c r="V6" s="22"/>
      <c r="W6" s="22"/>
      <c r="X6" s="22"/>
      <c r="Y6" s="22"/>
      <c r="Z6" s="22"/>
    </row>
    <row r="7" ht="12.75" customHeight="1">
      <c r="A7" s="36" t="s">
        <v>84</v>
      </c>
      <c r="B7" s="37">
        <v>3000.0</v>
      </c>
      <c r="C7" s="38" t="s">
        <v>646</v>
      </c>
      <c r="D7" s="39"/>
      <c r="E7" s="40">
        <v>1850.0</v>
      </c>
      <c r="F7" s="41">
        <v>1850.0</v>
      </c>
      <c r="G7" s="42" t="s">
        <v>84</v>
      </c>
      <c r="H7" s="43">
        <v>3000.0</v>
      </c>
      <c r="I7" s="44" t="s">
        <v>647</v>
      </c>
      <c r="J7" s="42"/>
      <c r="K7" s="45">
        <v>1850.0</v>
      </c>
      <c r="L7" s="45">
        <v>1850.0</v>
      </c>
      <c r="M7" s="22"/>
      <c r="N7" s="22"/>
      <c r="O7" s="22"/>
      <c r="P7" s="22"/>
      <c r="Q7" s="22"/>
      <c r="R7" s="22"/>
      <c r="S7" s="22"/>
      <c r="T7" s="22"/>
      <c r="U7" s="22"/>
      <c r="V7" s="22"/>
      <c r="W7" s="22"/>
      <c r="X7" s="22"/>
      <c r="Y7" s="22"/>
      <c r="Z7" s="22"/>
    </row>
    <row r="8" ht="12.75" customHeight="1">
      <c r="A8" s="36" t="s">
        <v>87</v>
      </c>
      <c r="B8" s="37">
        <v>1400.0</v>
      </c>
      <c r="C8" s="38" t="s">
        <v>648</v>
      </c>
      <c r="D8" s="39"/>
      <c r="E8" s="40">
        <v>660.0</v>
      </c>
      <c r="F8" s="41">
        <v>660.0</v>
      </c>
      <c r="G8" s="42" t="s">
        <v>87</v>
      </c>
      <c r="H8" s="43">
        <v>1400.0</v>
      </c>
      <c r="I8" s="44" t="s">
        <v>649</v>
      </c>
      <c r="J8" s="42"/>
      <c r="K8" s="45">
        <v>660.0</v>
      </c>
      <c r="L8" s="45">
        <v>660.0</v>
      </c>
      <c r="M8" s="22"/>
      <c r="N8" s="22"/>
      <c r="O8" s="22"/>
      <c r="P8" s="22"/>
      <c r="Q8" s="22"/>
      <c r="R8" s="22"/>
      <c r="S8" s="22"/>
      <c r="T8" s="22"/>
      <c r="U8" s="22"/>
      <c r="V8" s="22"/>
      <c r="W8" s="22"/>
      <c r="X8" s="22"/>
      <c r="Y8" s="22"/>
      <c r="Z8" s="22"/>
    </row>
    <row r="9" ht="12.75" customHeight="1">
      <c r="A9" s="39" t="s">
        <v>88</v>
      </c>
      <c r="B9" s="37">
        <v>12000.0</v>
      </c>
      <c r="C9" s="38" t="s">
        <v>650</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40">
        <v>8090.0</v>
      </c>
      <c r="F11" s="41">
        <v>8090.0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t="s">
        <v>306</v>
      </c>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t="s">
        <v>268</v>
      </c>
      <c r="D17" s="39"/>
      <c r="E17" s="37">
        <v>0.0</v>
      </c>
      <c r="F17" s="47">
        <v>0.0</v>
      </c>
      <c r="G17" s="42" t="s">
        <v>99</v>
      </c>
      <c r="H17" s="43" t="s">
        <v>268</v>
      </c>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18100</v>
      </c>
      <c r="C20" s="58"/>
      <c r="D20" s="39"/>
      <c r="E20" s="58">
        <f t="shared" ref="E20:F20" si="1">SUM(E5,E6,E7,E8,E10,E11,E15,E17,E18)</f>
        <v>11650</v>
      </c>
      <c r="F20" s="64">
        <f t="shared" si="1"/>
        <v>11650</v>
      </c>
      <c r="G20" s="42" t="s">
        <v>101</v>
      </c>
      <c r="H20" s="51">
        <f>SUM(H5:H18)</f>
        <v>6100</v>
      </c>
      <c r="I20" s="59"/>
      <c r="J20" s="42"/>
      <c r="K20" s="51">
        <f t="shared" ref="K20:L20" si="2">SUM(K5:K19)</f>
        <v>3560</v>
      </c>
      <c r="L20" s="65">
        <f t="shared" si="2"/>
        <v>3560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1660.0</v>
      </c>
      <c r="C24" s="79" t="s">
        <v>651</v>
      </c>
      <c r="D24" s="77"/>
      <c r="E24" s="80">
        <v>1660.0</v>
      </c>
      <c r="F24" s="80">
        <v>1660.0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0">
        <v>900.0</v>
      </c>
      <c r="C25" s="79" t="s">
        <v>652</v>
      </c>
      <c r="D25" s="77"/>
      <c r="E25" s="80">
        <v>200.0</v>
      </c>
      <c r="F25" s="80">
        <v>200.0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800.0</v>
      </c>
      <c r="C26" s="79" t="s">
        <v>653</v>
      </c>
      <c r="D26" s="77"/>
      <c r="E26" s="80">
        <v>400.0</v>
      </c>
      <c r="F26" s="80">
        <v>400.0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1400.0</v>
      </c>
      <c r="C27" s="79" t="s">
        <v>654</v>
      </c>
      <c r="D27" s="77"/>
      <c r="E27" s="89">
        <v>460.0</v>
      </c>
      <c r="F27" s="89">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0.0</v>
      </c>
      <c r="C28" s="79" t="s">
        <v>655</v>
      </c>
      <c r="D28" s="77"/>
      <c r="E28" s="90">
        <v>0.0</v>
      </c>
      <c r="F28" s="90">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77"/>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t="s">
        <v>656</v>
      </c>
      <c r="D30" s="77"/>
      <c r="E30" s="80"/>
      <c r="F30" s="80"/>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0">
        <v>200.0</v>
      </c>
      <c r="C31" s="79" t="s">
        <v>657</v>
      </c>
      <c r="D31" s="77"/>
      <c r="E31" s="80">
        <v>110.0</v>
      </c>
      <c r="F31" s="88">
        <v>110.0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268</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t="s">
        <v>268</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t="s">
        <v>268</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4960</v>
      </c>
      <c r="C37" s="108"/>
      <c r="D37" s="77"/>
      <c r="E37" s="107">
        <f t="shared" ref="E37:F37" si="4">SUM(E24:E36)</f>
        <v>2830</v>
      </c>
      <c r="F37" s="109">
        <f t="shared" si="4"/>
        <v>2830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658</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15210</v>
      </c>
      <c r="F64" s="171">
        <f t="shared" si="9"/>
        <v>15210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2830</v>
      </c>
      <c r="F65" s="171">
        <f t="shared" si="10"/>
        <v>2830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18040</v>
      </c>
      <c r="F66" s="171">
        <f t="shared" si="11"/>
        <v>18040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659</v>
      </c>
      <c r="B1" s="20" t="s">
        <v>660</v>
      </c>
      <c r="C1" s="20" t="s">
        <v>333</v>
      </c>
      <c r="D1" s="20" t="s">
        <v>661</v>
      </c>
      <c r="E1" s="20" t="s">
        <v>217</v>
      </c>
      <c r="F1" s="20" t="s">
        <v>61</v>
      </c>
      <c r="G1" s="21" t="s">
        <v>662</v>
      </c>
      <c r="H1" s="22"/>
      <c r="I1" s="22"/>
      <c r="J1" s="22"/>
      <c r="K1" s="23" t="s">
        <v>663</v>
      </c>
      <c r="L1" s="24"/>
      <c r="M1" s="22"/>
      <c r="N1" s="25"/>
      <c r="O1" s="22"/>
      <c r="P1" s="22"/>
      <c r="Q1" s="22"/>
      <c r="R1" s="22"/>
      <c r="S1" s="22"/>
      <c r="T1" s="22"/>
      <c r="U1" s="22"/>
      <c r="V1" s="22"/>
      <c r="W1" s="22"/>
      <c r="X1" s="22"/>
      <c r="Y1" s="22"/>
      <c r="Z1" s="22"/>
    </row>
    <row r="2" ht="12.75" customHeight="1">
      <c r="A2" s="26" t="s">
        <v>664</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665</v>
      </c>
      <c r="B3" s="32" t="s">
        <v>109</v>
      </c>
      <c r="C3" s="32" t="s">
        <v>108</v>
      </c>
      <c r="D3" s="32" t="s">
        <v>104</v>
      </c>
      <c r="E3" s="31" t="s">
        <v>344</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0.0</v>
      </c>
      <c r="C7" s="38"/>
      <c r="D7" s="39"/>
      <c r="E7" s="37">
        <v>0.0</v>
      </c>
      <c r="F7" s="47">
        <v>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0</v>
      </c>
      <c r="C20" s="58"/>
      <c r="D20" s="39"/>
      <c r="E20" s="58">
        <f t="shared" ref="E20:F20" si="1">SUM(E5,E6,E7,E8,E10,E11,E15,E17,E18)</f>
        <v>0</v>
      </c>
      <c r="F20" s="64">
        <f t="shared" si="1"/>
        <v>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39</v>
      </c>
      <c r="I21" s="67"/>
      <c r="J21" s="29" t="s">
        <v>666</v>
      </c>
      <c r="K21" s="29" t="s">
        <v>347</v>
      </c>
      <c r="L21" s="70" t="s">
        <v>311</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667</v>
      </c>
      <c r="I22" s="74"/>
      <c r="J22" s="31"/>
      <c r="K22" s="31" t="s">
        <v>668</v>
      </c>
      <c r="L22" s="35" t="s">
        <v>669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201" t="s">
        <v>670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7">
        <v>0.0</v>
      </c>
      <c r="F24" s="81">
        <v>0.0</v>
      </c>
      <c r="G24" s="82" t="s">
        <v>112</v>
      </c>
      <c r="H24" s="83">
        <v>525.0</v>
      </c>
      <c r="I24" s="84" t="s">
        <v>671</v>
      </c>
      <c r="J24" s="85"/>
      <c r="K24" s="184">
        <v>525.0</v>
      </c>
      <c r="L24" s="185">
        <v>525.0</v>
      </c>
      <c r="M24" s="22"/>
      <c r="N24" s="22"/>
      <c r="O24" s="22"/>
      <c r="P24" s="22"/>
      <c r="Q24" s="22"/>
      <c r="R24" s="22"/>
      <c r="S24" s="22"/>
      <c r="T24" s="22"/>
      <c r="U24" s="22"/>
      <c r="V24" s="22"/>
      <c r="W24" s="22"/>
      <c r="X24" s="22"/>
      <c r="Y24" s="22"/>
      <c r="Z24" s="22"/>
    </row>
    <row r="25" ht="12.75" customHeight="1">
      <c r="A25" s="77" t="s">
        <v>113</v>
      </c>
      <c r="B25" s="87"/>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c r="C26" s="79"/>
      <c r="D26" s="77"/>
      <c r="E26" s="87">
        <v>0.0</v>
      </c>
      <c r="F26" s="81">
        <v>0.0</v>
      </c>
      <c r="G26" s="82" t="s">
        <v>118</v>
      </c>
      <c r="H26" s="83">
        <v>350.0</v>
      </c>
      <c r="I26" s="84" t="s">
        <v>672</v>
      </c>
      <c r="J26" s="85"/>
      <c r="K26" s="184">
        <v>350.0</v>
      </c>
      <c r="L26" s="185">
        <v>350.0</v>
      </c>
      <c r="M26" s="22"/>
      <c r="N26" s="22"/>
      <c r="O26" s="22"/>
      <c r="P26" s="22"/>
      <c r="Q26" s="22"/>
      <c r="R26" s="22"/>
      <c r="S26" s="22"/>
      <c r="T26" s="22"/>
      <c r="U26" s="22"/>
      <c r="V26" s="22"/>
      <c r="W26" s="22"/>
      <c r="X26" s="22"/>
      <c r="Y26" s="22"/>
      <c r="Z26" s="22"/>
    </row>
    <row r="27" ht="12.75" customHeight="1">
      <c r="A27" s="77" t="s">
        <v>119</v>
      </c>
      <c r="B27" s="90"/>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v>1050.0</v>
      </c>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457</v>
      </c>
      <c r="H29" s="93"/>
      <c r="I29" s="98" t="s">
        <v>673</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7">
        <v>0.0</v>
      </c>
      <c r="F30" s="81">
        <v>0.0</v>
      </c>
      <c r="G30" s="99" t="s">
        <v>126</v>
      </c>
      <c r="H30" s="83">
        <v>0.0</v>
      </c>
      <c r="I30" s="84"/>
      <c r="J30" s="85"/>
      <c r="K30" s="184">
        <v>1050.0</v>
      </c>
      <c r="L30" s="185">
        <v>1050.0</v>
      </c>
      <c r="M30" s="22"/>
      <c r="N30" s="22"/>
      <c r="O30" s="22"/>
      <c r="P30" s="22"/>
      <c r="Q30" s="22"/>
      <c r="R30" s="22"/>
      <c r="S30" s="22"/>
      <c r="T30" s="22"/>
      <c r="U30" s="22"/>
      <c r="V30" s="22"/>
      <c r="W30" s="22"/>
      <c r="X30" s="22"/>
      <c r="Y30" s="22"/>
      <c r="Z30" s="22"/>
    </row>
    <row r="31" ht="27.0" customHeight="1">
      <c r="A31" s="77" t="s">
        <v>127</v>
      </c>
      <c r="B31" s="87"/>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1925</v>
      </c>
      <c r="I34" s="92"/>
      <c r="J34" s="85"/>
      <c r="K34" s="91">
        <f t="shared" ref="K34:L34" si="3">SUM(K24,K25,K26,K27,K30,K32)</f>
        <v>1925</v>
      </c>
      <c r="L34" s="105">
        <f t="shared" si="3"/>
        <v>1925</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0</v>
      </c>
      <c r="C37" s="108"/>
      <c r="D37" s="77"/>
      <c r="E37" s="107">
        <f t="shared" ref="E37:F37" si="4">SUM(E24:E36)</f>
        <v>0</v>
      </c>
      <c r="F37" s="109">
        <f t="shared" si="4"/>
        <v>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1925</v>
      </c>
      <c r="F64" s="171">
        <f t="shared" si="9"/>
        <v>1925</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0</v>
      </c>
      <c r="F65" s="171">
        <f t="shared" si="10"/>
        <v>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1925</v>
      </c>
      <c r="F66" s="171">
        <f t="shared" si="11"/>
        <v>1925</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674</v>
      </c>
      <c r="B1" s="20" t="s">
        <v>675</v>
      </c>
      <c r="C1" s="20" t="s">
        <v>58</v>
      </c>
      <c r="D1" s="20" t="s">
        <v>676</v>
      </c>
      <c r="E1" s="20" t="s">
        <v>60</v>
      </c>
      <c r="F1" s="20" t="s">
        <v>218</v>
      </c>
      <c r="G1" s="21" t="s">
        <v>677</v>
      </c>
      <c r="H1" s="22"/>
      <c r="I1" s="22"/>
      <c r="J1" s="22"/>
      <c r="K1" s="23" t="s">
        <v>678</v>
      </c>
      <c r="L1" s="24"/>
      <c r="M1" s="22"/>
      <c r="N1" s="25"/>
      <c r="O1" s="22"/>
      <c r="P1" s="22"/>
      <c r="Q1" s="22"/>
      <c r="R1" s="22"/>
      <c r="S1" s="22"/>
      <c r="T1" s="22"/>
      <c r="U1" s="22"/>
      <c r="V1" s="22"/>
      <c r="W1" s="22"/>
      <c r="X1" s="22"/>
      <c r="Y1" s="22"/>
      <c r="Z1" s="22"/>
    </row>
    <row r="2" ht="12.75" customHeight="1">
      <c r="A2" s="26" t="s">
        <v>679</v>
      </c>
      <c r="B2" s="27"/>
      <c r="C2" s="27"/>
      <c r="D2" s="27"/>
      <c r="E2" s="28"/>
      <c r="F2" s="28"/>
      <c r="G2" s="27" t="s">
        <v>680</v>
      </c>
      <c r="H2" s="29"/>
      <c r="I2" s="29"/>
      <c r="J2" s="29"/>
      <c r="K2" s="28"/>
      <c r="L2" s="30"/>
      <c r="M2" s="22"/>
      <c r="N2" s="22"/>
      <c r="O2" s="22"/>
      <c r="P2" s="22"/>
      <c r="Q2" s="22"/>
      <c r="R2" s="22"/>
      <c r="S2" s="22"/>
      <c r="T2" s="22"/>
      <c r="U2" s="22"/>
      <c r="V2" s="22"/>
      <c r="W2" s="22"/>
      <c r="X2" s="22"/>
      <c r="Y2" s="22"/>
      <c r="Z2" s="22"/>
    </row>
    <row r="3" ht="12.75" customHeight="1">
      <c r="A3" s="31" t="s">
        <v>681</v>
      </c>
      <c r="B3" s="32" t="s">
        <v>682</v>
      </c>
      <c r="C3" s="32" t="s">
        <v>384</v>
      </c>
      <c r="D3" s="32" t="s">
        <v>683</v>
      </c>
      <c r="E3" s="31" t="s">
        <v>70</v>
      </c>
      <c r="F3" s="33"/>
      <c r="G3" s="31" t="s">
        <v>684</v>
      </c>
      <c r="H3" s="32" t="s">
        <v>685</v>
      </c>
      <c r="I3" s="32" t="s">
        <v>384</v>
      </c>
      <c r="J3" s="32" t="s">
        <v>686</v>
      </c>
      <c r="K3" s="31" t="s">
        <v>70</v>
      </c>
      <c r="L3" s="33"/>
      <c r="M3" s="22"/>
      <c r="N3" s="22"/>
      <c r="O3" s="22"/>
      <c r="P3" s="22"/>
      <c r="Q3" s="22"/>
      <c r="R3" s="22"/>
      <c r="S3" s="22"/>
      <c r="T3" s="22"/>
      <c r="U3" s="22"/>
      <c r="V3" s="22"/>
      <c r="W3" s="22"/>
      <c r="X3" s="22"/>
      <c r="Y3" s="22"/>
      <c r="Z3" s="22"/>
    </row>
    <row r="4" ht="12.75" customHeight="1">
      <c r="A4" s="190" t="s">
        <v>687</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500.0</v>
      </c>
      <c r="C5" s="38" t="s">
        <v>688</v>
      </c>
      <c r="D5" s="39"/>
      <c r="E5" s="40">
        <v>500.0</v>
      </c>
      <c r="F5" s="41">
        <v>500.0</v>
      </c>
      <c r="G5" s="42" t="s">
        <v>79</v>
      </c>
      <c r="H5" s="43">
        <v>500.0</v>
      </c>
      <c r="I5" s="44" t="s">
        <v>689</v>
      </c>
      <c r="J5" s="42"/>
      <c r="K5" s="43">
        <v>0.0</v>
      </c>
      <c r="L5" s="48">
        <v>0.0</v>
      </c>
      <c r="M5" s="22"/>
      <c r="N5" s="22"/>
      <c r="O5" s="22"/>
      <c r="P5" s="22"/>
      <c r="Q5" s="22"/>
      <c r="R5" s="22"/>
      <c r="S5" s="22"/>
      <c r="T5" s="22"/>
      <c r="U5" s="22"/>
      <c r="V5" s="22"/>
      <c r="W5" s="22"/>
      <c r="X5" s="22"/>
      <c r="Y5" s="22"/>
      <c r="Z5" s="22"/>
    </row>
    <row r="6" ht="12.75" customHeight="1">
      <c r="A6" s="36" t="s">
        <v>82</v>
      </c>
      <c r="B6" s="37">
        <v>800.0</v>
      </c>
      <c r="C6" s="38" t="s">
        <v>690</v>
      </c>
      <c r="D6" s="39"/>
      <c r="E6" s="40">
        <v>250.0</v>
      </c>
      <c r="F6" s="41">
        <v>250.0</v>
      </c>
      <c r="G6" s="42" t="s">
        <v>82</v>
      </c>
      <c r="H6" s="43">
        <v>800.0</v>
      </c>
      <c r="I6" s="44" t="s">
        <v>691</v>
      </c>
      <c r="J6" s="42"/>
      <c r="K6" s="43">
        <v>0.0</v>
      </c>
      <c r="L6" s="48">
        <v>0.0</v>
      </c>
      <c r="M6" s="22"/>
      <c r="N6" s="22"/>
      <c r="O6" s="22"/>
      <c r="P6" s="22"/>
      <c r="Q6" s="22"/>
      <c r="R6" s="22"/>
      <c r="S6" s="22"/>
      <c r="T6" s="22"/>
      <c r="U6" s="22"/>
      <c r="V6" s="22"/>
      <c r="W6" s="22"/>
      <c r="X6" s="22"/>
      <c r="Y6" s="22"/>
      <c r="Z6" s="22"/>
    </row>
    <row r="7" ht="12.75" customHeight="1">
      <c r="A7" s="36" t="s">
        <v>84</v>
      </c>
      <c r="B7" s="37">
        <v>2000.0</v>
      </c>
      <c r="C7" s="38" t="s">
        <v>692</v>
      </c>
      <c r="D7" s="39"/>
      <c r="E7" s="40">
        <v>1630.0</v>
      </c>
      <c r="F7" s="41">
        <v>1630.0</v>
      </c>
      <c r="G7" s="42" t="s">
        <v>84</v>
      </c>
      <c r="H7" s="43">
        <v>700.0</v>
      </c>
      <c r="I7" s="44" t="s">
        <v>692</v>
      </c>
      <c r="J7" s="42"/>
      <c r="K7" s="43">
        <v>0.0</v>
      </c>
      <c r="L7" s="48">
        <v>0.0</v>
      </c>
      <c r="M7" s="22"/>
      <c r="N7" s="22"/>
      <c r="O7" s="22"/>
      <c r="P7" s="22"/>
      <c r="Q7" s="22"/>
      <c r="R7" s="22"/>
      <c r="S7" s="22"/>
      <c r="T7" s="22"/>
      <c r="U7" s="22"/>
      <c r="V7" s="22"/>
      <c r="W7" s="22"/>
      <c r="X7" s="22"/>
      <c r="Y7" s="22"/>
      <c r="Z7" s="22"/>
    </row>
    <row r="8" ht="12.75" customHeight="1">
      <c r="A8" s="36" t="s">
        <v>87</v>
      </c>
      <c r="B8" s="37">
        <v>600.0</v>
      </c>
      <c r="C8" s="38" t="s">
        <v>693</v>
      </c>
      <c r="D8" s="39"/>
      <c r="E8" s="40">
        <v>500.0</v>
      </c>
      <c r="F8" s="41">
        <v>500.0</v>
      </c>
      <c r="G8" s="42" t="s">
        <v>87</v>
      </c>
      <c r="H8" s="43">
        <v>600.0</v>
      </c>
      <c r="I8" s="44" t="s">
        <v>693</v>
      </c>
      <c r="J8" s="42"/>
      <c r="K8" s="43">
        <v>0.0</v>
      </c>
      <c r="L8" s="48">
        <v>0.0</v>
      </c>
      <c r="M8" s="22"/>
      <c r="N8" s="22"/>
      <c r="O8" s="22"/>
      <c r="P8" s="22"/>
      <c r="Q8" s="22"/>
      <c r="R8" s="22"/>
      <c r="S8" s="22"/>
      <c r="T8" s="22"/>
      <c r="U8" s="22"/>
      <c r="V8" s="22"/>
      <c r="W8" s="22"/>
      <c r="X8" s="22"/>
      <c r="Y8" s="22"/>
      <c r="Z8" s="22"/>
    </row>
    <row r="9" ht="12.75" customHeight="1">
      <c r="A9" s="39" t="s">
        <v>88</v>
      </c>
      <c r="B9" s="37">
        <v>1700.0</v>
      </c>
      <c r="C9" s="38" t="s">
        <v>694</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40">
        <v>1000.0</v>
      </c>
      <c r="F11" s="41">
        <v>1000.0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t="s">
        <v>307</v>
      </c>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t="s">
        <v>307</v>
      </c>
      <c r="C15" s="38"/>
      <c r="D15" s="39"/>
      <c r="E15" s="40">
        <v>700.0</v>
      </c>
      <c r="F15" s="41">
        <v>700.0</v>
      </c>
      <c r="G15" s="56" t="s">
        <v>97</v>
      </c>
      <c r="H15" s="43" t="s">
        <v>306</v>
      </c>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5600</v>
      </c>
      <c r="C20" s="58"/>
      <c r="D20" s="39"/>
      <c r="E20" s="58">
        <f t="shared" ref="E20:F20" si="1">SUM(E5,E6,E7,E8,E10,E11,E15,E17,E18)</f>
        <v>4580</v>
      </c>
      <c r="F20" s="64">
        <f t="shared" si="1"/>
        <v>4580</v>
      </c>
      <c r="G20" s="42" t="s">
        <v>101</v>
      </c>
      <c r="H20" s="51">
        <f>SUM(H5:H18)</f>
        <v>2600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695</v>
      </c>
      <c r="I21" s="67"/>
      <c r="J21" s="29" t="s">
        <v>104</v>
      </c>
      <c r="K21" s="29" t="s">
        <v>696</v>
      </c>
      <c r="L21" s="70" t="s">
        <v>697</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v>300.0</v>
      </c>
      <c r="I22" s="74"/>
      <c r="J22" s="31"/>
      <c r="K22" s="188" t="s">
        <v>384</v>
      </c>
      <c r="L22" s="35" t="s">
        <v>698</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1000.0</v>
      </c>
      <c r="C24" s="79" t="s">
        <v>699</v>
      </c>
      <c r="D24" s="77"/>
      <c r="E24" s="80">
        <v>1000.0</v>
      </c>
      <c r="F24" s="88">
        <v>1000.0</v>
      </c>
      <c r="G24" s="82" t="s">
        <v>112</v>
      </c>
      <c r="H24" s="83">
        <v>2500.0</v>
      </c>
      <c r="I24" s="84" t="s">
        <v>691</v>
      </c>
      <c r="J24" s="85"/>
      <c r="K24" s="184">
        <v>1790.0</v>
      </c>
      <c r="L24" s="185">
        <v>1790.0</v>
      </c>
      <c r="M24" s="22"/>
      <c r="N24" s="22"/>
      <c r="O24" s="22"/>
      <c r="P24" s="22"/>
      <c r="Q24" s="22"/>
      <c r="R24" s="22"/>
      <c r="S24" s="22"/>
      <c r="T24" s="22"/>
      <c r="U24" s="22"/>
      <c r="V24" s="22"/>
      <c r="W24" s="22"/>
      <c r="X24" s="22"/>
      <c r="Y24" s="22"/>
      <c r="Z24" s="22"/>
    </row>
    <row r="25" ht="12.75" customHeight="1">
      <c r="A25" s="77" t="s">
        <v>113</v>
      </c>
      <c r="B25" s="80">
        <v>600.0</v>
      </c>
      <c r="C25" s="79" t="s">
        <v>700</v>
      </c>
      <c r="D25" s="77"/>
      <c r="E25" s="80">
        <v>200.0</v>
      </c>
      <c r="F25" s="88">
        <v>200.0</v>
      </c>
      <c r="G25" s="82" t="s">
        <v>115</v>
      </c>
      <c r="H25" s="184">
        <v>2500.0</v>
      </c>
      <c r="I25" s="84" t="s">
        <v>692</v>
      </c>
      <c r="J25" s="85"/>
      <c r="K25" s="184">
        <v>420.0</v>
      </c>
      <c r="L25" s="185">
        <v>420.0</v>
      </c>
      <c r="M25" s="22"/>
      <c r="N25" s="22"/>
      <c r="O25" s="22"/>
      <c r="P25" s="22"/>
      <c r="Q25" s="22"/>
      <c r="R25" s="22"/>
      <c r="S25" s="22"/>
      <c r="T25" s="22"/>
      <c r="U25" s="22"/>
      <c r="V25" s="22"/>
      <c r="W25" s="22"/>
      <c r="X25" s="22"/>
      <c r="Y25" s="22"/>
      <c r="Z25" s="22"/>
    </row>
    <row r="26" ht="12.75" customHeight="1">
      <c r="A26" s="77" t="s">
        <v>116</v>
      </c>
      <c r="B26" s="80">
        <v>350.0</v>
      </c>
      <c r="C26" s="79" t="s">
        <v>701</v>
      </c>
      <c r="D26" s="77"/>
      <c r="E26" s="80">
        <v>350.0</v>
      </c>
      <c r="F26" s="88">
        <v>350.0</v>
      </c>
      <c r="G26" s="82" t="s">
        <v>118</v>
      </c>
      <c r="H26" s="184">
        <v>3500.0</v>
      </c>
      <c r="I26" s="84" t="s">
        <v>693</v>
      </c>
      <c r="J26" s="85"/>
      <c r="K26" s="184">
        <v>2590.0</v>
      </c>
      <c r="L26" s="185">
        <v>2590.0</v>
      </c>
      <c r="M26" s="22"/>
      <c r="N26" s="22"/>
      <c r="O26" s="22"/>
      <c r="P26" s="22"/>
      <c r="Q26" s="22"/>
      <c r="R26" s="22"/>
      <c r="S26" s="22"/>
      <c r="T26" s="22"/>
      <c r="U26" s="22"/>
      <c r="V26" s="22"/>
      <c r="W26" s="22"/>
      <c r="X26" s="22"/>
      <c r="Y26" s="22"/>
      <c r="Z26" s="22"/>
    </row>
    <row r="27" ht="12.75" customHeight="1">
      <c r="A27" s="77" t="s">
        <v>119</v>
      </c>
      <c r="B27" s="89">
        <v>300.0</v>
      </c>
      <c r="C27" s="79"/>
      <c r="D27" s="77"/>
      <c r="E27" s="89">
        <v>300.0</v>
      </c>
      <c r="F27" s="88">
        <v>300.0</v>
      </c>
      <c r="G27" s="85" t="s">
        <v>121</v>
      </c>
      <c r="H27" s="83">
        <v>3000.0</v>
      </c>
      <c r="I27" s="84"/>
      <c r="J27" s="85"/>
      <c r="K27" s="184">
        <v>1190.0</v>
      </c>
      <c r="L27" s="185">
        <v>1190.0</v>
      </c>
      <c r="M27" s="22"/>
      <c r="N27" s="22"/>
      <c r="O27" s="22"/>
      <c r="P27" s="22"/>
      <c r="Q27" s="22"/>
      <c r="R27" s="22"/>
      <c r="S27" s="22"/>
      <c r="T27" s="22"/>
      <c r="U27" s="22"/>
      <c r="V27" s="22"/>
      <c r="W27" s="22"/>
      <c r="X27" s="22"/>
      <c r="Y27" s="22"/>
      <c r="Z27" s="22"/>
    </row>
    <row r="28" ht="12.75" customHeight="1">
      <c r="A28" s="77" t="s">
        <v>122</v>
      </c>
      <c r="B28" s="89">
        <v>800.0</v>
      </c>
      <c r="C28" s="79" t="s">
        <v>702</v>
      </c>
      <c r="D28" s="77"/>
      <c r="E28" s="89">
        <v>300.0</v>
      </c>
      <c r="F28" s="88">
        <v>300.0</v>
      </c>
      <c r="G28" s="82" t="s">
        <v>123</v>
      </c>
      <c r="H28" s="91" t="s">
        <v>306</v>
      </c>
      <c r="I28" s="92"/>
      <c r="J28" s="85"/>
      <c r="K28" s="93"/>
      <c r="L28" s="94"/>
      <c r="M28" s="22"/>
      <c r="N28" s="22"/>
      <c r="O28" s="22"/>
      <c r="P28" s="22"/>
      <c r="Q28" s="22"/>
      <c r="R28" s="22"/>
      <c r="S28" s="22"/>
      <c r="T28" s="22"/>
      <c r="U28" s="22"/>
      <c r="V28" s="22"/>
      <c r="W28" s="22"/>
      <c r="X28" s="22"/>
      <c r="Y28" s="22"/>
      <c r="Z28" s="22"/>
    </row>
    <row r="29" ht="12.75" customHeight="1">
      <c r="A29" s="77"/>
      <c r="B29" s="202"/>
      <c r="C29" s="95"/>
      <c r="D29" s="77"/>
      <c r="E29" s="77"/>
      <c r="F29" s="96"/>
      <c r="G29" s="97" t="s">
        <v>703</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400.0</v>
      </c>
      <c r="C30" s="79" t="s">
        <v>704</v>
      </c>
      <c r="D30" s="77"/>
      <c r="E30" s="80">
        <v>150.0</v>
      </c>
      <c r="F30" s="88">
        <v>150.0</v>
      </c>
      <c r="G30" s="99" t="s">
        <v>126</v>
      </c>
      <c r="H30" s="184">
        <v>3000.0</v>
      </c>
      <c r="I30" s="84"/>
      <c r="J30" s="85"/>
      <c r="K30" s="184">
        <v>3000.0</v>
      </c>
      <c r="L30" s="185">
        <v>3000.0</v>
      </c>
      <c r="M30" s="22"/>
      <c r="N30" s="22"/>
      <c r="O30" s="22"/>
      <c r="P30" s="22"/>
      <c r="Q30" s="22"/>
      <c r="R30" s="22"/>
      <c r="S30" s="22"/>
      <c r="T30" s="22"/>
      <c r="U30" s="22"/>
      <c r="V30" s="22"/>
      <c r="W30" s="22"/>
      <c r="X30" s="22"/>
      <c r="Y30" s="22"/>
      <c r="Z30" s="22"/>
    </row>
    <row r="31" ht="27.0" customHeight="1">
      <c r="A31" s="77" t="s">
        <v>127</v>
      </c>
      <c r="B31" s="80">
        <v>500.0</v>
      </c>
      <c r="C31" s="79" t="s">
        <v>705</v>
      </c>
      <c r="D31" s="77"/>
      <c r="E31" s="80">
        <v>110.0</v>
      </c>
      <c r="F31" s="88">
        <v>110.0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14500</v>
      </c>
      <c r="I34" s="92"/>
      <c r="J34" s="85"/>
      <c r="K34" s="91">
        <f t="shared" ref="K34:L34" si="3">SUM(K24,K25,K26,K27,K30,K32)</f>
        <v>8990</v>
      </c>
      <c r="L34" s="105">
        <f t="shared" si="3"/>
        <v>8990</v>
      </c>
      <c r="M34" s="22"/>
      <c r="N34" s="22"/>
      <c r="O34" s="22"/>
      <c r="P34" s="22"/>
      <c r="Q34" s="22"/>
      <c r="R34" s="22"/>
      <c r="S34" s="22"/>
      <c r="T34" s="22"/>
      <c r="U34" s="22"/>
      <c r="V34" s="22"/>
      <c r="W34" s="22"/>
      <c r="X34" s="22"/>
      <c r="Y34" s="22"/>
      <c r="Z34" s="22"/>
    </row>
    <row r="35" ht="12.75" customHeight="1">
      <c r="A35" s="77" t="s">
        <v>99</v>
      </c>
      <c r="B35" s="80">
        <v>1700.0</v>
      </c>
      <c r="C35" s="79" t="s">
        <v>706</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5650</v>
      </c>
      <c r="C37" s="108"/>
      <c r="D37" s="77"/>
      <c r="E37" s="107">
        <f t="shared" ref="E37:F37" si="4">SUM(E24:E36)</f>
        <v>2410</v>
      </c>
      <c r="F37" s="109">
        <f t="shared" si="4"/>
        <v>2410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707</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13570</v>
      </c>
      <c r="F64" s="171">
        <f t="shared" si="9"/>
        <v>13570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2410</v>
      </c>
      <c r="F65" s="171">
        <f t="shared" si="10"/>
        <v>2410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15980</v>
      </c>
      <c r="F66" s="171">
        <f t="shared" si="11"/>
        <v>15980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708</v>
      </c>
      <c r="B1" s="20" t="s">
        <v>709</v>
      </c>
      <c r="C1" s="20" t="s">
        <v>333</v>
      </c>
      <c r="D1" s="20" t="s">
        <v>710</v>
      </c>
      <c r="E1" s="20" t="s">
        <v>60</v>
      </c>
      <c r="F1" s="20" t="s">
        <v>61</v>
      </c>
      <c r="G1" s="21" t="s">
        <v>711</v>
      </c>
      <c r="H1" s="22"/>
      <c r="I1" s="22"/>
      <c r="J1" s="22"/>
      <c r="K1" s="23" t="s">
        <v>712</v>
      </c>
      <c r="L1" s="24"/>
      <c r="M1" s="22"/>
      <c r="N1" s="25"/>
      <c r="O1" s="22"/>
      <c r="P1" s="22"/>
      <c r="Q1" s="22"/>
      <c r="R1" s="22"/>
      <c r="S1" s="22"/>
      <c r="T1" s="22"/>
      <c r="U1" s="22"/>
      <c r="V1" s="22"/>
      <c r="W1" s="22"/>
      <c r="X1" s="22"/>
      <c r="Y1" s="22"/>
      <c r="Z1" s="22"/>
    </row>
    <row r="2" ht="12.75" customHeight="1">
      <c r="A2" s="26" t="s">
        <v>664</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665</v>
      </c>
      <c r="B3" s="32" t="s">
        <v>109</v>
      </c>
      <c r="C3" s="32" t="s">
        <v>108</v>
      </c>
      <c r="D3" s="32" t="s">
        <v>104</v>
      </c>
      <c r="E3" s="31" t="s">
        <v>344</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0.0</v>
      </c>
      <c r="C7" s="38"/>
      <c r="D7" s="39"/>
      <c r="E7" s="37">
        <v>0.0</v>
      </c>
      <c r="F7" s="47">
        <v>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0</v>
      </c>
      <c r="C20" s="58"/>
      <c r="D20" s="39"/>
      <c r="E20" s="58">
        <f t="shared" ref="E20:F20" si="1">SUM(E5,E6,E7,E8,E10,E11,E15,E17,E18)</f>
        <v>0</v>
      </c>
      <c r="F20" s="64">
        <f t="shared" si="1"/>
        <v>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0.0</v>
      </c>
      <c r="C24" s="79" t="s">
        <v>713</v>
      </c>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20.0</v>
      </c>
      <c r="C25" s="79" t="s">
        <v>714</v>
      </c>
      <c r="D25" s="77"/>
      <c r="E25" s="80">
        <v>20.0</v>
      </c>
      <c r="F25" s="88">
        <v>20.0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20.0</v>
      </c>
      <c r="C26" s="79" t="s">
        <v>715</v>
      </c>
      <c r="D26" s="77"/>
      <c r="E26" s="80">
        <v>20.0</v>
      </c>
      <c r="F26" s="88">
        <v>20.0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0.0</v>
      </c>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89">
        <v>250.0</v>
      </c>
      <c r="C28" s="79" t="s">
        <v>716</v>
      </c>
      <c r="D28" s="77"/>
      <c r="E28" s="89">
        <v>250.0</v>
      </c>
      <c r="F28" s="88">
        <v>250.0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0">
        <v>0.0</v>
      </c>
      <c r="F31" s="88">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0">
        <v>0.0</v>
      </c>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290</v>
      </c>
      <c r="C37" s="108"/>
      <c r="D37" s="77"/>
      <c r="E37" s="107">
        <f t="shared" ref="E37:F37" si="4">SUM(E24:E36)</f>
        <v>290</v>
      </c>
      <c r="F37" s="109">
        <f t="shared" si="4"/>
        <v>290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t="s">
        <v>43</v>
      </c>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t="s">
        <v>717</v>
      </c>
      <c r="I49" s="71" t="s">
        <v>718</v>
      </c>
      <c r="J49" s="32" t="s">
        <v>719</v>
      </c>
      <c r="K49" s="31" t="s">
        <v>536</v>
      </c>
      <c r="L49" s="35" t="s">
        <v>720</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150.0</v>
      </c>
      <c r="I51" s="139" t="s">
        <v>721</v>
      </c>
      <c r="J51" s="140"/>
      <c r="K51" s="203">
        <v>150.0</v>
      </c>
      <c r="L51" s="204">
        <v>150.0</v>
      </c>
      <c r="M51" s="22"/>
      <c r="N51" s="22"/>
      <c r="O51" s="22"/>
      <c r="P51" s="22"/>
      <c r="Q51" s="22"/>
      <c r="R51" s="22"/>
      <c r="S51" s="22"/>
      <c r="T51" s="22"/>
      <c r="U51" s="22"/>
      <c r="V51" s="22"/>
      <c r="W51" s="22"/>
      <c r="X51" s="22"/>
      <c r="Y51" s="22"/>
      <c r="Z51" s="22"/>
    </row>
    <row r="52" ht="12.75" customHeight="1">
      <c r="A52" s="32" t="s">
        <v>159</v>
      </c>
      <c r="B52" s="32" t="s">
        <v>42</v>
      </c>
      <c r="C52" s="71"/>
      <c r="D52" s="32"/>
      <c r="E52" s="72"/>
      <c r="F52" s="73"/>
      <c r="G52" s="137" t="s">
        <v>167</v>
      </c>
      <c r="H52" s="138">
        <v>30.0</v>
      </c>
      <c r="I52" s="139" t="s">
        <v>722</v>
      </c>
      <c r="J52" s="140"/>
      <c r="K52" s="203">
        <v>30.0</v>
      </c>
      <c r="L52" s="204">
        <v>30.0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t="s">
        <v>723</v>
      </c>
      <c r="C54" s="71" t="s">
        <v>724</v>
      </c>
      <c r="D54" s="32" t="s">
        <v>725</v>
      </c>
      <c r="E54" s="31" t="s">
        <v>366</v>
      </c>
      <c r="F54" s="35" t="s">
        <v>726</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100.0</v>
      </c>
      <c r="C56" s="145" t="s">
        <v>727</v>
      </c>
      <c r="D56" s="146"/>
      <c r="E56" s="192">
        <v>100.0</v>
      </c>
      <c r="F56" s="193">
        <v>100.0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180</v>
      </c>
      <c r="I58" s="155"/>
      <c r="J58" s="156"/>
      <c r="K58" s="154">
        <f t="shared" ref="K58:L58" si="7">SUM(K51,K52,K53,K54,K55,K56)</f>
        <v>180</v>
      </c>
      <c r="L58" s="157">
        <f t="shared" si="7"/>
        <v>180</v>
      </c>
      <c r="M58" s="22"/>
      <c r="N58" s="22"/>
      <c r="O58" s="22"/>
      <c r="P58" s="22"/>
      <c r="Q58" s="22"/>
      <c r="R58" s="22"/>
      <c r="S58" s="22"/>
      <c r="T58" s="22"/>
      <c r="U58" s="22"/>
      <c r="V58" s="22"/>
      <c r="W58" s="22"/>
      <c r="X58" s="22"/>
      <c r="Y58" s="22"/>
      <c r="Z58" s="22"/>
    </row>
    <row r="59" ht="12.75" customHeight="1">
      <c r="A59" s="143" t="s">
        <v>171</v>
      </c>
      <c r="B59" s="144">
        <v>0.0</v>
      </c>
      <c r="C59" s="145" t="s">
        <v>728</v>
      </c>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750.0</v>
      </c>
      <c r="C60" s="145" t="s">
        <v>729</v>
      </c>
      <c r="D60" s="146"/>
      <c r="E60" s="192">
        <v>350.0</v>
      </c>
      <c r="F60" s="193">
        <v>350.0</v>
      </c>
      <c r="G60" s="182" t="s">
        <v>730</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180</v>
      </c>
      <c r="C63" s="168"/>
      <c r="D63" s="146"/>
      <c r="E63" s="167">
        <f t="shared" ref="E63:F63" si="8">SUM(E56,E57,E58,E59,E60,E61)</f>
        <v>450</v>
      </c>
      <c r="F63" s="169">
        <f t="shared" si="8"/>
        <v>450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630</v>
      </c>
      <c r="F64" s="171">
        <f t="shared" si="9"/>
        <v>630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290</v>
      </c>
      <c r="F65" s="171">
        <f t="shared" si="10"/>
        <v>290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920</v>
      </c>
      <c r="F66" s="171">
        <f t="shared" si="11"/>
        <v>920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731</v>
      </c>
      <c r="B1" s="20" t="s">
        <v>732</v>
      </c>
      <c r="C1" s="20" t="s">
        <v>333</v>
      </c>
      <c r="D1" s="20" t="s">
        <v>733</v>
      </c>
      <c r="E1" s="20" t="s">
        <v>60</v>
      </c>
      <c r="F1" s="20" t="s">
        <v>61</v>
      </c>
      <c r="G1" s="21" t="s">
        <v>734</v>
      </c>
      <c r="H1" s="22"/>
      <c r="I1" s="22"/>
      <c r="J1" s="22"/>
      <c r="K1" s="23" t="s">
        <v>735</v>
      </c>
      <c r="L1" s="24"/>
      <c r="M1" s="22"/>
      <c r="N1" s="25"/>
      <c r="O1" s="22"/>
      <c r="P1" s="22"/>
      <c r="Q1" s="22"/>
      <c r="R1" s="22"/>
      <c r="S1" s="22"/>
      <c r="T1" s="22"/>
      <c r="U1" s="22"/>
      <c r="V1" s="22"/>
      <c r="W1" s="22"/>
      <c r="X1" s="22"/>
      <c r="Y1" s="22"/>
      <c r="Z1" s="22"/>
    </row>
    <row r="2" ht="12.75" customHeight="1">
      <c r="A2" s="26" t="s">
        <v>736</v>
      </c>
      <c r="B2" s="27"/>
      <c r="C2" s="27"/>
      <c r="D2" s="27"/>
      <c r="E2" s="28"/>
      <c r="F2" s="28"/>
      <c r="G2" s="27" t="s">
        <v>737</v>
      </c>
      <c r="H2" s="29"/>
      <c r="I2" s="29"/>
      <c r="J2" s="29"/>
      <c r="K2" s="28"/>
      <c r="L2" s="30"/>
      <c r="M2" s="22"/>
      <c r="N2" s="22"/>
      <c r="O2" s="22"/>
      <c r="P2" s="22"/>
      <c r="Q2" s="22"/>
      <c r="R2" s="22"/>
      <c r="S2" s="22"/>
      <c r="T2" s="22"/>
      <c r="U2" s="22"/>
      <c r="V2" s="22"/>
      <c r="W2" s="22"/>
      <c r="X2" s="22"/>
      <c r="Y2" s="22"/>
      <c r="Z2" s="22"/>
    </row>
    <row r="3" ht="12.75" customHeight="1">
      <c r="A3" s="31" t="s">
        <v>738</v>
      </c>
      <c r="B3" s="32" t="s">
        <v>406</v>
      </c>
      <c r="C3" s="32" t="s">
        <v>739</v>
      </c>
      <c r="D3" s="32" t="s">
        <v>740</v>
      </c>
      <c r="E3" s="31" t="s">
        <v>70</v>
      </c>
      <c r="F3" s="33"/>
      <c r="G3" s="31" t="s">
        <v>741</v>
      </c>
      <c r="H3" s="32" t="s">
        <v>742</v>
      </c>
      <c r="I3" s="32" t="s">
        <v>739</v>
      </c>
      <c r="J3" s="32" t="s">
        <v>743</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116.0</v>
      </c>
      <c r="C5" s="38" t="s">
        <v>744</v>
      </c>
      <c r="D5" s="39"/>
      <c r="E5" s="40">
        <v>116.0</v>
      </c>
      <c r="F5" s="41">
        <v>116.0</v>
      </c>
      <c r="G5" s="42" t="s">
        <v>79</v>
      </c>
      <c r="H5" s="43">
        <v>207.0</v>
      </c>
      <c r="I5" s="44" t="s">
        <v>745</v>
      </c>
      <c r="J5" s="42"/>
      <c r="K5" s="45">
        <v>150.0</v>
      </c>
      <c r="L5" s="46">
        <v>150.0</v>
      </c>
      <c r="M5" s="22"/>
      <c r="N5" s="22"/>
      <c r="O5" s="22"/>
      <c r="P5" s="22"/>
      <c r="Q5" s="22"/>
      <c r="R5" s="22"/>
      <c r="S5" s="22"/>
      <c r="T5" s="22"/>
      <c r="U5" s="22"/>
      <c r="V5" s="22"/>
      <c r="W5" s="22"/>
      <c r="X5" s="22"/>
      <c r="Y5" s="22"/>
      <c r="Z5" s="22"/>
    </row>
    <row r="6" ht="12.75" customHeight="1">
      <c r="A6" s="36" t="s">
        <v>82</v>
      </c>
      <c r="B6" s="37">
        <v>50.0</v>
      </c>
      <c r="C6" s="38" t="s">
        <v>746</v>
      </c>
      <c r="D6" s="39"/>
      <c r="E6" s="40">
        <v>40.0</v>
      </c>
      <c r="F6" s="41">
        <v>40.0</v>
      </c>
      <c r="G6" s="42" t="s">
        <v>82</v>
      </c>
      <c r="H6" s="43">
        <v>50.0</v>
      </c>
      <c r="I6" s="44" t="s">
        <v>747</v>
      </c>
      <c r="J6" s="42"/>
      <c r="K6" s="45">
        <v>40.0</v>
      </c>
      <c r="L6" s="46">
        <v>40.0</v>
      </c>
      <c r="M6" s="22"/>
      <c r="N6" s="22"/>
      <c r="O6" s="22"/>
      <c r="P6" s="22"/>
      <c r="Q6" s="22"/>
      <c r="R6" s="22"/>
      <c r="S6" s="22"/>
      <c r="T6" s="22"/>
      <c r="U6" s="22"/>
      <c r="V6" s="22"/>
      <c r="W6" s="22"/>
      <c r="X6" s="22"/>
      <c r="Y6" s="22"/>
      <c r="Z6" s="22"/>
    </row>
    <row r="7" ht="12.75" customHeight="1">
      <c r="A7" s="36" t="s">
        <v>84</v>
      </c>
      <c r="B7" s="37">
        <v>200.0</v>
      </c>
      <c r="C7" s="38" t="s">
        <v>748</v>
      </c>
      <c r="D7" s="39"/>
      <c r="E7" s="40">
        <v>200.0</v>
      </c>
      <c r="F7" s="41">
        <v>200.0</v>
      </c>
      <c r="G7" s="42" t="s">
        <v>84</v>
      </c>
      <c r="H7" s="43">
        <v>200.0</v>
      </c>
      <c r="I7" s="44" t="s">
        <v>749</v>
      </c>
      <c r="J7" s="42"/>
      <c r="K7" s="45">
        <v>200.0</v>
      </c>
      <c r="L7" s="46">
        <v>200.0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t="s">
        <v>90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366</v>
      </c>
      <c r="C20" s="58"/>
      <c r="D20" s="39"/>
      <c r="E20" s="58">
        <f t="shared" ref="E20:F20" si="1">SUM(E5,E6,E7,E8,E10,E11,E15,E17,E18)</f>
        <v>356</v>
      </c>
      <c r="F20" s="64">
        <f t="shared" si="1"/>
        <v>356</v>
      </c>
      <c r="G20" s="42" t="s">
        <v>101</v>
      </c>
      <c r="H20" s="51">
        <f>SUM(H5:H18)</f>
        <v>457</v>
      </c>
      <c r="I20" s="59"/>
      <c r="J20" s="42"/>
      <c r="K20" s="51">
        <f t="shared" ref="K20:L20" si="2">SUM(K5:K19)</f>
        <v>390</v>
      </c>
      <c r="L20" s="65">
        <f t="shared" si="2"/>
        <v>390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t="s">
        <v>750</v>
      </c>
      <c r="I21" s="67"/>
      <c r="J21" s="29" t="s">
        <v>104</v>
      </c>
      <c r="K21" s="29" t="s">
        <v>347</v>
      </c>
      <c r="L21" s="70" t="s">
        <v>311</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v>30.0</v>
      </c>
      <c r="I22" s="74"/>
      <c r="J22" s="31"/>
      <c r="K22" s="31" t="s">
        <v>487</v>
      </c>
      <c r="L22" s="35" t="s">
        <v>751</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323.0</v>
      </c>
      <c r="C24" s="79" t="s">
        <v>752</v>
      </c>
      <c r="D24" s="77"/>
      <c r="E24" s="80">
        <v>323.0</v>
      </c>
      <c r="F24" s="88">
        <v>323.0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0">
        <v>0.0</v>
      </c>
      <c r="C25" s="79"/>
      <c r="D25" s="77"/>
      <c r="E25" s="87">
        <v>0.0</v>
      </c>
      <c r="F25" s="81">
        <v>0.0</v>
      </c>
      <c r="G25" s="82" t="s">
        <v>115</v>
      </c>
      <c r="H25" s="83">
        <v>100.0</v>
      </c>
      <c r="I25" s="84" t="s">
        <v>753</v>
      </c>
      <c r="J25" s="85"/>
      <c r="K25" s="83">
        <v>0.0</v>
      </c>
      <c r="L25" s="86">
        <v>0.0</v>
      </c>
      <c r="M25" s="22"/>
      <c r="N25" s="22"/>
      <c r="O25" s="22"/>
      <c r="P25" s="22"/>
      <c r="Q25" s="22"/>
      <c r="R25" s="22"/>
      <c r="S25" s="22"/>
      <c r="T25" s="22"/>
      <c r="U25" s="22"/>
      <c r="V25" s="22"/>
      <c r="W25" s="22"/>
      <c r="X25" s="22"/>
      <c r="Y25" s="22"/>
      <c r="Z25" s="22"/>
    </row>
    <row r="26" ht="12.75" customHeight="1">
      <c r="A26" s="77" t="s">
        <v>116</v>
      </c>
      <c r="B26" s="80">
        <v>50.0</v>
      </c>
      <c r="C26" s="79" t="s">
        <v>754</v>
      </c>
      <c r="D26" s="77"/>
      <c r="E26" s="80">
        <v>50.0</v>
      </c>
      <c r="F26" s="88">
        <v>50.0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90">
        <v>0.0</v>
      </c>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89">
        <v>200.0</v>
      </c>
      <c r="C28" s="78" t="s">
        <v>755</v>
      </c>
      <c r="D28" s="77"/>
      <c r="E28" s="89">
        <v>200.0</v>
      </c>
      <c r="F28" s="88">
        <v>200.0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280</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100.0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200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573</v>
      </c>
      <c r="C37" s="108"/>
      <c r="D37" s="77"/>
      <c r="E37" s="107">
        <f t="shared" ref="E37:F37" si="4">SUM(E24:E36)</f>
        <v>573</v>
      </c>
      <c r="F37" s="109">
        <f t="shared" si="4"/>
        <v>573</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756</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746</v>
      </c>
      <c r="F64" s="171">
        <f t="shared" si="9"/>
        <v>746</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573</v>
      </c>
      <c r="F65" s="171">
        <f t="shared" si="10"/>
        <v>573</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1319</v>
      </c>
      <c r="F66" s="171">
        <f t="shared" si="11"/>
        <v>1319</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757</v>
      </c>
      <c r="B1" s="20" t="s">
        <v>758</v>
      </c>
      <c r="C1" s="20" t="s">
        <v>58</v>
      </c>
      <c r="D1" s="20" t="s">
        <v>759</v>
      </c>
      <c r="E1" s="20" t="s">
        <v>60</v>
      </c>
      <c r="F1" s="20" t="s">
        <v>218</v>
      </c>
      <c r="G1" s="21" t="s">
        <v>760</v>
      </c>
      <c r="H1" s="22"/>
      <c r="I1" s="22"/>
      <c r="J1" s="22"/>
      <c r="K1" s="23" t="s">
        <v>761</v>
      </c>
      <c r="L1" s="24"/>
      <c r="M1" s="22"/>
      <c r="N1" s="25"/>
      <c r="O1" s="22"/>
      <c r="P1" s="22"/>
      <c r="Q1" s="22"/>
      <c r="R1" s="22"/>
      <c r="S1" s="22"/>
      <c r="T1" s="22"/>
      <c r="U1" s="22"/>
      <c r="V1" s="22"/>
      <c r="W1" s="22"/>
      <c r="X1" s="22"/>
      <c r="Y1" s="22"/>
      <c r="Z1" s="22"/>
    </row>
    <row r="2" ht="12.75" customHeight="1">
      <c r="A2" s="26" t="s">
        <v>762</v>
      </c>
      <c r="B2" s="27"/>
      <c r="C2" s="27"/>
      <c r="D2" s="27"/>
      <c r="E2" s="28"/>
      <c r="F2" s="28"/>
      <c r="G2" s="27" t="s">
        <v>763</v>
      </c>
      <c r="H2" s="29"/>
      <c r="I2" s="29"/>
      <c r="J2" s="29"/>
      <c r="K2" s="28"/>
      <c r="L2" s="30"/>
      <c r="M2" s="22"/>
      <c r="N2" s="22"/>
      <c r="O2" s="22"/>
      <c r="P2" s="22"/>
      <c r="Q2" s="22"/>
      <c r="R2" s="22"/>
      <c r="S2" s="22"/>
      <c r="T2" s="22"/>
      <c r="U2" s="22"/>
      <c r="V2" s="22"/>
      <c r="W2" s="22"/>
      <c r="X2" s="22"/>
      <c r="Y2" s="22"/>
      <c r="Z2" s="22"/>
    </row>
    <row r="3" ht="12.75" customHeight="1">
      <c r="A3" s="31" t="s">
        <v>764</v>
      </c>
      <c r="B3" s="32" t="s">
        <v>765</v>
      </c>
      <c r="C3" s="32" t="s">
        <v>766</v>
      </c>
      <c r="D3" s="32" t="s">
        <v>767</v>
      </c>
      <c r="E3" s="31" t="s">
        <v>70</v>
      </c>
      <c r="F3" s="33"/>
      <c r="G3" s="31" t="s">
        <v>768</v>
      </c>
      <c r="H3" s="32" t="s">
        <v>685</v>
      </c>
      <c r="I3" s="32" t="s">
        <v>766</v>
      </c>
      <c r="J3" s="32" t="s">
        <v>769</v>
      </c>
      <c r="K3" s="31" t="s">
        <v>70</v>
      </c>
      <c r="L3" s="33"/>
      <c r="M3" s="22"/>
      <c r="N3" s="22"/>
      <c r="O3" s="22"/>
      <c r="P3" s="22"/>
      <c r="Q3" s="22"/>
      <c r="R3" s="22"/>
      <c r="S3" s="22"/>
      <c r="T3" s="22"/>
      <c r="U3" s="22"/>
      <c r="V3" s="22"/>
      <c r="W3" s="22"/>
      <c r="X3" s="22"/>
      <c r="Y3" s="22"/>
      <c r="Z3" s="22"/>
    </row>
    <row r="4" ht="12.75" customHeight="1">
      <c r="A4" s="190" t="s">
        <v>770</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100.0</v>
      </c>
      <c r="C5" s="38" t="s">
        <v>771</v>
      </c>
      <c r="D5" s="39"/>
      <c r="E5" s="40">
        <v>100.0</v>
      </c>
      <c r="F5" s="41">
        <v>100.0</v>
      </c>
      <c r="G5" s="42" t="s">
        <v>79</v>
      </c>
      <c r="H5" s="43">
        <v>187.5</v>
      </c>
      <c r="I5" s="44" t="s">
        <v>772</v>
      </c>
      <c r="J5" s="42"/>
      <c r="K5" s="45">
        <v>187.5</v>
      </c>
      <c r="L5" s="46">
        <v>187.5</v>
      </c>
      <c r="M5" s="22"/>
      <c r="N5" s="22"/>
      <c r="O5" s="22"/>
      <c r="P5" s="22"/>
      <c r="Q5" s="22"/>
      <c r="R5" s="22"/>
      <c r="S5" s="22"/>
      <c r="T5" s="22"/>
      <c r="U5" s="22"/>
      <c r="V5" s="22"/>
      <c r="W5" s="22"/>
      <c r="X5" s="22"/>
      <c r="Y5" s="22"/>
      <c r="Z5" s="22"/>
    </row>
    <row r="6" ht="12.75" customHeight="1">
      <c r="A6" s="36" t="s">
        <v>82</v>
      </c>
      <c r="B6" s="37">
        <v>350.0</v>
      </c>
      <c r="C6" s="38" t="s">
        <v>773</v>
      </c>
      <c r="D6" s="39"/>
      <c r="E6" s="40">
        <v>350.0</v>
      </c>
      <c r="F6" s="41">
        <v>350.0</v>
      </c>
      <c r="G6" s="42" t="s">
        <v>82</v>
      </c>
      <c r="H6" s="43">
        <v>350.0</v>
      </c>
      <c r="I6" s="44" t="s">
        <v>774</v>
      </c>
      <c r="J6" s="42"/>
      <c r="K6" s="45">
        <v>350.0</v>
      </c>
      <c r="L6" s="46">
        <v>350.0</v>
      </c>
      <c r="M6" s="22"/>
      <c r="N6" s="22"/>
      <c r="O6" s="22"/>
      <c r="P6" s="22"/>
      <c r="Q6" s="22"/>
      <c r="R6" s="22"/>
      <c r="S6" s="22"/>
      <c r="T6" s="22"/>
      <c r="U6" s="22"/>
      <c r="V6" s="22"/>
      <c r="W6" s="22"/>
      <c r="X6" s="22"/>
      <c r="Y6" s="22"/>
      <c r="Z6" s="22"/>
    </row>
    <row r="7" ht="12.75" customHeight="1">
      <c r="A7" s="36" t="s">
        <v>84</v>
      </c>
      <c r="B7" s="37">
        <v>1950.0</v>
      </c>
      <c r="C7" s="38" t="s">
        <v>775</v>
      </c>
      <c r="D7" s="39"/>
      <c r="E7" s="40">
        <v>1850.0</v>
      </c>
      <c r="F7" s="41">
        <v>1850.0</v>
      </c>
      <c r="G7" s="42" t="s">
        <v>84</v>
      </c>
      <c r="H7" s="43">
        <v>3600.0</v>
      </c>
      <c r="I7" s="44" t="s">
        <v>776</v>
      </c>
      <c r="J7" s="42"/>
      <c r="K7" s="45">
        <v>1850.0</v>
      </c>
      <c r="L7" s="46">
        <v>1850.0</v>
      </c>
      <c r="M7" s="22"/>
      <c r="N7" s="22"/>
      <c r="O7" s="22"/>
      <c r="P7" s="22"/>
      <c r="Q7" s="22"/>
      <c r="R7" s="22"/>
      <c r="S7" s="22"/>
      <c r="T7" s="22"/>
      <c r="U7" s="22"/>
      <c r="V7" s="22"/>
      <c r="W7" s="22"/>
      <c r="X7" s="22"/>
      <c r="Y7" s="22"/>
      <c r="Z7" s="22"/>
    </row>
    <row r="8" ht="12.75" customHeight="1">
      <c r="A8" s="36" t="s">
        <v>87</v>
      </c>
      <c r="B8" s="37">
        <v>900.0</v>
      </c>
      <c r="C8" s="38" t="s">
        <v>777</v>
      </c>
      <c r="D8" s="39"/>
      <c r="E8" s="40">
        <v>660.0</v>
      </c>
      <c r="F8" s="41">
        <v>660.0</v>
      </c>
      <c r="G8" s="42" t="s">
        <v>87</v>
      </c>
      <c r="H8" s="43">
        <v>215.0</v>
      </c>
      <c r="I8" s="44" t="s">
        <v>778</v>
      </c>
      <c r="J8" s="42"/>
      <c r="K8" s="45">
        <v>215.0</v>
      </c>
      <c r="L8" s="46">
        <v>215.0</v>
      </c>
      <c r="M8" s="22"/>
      <c r="N8" s="22"/>
      <c r="O8" s="22"/>
      <c r="P8" s="22"/>
      <c r="Q8" s="22"/>
      <c r="R8" s="22"/>
      <c r="S8" s="22"/>
      <c r="T8" s="22"/>
      <c r="U8" s="22"/>
      <c r="V8" s="22"/>
      <c r="W8" s="22"/>
      <c r="X8" s="22"/>
      <c r="Y8" s="22"/>
      <c r="Z8" s="22"/>
    </row>
    <row r="9" ht="12.75" customHeight="1">
      <c r="A9" s="39" t="s">
        <v>88</v>
      </c>
      <c r="B9" s="37">
        <v>0.0</v>
      </c>
      <c r="C9" s="38" t="s">
        <v>238</v>
      </c>
      <c r="D9" s="39"/>
      <c r="E9" s="49"/>
      <c r="F9" s="50"/>
      <c r="G9" s="42" t="s">
        <v>88</v>
      </c>
      <c r="H9" s="51" t="s">
        <v>90</v>
      </c>
      <c r="I9" s="52" t="s">
        <v>779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1300.0</v>
      </c>
      <c r="C17" s="38" t="s">
        <v>780</v>
      </c>
      <c r="D17" s="39"/>
      <c r="E17" s="37">
        <v>0.0</v>
      </c>
      <c r="F17" s="47">
        <v>0.0</v>
      </c>
      <c r="G17" s="42" t="s">
        <v>99</v>
      </c>
      <c r="H17" s="43" t="s">
        <v>781</v>
      </c>
      <c r="I17" s="44">
        <v>6171.5</v>
      </c>
      <c r="J17" s="42"/>
      <c r="K17" s="45">
        <v>660.0</v>
      </c>
      <c r="L17" s="46">
        <v>660.0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4600</v>
      </c>
      <c r="C20" s="58"/>
      <c r="D20" s="39"/>
      <c r="E20" s="58">
        <f t="shared" ref="E20:F20" si="1">SUM(E5,E6,E7,E8,E10,E11,E15,E17,E18)</f>
        <v>2960</v>
      </c>
      <c r="F20" s="64">
        <f t="shared" si="1"/>
        <v>2960</v>
      </c>
      <c r="G20" s="42" t="s">
        <v>101</v>
      </c>
      <c r="H20" s="51">
        <f>SUM(H5:H18)</f>
        <v>4352.5</v>
      </c>
      <c r="I20" s="59"/>
      <c r="J20" s="42"/>
      <c r="K20" s="51">
        <f t="shared" ref="K20:L20" si="2">SUM(K5:K19)</f>
        <v>3262.5</v>
      </c>
      <c r="L20" s="65">
        <f t="shared" si="2"/>
        <v>3262.5</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v>0.0</v>
      </c>
      <c r="C24" s="79" t="s">
        <v>782</v>
      </c>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0.0</v>
      </c>
      <c r="C25" s="79" t="s">
        <v>782</v>
      </c>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0.0</v>
      </c>
      <c r="C26" s="79" t="s">
        <v>782</v>
      </c>
      <c r="D26" s="77"/>
      <c r="E26" s="87">
        <v>0.0</v>
      </c>
      <c r="F26" s="81">
        <v>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763.95</v>
      </c>
      <c r="C27" s="79" t="s">
        <v>783</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89">
        <v>825.0</v>
      </c>
      <c r="C28" s="79" t="s">
        <v>784</v>
      </c>
      <c r="D28" s="77"/>
      <c r="E28" s="89">
        <v>300.0</v>
      </c>
      <c r="F28" s="88">
        <v>300.0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50.0</v>
      </c>
      <c r="C30" s="79" t="s">
        <v>785</v>
      </c>
      <c r="D30" s="77"/>
      <c r="E30" s="80">
        <v>50.0</v>
      </c>
      <c r="F30" s="88">
        <v>50.0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t="s">
        <v>782</v>
      </c>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786</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0"/>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v>521.57</v>
      </c>
      <c r="C35" s="79" t="s">
        <v>787</v>
      </c>
      <c r="D35" s="77"/>
      <c r="E35" s="80">
        <v>521.57</v>
      </c>
      <c r="F35" s="88">
        <v>521.57</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2160.52</v>
      </c>
      <c r="C37" s="108"/>
      <c r="D37" s="77"/>
      <c r="E37" s="107">
        <f t="shared" ref="E37:F37" si="4">SUM(E24:E36)</f>
        <v>1331.57</v>
      </c>
      <c r="F37" s="109">
        <f t="shared" si="4"/>
        <v>1331.57</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788</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6222.5</v>
      </c>
      <c r="F64" s="171">
        <f t="shared" si="9"/>
        <v>6222.5</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1331.57</v>
      </c>
      <c r="F65" s="171">
        <f t="shared" si="10"/>
        <v>1331.57</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7554.07</v>
      </c>
      <c r="F66" s="171">
        <f t="shared" si="11"/>
        <v>7554.07</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789</v>
      </c>
      <c r="B1" s="20" t="s">
        <v>790</v>
      </c>
      <c r="C1" s="20" t="s">
        <v>58</v>
      </c>
      <c r="D1" s="20" t="s">
        <v>791</v>
      </c>
      <c r="E1" s="20" t="s">
        <v>60</v>
      </c>
      <c r="F1" s="20" t="s">
        <v>61</v>
      </c>
      <c r="G1" s="21" t="s">
        <v>792</v>
      </c>
      <c r="H1" s="22"/>
      <c r="I1" s="22"/>
      <c r="J1" s="22"/>
      <c r="K1" s="23" t="s">
        <v>793</v>
      </c>
      <c r="L1" s="24"/>
      <c r="M1" s="22"/>
      <c r="N1" s="25"/>
      <c r="O1" s="22"/>
      <c r="P1" s="22"/>
      <c r="Q1" s="22"/>
      <c r="R1" s="22"/>
      <c r="S1" s="22"/>
      <c r="T1" s="22"/>
      <c r="U1" s="22"/>
      <c r="V1" s="22"/>
      <c r="W1" s="22"/>
      <c r="X1" s="22"/>
      <c r="Y1" s="22"/>
      <c r="Z1" s="22"/>
    </row>
    <row r="2" ht="12.75" customHeight="1">
      <c r="A2" s="26" t="s">
        <v>794</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795</v>
      </c>
      <c r="B3" s="32" t="s">
        <v>796</v>
      </c>
      <c r="C3" s="32" t="s">
        <v>191</v>
      </c>
      <c r="D3" s="32" t="s">
        <v>797</v>
      </c>
      <c r="E3" s="31" t="s">
        <v>294</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800.0</v>
      </c>
      <c r="C5" s="38" t="s">
        <v>798</v>
      </c>
      <c r="D5" s="39"/>
      <c r="E5" s="40">
        <v>800.0</v>
      </c>
      <c r="F5" s="41">
        <v>800.0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1000.0</v>
      </c>
      <c r="C6" s="38" t="s">
        <v>799</v>
      </c>
      <c r="D6" s="39"/>
      <c r="E6" s="40">
        <v>350.0</v>
      </c>
      <c r="F6" s="41">
        <v>350.0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3000.0</v>
      </c>
      <c r="C7" s="38" t="s">
        <v>800</v>
      </c>
      <c r="D7" s="39"/>
      <c r="E7" s="40">
        <v>1850.0</v>
      </c>
      <c r="F7" s="41">
        <v>1850.0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600.0</v>
      </c>
      <c r="C8" s="38" t="s">
        <v>801</v>
      </c>
      <c r="D8" s="39"/>
      <c r="E8" s="40">
        <v>600.0</v>
      </c>
      <c r="F8" s="41">
        <v>600.0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5000.0</v>
      </c>
      <c r="C9" s="38" t="s">
        <v>802</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40">
        <v>5000.0</v>
      </c>
      <c r="F11" s="41">
        <v>5000.0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10400</v>
      </c>
      <c r="C20" s="58"/>
      <c r="D20" s="39"/>
      <c r="E20" s="58">
        <f t="shared" ref="E20:F20" si="1">SUM(E5,E6,E7,E8,E10,E11,E15,E17,E18)</f>
        <v>8600</v>
      </c>
      <c r="F20" s="64">
        <f t="shared" si="1"/>
        <v>8600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v>6.0</v>
      </c>
      <c r="I21" s="67"/>
      <c r="J21" s="29" t="s">
        <v>803</v>
      </c>
      <c r="K21" s="29" t="s">
        <v>105</v>
      </c>
      <c r="L21" s="70" t="s">
        <v>804</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t="s">
        <v>805</v>
      </c>
      <c r="I22" s="74"/>
      <c r="J22" s="31"/>
      <c r="K22" s="31" t="s">
        <v>806</v>
      </c>
      <c r="L22" s="35" t="s">
        <v>807</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201" t="s">
        <v>808</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1200.0</v>
      </c>
      <c r="C24" s="79" t="s">
        <v>809</v>
      </c>
      <c r="D24" s="77"/>
      <c r="E24" s="80">
        <v>1200.0</v>
      </c>
      <c r="F24" s="88">
        <v>1200.0</v>
      </c>
      <c r="G24" s="82" t="s">
        <v>112</v>
      </c>
      <c r="H24" s="83" t="s">
        <v>810</v>
      </c>
      <c r="I24" s="84">
        <v>3000.0</v>
      </c>
      <c r="J24" s="85"/>
      <c r="K24" s="184">
        <v>1790.0</v>
      </c>
      <c r="L24" s="185">
        <v>1790.0</v>
      </c>
      <c r="M24" s="22"/>
      <c r="N24" s="22"/>
      <c r="O24" s="22"/>
      <c r="P24" s="22"/>
      <c r="Q24" s="22"/>
      <c r="R24" s="22"/>
      <c r="S24" s="22"/>
      <c r="T24" s="22"/>
      <c r="U24" s="22"/>
      <c r="V24" s="22"/>
      <c r="W24" s="22"/>
      <c r="X24" s="22"/>
      <c r="Y24" s="22"/>
      <c r="Z24" s="22"/>
    </row>
    <row r="25" ht="12.75" customHeight="1">
      <c r="A25" s="77" t="s">
        <v>113</v>
      </c>
      <c r="B25" s="80">
        <v>100.0</v>
      </c>
      <c r="C25" s="79" t="s">
        <v>811</v>
      </c>
      <c r="D25" s="77"/>
      <c r="E25" s="80">
        <v>100.0</v>
      </c>
      <c r="F25" s="88">
        <v>100.0</v>
      </c>
      <c r="G25" s="82" t="s">
        <v>115</v>
      </c>
      <c r="H25" s="83" t="s">
        <v>812</v>
      </c>
      <c r="I25" s="84">
        <v>7200.0</v>
      </c>
      <c r="J25" s="85"/>
      <c r="K25" s="184">
        <v>420.0</v>
      </c>
      <c r="L25" s="185">
        <v>420.0</v>
      </c>
      <c r="M25" s="22"/>
      <c r="N25" s="22"/>
      <c r="O25" s="22"/>
      <c r="P25" s="22"/>
      <c r="Q25" s="22"/>
      <c r="R25" s="22"/>
      <c r="S25" s="22"/>
      <c r="T25" s="22"/>
      <c r="U25" s="22"/>
      <c r="V25" s="22"/>
      <c r="W25" s="22"/>
      <c r="X25" s="22"/>
      <c r="Y25" s="22"/>
      <c r="Z25" s="22"/>
    </row>
    <row r="26" ht="12.75" customHeight="1">
      <c r="A26" s="77" t="s">
        <v>116</v>
      </c>
      <c r="B26" s="80">
        <v>300.0</v>
      </c>
      <c r="C26" s="79" t="s">
        <v>813</v>
      </c>
      <c r="D26" s="77"/>
      <c r="E26" s="80">
        <v>300.0</v>
      </c>
      <c r="F26" s="88">
        <v>300.0</v>
      </c>
      <c r="G26" s="82" t="s">
        <v>118</v>
      </c>
      <c r="H26" s="83" t="s">
        <v>814</v>
      </c>
      <c r="I26" s="84">
        <v>3200.0</v>
      </c>
      <c r="J26" s="85"/>
      <c r="K26" s="184">
        <v>2590.0</v>
      </c>
      <c r="L26" s="185">
        <v>2590.0</v>
      </c>
      <c r="M26" s="22"/>
      <c r="N26" s="22"/>
      <c r="O26" s="22"/>
      <c r="P26" s="22"/>
      <c r="Q26" s="22"/>
      <c r="R26" s="22"/>
      <c r="S26" s="22"/>
      <c r="T26" s="22"/>
      <c r="U26" s="22"/>
      <c r="V26" s="22"/>
      <c r="W26" s="22"/>
      <c r="X26" s="22"/>
      <c r="Y26" s="22"/>
      <c r="Z26" s="22"/>
    </row>
    <row r="27" ht="12.75" customHeight="1">
      <c r="A27" s="77" t="s">
        <v>119</v>
      </c>
      <c r="B27" s="89">
        <v>1000.0</v>
      </c>
      <c r="C27" s="79" t="s">
        <v>815</v>
      </c>
      <c r="D27" s="77"/>
      <c r="E27" s="89">
        <v>460.0</v>
      </c>
      <c r="F27" s="88">
        <v>460.0</v>
      </c>
      <c r="G27" s="85" t="s">
        <v>121</v>
      </c>
      <c r="H27" s="83" t="s">
        <v>816</v>
      </c>
      <c r="I27" s="84">
        <v>15000.0</v>
      </c>
      <c r="J27" s="85"/>
      <c r="K27" s="184">
        <v>1190.0</v>
      </c>
      <c r="L27" s="185">
        <v>1190.0</v>
      </c>
      <c r="M27" s="22"/>
      <c r="N27" s="22"/>
      <c r="O27" s="22"/>
      <c r="P27" s="22"/>
      <c r="Q27" s="22"/>
      <c r="R27" s="22"/>
      <c r="S27" s="22"/>
      <c r="T27" s="22"/>
      <c r="U27" s="22"/>
      <c r="V27" s="22"/>
      <c r="W27" s="22"/>
      <c r="X27" s="22"/>
      <c r="Y27" s="22"/>
      <c r="Z27" s="22"/>
    </row>
    <row r="28" ht="12.75" customHeight="1">
      <c r="A28" s="77" t="s">
        <v>122</v>
      </c>
      <c r="B28" s="90">
        <v>0.0</v>
      </c>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457</v>
      </c>
      <c r="H29" s="93"/>
      <c r="I29" s="205" t="s">
        <v>817</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184">
        <v>6900.0</v>
      </c>
      <c r="L30" s="185">
        <v>6900.0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v>32600.0</v>
      </c>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12890</v>
      </c>
      <c r="L34" s="105">
        <f t="shared" si="3"/>
        <v>12890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2600</v>
      </c>
      <c r="C37" s="108"/>
      <c r="D37" s="77"/>
      <c r="E37" s="107">
        <f t="shared" ref="E37:F37" si="4">SUM(E24:E36)</f>
        <v>2060</v>
      </c>
      <c r="F37" s="109">
        <f t="shared" si="4"/>
        <v>2060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818</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21490</v>
      </c>
      <c r="F64" s="171">
        <f t="shared" si="9"/>
        <v>21490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2060</v>
      </c>
      <c r="F65" s="171">
        <f t="shared" si="10"/>
        <v>2060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23550</v>
      </c>
      <c r="F66" s="171">
        <f t="shared" si="11"/>
        <v>23550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180</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819</v>
      </c>
      <c r="B1" s="20" t="s">
        <v>820</v>
      </c>
      <c r="C1" s="20" t="s">
        <v>58</v>
      </c>
      <c r="D1" s="20" t="s">
        <v>821</v>
      </c>
      <c r="E1" s="20" t="s">
        <v>217</v>
      </c>
      <c r="F1" s="20" t="s">
        <v>61</v>
      </c>
      <c r="G1" s="21" t="s">
        <v>822</v>
      </c>
      <c r="H1" s="22"/>
      <c r="I1" s="22"/>
      <c r="J1" s="22"/>
      <c r="K1" s="23" t="s">
        <v>823</v>
      </c>
      <c r="L1" s="24"/>
      <c r="M1" s="22"/>
      <c r="N1" s="25"/>
      <c r="O1" s="22"/>
      <c r="P1" s="22"/>
      <c r="Q1" s="22"/>
      <c r="R1" s="22"/>
      <c r="S1" s="22"/>
      <c r="T1" s="22"/>
      <c r="U1" s="22"/>
      <c r="V1" s="22"/>
      <c r="W1" s="22"/>
      <c r="X1" s="22"/>
      <c r="Y1" s="22"/>
      <c r="Z1" s="22"/>
    </row>
    <row r="2" ht="12.75" customHeight="1">
      <c r="A2" s="26" t="s">
        <v>824</v>
      </c>
      <c r="B2" s="27"/>
      <c r="C2" s="27"/>
      <c r="D2" s="27"/>
      <c r="E2" s="28"/>
      <c r="F2" s="28"/>
      <c r="G2" s="27" t="s">
        <v>338</v>
      </c>
      <c r="H2" s="29"/>
      <c r="I2" s="29"/>
      <c r="J2" s="29"/>
      <c r="K2" s="28"/>
      <c r="L2" s="30"/>
      <c r="M2" s="22"/>
      <c r="N2" s="22"/>
      <c r="O2" s="22"/>
      <c r="P2" s="22"/>
      <c r="Q2" s="22"/>
      <c r="R2" s="22"/>
      <c r="S2" s="22"/>
      <c r="T2" s="22"/>
      <c r="U2" s="22"/>
      <c r="V2" s="22"/>
      <c r="W2" s="22"/>
      <c r="X2" s="22"/>
      <c r="Y2" s="22"/>
      <c r="Z2" s="22"/>
    </row>
    <row r="3" ht="12.75" customHeight="1">
      <c r="A3" s="31" t="s">
        <v>825</v>
      </c>
      <c r="B3" s="32" t="s">
        <v>826</v>
      </c>
      <c r="C3" s="32" t="s">
        <v>341</v>
      </c>
      <c r="D3" s="32" t="s">
        <v>827</v>
      </c>
      <c r="E3" s="31" t="s">
        <v>70</v>
      </c>
      <c r="F3" s="33"/>
      <c r="G3" s="31" t="s">
        <v>343</v>
      </c>
      <c r="H3" s="32" t="s">
        <v>109</v>
      </c>
      <c r="I3" s="32" t="s">
        <v>108</v>
      </c>
      <c r="J3" s="32" t="s">
        <v>104</v>
      </c>
      <c r="K3" s="31" t="s">
        <v>344</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300.0</v>
      </c>
      <c r="C7" s="38" t="s">
        <v>828</v>
      </c>
      <c r="D7" s="39"/>
      <c r="E7" s="40">
        <v>300.0</v>
      </c>
      <c r="F7" s="41">
        <v>300.0</v>
      </c>
      <c r="G7" s="42" t="s">
        <v>84</v>
      </c>
      <c r="H7" s="43">
        <v>0.0</v>
      </c>
      <c r="I7" s="44"/>
      <c r="J7" s="42"/>
      <c r="K7" s="43">
        <v>0.0</v>
      </c>
      <c r="L7" s="48">
        <v>0.0</v>
      </c>
      <c r="M7" s="22"/>
      <c r="N7" s="22"/>
      <c r="O7" s="22"/>
      <c r="P7" s="22"/>
      <c r="Q7" s="22"/>
      <c r="R7" s="22"/>
      <c r="S7" s="22"/>
      <c r="T7" s="22"/>
      <c r="U7" s="22"/>
      <c r="V7" s="22"/>
      <c r="W7" s="22"/>
      <c r="X7" s="22"/>
      <c r="Y7" s="22"/>
      <c r="Z7" s="22"/>
    </row>
    <row r="8" ht="12.75" customHeight="1">
      <c r="A8" s="36" t="s">
        <v>87</v>
      </c>
      <c r="B8" s="37">
        <v>100.0</v>
      </c>
      <c r="C8" s="38" t="s">
        <v>829</v>
      </c>
      <c r="D8" s="39"/>
      <c r="E8" s="40">
        <v>100.0</v>
      </c>
      <c r="F8" s="41">
        <v>100.0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89</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400</v>
      </c>
      <c r="C20" s="58"/>
      <c r="D20" s="39"/>
      <c r="E20" s="58">
        <f t="shared" ref="E20:F20" si="1">SUM(E5,E6,E7,E8,E10,E11,E15,E17,E18)</f>
        <v>400</v>
      </c>
      <c r="F20" s="64">
        <f t="shared" si="1"/>
        <v>400</v>
      </c>
      <c r="G20" s="42" t="s">
        <v>101</v>
      </c>
      <c r="H20" s="51">
        <f>SUM(H5:H18)</f>
        <v>0</v>
      </c>
      <c r="I20" s="59"/>
      <c r="J20" s="42"/>
      <c r="K20" s="51">
        <f t="shared" ref="K20:L20" si="2">SUM(K5:K19)</f>
        <v>0</v>
      </c>
      <c r="L20" s="65">
        <f t="shared" si="2"/>
        <v>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79"/>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c r="C26" s="79"/>
      <c r="D26" s="77"/>
      <c r="E26" s="87">
        <v>0.0</v>
      </c>
      <c r="F26" s="81">
        <v>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90"/>
      <c r="C27" s="79"/>
      <c r="D27" s="77"/>
      <c r="E27" s="90">
        <v>0.0</v>
      </c>
      <c r="F27" s="81">
        <v>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0</v>
      </c>
      <c r="C37" s="108"/>
      <c r="D37" s="77"/>
      <c r="E37" s="107">
        <f t="shared" ref="E37:F37" si="4">SUM(E24:E36)</f>
        <v>0</v>
      </c>
      <c r="F37" s="109">
        <f t="shared" si="4"/>
        <v>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830</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400</v>
      </c>
      <c r="F64" s="171">
        <f t="shared" si="9"/>
        <v>400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0</v>
      </c>
      <c r="F65" s="171">
        <f t="shared" si="10"/>
        <v>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400</v>
      </c>
      <c r="F66" s="171">
        <f t="shared" si="11"/>
        <v>400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831</v>
      </c>
      <c r="B1" s="20" t="s">
        <v>832</v>
      </c>
      <c r="C1" s="20" t="s">
        <v>333</v>
      </c>
      <c r="D1" s="20" t="s">
        <v>833</v>
      </c>
      <c r="E1" s="20" t="s">
        <v>217</v>
      </c>
      <c r="F1" s="20" t="s">
        <v>61</v>
      </c>
      <c r="G1" s="21" t="s">
        <v>834</v>
      </c>
      <c r="H1" s="22"/>
      <c r="I1" s="22"/>
      <c r="J1" s="22"/>
      <c r="K1" s="23" t="s">
        <v>835</v>
      </c>
      <c r="L1" s="24"/>
      <c r="M1" s="22"/>
      <c r="N1" s="25"/>
      <c r="O1" s="22"/>
      <c r="P1" s="22"/>
      <c r="Q1" s="22"/>
      <c r="R1" s="22"/>
      <c r="S1" s="22"/>
      <c r="T1" s="22"/>
      <c r="U1" s="22"/>
      <c r="V1" s="22"/>
      <c r="W1" s="22"/>
      <c r="X1" s="22"/>
      <c r="Y1" s="22"/>
      <c r="Z1" s="22"/>
    </row>
    <row r="2" ht="12.75" customHeight="1">
      <c r="A2" s="26" t="s">
        <v>836</v>
      </c>
      <c r="B2" s="27"/>
      <c r="C2" s="27"/>
      <c r="D2" s="27"/>
      <c r="E2" s="28"/>
      <c r="F2" s="28"/>
      <c r="G2" s="27" t="s">
        <v>837</v>
      </c>
      <c r="H2" s="29"/>
      <c r="I2" s="29"/>
      <c r="J2" s="29"/>
      <c r="K2" s="28"/>
      <c r="L2" s="30"/>
      <c r="M2" s="22"/>
      <c r="N2" s="22"/>
      <c r="O2" s="22"/>
      <c r="P2" s="22"/>
      <c r="Q2" s="22"/>
      <c r="R2" s="22"/>
      <c r="S2" s="22"/>
      <c r="T2" s="22"/>
      <c r="U2" s="22"/>
      <c r="V2" s="22"/>
      <c r="W2" s="22"/>
      <c r="X2" s="22"/>
      <c r="Y2" s="22"/>
      <c r="Z2" s="22"/>
    </row>
    <row r="3" ht="12.75" customHeight="1">
      <c r="A3" s="31" t="s">
        <v>838</v>
      </c>
      <c r="B3" s="32" t="s">
        <v>839</v>
      </c>
      <c r="C3" s="32" t="s">
        <v>840</v>
      </c>
      <c r="D3" s="32" t="s">
        <v>841</v>
      </c>
      <c r="E3" s="31" t="s">
        <v>70</v>
      </c>
      <c r="F3" s="33"/>
      <c r="G3" s="31" t="s">
        <v>842</v>
      </c>
      <c r="H3" s="32" t="s">
        <v>843</v>
      </c>
      <c r="I3" s="32" t="s">
        <v>739</v>
      </c>
      <c r="J3" s="32" t="s">
        <v>844</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t="s">
        <v>845</v>
      </c>
      <c r="D5" s="39"/>
      <c r="E5" s="37">
        <v>0.0</v>
      </c>
      <c r="F5" s="47">
        <v>0.0</v>
      </c>
      <c r="G5" s="42" t="s">
        <v>79</v>
      </c>
      <c r="H5" s="43">
        <v>0.0</v>
      </c>
      <c r="I5" s="44" t="s">
        <v>845</v>
      </c>
      <c r="J5" s="42"/>
      <c r="K5" s="43">
        <v>0.0</v>
      </c>
      <c r="L5" s="48">
        <v>0.0</v>
      </c>
      <c r="M5" s="22"/>
      <c r="N5" s="22"/>
      <c r="O5" s="22"/>
      <c r="P5" s="22"/>
      <c r="Q5" s="22"/>
      <c r="R5" s="22"/>
      <c r="S5" s="22"/>
      <c r="T5" s="22"/>
      <c r="U5" s="22"/>
      <c r="V5" s="22"/>
      <c r="W5" s="22"/>
      <c r="X5" s="22"/>
      <c r="Y5" s="22"/>
      <c r="Z5" s="22"/>
    </row>
    <row r="6" ht="12.75" customHeight="1">
      <c r="A6" s="36" t="s">
        <v>82</v>
      </c>
      <c r="B6" s="37">
        <v>0.0</v>
      </c>
      <c r="C6" s="38" t="s">
        <v>845</v>
      </c>
      <c r="D6" s="39"/>
      <c r="E6" s="37">
        <v>0.0</v>
      </c>
      <c r="F6" s="47">
        <v>0.0</v>
      </c>
      <c r="G6" s="42" t="s">
        <v>82</v>
      </c>
      <c r="H6" s="43">
        <v>0.0</v>
      </c>
      <c r="I6" s="44" t="s">
        <v>845</v>
      </c>
      <c r="J6" s="42"/>
      <c r="K6" s="43">
        <v>0.0</v>
      </c>
      <c r="L6" s="48">
        <v>0.0</v>
      </c>
      <c r="M6" s="22"/>
      <c r="N6" s="22"/>
      <c r="O6" s="22"/>
      <c r="P6" s="22"/>
      <c r="Q6" s="22"/>
      <c r="R6" s="22"/>
      <c r="S6" s="22"/>
      <c r="T6" s="22"/>
      <c r="U6" s="22"/>
      <c r="V6" s="22"/>
      <c r="W6" s="22"/>
      <c r="X6" s="22"/>
      <c r="Y6" s="22"/>
      <c r="Z6" s="22"/>
    </row>
    <row r="7" ht="12.75" customHeight="1">
      <c r="A7" s="36" t="s">
        <v>84</v>
      </c>
      <c r="B7" s="37">
        <v>600.0</v>
      </c>
      <c r="C7" s="38" t="s">
        <v>846</v>
      </c>
      <c r="D7" s="39"/>
      <c r="E7" s="40"/>
      <c r="F7" s="41"/>
      <c r="G7" s="42" t="s">
        <v>84</v>
      </c>
      <c r="H7" s="43">
        <v>450.0</v>
      </c>
      <c r="I7" s="44" t="s">
        <v>847</v>
      </c>
      <c r="J7" s="42"/>
      <c r="K7" s="45">
        <v>450.0</v>
      </c>
      <c r="L7" s="46">
        <v>450.0</v>
      </c>
      <c r="M7" s="22"/>
      <c r="N7" s="22"/>
      <c r="O7" s="22"/>
      <c r="P7" s="22"/>
      <c r="Q7" s="22"/>
      <c r="R7" s="22"/>
      <c r="S7" s="22"/>
      <c r="T7" s="22"/>
      <c r="U7" s="22"/>
      <c r="V7" s="22"/>
      <c r="W7" s="22"/>
      <c r="X7" s="22"/>
      <c r="Y7" s="22"/>
      <c r="Z7" s="22"/>
    </row>
    <row r="8" ht="12.75" customHeight="1">
      <c r="A8" s="36" t="s">
        <v>87</v>
      </c>
      <c r="B8" s="37">
        <v>10.0</v>
      </c>
      <c r="C8" s="38" t="s">
        <v>848</v>
      </c>
      <c r="D8" s="39"/>
      <c r="E8" s="40">
        <v>0.0</v>
      </c>
      <c r="F8" s="41">
        <v>0.0</v>
      </c>
      <c r="G8" s="42" t="s">
        <v>87</v>
      </c>
      <c r="H8" s="43">
        <v>400.0</v>
      </c>
      <c r="I8" s="44" t="s">
        <v>849</v>
      </c>
      <c r="J8" s="42"/>
      <c r="K8" s="45">
        <v>110.0</v>
      </c>
      <c r="L8" s="46">
        <v>110.0</v>
      </c>
      <c r="M8" s="22"/>
      <c r="N8" s="22"/>
      <c r="O8" s="22"/>
      <c r="P8" s="22"/>
      <c r="Q8" s="22"/>
      <c r="R8" s="22"/>
      <c r="S8" s="22"/>
      <c r="T8" s="22"/>
      <c r="U8" s="22"/>
      <c r="V8" s="22"/>
      <c r="W8" s="22"/>
      <c r="X8" s="22"/>
      <c r="Y8" s="22"/>
      <c r="Z8" s="22"/>
    </row>
    <row r="9" ht="12.75" customHeight="1">
      <c r="A9" s="39" t="s">
        <v>88</v>
      </c>
      <c r="B9" s="37">
        <v>0.0</v>
      </c>
      <c r="C9" s="38" t="s">
        <v>850</v>
      </c>
      <c r="D9" s="39"/>
      <c r="E9" s="49"/>
      <c r="F9" s="50"/>
      <c r="G9" s="42" t="s">
        <v>88</v>
      </c>
      <c r="H9" s="51" t="s">
        <v>90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t="s">
        <v>90</v>
      </c>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t="s">
        <v>845</v>
      </c>
      <c r="D17" s="39"/>
      <c r="E17" s="37">
        <v>0.0</v>
      </c>
      <c r="F17" s="47">
        <v>0.0</v>
      </c>
      <c r="G17" s="42" t="s">
        <v>99</v>
      </c>
      <c r="H17" s="43" t="s">
        <v>845</v>
      </c>
      <c r="I17" s="44">
        <v>850.0</v>
      </c>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610</v>
      </c>
      <c r="C20" s="58"/>
      <c r="D20" s="39"/>
      <c r="E20" s="58">
        <f t="shared" ref="E20:F20" si="1">SUM(E5,E6,E7,E8,E10,E11,E15,E17,E18)</f>
        <v>0</v>
      </c>
      <c r="F20" s="64">
        <f t="shared" si="1"/>
        <v>0</v>
      </c>
      <c r="G20" s="42" t="s">
        <v>101</v>
      </c>
      <c r="H20" s="51">
        <f>SUM(H5:H18)</f>
        <v>850</v>
      </c>
      <c r="I20" s="59"/>
      <c r="J20" s="42"/>
      <c r="K20" s="51">
        <f t="shared" ref="K20:L20" si="2">SUM(K5:K19)</f>
        <v>560</v>
      </c>
      <c r="L20" s="65">
        <f t="shared" si="2"/>
        <v>560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c r="C24" s="87"/>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30.0</v>
      </c>
      <c r="C25" s="79" t="s">
        <v>851</v>
      </c>
      <c r="D25" s="77"/>
      <c r="E25" s="80">
        <v>30.0</v>
      </c>
      <c r="F25" s="88">
        <v>30.0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v>70.0</v>
      </c>
      <c r="C26" s="79" t="s">
        <v>852</v>
      </c>
      <c r="D26" s="77"/>
      <c r="E26" s="80">
        <v>80.0</v>
      </c>
      <c r="F26" s="88">
        <v>80.0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7">
        <v>165.0</v>
      </c>
      <c r="C27" s="79" t="s">
        <v>853</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0.0</v>
      </c>
      <c r="C28" s="90"/>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0.0</v>
      </c>
      <c r="C30" s="79">
        <v>0.0</v>
      </c>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0">
        <v>50.0</v>
      </c>
      <c r="C31" s="79" t="s">
        <v>854</v>
      </c>
      <c r="D31" s="77"/>
      <c r="E31" s="80">
        <v>50.0</v>
      </c>
      <c r="F31" s="88">
        <v>50.0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845</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t="s">
        <v>845</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t="s">
        <v>845</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315</v>
      </c>
      <c r="C37" s="108"/>
      <c r="D37" s="77"/>
      <c r="E37" s="107">
        <f t="shared" ref="E37:F37" si="4">SUM(E24:E36)</f>
        <v>620</v>
      </c>
      <c r="F37" s="109">
        <f t="shared" si="4"/>
        <v>620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855</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560</v>
      </c>
      <c r="F64" s="171">
        <f t="shared" si="9"/>
        <v>560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620</v>
      </c>
      <c r="F65" s="171">
        <f t="shared" si="10"/>
        <v>620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1180</v>
      </c>
      <c r="F66" s="171">
        <f t="shared" si="11"/>
        <v>1180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856</v>
      </c>
      <c r="B1" s="20" t="s">
        <v>857</v>
      </c>
      <c r="C1" s="20" t="s">
        <v>333</v>
      </c>
      <c r="D1" s="20" t="s">
        <v>858</v>
      </c>
      <c r="E1" s="20" t="s">
        <v>217</v>
      </c>
      <c r="F1" s="20" t="s">
        <v>61</v>
      </c>
      <c r="G1" s="21" t="s">
        <v>859</v>
      </c>
      <c r="H1" s="22"/>
      <c r="I1" s="22"/>
      <c r="J1" s="22"/>
      <c r="K1" s="23" t="s">
        <v>860</v>
      </c>
      <c r="L1" s="24"/>
      <c r="M1" s="22"/>
      <c r="N1" s="25"/>
      <c r="O1" s="22"/>
      <c r="P1" s="22"/>
      <c r="Q1" s="22"/>
      <c r="R1" s="22"/>
      <c r="S1" s="22"/>
      <c r="T1" s="22"/>
      <c r="U1" s="22"/>
      <c r="V1" s="22"/>
      <c r="W1" s="22"/>
      <c r="X1" s="22"/>
      <c r="Y1" s="22"/>
      <c r="Z1" s="22"/>
    </row>
    <row r="2" ht="12.75" customHeight="1">
      <c r="A2" s="26" t="s">
        <v>861</v>
      </c>
      <c r="B2" s="27"/>
      <c r="C2" s="27"/>
      <c r="D2" s="27"/>
      <c r="E2" s="28"/>
      <c r="F2" s="28"/>
      <c r="G2" s="27" t="s">
        <v>862</v>
      </c>
      <c r="H2" s="29"/>
      <c r="I2" s="29"/>
      <c r="J2" s="29"/>
      <c r="K2" s="28"/>
      <c r="L2" s="30"/>
      <c r="M2" s="22"/>
      <c r="N2" s="22"/>
      <c r="O2" s="22"/>
      <c r="P2" s="22"/>
      <c r="Q2" s="22"/>
      <c r="R2" s="22"/>
      <c r="S2" s="22"/>
      <c r="T2" s="22"/>
      <c r="U2" s="22"/>
      <c r="V2" s="22"/>
      <c r="W2" s="22"/>
      <c r="X2" s="22"/>
      <c r="Y2" s="22"/>
      <c r="Z2" s="22"/>
    </row>
    <row r="3" ht="12.75" customHeight="1">
      <c r="A3" s="31" t="s">
        <v>863</v>
      </c>
      <c r="B3" s="32" t="s">
        <v>864</v>
      </c>
      <c r="C3" s="32" t="s">
        <v>257</v>
      </c>
      <c r="D3" s="32" t="s">
        <v>865</v>
      </c>
      <c r="E3" s="31" t="s">
        <v>70</v>
      </c>
      <c r="F3" s="33"/>
      <c r="G3" s="31" t="s">
        <v>866</v>
      </c>
      <c r="H3" s="32" t="s">
        <v>190</v>
      </c>
      <c r="I3" s="32" t="s">
        <v>257</v>
      </c>
      <c r="J3" s="32" t="s">
        <v>865</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150.0</v>
      </c>
      <c r="C5" s="38" t="s">
        <v>867</v>
      </c>
      <c r="D5" s="39"/>
      <c r="E5" s="40">
        <v>150.0</v>
      </c>
      <c r="F5" s="41">
        <v>150.0</v>
      </c>
      <c r="G5" s="42" t="s">
        <v>79</v>
      </c>
      <c r="H5" s="43">
        <v>150.0</v>
      </c>
      <c r="I5" s="44" t="s">
        <v>868</v>
      </c>
      <c r="J5" s="42"/>
      <c r="K5" s="45">
        <v>150.0</v>
      </c>
      <c r="L5" s="46">
        <v>150.0</v>
      </c>
      <c r="M5" s="22"/>
      <c r="N5" s="22"/>
      <c r="O5" s="22"/>
      <c r="P5" s="22"/>
      <c r="Q5" s="22"/>
      <c r="R5" s="22"/>
      <c r="S5" s="22"/>
      <c r="T5" s="22"/>
      <c r="U5" s="22"/>
      <c r="V5" s="22"/>
      <c r="W5" s="22"/>
      <c r="X5" s="22"/>
      <c r="Y5" s="22"/>
      <c r="Z5" s="22"/>
    </row>
    <row r="6" ht="12.75" customHeight="1">
      <c r="A6" s="36" t="s">
        <v>82</v>
      </c>
      <c r="B6" s="37">
        <v>300.0</v>
      </c>
      <c r="C6" s="38" t="s">
        <v>869</v>
      </c>
      <c r="D6" s="39"/>
      <c r="E6" s="40">
        <v>90.0</v>
      </c>
      <c r="F6" s="41">
        <v>90.0</v>
      </c>
      <c r="G6" s="42" t="s">
        <v>82</v>
      </c>
      <c r="H6" s="43">
        <v>200.0</v>
      </c>
      <c r="I6" s="44" t="s">
        <v>870</v>
      </c>
      <c r="J6" s="42"/>
      <c r="K6" s="45">
        <v>90.0</v>
      </c>
      <c r="L6" s="46">
        <v>90.0</v>
      </c>
      <c r="M6" s="22"/>
      <c r="N6" s="22"/>
      <c r="O6" s="22"/>
      <c r="P6" s="22"/>
      <c r="Q6" s="22"/>
      <c r="R6" s="22"/>
      <c r="S6" s="22"/>
      <c r="T6" s="22"/>
      <c r="U6" s="22"/>
      <c r="V6" s="22"/>
      <c r="W6" s="22"/>
      <c r="X6" s="22"/>
      <c r="Y6" s="22"/>
      <c r="Z6" s="22"/>
    </row>
    <row r="7" ht="12.75" customHeight="1">
      <c r="A7" s="36" t="s">
        <v>84</v>
      </c>
      <c r="B7" s="37">
        <v>400.0</v>
      </c>
      <c r="C7" s="38" t="s">
        <v>871</v>
      </c>
      <c r="D7" s="39"/>
      <c r="E7" s="40">
        <v>400.0</v>
      </c>
      <c r="F7" s="41">
        <v>400.0</v>
      </c>
      <c r="G7" s="42" t="s">
        <v>84</v>
      </c>
      <c r="H7" s="43">
        <v>250.0</v>
      </c>
      <c r="I7" s="44" t="s">
        <v>872</v>
      </c>
      <c r="J7" s="42"/>
      <c r="K7" s="45">
        <v>250.0</v>
      </c>
      <c r="L7" s="46">
        <v>250.0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0.0</v>
      </c>
      <c r="C9" s="38" t="s">
        <v>89</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t="s">
        <v>99</v>
      </c>
      <c r="I10" s="44"/>
      <c r="J10" s="42"/>
      <c r="K10" s="43">
        <v>0.0</v>
      </c>
      <c r="L10" s="48">
        <v>0.0</v>
      </c>
      <c r="M10" s="22"/>
      <c r="N10" s="22"/>
      <c r="O10" s="22"/>
      <c r="P10" s="22"/>
      <c r="Q10" s="22"/>
      <c r="R10" s="22"/>
      <c r="S10" s="22"/>
      <c r="T10" s="22"/>
      <c r="U10" s="22"/>
      <c r="V10" s="22"/>
      <c r="W10" s="22"/>
      <c r="X10" s="22"/>
      <c r="Y10" s="22"/>
      <c r="Z10" s="22"/>
    </row>
    <row r="11" ht="12.75" customHeight="1">
      <c r="A11" s="55" t="s">
        <v>93</v>
      </c>
      <c r="B11" s="37"/>
      <c r="C11" s="38"/>
      <c r="D11" s="39"/>
      <c r="E11" s="37">
        <v>0.0</v>
      </c>
      <c r="F11" s="47">
        <v>0.0</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t="s">
        <v>99</v>
      </c>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850</v>
      </c>
      <c r="C20" s="58"/>
      <c r="D20" s="39"/>
      <c r="E20" s="58">
        <f t="shared" ref="E20:F20" si="1">SUM(E5,E6,E7,E8,E10,E11,E15,E17,E18)</f>
        <v>640</v>
      </c>
      <c r="F20" s="64">
        <f t="shared" si="1"/>
        <v>640</v>
      </c>
      <c r="G20" s="42" t="s">
        <v>101</v>
      </c>
      <c r="H20" s="51">
        <f>SUM(H5:H18)</f>
        <v>600</v>
      </c>
      <c r="I20" s="59"/>
      <c r="J20" s="42"/>
      <c r="K20" s="51">
        <f t="shared" ref="K20:L20" si="2">SUM(K5:K19)</f>
        <v>490</v>
      </c>
      <c r="L20" s="65">
        <f t="shared" si="2"/>
        <v>490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150.0</v>
      </c>
      <c r="C24" s="79" t="s">
        <v>867</v>
      </c>
      <c r="D24" s="77"/>
      <c r="E24" s="80">
        <v>150.0</v>
      </c>
      <c r="F24" s="88">
        <v>150.0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0">
        <v>100.0</v>
      </c>
      <c r="C25" s="79" t="s">
        <v>873</v>
      </c>
      <c r="D25" s="77"/>
      <c r="E25" s="80">
        <v>100.0</v>
      </c>
      <c r="F25" s="88">
        <v>100.0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500.0</v>
      </c>
      <c r="C26" s="79" t="s">
        <v>874</v>
      </c>
      <c r="D26" s="77"/>
      <c r="E26" s="80">
        <v>400.0</v>
      </c>
      <c r="F26" s="88">
        <v>400.0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300.0</v>
      </c>
      <c r="C27" s="79" t="s">
        <v>875</v>
      </c>
      <c r="D27" s="77"/>
      <c r="E27" s="89">
        <v>300.0</v>
      </c>
      <c r="F27" s="88">
        <v>300.0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500.0</v>
      </c>
      <c r="C30" s="79" t="s">
        <v>876</v>
      </c>
      <c r="D30" s="77"/>
      <c r="E30" s="80">
        <v>150.0</v>
      </c>
      <c r="F30" s="88">
        <v>150.0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1550</v>
      </c>
      <c r="C37" s="108"/>
      <c r="D37" s="77"/>
      <c r="E37" s="107">
        <f t="shared" ref="E37:F37" si="4">SUM(E24:E36)</f>
        <v>1100</v>
      </c>
      <c r="F37" s="109">
        <f t="shared" si="4"/>
        <v>1100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1130</v>
      </c>
      <c r="F64" s="171">
        <f t="shared" si="9"/>
        <v>1130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1100</v>
      </c>
      <c r="F65" s="171">
        <f t="shared" si="10"/>
        <v>1100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2230</v>
      </c>
      <c r="F66" s="171">
        <f t="shared" si="11"/>
        <v>2230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877</v>
      </c>
      <c r="B1" s="20" t="s">
        <v>878</v>
      </c>
      <c r="C1" s="20" t="s">
        <v>58</v>
      </c>
      <c r="D1" s="20" t="s">
        <v>879</v>
      </c>
      <c r="E1" s="20" t="s">
        <v>60</v>
      </c>
      <c r="F1" s="20" t="s">
        <v>61</v>
      </c>
      <c r="G1" s="21" t="s">
        <v>880</v>
      </c>
      <c r="H1" s="22"/>
      <c r="I1" s="22"/>
      <c r="J1" s="22"/>
      <c r="K1" s="23" t="s">
        <v>881</v>
      </c>
      <c r="L1" s="24"/>
      <c r="M1" s="22"/>
      <c r="N1" s="25"/>
      <c r="O1" s="22"/>
      <c r="P1" s="22"/>
      <c r="Q1" s="22"/>
      <c r="R1" s="22"/>
      <c r="S1" s="22"/>
      <c r="T1" s="22"/>
      <c r="U1" s="22"/>
      <c r="V1" s="22"/>
      <c r="W1" s="22"/>
      <c r="X1" s="22"/>
      <c r="Y1" s="22"/>
      <c r="Z1" s="22"/>
    </row>
    <row r="2" ht="12.75" customHeight="1">
      <c r="A2" s="26" t="s">
        <v>882</v>
      </c>
      <c r="B2" s="27"/>
      <c r="C2" s="27"/>
      <c r="D2" s="27"/>
      <c r="E2" s="28"/>
      <c r="F2" s="28"/>
      <c r="G2" s="27" t="s">
        <v>883</v>
      </c>
      <c r="H2" s="29"/>
      <c r="I2" s="29"/>
      <c r="J2" s="29"/>
      <c r="K2" s="28"/>
      <c r="L2" s="30"/>
      <c r="M2" s="22"/>
      <c r="N2" s="22"/>
      <c r="O2" s="22"/>
      <c r="P2" s="22"/>
      <c r="Q2" s="22"/>
      <c r="R2" s="22"/>
      <c r="S2" s="22"/>
      <c r="T2" s="22"/>
      <c r="U2" s="22"/>
      <c r="V2" s="22"/>
      <c r="W2" s="22"/>
      <c r="X2" s="22"/>
      <c r="Y2" s="22"/>
      <c r="Z2" s="22"/>
    </row>
    <row r="3" ht="12.75" customHeight="1">
      <c r="A3" s="31" t="s">
        <v>884</v>
      </c>
      <c r="B3" s="32" t="s">
        <v>796</v>
      </c>
      <c r="C3" s="32" t="s">
        <v>341</v>
      </c>
      <c r="D3" s="32" t="s">
        <v>865</v>
      </c>
      <c r="E3" s="31" t="s">
        <v>70</v>
      </c>
      <c r="F3" s="33"/>
      <c r="G3" s="31" t="s">
        <v>885</v>
      </c>
      <c r="H3" s="32" t="s">
        <v>796</v>
      </c>
      <c r="I3" s="32" t="s">
        <v>341</v>
      </c>
      <c r="J3" s="32" t="s">
        <v>865</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300.0</v>
      </c>
      <c r="C5" s="38" t="s">
        <v>886</v>
      </c>
      <c r="D5" s="39"/>
      <c r="E5" s="40">
        <v>300.0</v>
      </c>
      <c r="F5" s="41">
        <v>300.0</v>
      </c>
      <c r="G5" s="42" t="s">
        <v>79</v>
      </c>
      <c r="H5" s="43">
        <v>200.0</v>
      </c>
      <c r="I5" s="44" t="s">
        <v>887</v>
      </c>
      <c r="J5" s="42"/>
      <c r="K5" s="45">
        <v>150.0</v>
      </c>
      <c r="L5" s="46">
        <v>150.0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100.0</v>
      </c>
      <c r="I6" s="44" t="s">
        <v>888</v>
      </c>
      <c r="J6" s="42"/>
      <c r="K6" s="45">
        <v>40.0</v>
      </c>
      <c r="L6" s="46">
        <v>40.0</v>
      </c>
      <c r="M6" s="22"/>
      <c r="N6" s="22"/>
      <c r="O6" s="22"/>
      <c r="P6" s="22"/>
      <c r="Q6" s="22"/>
      <c r="R6" s="22"/>
      <c r="S6" s="22"/>
      <c r="T6" s="22"/>
      <c r="U6" s="22"/>
      <c r="V6" s="22"/>
      <c r="W6" s="22"/>
      <c r="X6" s="22"/>
      <c r="Y6" s="22"/>
      <c r="Z6" s="22"/>
    </row>
    <row r="7" ht="12.75" customHeight="1">
      <c r="A7" s="36" t="s">
        <v>84</v>
      </c>
      <c r="B7" s="37">
        <v>400.0</v>
      </c>
      <c r="C7" s="38" t="s">
        <v>889</v>
      </c>
      <c r="D7" s="39"/>
      <c r="E7" s="40">
        <v>400.0</v>
      </c>
      <c r="F7" s="41">
        <v>400.0</v>
      </c>
      <c r="G7" s="42" t="s">
        <v>84</v>
      </c>
      <c r="H7" s="43">
        <v>300.0</v>
      </c>
      <c r="I7" s="44" t="s">
        <v>890</v>
      </c>
      <c r="J7" s="42"/>
      <c r="K7" s="45">
        <v>300.0</v>
      </c>
      <c r="L7" s="46">
        <v>300.0</v>
      </c>
      <c r="M7" s="22"/>
      <c r="N7" s="22"/>
      <c r="O7" s="22"/>
      <c r="P7" s="22"/>
      <c r="Q7" s="22"/>
      <c r="R7" s="22"/>
      <c r="S7" s="22"/>
      <c r="T7" s="22"/>
      <c r="U7" s="22"/>
      <c r="V7" s="22"/>
      <c r="W7" s="22"/>
      <c r="X7" s="22"/>
      <c r="Y7" s="22"/>
      <c r="Z7" s="22"/>
    </row>
    <row r="8" ht="12.75" customHeight="1">
      <c r="A8" s="36" t="s">
        <v>87</v>
      </c>
      <c r="B8" s="37">
        <v>150.0</v>
      </c>
      <c r="C8" s="38" t="s">
        <v>891</v>
      </c>
      <c r="D8" s="39"/>
      <c r="E8" s="40">
        <v>110.0</v>
      </c>
      <c r="F8" s="41">
        <v>110.0</v>
      </c>
      <c r="G8" s="42" t="s">
        <v>87</v>
      </c>
      <c r="H8" s="43">
        <v>200.0</v>
      </c>
      <c r="I8" s="44" t="s">
        <v>892</v>
      </c>
      <c r="J8" s="42"/>
      <c r="K8" s="45">
        <v>110.0</v>
      </c>
      <c r="L8" s="46">
        <v>110.0</v>
      </c>
      <c r="M8" s="22"/>
      <c r="N8" s="22"/>
      <c r="O8" s="22"/>
      <c r="P8" s="22"/>
      <c r="Q8" s="22"/>
      <c r="R8" s="22"/>
      <c r="S8" s="22"/>
      <c r="T8" s="22"/>
      <c r="U8" s="22"/>
      <c r="V8" s="22"/>
      <c r="W8" s="22"/>
      <c r="X8" s="22"/>
      <c r="Y8" s="22"/>
      <c r="Z8" s="22"/>
    </row>
    <row r="9" ht="12.75" customHeight="1">
      <c r="A9" s="39" t="s">
        <v>88</v>
      </c>
      <c r="B9" s="37">
        <v>500.0</v>
      </c>
      <c r="C9" s="38" t="s">
        <v>893</v>
      </c>
      <c r="D9" s="39"/>
      <c r="E9" s="49"/>
      <c r="F9" s="50"/>
      <c r="G9" s="42" t="s">
        <v>88</v>
      </c>
      <c r="H9" s="51">
        <v>0.0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40">
        <v>500.0</v>
      </c>
      <c r="F11" s="41">
        <v>500.0</v>
      </c>
      <c r="G11" s="56" t="s">
        <v>93</v>
      </c>
      <c r="H11" s="45">
        <v>400.0</v>
      </c>
      <c r="I11" s="206" t="s">
        <v>894</v>
      </c>
      <c r="J11" s="42"/>
      <c r="K11" s="45">
        <v>400.0</v>
      </c>
      <c r="L11" s="46">
        <v>400.0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1350</v>
      </c>
      <c r="C20" s="58"/>
      <c r="D20" s="39"/>
      <c r="E20" s="58">
        <f t="shared" ref="E20:F20" si="1">SUM(E5,E6,E7,E8,E10,E11,E15,E17,E18)</f>
        <v>1310</v>
      </c>
      <c r="F20" s="64">
        <f t="shared" si="1"/>
        <v>1310</v>
      </c>
      <c r="G20" s="42" t="s">
        <v>101</v>
      </c>
      <c r="H20" s="51">
        <f>SUM(H5:H18)</f>
        <v>1200</v>
      </c>
      <c r="I20" s="59"/>
      <c r="J20" s="42"/>
      <c r="K20" s="51">
        <f t="shared" ref="K20:L20" si="2">SUM(K5:K19)</f>
        <v>1000</v>
      </c>
      <c r="L20" s="65">
        <f t="shared" si="2"/>
        <v>1000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300.0</v>
      </c>
      <c r="C24" s="79" t="s">
        <v>895</v>
      </c>
      <c r="D24" s="77"/>
      <c r="E24" s="80">
        <v>300.0</v>
      </c>
      <c r="F24" s="88">
        <v>300.0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50.0</v>
      </c>
      <c r="C25" s="79" t="s">
        <v>896</v>
      </c>
      <c r="D25" s="77"/>
      <c r="E25" s="80">
        <v>50.0</v>
      </c>
      <c r="F25" s="88">
        <v>50.0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v>150.0</v>
      </c>
      <c r="C26" s="79" t="s">
        <v>897</v>
      </c>
      <c r="D26" s="77"/>
      <c r="E26" s="80">
        <v>150.0</v>
      </c>
      <c r="F26" s="88">
        <v>150.0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7">
        <v>200.0</v>
      </c>
      <c r="C27" s="79" t="s">
        <v>898</v>
      </c>
      <c r="D27" s="77"/>
      <c r="E27" s="89">
        <v>200.0</v>
      </c>
      <c r="F27" s="88">
        <v>200.0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0.0</v>
      </c>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sum(B24:B28)</f>
        <v>700</v>
      </c>
      <c r="C37" s="108"/>
      <c r="D37" s="77"/>
      <c r="E37" s="107">
        <f t="shared" ref="E37:F37" si="4">SUM(E24:E36)</f>
        <v>700</v>
      </c>
      <c r="F37" s="109">
        <f t="shared" si="4"/>
        <v>700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2" t="s">
        <v>899</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2310</v>
      </c>
      <c r="F64" s="171">
        <f t="shared" si="9"/>
        <v>2310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700</v>
      </c>
      <c r="F65" s="171">
        <f t="shared" si="10"/>
        <v>700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3010</v>
      </c>
      <c r="F66" s="171">
        <f t="shared" si="11"/>
        <v>3010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900</v>
      </c>
      <c r="B1" s="20" t="s">
        <v>901</v>
      </c>
      <c r="C1" s="20" t="s">
        <v>58</v>
      </c>
      <c r="D1" s="20" t="s">
        <v>902</v>
      </c>
      <c r="E1" s="20" t="s">
        <v>903</v>
      </c>
      <c r="F1" s="20" t="s">
        <v>61</v>
      </c>
      <c r="G1" s="21" t="s">
        <v>904</v>
      </c>
      <c r="H1" s="22"/>
      <c r="I1" s="22"/>
      <c r="J1" s="22"/>
      <c r="K1" s="23" t="s">
        <v>905</v>
      </c>
      <c r="L1" s="24"/>
      <c r="M1" s="22"/>
      <c r="N1" s="25"/>
      <c r="O1" s="22"/>
      <c r="P1" s="22"/>
      <c r="Q1" s="22"/>
      <c r="R1" s="22"/>
      <c r="S1" s="22"/>
      <c r="T1" s="22"/>
      <c r="U1" s="22"/>
      <c r="V1" s="22"/>
      <c r="W1" s="22"/>
      <c r="X1" s="22"/>
      <c r="Y1" s="22"/>
      <c r="Z1" s="22"/>
    </row>
    <row r="2" ht="12.75" customHeight="1">
      <c r="A2" s="26" t="s">
        <v>906</v>
      </c>
      <c r="B2" s="27"/>
      <c r="C2" s="27"/>
      <c r="D2" s="27"/>
      <c r="E2" s="28"/>
      <c r="F2" s="28"/>
      <c r="G2" s="27" t="s">
        <v>907</v>
      </c>
      <c r="H2" s="29"/>
      <c r="I2" s="29"/>
      <c r="J2" s="29"/>
      <c r="K2" s="28"/>
      <c r="L2" s="30"/>
      <c r="M2" s="22"/>
      <c r="N2" s="22"/>
      <c r="O2" s="22"/>
      <c r="P2" s="22"/>
      <c r="Q2" s="22"/>
      <c r="R2" s="22"/>
      <c r="S2" s="22"/>
      <c r="T2" s="22"/>
      <c r="U2" s="22"/>
      <c r="V2" s="22"/>
      <c r="W2" s="22"/>
      <c r="X2" s="22"/>
      <c r="Y2" s="22"/>
      <c r="Z2" s="22"/>
    </row>
    <row r="3" ht="12.75" customHeight="1">
      <c r="A3" s="31" t="s">
        <v>908</v>
      </c>
      <c r="B3" s="32" t="s">
        <v>909</v>
      </c>
      <c r="C3" s="32" t="s">
        <v>910</v>
      </c>
      <c r="D3" s="32" t="s">
        <v>911</v>
      </c>
      <c r="E3" s="31" t="s">
        <v>70</v>
      </c>
      <c r="F3" s="33"/>
      <c r="G3" s="31" t="s">
        <v>912</v>
      </c>
      <c r="H3" s="32" t="s">
        <v>913</v>
      </c>
      <c r="I3" s="32" t="s">
        <v>914</v>
      </c>
      <c r="J3" s="32" t="s">
        <v>915</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0.0</v>
      </c>
      <c r="C5" s="38"/>
      <c r="D5" s="39"/>
      <c r="E5" s="37">
        <v>0.0</v>
      </c>
      <c r="F5" s="47">
        <v>0.0</v>
      </c>
      <c r="G5" s="42" t="s">
        <v>79</v>
      </c>
      <c r="H5" s="43">
        <v>0.0</v>
      </c>
      <c r="I5" s="44"/>
      <c r="J5" s="42"/>
      <c r="K5" s="43">
        <v>0.0</v>
      </c>
      <c r="L5" s="48">
        <v>0.0</v>
      </c>
      <c r="M5" s="22"/>
      <c r="N5" s="22"/>
      <c r="O5" s="22"/>
      <c r="P5" s="22"/>
      <c r="Q5" s="22"/>
      <c r="R5" s="22"/>
      <c r="S5" s="22"/>
      <c r="T5" s="22"/>
      <c r="U5" s="22"/>
      <c r="V5" s="22"/>
      <c r="W5" s="22"/>
      <c r="X5" s="22"/>
      <c r="Y5" s="22"/>
      <c r="Z5" s="22"/>
    </row>
    <row r="6" ht="12.75" customHeight="1">
      <c r="A6" s="36" t="s">
        <v>82</v>
      </c>
      <c r="B6" s="37">
        <v>0.0</v>
      </c>
      <c r="C6" s="38"/>
      <c r="D6" s="39"/>
      <c r="E6" s="37">
        <v>0.0</v>
      </c>
      <c r="F6" s="47">
        <v>0.0</v>
      </c>
      <c r="G6" s="42" t="s">
        <v>82</v>
      </c>
      <c r="H6" s="43">
        <v>0.0</v>
      </c>
      <c r="I6" s="44"/>
      <c r="J6" s="42"/>
      <c r="K6" s="43">
        <v>0.0</v>
      </c>
      <c r="L6" s="48">
        <v>0.0</v>
      </c>
      <c r="M6" s="22"/>
      <c r="N6" s="22"/>
      <c r="O6" s="22"/>
      <c r="P6" s="22"/>
      <c r="Q6" s="22"/>
      <c r="R6" s="22"/>
      <c r="S6" s="22"/>
      <c r="T6" s="22"/>
      <c r="U6" s="22"/>
      <c r="V6" s="22"/>
      <c r="W6" s="22"/>
      <c r="X6" s="22"/>
      <c r="Y6" s="22"/>
      <c r="Z6" s="22"/>
    </row>
    <row r="7" ht="12.75" customHeight="1">
      <c r="A7" s="36" t="s">
        <v>84</v>
      </c>
      <c r="B7" s="37">
        <v>30.0</v>
      </c>
      <c r="C7" s="38" t="s">
        <v>916</v>
      </c>
      <c r="D7" s="39"/>
      <c r="E7" s="40">
        <v>30.0</v>
      </c>
      <c r="F7" s="41">
        <v>30.0</v>
      </c>
      <c r="G7" s="42" t="s">
        <v>84</v>
      </c>
      <c r="H7" s="43">
        <v>30.0</v>
      </c>
      <c r="I7" s="44" t="s">
        <v>917</v>
      </c>
      <c r="J7" s="42"/>
      <c r="K7" s="45">
        <v>30.0</v>
      </c>
      <c r="L7" s="46">
        <v>30.0</v>
      </c>
      <c r="M7" s="22"/>
      <c r="N7" s="22"/>
      <c r="O7" s="22"/>
      <c r="P7" s="22"/>
      <c r="Q7" s="22"/>
      <c r="R7" s="22"/>
      <c r="S7" s="22"/>
      <c r="T7" s="22"/>
      <c r="U7" s="22"/>
      <c r="V7" s="22"/>
      <c r="W7" s="22"/>
      <c r="X7" s="22"/>
      <c r="Y7" s="22"/>
      <c r="Z7" s="22"/>
    </row>
    <row r="8" ht="12.75" customHeight="1">
      <c r="A8" s="36" t="s">
        <v>87</v>
      </c>
      <c r="B8" s="37">
        <v>0.0</v>
      </c>
      <c r="C8" s="38"/>
      <c r="D8" s="39"/>
      <c r="E8" s="37">
        <v>0.0</v>
      </c>
      <c r="F8" s="47">
        <v>0.0</v>
      </c>
      <c r="G8" s="42" t="s">
        <v>87</v>
      </c>
      <c r="H8" s="43">
        <v>0.0</v>
      </c>
      <c r="I8" s="44"/>
      <c r="J8" s="42"/>
      <c r="K8" s="43">
        <v>0.0</v>
      </c>
      <c r="L8" s="48">
        <v>0.0</v>
      </c>
      <c r="M8" s="22"/>
      <c r="N8" s="22"/>
      <c r="O8" s="22"/>
      <c r="P8" s="22"/>
      <c r="Q8" s="22"/>
      <c r="R8" s="22"/>
      <c r="S8" s="22"/>
      <c r="T8" s="22"/>
      <c r="U8" s="22"/>
      <c r="V8" s="22"/>
      <c r="W8" s="22"/>
      <c r="X8" s="22"/>
      <c r="Y8" s="22"/>
      <c r="Z8" s="22"/>
    </row>
    <row r="9" ht="12.75" customHeight="1">
      <c r="A9" s="39" t="s">
        <v>88</v>
      </c>
      <c r="B9" s="37">
        <v>364.78</v>
      </c>
      <c r="C9" s="38" t="s">
        <v>918</v>
      </c>
      <c r="D9" s="39"/>
      <c r="E9" s="49"/>
      <c r="F9" s="50"/>
      <c r="G9" s="42" t="s">
        <v>88</v>
      </c>
      <c r="H9" s="51" t="s">
        <v>90</v>
      </c>
      <c r="I9" s="52" t="s">
        <v>91</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c r="I10" s="44"/>
      <c r="J10" s="42"/>
      <c r="K10" s="43">
        <v>0.0</v>
      </c>
      <c r="L10" s="48">
        <v>0.0</v>
      </c>
      <c r="M10" s="22"/>
      <c r="N10" s="22"/>
      <c r="O10" s="22"/>
      <c r="P10" s="22"/>
      <c r="Q10" s="22"/>
      <c r="R10" s="22"/>
      <c r="S10" s="22"/>
      <c r="T10" s="22"/>
      <c r="U10" s="22"/>
      <c r="V10" s="22"/>
      <c r="W10" s="22"/>
      <c r="X10" s="22"/>
      <c r="Y10" s="22"/>
      <c r="Z10" s="22"/>
    </row>
    <row r="11" ht="12.75" customHeight="1">
      <c r="A11" s="55" t="s">
        <v>93</v>
      </c>
      <c r="B11" s="37" t="s">
        <v>306</v>
      </c>
      <c r="C11" s="38"/>
      <c r="D11" s="39"/>
      <c r="E11" s="40">
        <v>364.78</v>
      </c>
      <c r="F11" s="41">
        <v>364.78</v>
      </c>
      <c r="G11" s="56" t="s">
        <v>93</v>
      </c>
      <c r="H11" s="43"/>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37"/>
      <c r="C13" s="38"/>
      <c r="D13" s="39"/>
      <c r="E13" s="37"/>
      <c r="F13" s="47"/>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c r="C15" s="38"/>
      <c r="D15" s="39"/>
      <c r="E15" s="37">
        <v>0.0</v>
      </c>
      <c r="F15" s="47">
        <v>0.0</v>
      </c>
      <c r="G15" s="56" t="s">
        <v>97</v>
      </c>
      <c r="H15" s="43"/>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394.78</v>
      </c>
      <c r="C20" s="58"/>
      <c r="D20" s="39"/>
      <c r="E20" s="58">
        <f t="shared" ref="E20:F20" si="1">SUM(E5,E6,E7,E8,E10,E11,E15,E17,E18)</f>
        <v>394.78</v>
      </c>
      <c r="F20" s="64">
        <f t="shared" si="1"/>
        <v>394.78</v>
      </c>
      <c r="G20" s="42" t="s">
        <v>101</v>
      </c>
      <c r="H20" s="51">
        <f>SUM(H5:H18)</f>
        <v>30</v>
      </c>
      <c r="I20" s="59"/>
      <c r="J20" s="42"/>
      <c r="K20" s="51">
        <f t="shared" ref="K20:L20" si="2">SUM(K5:K19)</f>
        <v>30</v>
      </c>
      <c r="L20" s="65">
        <f t="shared" si="2"/>
        <v>30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7">
        <v>0.0</v>
      </c>
      <c r="C24" s="79"/>
      <c r="D24" s="77"/>
      <c r="E24" s="87">
        <v>0.0</v>
      </c>
      <c r="F24" s="81">
        <v>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7">
        <v>0.0</v>
      </c>
      <c r="C25" s="79"/>
      <c r="D25" s="77"/>
      <c r="E25" s="87">
        <v>0.0</v>
      </c>
      <c r="F25" s="81">
        <v>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0">
        <v>0.0</v>
      </c>
      <c r="C26" s="79"/>
      <c r="D26" s="77"/>
      <c r="E26" s="87">
        <v>0.0</v>
      </c>
      <c r="F26" s="81">
        <v>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150.0</v>
      </c>
      <c r="C27" s="79" t="s">
        <v>919</v>
      </c>
      <c r="D27" s="77"/>
      <c r="E27" s="89">
        <v>150.0</v>
      </c>
      <c r="F27" s="88">
        <v>150.0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90">
        <v>0.0</v>
      </c>
      <c r="C28" s="79"/>
      <c r="D28" s="77"/>
      <c r="E28" s="90">
        <v>0.0</v>
      </c>
      <c r="F28" s="81">
        <v>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7">
        <v>0.0</v>
      </c>
      <c r="C30" s="79"/>
      <c r="D30" s="77"/>
      <c r="E30" s="87">
        <v>0.0</v>
      </c>
      <c r="F30" s="81">
        <v>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7">
        <v>0.0</v>
      </c>
      <c r="C31" s="79"/>
      <c r="D31" s="77"/>
      <c r="E31" s="87">
        <v>0.0</v>
      </c>
      <c r="F31" s="81">
        <v>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7">
        <v>0.0</v>
      </c>
      <c r="C33" s="79"/>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3">SUM(K24,K25,K26,K27,K30,K32)</f>
        <v>0</v>
      </c>
      <c r="L34" s="105">
        <f t="shared" si="3"/>
        <v>0</v>
      </c>
      <c r="M34" s="22"/>
      <c r="N34" s="22"/>
      <c r="O34" s="22"/>
      <c r="P34" s="22"/>
      <c r="Q34" s="22"/>
      <c r="R34" s="22"/>
      <c r="S34" s="22"/>
      <c r="T34" s="22"/>
      <c r="U34" s="22"/>
      <c r="V34" s="22"/>
      <c r="W34" s="22"/>
      <c r="X34" s="22"/>
      <c r="Y34" s="22"/>
      <c r="Z34" s="22"/>
    </row>
    <row r="35" ht="12.75" customHeight="1">
      <c r="A35" s="77" t="s">
        <v>99</v>
      </c>
      <c r="B35" s="87"/>
      <c r="C35" s="79"/>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150</v>
      </c>
      <c r="C37" s="108"/>
      <c r="D37" s="77"/>
      <c r="E37" s="107">
        <f t="shared" ref="E37:F37" si="4">SUM(E24:E36)</f>
        <v>150</v>
      </c>
      <c r="F37" s="109">
        <f t="shared" si="4"/>
        <v>150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5">SUM(K39,K40,K41,K42,K43,K44)</f>
        <v>0</v>
      </c>
      <c r="L45" s="129">
        <f t="shared" si="5"/>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6">SUM(E45,E46)</f>
        <v>0</v>
      </c>
      <c r="F50" s="135">
        <f t="shared" si="6"/>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c r="C54" s="71" t="s">
        <v>163</v>
      </c>
      <c r="D54" s="32" t="s">
        <v>104</v>
      </c>
      <c r="E54" s="31" t="s">
        <v>108</v>
      </c>
      <c r="F54" s="35" t="s">
        <v>109</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0.0</v>
      </c>
      <c r="C56" s="145"/>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0.0</v>
      </c>
      <c r="C58" s="145"/>
      <c r="D58" s="146"/>
      <c r="E58" s="144">
        <v>0.0</v>
      </c>
      <c r="F58" s="147">
        <v>0.0</v>
      </c>
      <c r="G58" s="153" t="s">
        <v>101</v>
      </c>
      <c r="H58" s="154">
        <f>SUM(H51:H56)</f>
        <v>0</v>
      </c>
      <c r="I58" s="155"/>
      <c r="J58" s="156"/>
      <c r="K58" s="154">
        <f t="shared" ref="K58:L58" si="7">SUM(K51,K52,K53,K54,K55,K56)</f>
        <v>0</v>
      </c>
      <c r="L58" s="157">
        <f t="shared" si="7"/>
        <v>0</v>
      </c>
      <c r="M58" s="22"/>
      <c r="N58" s="22"/>
      <c r="O58" s="22"/>
      <c r="P58" s="22"/>
      <c r="Q58" s="22"/>
      <c r="R58" s="22"/>
      <c r="S58" s="22"/>
      <c r="T58" s="22"/>
      <c r="U58" s="22"/>
      <c r="V58" s="22"/>
      <c r="W58" s="22"/>
      <c r="X58" s="22"/>
      <c r="Y58" s="22"/>
      <c r="Z58" s="22"/>
    </row>
    <row r="59" ht="12.75" customHeight="1">
      <c r="A59" s="143" t="s">
        <v>171</v>
      </c>
      <c r="B59" s="144">
        <v>0.0</v>
      </c>
      <c r="C59" s="145"/>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0.0</v>
      </c>
      <c r="C60" s="145"/>
      <c r="D60" s="146"/>
      <c r="E60" s="144">
        <v>0.0</v>
      </c>
      <c r="F60" s="147">
        <v>0.0</v>
      </c>
      <c r="G60" s="186"/>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8">SUM(E56,E57,E58,E59,E60,E61)</f>
        <v>0</v>
      </c>
      <c r="F63" s="169">
        <f t="shared" si="8"/>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9">SUM(E20,K20,K34,E50,K45,E63,K58)</f>
        <v>424.78</v>
      </c>
      <c r="F64" s="171">
        <f t="shared" si="9"/>
        <v>424.78</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10">E37</f>
        <v>150</v>
      </c>
      <c r="F65" s="171">
        <f t="shared" si="10"/>
        <v>150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1">SUM(E64:E65)</f>
        <v>574.78</v>
      </c>
      <c r="F66" s="171">
        <f t="shared" si="11"/>
        <v>574.78</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9" t="s">
        <v>920</v>
      </c>
      <c r="B1" s="20" t="s">
        <v>921</v>
      </c>
      <c r="C1" s="20" t="s">
        <v>333</v>
      </c>
      <c r="D1" s="20" t="s">
        <v>922</v>
      </c>
      <c r="E1" s="20" t="s">
        <v>60</v>
      </c>
      <c r="F1" s="20" t="s">
        <v>61</v>
      </c>
      <c r="G1" s="21" t="s">
        <v>923</v>
      </c>
      <c r="H1" s="22"/>
      <c r="I1" s="22"/>
      <c r="J1" s="22"/>
      <c r="K1" s="23" t="s">
        <v>924</v>
      </c>
      <c r="L1" s="24"/>
      <c r="M1" s="22"/>
      <c r="N1" s="25"/>
      <c r="O1" s="22"/>
      <c r="P1" s="22"/>
      <c r="Q1" s="22"/>
      <c r="R1" s="22"/>
      <c r="S1" s="22"/>
      <c r="T1" s="22"/>
      <c r="U1" s="22"/>
      <c r="V1" s="22"/>
      <c r="W1" s="22"/>
      <c r="X1" s="22"/>
      <c r="Y1" s="22"/>
      <c r="Z1" s="22"/>
    </row>
    <row r="2" ht="12.75" customHeight="1">
      <c r="A2" s="26" t="s">
        <v>925</v>
      </c>
      <c r="B2" s="27"/>
      <c r="C2" s="27"/>
      <c r="D2" s="27"/>
      <c r="E2" s="28"/>
      <c r="F2" s="28"/>
      <c r="G2" s="27" t="s">
        <v>926</v>
      </c>
      <c r="H2" s="29"/>
      <c r="I2" s="29"/>
      <c r="J2" s="29"/>
      <c r="K2" s="28"/>
      <c r="L2" s="30"/>
      <c r="M2" s="22"/>
      <c r="N2" s="22"/>
      <c r="O2" s="22"/>
      <c r="P2" s="22"/>
      <c r="Q2" s="22"/>
      <c r="R2" s="22"/>
      <c r="S2" s="22"/>
      <c r="T2" s="22"/>
      <c r="U2" s="22"/>
      <c r="V2" s="22"/>
      <c r="W2" s="22"/>
      <c r="X2" s="22"/>
      <c r="Y2" s="22"/>
      <c r="Z2" s="22"/>
    </row>
    <row r="3" ht="12.75" customHeight="1">
      <c r="A3" s="31" t="s">
        <v>927</v>
      </c>
      <c r="B3" s="32" t="s">
        <v>839</v>
      </c>
      <c r="C3" s="32" t="s">
        <v>191</v>
      </c>
      <c r="D3" s="32" t="s">
        <v>192</v>
      </c>
      <c r="E3" s="31" t="s">
        <v>409</v>
      </c>
      <c r="F3" s="33"/>
      <c r="G3" s="31" t="s">
        <v>928</v>
      </c>
      <c r="H3" s="32" t="s">
        <v>190</v>
      </c>
      <c r="I3" s="32" t="s">
        <v>191</v>
      </c>
      <c r="J3" s="32" t="s">
        <v>769</v>
      </c>
      <c r="K3" s="31" t="s">
        <v>70</v>
      </c>
      <c r="L3" s="33"/>
      <c r="M3" s="22"/>
      <c r="N3" s="22"/>
      <c r="O3" s="22"/>
      <c r="P3" s="22"/>
      <c r="Q3" s="22"/>
      <c r="R3" s="22"/>
      <c r="S3" s="22"/>
      <c r="T3" s="22"/>
      <c r="U3" s="22"/>
      <c r="V3" s="22"/>
      <c r="W3" s="22"/>
      <c r="X3" s="22"/>
      <c r="Y3" s="22"/>
      <c r="Z3" s="22"/>
    </row>
    <row r="4" ht="12.75" customHeight="1">
      <c r="A4" s="34" t="s">
        <v>74</v>
      </c>
      <c r="B4" s="31" t="s">
        <v>75</v>
      </c>
      <c r="C4" s="31" t="s">
        <v>76</v>
      </c>
      <c r="D4" s="31"/>
      <c r="E4" s="31" t="s">
        <v>77</v>
      </c>
      <c r="F4" s="35" t="s">
        <v>78</v>
      </c>
      <c r="G4" s="34" t="s">
        <v>74</v>
      </c>
      <c r="H4" s="32" t="s">
        <v>75</v>
      </c>
      <c r="I4" s="32" t="s">
        <v>76</v>
      </c>
      <c r="J4" s="32"/>
      <c r="K4" s="31" t="s">
        <v>77</v>
      </c>
      <c r="L4" s="35" t="s">
        <v>78</v>
      </c>
      <c r="M4" s="22"/>
      <c r="N4" s="22"/>
      <c r="O4" s="22"/>
      <c r="P4" s="22"/>
      <c r="Q4" s="22"/>
      <c r="R4" s="22"/>
      <c r="S4" s="22"/>
      <c r="T4" s="22"/>
      <c r="U4" s="22"/>
      <c r="V4" s="22"/>
      <c r="W4" s="22"/>
      <c r="X4" s="22"/>
      <c r="Y4" s="22"/>
      <c r="Z4" s="22"/>
    </row>
    <row r="5" ht="12.75" customHeight="1">
      <c r="A5" s="36" t="s">
        <v>79</v>
      </c>
      <c r="B5" s="37">
        <v>1000.0</v>
      </c>
      <c r="C5" s="38" t="s">
        <v>929</v>
      </c>
      <c r="D5" s="39"/>
      <c r="E5" s="40">
        <v>880.0</v>
      </c>
      <c r="F5" s="41">
        <v>880.0</v>
      </c>
      <c r="G5" s="42" t="s">
        <v>79</v>
      </c>
      <c r="H5" s="43">
        <v>1000.0</v>
      </c>
      <c r="I5" s="44" t="s">
        <v>930</v>
      </c>
      <c r="J5" s="42"/>
      <c r="K5" s="45">
        <v>880.0</v>
      </c>
      <c r="L5" s="46">
        <v>880.0</v>
      </c>
      <c r="M5" s="22"/>
      <c r="N5" s="22"/>
      <c r="O5" s="22"/>
      <c r="P5" s="22"/>
      <c r="Q5" s="22"/>
      <c r="R5" s="22"/>
      <c r="S5" s="22"/>
      <c r="T5" s="22"/>
      <c r="U5" s="22"/>
      <c r="V5" s="22"/>
      <c r="W5" s="22"/>
      <c r="X5" s="22"/>
      <c r="Y5" s="22"/>
      <c r="Z5" s="22"/>
    </row>
    <row r="6" ht="12.75" customHeight="1">
      <c r="A6" s="36" t="s">
        <v>82</v>
      </c>
      <c r="B6" s="37">
        <v>1000.0</v>
      </c>
      <c r="C6" s="38" t="s">
        <v>931</v>
      </c>
      <c r="D6" s="39"/>
      <c r="E6" s="40">
        <v>350.0</v>
      </c>
      <c r="F6" s="41">
        <v>350.0</v>
      </c>
      <c r="G6" s="42" t="s">
        <v>82</v>
      </c>
      <c r="H6" s="43">
        <v>1000.0</v>
      </c>
      <c r="I6" s="44" t="s">
        <v>932</v>
      </c>
      <c r="J6" s="42"/>
      <c r="K6" s="45">
        <v>350.0</v>
      </c>
      <c r="L6" s="46">
        <v>350.0</v>
      </c>
      <c r="M6" s="22"/>
      <c r="N6" s="22"/>
      <c r="O6" s="22"/>
      <c r="P6" s="22"/>
      <c r="Q6" s="22"/>
      <c r="R6" s="22"/>
      <c r="S6" s="22"/>
      <c r="T6" s="22"/>
      <c r="U6" s="22"/>
      <c r="V6" s="22"/>
      <c r="W6" s="22"/>
      <c r="X6" s="22"/>
      <c r="Y6" s="22"/>
      <c r="Z6" s="22"/>
    </row>
    <row r="7" ht="12.75" customHeight="1">
      <c r="A7" s="36" t="s">
        <v>84</v>
      </c>
      <c r="B7" s="37">
        <v>1500.0</v>
      </c>
      <c r="C7" s="38" t="s">
        <v>933</v>
      </c>
      <c r="D7" s="39"/>
      <c r="E7" s="40">
        <v>1500.0</v>
      </c>
      <c r="F7" s="41">
        <v>1500.0</v>
      </c>
      <c r="G7" s="42" t="s">
        <v>84</v>
      </c>
      <c r="H7" s="43">
        <v>2000.0</v>
      </c>
      <c r="I7" s="44" t="s">
        <v>934</v>
      </c>
      <c r="J7" s="42"/>
      <c r="K7" s="45">
        <v>1850.0</v>
      </c>
      <c r="L7" s="46">
        <v>1850.0</v>
      </c>
      <c r="M7" s="22"/>
      <c r="N7" s="22"/>
      <c r="O7" s="22"/>
      <c r="P7" s="22"/>
      <c r="Q7" s="22"/>
      <c r="R7" s="22"/>
      <c r="S7" s="22"/>
      <c r="T7" s="22"/>
      <c r="U7" s="22"/>
      <c r="V7" s="22"/>
      <c r="W7" s="22"/>
      <c r="X7" s="22"/>
      <c r="Y7" s="22"/>
      <c r="Z7" s="22"/>
    </row>
    <row r="8" ht="12.75" customHeight="1">
      <c r="A8" s="36" t="s">
        <v>87</v>
      </c>
      <c r="B8" s="37">
        <v>1000.0</v>
      </c>
      <c r="C8" s="38" t="s">
        <v>935</v>
      </c>
      <c r="D8" s="39"/>
      <c r="E8" s="40">
        <v>660.0</v>
      </c>
      <c r="F8" s="41">
        <v>660.0</v>
      </c>
      <c r="G8" s="42" t="s">
        <v>87</v>
      </c>
      <c r="H8" s="43">
        <v>2000.0</v>
      </c>
      <c r="I8" s="44" t="s">
        <v>936</v>
      </c>
      <c r="J8" s="42"/>
      <c r="K8" s="45">
        <v>660.0</v>
      </c>
      <c r="L8" s="46">
        <v>660.0</v>
      </c>
      <c r="M8" s="22"/>
      <c r="N8" s="22"/>
      <c r="O8" s="22"/>
      <c r="P8" s="22"/>
      <c r="Q8" s="22"/>
      <c r="R8" s="22"/>
      <c r="S8" s="22"/>
      <c r="T8" s="22"/>
      <c r="U8" s="22"/>
      <c r="V8" s="22"/>
      <c r="W8" s="22"/>
      <c r="X8" s="22"/>
      <c r="Y8" s="22"/>
      <c r="Z8" s="22"/>
    </row>
    <row r="9" ht="12.75" customHeight="1">
      <c r="A9" s="39" t="s">
        <v>88</v>
      </c>
      <c r="B9" s="37">
        <v>2000.0</v>
      </c>
      <c r="C9" s="38" t="s">
        <v>937</v>
      </c>
      <c r="D9" s="39"/>
      <c r="E9" s="49"/>
      <c r="F9" s="50"/>
      <c r="G9" s="42" t="s">
        <v>88</v>
      </c>
      <c r="H9" s="183">
        <v>2000.0</v>
      </c>
      <c r="I9" s="52" t="s">
        <v>238</v>
      </c>
      <c r="J9" s="42"/>
      <c r="K9" s="53"/>
      <c r="L9" s="54"/>
      <c r="M9" s="22"/>
      <c r="N9" s="22"/>
      <c r="O9" s="22"/>
      <c r="P9" s="22"/>
      <c r="Q9" s="22"/>
      <c r="R9" s="22"/>
      <c r="S9" s="22"/>
      <c r="T9" s="22"/>
      <c r="U9" s="22"/>
      <c r="V9" s="22"/>
      <c r="W9" s="22"/>
      <c r="X9" s="22"/>
      <c r="Y9" s="22"/>
      <c r="Z9" s="22"/>
    </row>
    <row r="10" ht="12.75" customHeight="1">
      <c r="A10" s="55" t="s">
        <v>92</v>
      </c>
      <c r="B10" s="37"/>
      <c r="C10" s="38"/>
      <c r="D10" s="39"/>
      <c r="E10" s="37">
        <v>0.0</v>
      </c>
      <c r="F10" s="47">
        <v>0.0</v>
      </c>
      <c r="G10" s="56" t="s">
        <v>92</v>
      </c>
      <c r="H10" s="43" t="s">
        <v>207</v>
      </c>
      <c r="I10" s="44"/>
      <c r="J10" s="42"/>
      <c r="K10" s="45">
        <v>2000.0</v>
      </c>
      <c r="L10" s="46">
        <v>2000.0</v>
      </c>
      <c r="M10" s="22"/>
      <c r="N10" s="22"/>
      <c r="O10" s="22"/>
      <c r="P10" s="22"/>
      <c r="Q10" s="22"/>
      <c r="R10" s="22"/>
      <c r="S10" s="22"/>
      <c r="T10" s="22"/>
      <c r="U10" s="22"/>
      <c r="V10" s="22"/>
      <c r="W10" s="22"/>
      <c r="X10" s="22"/>
      <c r="Y10" s="22"/>
      <c r="Z10" s="22"/>
    </row>
    <row r="11" ht="12.75" customHeight="1">
      <c r="A11" s="55" t="s">
        <v>93</v>
      </c>
      <c r="B11" s="37" t="s">
        <v>306</v>
      </c>
      <c r="C11" s="38"/>
      <c r="D11" s="39"/>
      <c r="E11" s="40">
        <v>500.0</v>
      </c>
      <c r="F11" s="41">
        <v>500.0</v>
      </c>
      <c r="G11" s="56" t="s">
        <v>93</v>
      </c>
      <c r="H11" s="43" t="s">
        <v>306</v>
      </c>
      <c r="I11" s="44"/>
      <c r="J11" s="42"/>
      <c r="K11" s="43">
        <v>0.0</v>
      </c>
      <c r="L11" s="48">
        <v>0.0</v>
      </c>
      <c r="M11" s="22"/>
      <c r="N11" s="22"/>
      <c r="O11" s="22"/>
      <c r="P11" s="22"/>
      <c r="Q11" s="22"/>
      <c r="R11" s="22"/>
      <c r="S11" s="22"/>
      <c r="T11" s="22"/>
      <c r="U11" s="22"/>
      <c r="V11" s="22"/>
      <c r="W11" s="22"/>
      <c r="X11" s="22"/>
      <c r="Y11" s="22"/>
      <c r="Z11" s="22"/>
    </row>
    <row r="12" ht="12.75" customHeight="1">
      <c r="A12" s="55" t="s">
        <v>94</v>
      </c>
      <c r="B12" s="37"/>
      <c r="C12" s="38"/>
      <c r="D12" s="39"/>
      <c r="E12" s="37"/>
      <c r="F12" s="47"/>
      <c r="G12" s="56" t="s">
        <v>94</v>
      </c>
      <c r="H12" s="43"/>
      <c r="I12" s="44"/>
      <c r="J12" s="42"/>
      <c r="K12" s="43">
        <v>0.0</v>
      </c>
      <c r="L12" s="48">
        <v>0.0</v>
      </c>
      <c r="M12" s="22"/>
      <c r="N12" s="22"/>
      <c r="O12" s="22"/>
      <c r="P12" s="22"/>
      <c r="Q12" s="22"/>
      <c r="R12" s="22"/>
      <c r="S12" s="22"/>
      <c r="T12" s="22"/>
      <c r="U12" s="22"/>
      <c r="V12" s="22"/>
      <c r="W12" s="22"/>
      <c r="X12" s="22"/>
      <c r="Y12" s="22"/>
      <c r="Z12" s="22"/>
    </row>
    <row r="13" ht="12.75" customHeight="1">
      <c r="A13" s="55" t="s">
        <v>95</v>
      </c>
      <c r="B13" s="40" t="s">
        <v>207</v>
      </c>
      <c r="C13" s="38"/>
      <c r="D13" s="39"/>
      <c r="E13" s="40">
        <v>1000.0</v>
      </c>
      <c r="F13" s="41">
        <v>1000.0</v>
      </c>
      <c r="G13" s="56" t="s">
        <v>95</v>
      </c>
      <c r="H13" s="43"/>
      <c r="I13" s="44"/>
      <c r="J13" s="42"/>
      <c r="K13" s="43">
        <v>0.0</v>
      </c>
      <c r="L13" s="48">
        <v>0.0</v>
      </c>
      <c r="M13" s="22"/>
      <c r="N13" s="22"/>
      <c r="O13" s="22"/>
      <c r="P13" s="22"/>
      <c r="Q13" s="22"/>
      <c r="R13" s="22"/>
      <c r="S13" s="22"/>
      <c r="T13" s="22"/>
      <c r="U13" s="22"/>
      <c r="V13" s="22"/>
      <c r="W13" s="22"/>
      <c r="X13" s="22"/>
      <c r="Y13" s="22"/>
      <c r="Z13" s="22"/>
    </row>
    <row r="14" ht="12.75" customHeight="1">
      <c r="A14" s="55" t="s">
        <v>96</v>
      </c>
      <c r="B14" s="37"/>
      <c r="C14" s="38"/>
      <c r="D14" s="39"/>
      <c r="E14" s="37"/>
      <c r="F14" s="47"/>
      <c r="G14" s="56" t="s">
        <v>96</v>
      </c>
      <c r="H14" s="43"/>
      <c r="I14" s="44"/>
      <c r="J14" s="42"/>
      <c r="K14" s="43">
        <v>0.0</v>
      </c>
      <c r="L14" s="48">
        <v>0.0</v>
      </c>
      <c r="M14" s="22"/>
      <c r="N14" s="22"/>
      <c r="O14" s="22"/>
      <c r="P14" s="22"/>
      <c r="Q14" s="22"/>
      <c r="R14" s="22"/>
      <c r="S14" s="22"/>
      <c r="T14" s="22"/>
      <c r="U14" s="22"/>
      <c r="V14" s="22"/>
      <c r="W14" s="22"/>
      <c r="X14" s="22"/>
      <c r="Y14" s="22"/>
      <c r="Z14" s="22"/>
    </row>
    <row r="15" ht="12.75" customHeight="1">
      <c r="A15" s="55" t="s">
        <v>97</v>
      </c>
      <c r="B15" s="37" t="s">
        <v>307</v>
      </c>
      <c r="C15" s="38"/>
      <c r="D15" s="39"/>
      <c r="E15" s="40">
        <v>500.0</v>
      </c>
      <c r="F15" s="41">
        <v>500.0</v>
      </c>
      <c r="G15" s="56" t="s">
        <v>97</v>
      </c>
      <c r="H15" s="43" t="s">
        <v>938</v>
      </c>
      <c r="I15" s="44"/>
      <c r="J15" s="42"/>
      <c r="K15" s="43">
        <v>0.0</v>
      </c>
      <c r="L15" s="48">
        <v>0.0</v>
      </c>
      <c r="M15" s="22"/>
      <c r="N15" s="22"/>
      <c r="O15" s="22"/>
      <c r="P15" s="22"/>
      <c r="Q15" s="22"/>
      <c r="R15" s="22"/>
      <c r="S15" s="22"/>
      <c r="T15" s="22"/>
      <c r="U15" s="22"/>
      <c r="V15" s="22"/>
      <c r="W15" s="22"/>
      <c r="X15" s="22"/>
      <c r="Y15" s="22"/>
      <c r="Z15" s="22"/>
    </row>
    <row r="16" ht="26.25" customHeight="1">
      <c r="A16" s="57" t="s">
        <v>98</v>
      </c>
      <c r="B16" s="58"/>
      <c r="C16" s="57"/>
      <c r="D16" s="39"/>
      <c r="E16" s="49"/>
      <c r="F16" s="50"/>
      <c r="G16" s="42" t="s">
        <v>98</v>
      </c>
      <c r="H16" s="51"/>
      <c r="I16" s="59"/>
      <c r="J16" s="42"/>
      <c r="K16" s="53"/>
      <c r="L16" s="54"/>
      <c r="M16" s="22"/>
      <c r="N16" s="22"/>
      <c r="O16" s="22"/>
      <c r="P16" s="22"/>
      <c r="Q16" s="22"/>
      <c r="R16" s="22"/>
      <c r="S16" s="22"/>
      <c r="T16" s="22"/>
      <c r="U16" s="22"/>
      <c r="V16" s="22"/>
      <c r="W16" s="22"/>
      <c r="X16" s="22"/>
      <c r="Y16" s="22"/>
      <c r="Z16" s="22"/>
    </row>
    <row r="17" ht="12.75" customHeight="1">
      <c r="A17" s="39" t="s">
        <v>99</v>
      </c>
      <c r="B17" s="37">
        <v>0.0</v>
      </c>
      <c r="C17" s="38" t="s">
        <v>939</v>
      </c>
      <c r="D17" s="39"/>
      <c r="E17" s="37">
        <v>0.0</v>
      </c>
      <c r="F17" s="47">
        <v>0.0</v>
      </c>
      <c r="G17" s="42" t="s">
        <v>99</v>
      </c>
      <c r="H17" s="43"/>
      <c r="I17" s="44"/>
      <c r="J17" s="42"/>
      <c r="K17" s="43">
        <v>0.0</v>
      </c>
      <c r="L17" s="48">
        <v>0.0</v>
      </c>
      <c r="M17" s="22"/>
      <c r="N17" s="22"/>
      <c r="O17" s="22"/>
      <c r="P17" s="22"/>
      <c r="Q17" s="22"/>
      <c r="R17" s="22"/>
      <c r="S17" s="22"/>
      <c r="T17" s="22"/>
      <c r="U17" s="22"/>
      <c r="V17" s="22"/>
      <c r="W17" s="22"/>
      <c r="X17" s="22"/>
      <c r="Y17" s="22"/>
      <c r="Z17" s="22"/>
    </row>
    <row r="18" ht="12.75" customHeight="1">
      <c r="A18" s="39" t="s">
        <v>99</v>
      </c>
      <c r="B18" s="37"/>
      <c r="C18" s="38"/>
      <c r="D18" s="39"/>
      <c r="E18" s="37">
        <v>0.0</v>
      </c>
      <c r="F18" s="47">
        <v>0.0</v>
      </c>
      <c r="G18" s="42" t="s">
        <v>99</v>
      </c>
      <c r="H18" s="43"/>
      <c r="I18" s="44"/>
      <c r="J18" s="42"/>
      <c r="K18" s="43">
        <v>0.0</v>
      </c>
      <c r="L18" s="48">
        <v>0.0</v>
      </c>
      <c r="M18" s="22"/>
      <c r="N18" s="22"/>
      <c r="O18" s="22"/>
      <c r="P18" s="22"/>
      <c r="Q18" s="22"/>
      <c r="R18" s="22"/>
      <c r="S18" s="22"/>
      <c r="T18" s="22"/>
      <c r="U18" s="22"/>
      <c r="V18" s="22"/>
      <c r="W18" s="22"/>
      <c r="X18" s="22"/>
      <c r="Y18" s="22"/>
      <c r="Z18" s="22"/>
    </row>
    <row r="19" ht="12.75" customHeight="1">
      <c r="A19" s="60" t="s">
        <v>100</v>
      </c>
      <c r="B19" s="61"/>
      <c r="C19" s="62"/>
      <c r="D19" s="60"/>
      <c r="E19" s="49"/>
      <c r="F19" s="50"/>
      <c r="G19" s="63" t="s">
        <v>100</v>
      </c>
      <c r="H19" s="53"/>
      <c r="I19" s="52"/>
      <c r="J19" s="63"/>
      <c r="K19" s="53"/>
      <c r="L19" s="54"/>
      <c r="M19" s="22"/>
      <c r="N19" s="22"/>
      <c r="O19" s="22"/>
      <c r="P19" s="22"/>
      <c r="Q19" s="22"/>
      <c r="R19" s="22"/>
      <c r="S19" s="22"/>
      <c r="T19" s="22"/>
      <c r="U19" s="22"/>
      <c r="V19" s="22"/>
      <c r="W19" s="22"/>
      <c r="X19" s="22"/>
      <c r="Y19" s="22"/>
      <c r="Z19" s="22"/>
    </row>
    <row r="20" ht="12.75" customHeight="1">
      <c r="A20" s="39" t="s">
        <v>101</v>
      </c>
      <c r="B20" s="58">
        <f>SUM(B5:B18)</f>
        <v>6500</v>
      </c>
      <c r="C20" s="58"/>
      <c r="D20" s="39"/>
      <c r="E20" s="58">
        <f>SUM(E5:E15)</f>
        <v>5390</v>
      </c>
      <c r="F20" s="64">
        <f>SUM(F5,F6,F7,F8,F10,F11,F13, F15,F17,F18)</f>
        <v>5390</v>
      </c>
      <c r="G20" s="42" t="s">
        <v>101</v>
      </c>
      <c r="H20" s="51">
        <f>SUM(H5:H18)</f>
        <v>8000</v>
      </c>
      <c r="I20" s="59"/>
      <c r="J20" s="42"/>
      <c r="K20" s="51">
        <f t="shared" ref="K20:L20" si="1">SUM(K5:K19)</f>
        <v>5740</v>
      </c>
      <c r="L20" s="65">
        <f t="shared" si="1"/>
        <v>5740</v>
      </c>
      <c r="M20" s="22"/>
      <c r="N20" s="22"/>
      <c r="O20" s="22"/>
      <c r="P20" s="22"/>
      <c r="Q20" s="22"/>
      <c r="R20" s="22"/>
      <c r="S20" s="22"/>
      <c r="T20" s="22"/>
      <c r="U20" s="22"/>
      <c r="V20" s="22"/>
      <c r="W20" s="22"/>
      <c r="X20" s="22"/>
      <c r="Y20" s="22"/>
      <c r="Z20" s="22"/>
    </row>
    <row r="21" ht="12.75" customHeight="1">
      <c r="A21" s="66" t="s">
        <v>102</v>
      </c>
      <c r="B21" s="29"/>
      <c r="C21" s="67"/>
      <c r="D21" s="29"/>
      <c r="E21" s="68"/>
      <c r="F21" s="69"/>
      <c r="G21" s="29" t="s">
        <v>103</v>
      </c>
      <c r="H21" s="29"/>
      <c r="I21" s="67"/>
      <c r="J21" s="29" t="s">
        <v>104</v>
      </c>
      <c r="K21" s="29" t="s">
        <v>105</v>
      </c>
      <c r="L21" s="70" t="s">
        <v>106</v>
      </c>
      <c r="M21" s="22"/>
      <c r="N21" s="22"/>
      <c r="O21" s="22"/>
      <c r="P21" s="22"/>
      <c r="Q21" s="22"/>
      <c r="R21" s="22"/>
      <c r="S21" s="22"/>
      <c r="T21" s="22"/>
      <c r="U21" s="22"/>
      <c r="V21" s="22"/>
      <c r="W21" s="22"/>
      <c r="X21" s="22"/>
      <c r="Y21" s="22"/>
      <c r="Z21" s="22"/>
    </row>
    <row r="22" ht="12.75" customHeight="1">
      <c r="A22" s="32"/>
      <c r="B22" s="32"/>
      <c r="C22" s="71"/>
      <c r="D22" s="32"/>
      <c r="E22" s="72"/>
      <c r="F22" s="73"/>
      <c r="G22" s="31" t="s">
        <v>107</v>
      </c>
      <c r="H22" s="31"/>
      <c r="I22" s="74"/>
      <c r="J22" s="31"/>
      <c r="K22" s="31" t="s">
        <v>108</v>
      </c>
      <c r="L22" s="35" t="s">
        <v>109</v>
      </c>
      <c r="M22" s="22"/>
      <c r="N22" s="22"/>
      <c r="O22" s="22"/>
      <c r="P22" s="22"/>
      <c r="Q22" s="22"/>
      <c r="R22" s="22"/>
      <c r="S22" s="22"/>
      <c r="T22" s="22"/>
      <c r="U22" s="22"/>
      <c r="V22" s="22"/>
      <c r="W22" s="22"/>
      <c r="X22" s="22"/>
      <c r="Y22" s="22"/>
      <c r="Z22" s="22"/>
    </row>
    <row r="23" ht="12.75" customHeight="1">
      <c r="A23" s="75"/>
      <c r="B23" s="32" t="s">
        <v>75</v>
      </c>
      <c r="C23" s="71" t="s">
        <v>76</v>
      </c>
      <c r="D23" s="32"/>
      <c r="E23" s="31" t="s">
        <v>77</v>
      </c>
      <c r="F23" s="35" t="s">
        <v>78</v>
      </c>
      <c r="G23" s="76" t="s">
        <v>110</v>
      </c>
      <c r="H23" s="31" t="s">
        <v>75</v>
      </c>
      <c r="I23" s="74" t="s">
        <v>76</v>
      </c>
      <c r="J23" s="31"/>
      <c r="K23" s="31" t="s">
        <v>77</v>
      </c>
      <c r="L23" s="35" t="s">
        <v>78</v>
      </c>
      <c r="M23" s="22"/>
      <c r="N23" s="22"/>
      <c r="O23" s="22"/>
      <c r="P23" s="22"/>
      <c r="Q23" s="22"/>
      <c r="R23" s="22"/>
      <c r="S23" s="22"/>
      <c r="T23" s="22"/>
      <c r="U23" s="22"/>
      <c r="V23" s="22"/>
      <c r="W23" s="22"/>
      <c r="X23" s="22"/>
      <c r="Y23" s="22"/>
      <c r="Z23" s="22"/>
    </row>
    <row r="24" ht="12.75" customHeight="1">
      <c r="A24" s="77" t="s">
        <v>111</v>
      </c>
      <c r="B24" s="80">
        <v>1000.0</v>
      </c>
      <c r="C24" s="79" t="s">
        <v>940</v>
      </c>
      <c r="D24" s="77"/>
      <c r="E24" s="80">
        <v>1000.0</v>
      </c>
      <c r="F24" s="88">
        <v>1000.0</v>
      </c>
      <c r="G24" s="82" t="s">
        <v>112</v>
      </c>
      <c r="H24" s="83">
        <v>0.0</v>
      </c>
      <c r="I24" s="84"/>
      <c r="J24" s="85"/>
      <c r="K24" s="83">
        <v>0.0</v>
      </c>
      <c r="L24" s="86">
        <v>0.0</v>
      </c>
      <c r="M24" s="22"/>
      <c r="N24" s="22"/>
      <c r="O24" s="22"/>
      <c r="P24" s="22"/>
      <c r="Q24" s="22"/>
      <c r="R24" s="22"/>
      <c r="S24" s="22"/>
      <c r="T24" s="22"/>
      <c r="U24" s="22"/>
      <c r="V24" s="22"/>
      <c r="W24" s="22"/>
      <c r="X24" s="22"/>
      <c r="Y24" s="22"/>
      <c r="Z24" s="22"/>
    </row>
    <row r="25" ht="12.75" customHeight="1">
      <c r="A25" s="77" t="s">
        <v>113</v>
      </c>
      <c r="B25" s="80">
        <v>1500.0</v>
      </c>
      <c r="C25" s="79" t="s">
        <v>941</v>
      </c>
      <c r="D25" s="77"/>
      <c r="E25" s="80">
        <v>200.0</v>
      </c>
      <c r="F25" s="88">
        <v>200.0</v>
      </c>
      <c r="G25" s="82" t="s">
        <v>115</v>
      </c>
      <c r="H25" s="83">
        <v>0.0</v>
      </c>
      <c r="I25" s="84"/>
      <c r="J25" s="85"/>
      <c r="K25" s="83">
        <v>0.0</v>
      </c>
      <c r="L25" s="86">
        <v>0.0</v>
      </c>
      <c r="M25" s="22"/>
      <c r="N25" s="22"/>
      <c r="O25" s="22"/>
      <c r="P25" s="22"/>
      <c r="Q25" s="22"/>
      <c r="R25" s="22"/>
      <c r="S25" s="22"/>
      <c r="T25" s="22"/>
      <c r="U25" s="22"/>
      <c r="V25" s="22"/>
      <c r="W25" s="22"/>
      <c r="X25" s="22"/>
      <c r="Y25" s="22"/>
      <c r="Z25" s="22"/>
    </row>
    <row r="26" ht="12.75" customHeight="1">
      <c r="A26" s="77" t="s">
        <v>116</v>
      </c>
      <c r="B26" s="87">
        <v>1000.0</v>
      </c>
      <c r="C26" s="79" t="s">
        <v>942</v>
      </c>
      <c r="D26" s="77"/>
      <c r="E26" s="80">
        <v>400.0</v>
      </c>
      <c r="F26" s="88">
        <v>400.0</v>
      </c>
      <c r="G26" s="82" t="s">
        <v>118</v>
      </c>
      <c r="H26" s="83">
        <v>0.0</v>
      </c>
      <c r="I26" s="84"/>
      <c r="J26" s="85"/>
      <c r="K26" s="83">
        <v>0.0</v>
      </c>
      <c r="L26" s="86">
        <v>0.0</v>
      </c>
      <c r="M26" s="22"/>
      <c r="N26" s="22"/>
      <c r="O26" s="22"/>
      <c r="P26" s="22"/>
      <c r="Q26" s="22"/>
      <c r="R26" s="22"/>
      <c r="S26" s="22"/>
      <c r="T26" s="22"/>
      <c r="U26" s="22"/>
      <c r="V26" s="22"/>
      <c r="W26" s="22"/>
      <c r="X26" s="22"/>
      <c r="Y26" s="22"/>
      <c r="Z26" s="22"/>
    </row>
    <row r="27" ht="12.75" customHeight="1">
      <c r="A27" s="77" t="s">
        <v>119</v>
      </c>
      <c r="B27" s="89">
        <v>1000.0</v>
      </c>
      <c r="C27" s="79" t="s">
        <v>943</v>
      </c>
      <c r="D27" s="77"/>
      <c r="E27" s="89">
        <v>460.0</v>
      </c>
      <c r="F27" s="88">
        <v>460.0</v>
      </c>
      <c r="G27" s="85" t="s">
        <v>121</v>
      </c>
      <c r="H27" s="83">
        <v>0.0</v>
      </c>
      <c r="I27" s="84"/>
      <c r="J27" s="85"/>
      <c r="K27" s="83">
        <v>0.0</v>
      </c>
      <c r="L27" s="86">
        <v>0.0</v>
      </c>
      <c r="M27" s="22"/>
      <c r="N27" s="22"/>
      <c r="O27" s="22"/>
      <c r="P27" s="22"/>
      <c r="Q27" s="22"/>
      <c r="R27" s="22"/>
      <c r="S27" s="22"/>
      <c r="T27" s="22"/>
      <c r="U27" s="22"/>
      <c r="V27" s="22"/>
      <c r="W27" s="22"/>
      <c r="X27" s="22"/>
      <c r="Y27" s="22"/>
      <c r="Z27" s="22"/>
    </row>
    <row r="28" ht="12.75" customHeight="1">
      <c r="A28" s="77" t="s">
        <v>122</v>
      </c>
      <c r="B28" s="89">
        <v>1500.0</v>
      </c>
      <c r="C28" s="79" t="s">
        <v>944</v>
      </c>
      <c r="D28" s="77"/>
      <c r="E28" s="89">
        <v>300.0</v>
      </c>
      <c r="F28" s="88">
        <v>300.0</v>
      </c>
      <c r="G28" s="82" t="s">
        <v>123</v>
      </c>
      <c r="H28" s="91"/>
      <c r="I28" s="92"/>
      <c r="J28" s="85"/>
      <c r="K28" s="93"/>
      <c r="L28" s="94"/>
      <c r="M28" s="22"/>
      <c r="N28" s="22"/>
      <c r="O28" s="22"/>
      <c r="P28" s="22"/>
      <c r="Q28" s="22"/>
      <c r="R28" s="22"/>
      <c r="S28" s="22"/>
      <c r="T28" s="22"/>
      <c r="U28" s="22"/>
      <c r="V28" s="22"/>
      <c r="W28" s="22"/>
      <c r="X28" s="22"/>
      <c r="Y28" s="22"/>
      <c r="Z28" s="22"/>
    </row>
    <row r="29" ht="12.75" customHeight="1">
      <c r="A29" s="77"/>
      <c r="B29" s="77"/>
      <c r="C29" s="95"/>
      <c r="D29" s="77"/>
      <c r="E29" s="77"/>
      <c r="F29" s="96"/>
      <c r="G29" s="97" t="s">
        <v>124</v>
      </c>
      <c r="H29" s="93"/>
      <c r="I29" s="98" t="s">
        <v>89</v>
      </c>
      <c r="J29" s="85"/>
      <c r="K29" s="93"/>
      <c r="L29" s="94"/>
      <c r="M29" s="22"/>
      <c r="N29" s="22"/>
      <c r="O29" s="22"/>
      <c r="P29" s="22"/>
      <c r="Q29" s="22"/>
      <c r="R29" s="22"/>
      <c r="S29" s="22"/>
      <c r="T29" s="22"/>
      <c r="U29" s="22"/>
      <c r="V29" s="22"/>
      <c r="W29" s="22"/>
      <c r="X29" s="22"/>
      <c r="Y29" s="22"/>
      <c r="Z29" s="22"/>
    </row>
    <row r="30" ht="12.75" customHeight="1">
      <c r="A30" s="77" t="s">
        <v>125</v>
      </c>
      <c r="B30" s="80">
        <v>500.0</v>
      </c>
      <c r="C30" s="79" t="s">
        <v>945</v>
      </c>
      <c r="D30" s="77"/>
      <c r="E30" s="80">
        <v>150.0</v>
      </c>
      <c r="F30" s="88">
        <v>150.0</v>
      </c>
      <c r="G30" s="99" t="s">
        <v>126</v>
      </c>
      <c r="H30" s="83">
        <v>0.0</v>
      </c>
      <c r="I30" s="84"/>
      <c r="J30" s="85"/>
      <c r="K30" s="83">
        <v>0.0</v>
      </c>
      <c r="L30" s="86">
        <v>0.0</v>
      </c>
      <c r="M30" s="22"/>
      <c r="N30" s="22"/>
      <c r="O30" s="22"/>
      <c r="P30" s="22"/>
      <c r="Q30" s="22"/>
      <c r="R30" s="22"/>
      <c r="S30" s="22"/>
      <c r="T30" s="22"/>
      <c r="U30" s="22"/>
      <c r="V30" s="22"/>
      <c r="W30" s="22"/>
      <c r="X30" s="22"/>
      <c r="Y30" s="22"/>
      <c r="Z30" s="22"/>
    </row>
    <row r="31" ht="27.0" customHeight="1">
      <c r="A31" s="77" t="s">
        <v>127</v>
      </c>
      <c r="B31" s="80">
        <v>200.0</v>
      </c>
      <c r="C31" s="79" t="s">
        <v>946</v>
      </c>
      <c r="D31" s="77"/>
      <c r="E31" s="80">
        <v>200.0</v>
      </c>
      <c r="F31" s="88">
        <v>200.0</v>
      </c>
      <c r="G31" s="92" t="s">
        <v>128</v>
      </c>
      <c r="H31" s="91"/>
      <c r="I31" s="92"/>
      <c r="J31" s="85"/>
      <c r="K31" s="93"/>
      <c r="L31" s="94"/>
      <c r="M31" s="22"/>
      <c r="N31" s="22"/>
      <c r="O31" s="22"/>
      <c r="P31" s="22"/>
      <c r="Q31" s="22"/>
      <c r="R31" s="22"/>
      <c r="S31" s="22"/>
      <c r="T31" s="22"/>
      <c r="U31" s="22"/>
      <c r="V31" s="22"/>
      <c r="W31" s="22"/>
      <c r="X31" s="22"/>
      <c r="Y31" s="22"/>
      <c r="Z31" s="22"/>
    </row>
    <row r="32" ht="12.75" customHeight="1">
      <c r="A32" s="77" t="s">
        <v>129</v>
      </c>
      <c r="B32" s="87">
        <v>0.0</v>
      </c>
      <c r="C32" s="79" t="s">
        <v>939</v>
      </c>
      <c r="D32" s="77"/>
      <c r="E32" s="87">
        <v>0.0</v>
      </c>
      <c r="F32" s="81">
        <v>0.0</v>
      </c>
      <c r="G32" s="85" t="s">
        <v>99</v>
      </c>
      <c r="H32" s="83">
        <v>0.0</v>
      </c>
      <c r="I32" s="84"/>
      <c r="J32" s="85"/>
      <c r="K32" s="83">
        <v>0.0</v>
      </c>
      <c r="L32" s="86">
        <v>0.0</v>
      </c>
      <c r="M32" s="22"/>
      <c r="N32" s="22"/>
      <c r="O32" s="22"/>
      <c r="P32" s="22"/>
      <c r="Q32" s="22"/>
      <c r="R32" s="22"/>
      <c r="S32" s="22"/>
      <c r="T32" s="22"/>
      <c r="U32" s="22"/>
      <c r="V32" s="22"/>
      <c r="W32" s="22"/>
      <c r="X32" s="22"/>
      <c r="Y32" s="22"/>
      <c r="Z32" s="22"/>
    </row>
    <row r="33" ht="12.75" customHeight="1">
      <c r="A33" s="77" t="s">
        <v>130</v>
      </c>
      <c r="B33" s="80">
        <v>0.0</v>
      </c>
      <c r="C33" s="79" t="s">
        <v>939</v>
      </c>
      <c r="D33" s="77"/>
      <c r="E33" s="87">
        <v>0.0</v>
      </c>
      <c r="F33" s="81">
        <v>0.0</v>
      </c>
      <c r="G33" s="100" t="s">
        <v>131</v>
      </c>
      <c r="H33" s="93"/>
      <c r="I33" s="98"/>
      <c r="J33" s="100"/>
      <c r="K33" s="93"/>
      <c r="L33" s="94"/>
      <c r="M33" s="22"/>
      <c r="N33" s="22"/>
      <c r="O33" s="22"/>
      <c r="P33" s="22"/>
      <c r="Q33" s="22"/>
      <c r="R33" s="22"/>
      <c r="S33" s="22"/>
      <c r="T33" s="22"/>
      <c r="U33" s="22"/>
      <c r="V33" s="22"/>
      <c r="W33" s="22"/>
      <c r="X33" s="22"/>
      <c r="Y33" s="22"/>
      <c r="Z33" s="22"/>
    </row>
    <row r="34" ht="12.75" customHeight="1">
      <c r="A34" s="101" t="s">
        <v>132</v>
      </c>
      <c r="B34" s="102"/>
      <c r="C34" s="103"/>
      <c r="D34" s="101"/>
      <c r="E34" s="102"/>
      <c r="F34" s="104"/>
      <c r="G34" s="85" t="s">
        <v>101</v>
      </c>
      <c r="H34" s="91">
        <f>SUM(H24:H32)</f>
        <v>0</v>
      </c>
      <c r="I34" s="92"/>
      <c r="J34" s="85"/>
      <c r="K34" s="91">
        <f t="shared" ref="K34:L34" si="2">SUM(K24,K25,K26,K27,K30,K32)</f>
        <v>0</v>
      </c>
      <c r="L34" s="105">
        <f t="shared" si="2"/>
        <v>0</v>
      </c>
      <c r="M34" s="22"/>
      <c r="N34" s="22"/>
      <c r="O34" s="22"/>
      <c r="P34" s="22"/>
      <c r="Q34" s="22"/>
      <c r="R34" s="22"/>
      <c r="S34" s="22"/>
      <c r="T34" s="22"/>
      <c r="U34" s="22"/>
      <c r="V34" s="22"/>
      <c r="W34" s="22"/>
      <c r="X34" s="22"/>
      <c r="Y34" s="22"/>
      <c r="Z34" s="22"/>
    </row>
    <row r="35" ht="12.75" customHeight="1">
      <c r="A35" s="77" t="s">
        <v>99</v>
      </c>
      <c r="B35" s="80">
        <v>750.0</v>
      </c>
      <c r="C35" s="79" t="s">
        <v>947</v>
      </c>
      <c r="D35" s="77"/>
      <c r="E35" s="87">
        <v>0.0</v>
      </c>
      <c r="F35" s="81">
        <v>0.0</v>
      </c>
      <c r="G35" s="29" t="s">
        <v>133</v>
      </c>
      <c r="H35" s="29"/>
      <c r="I35" s="67"/>
      <c r="J35" s="29"/>
      <c r="K35" s="68"/>
      <c r="L35" s="69"/>
      <c r="M35" s="22"/>
      <c r="N35" s="22"/>
      <c r="O35" s="22"/>
      <c r="P35" s="22"/>
      <c r="Q35" s="22"/>
      <c r="R35" s="22"/>
      <c r="S35" s="22"/>
      <c r="T35" s="22"/>
      <c r="U35" s="22"/>
      <c r="V35" s="22"/>
      <c r="W35" s="22"/>
      <c r="X35" s="22"/>
      <c r="Y35" s="22"/>
      <c r="Z35" s="22"/>
    </row>
    <row r="36" ht="12.75" customHeight="1">
      <c r="A36" s="101" t="s">
        <v>134</v>
      </c>
      <c r="B36" s="101"/>
      <c r="C36" s="106"/>
      <c r="D36" s="101"/>
      <c r="E36" s="102"/>
      <c r="F36" s="104"/>
      <c r="G36" s="32" t="s">
        <v>135</v>
      </c>
      <c r="H36" s="32"/>
      <c r="I36" s="71"/>
      <c r="J36" s="32" t="s">
        <v>104</v>
      </c>
      <c r="K36" s="31"/>
      <c r="L36" s="73"/>
      <c r="M36" s="22"/>
      <c r="N36" s="22"/>
      <c r="O36" s="22"/>
      <c r="P36" s="22"/>
      <c r="Q36" s="22"/>
      <c r="R36" s="22"/>
      <c r="S36" s="22"/>
      <c r="T36" s="22"/>
      <c r="U36" s="22"/>
      <c r="V36" s="22"/>
      <c r="W36" s="22"/>
      <c r="X36" s="22"/>
      <c r="Y36" s="22"/>
      <c r="Z36" s="22"/>
    </row>
    <row r="37" ht="12.75" customHeight="1">
      <c r="A37" s="77" t="s">
        <v>101</v>
      </c>
      <c r="B37" s="107">
        <f>SUM(B24:B35)</f>
        <v>7450</v>
      </c>
      <c r="C37" s="108"/>
      <c r="D37" s="77"/>
      <c r="E37" s="107">
        <f t="shared" ref="E37:F37" si="3">SUM(E24:E36)</f>
        <v>2710</v>
      </c>
      <c r="F37" s="109">
        <f t="shared" si="3"/>
        <v>2710</v>
      </c>
      <c r="G37" s="32" t="s">
        <v>107</v>
      </c>
      <c r="H37" s="32"/>
      <c r="I37" s="71"/>
      <c r="J37" s="32"/>
      <c r="K37" s="31" t="s">
        <v>108</v>
      </c>
      <c r="L37" s="35" t="s">
        <v>109</v>
      </c>
      <c r="M37" s="22"/>
      <c r="N37" s="22"/>
      <c r="O37" s="22"/>
      <c r="P37" s="22"/>
      <c r="Q37" s="22"/>
      <c r="R37" s="22"/>
      <c r="S37" s="22"/>
      <c r="T37" s="22"/>
      <c r="U37" s="22"/>
      <c r="V37" s="22"/>
      <c r="W37" s="22"/>
      <c r="X37" s="22"/>
      <c r="Y37" s="22"/>
      <c r="Z37" s="22"/>
    </row>
    <row r="38" ht="12.75" customHeight="1">
      <c r="A38" s="66" t="s">
        <v>136</v>
      </c>
      <c r="B38" s="29"/>
      <c r="C38" s="67"/>
      <c r="D38" s="29"/>
      <c r="E38" s="29"/>
      <c r="F38" s="70"/>
      <c r="G38" s="75" t="s">
        <v>137</v>
      </c>
      <c r="H38" s="32" t="s">
        <v>75</v>
      </c>
      <c r="I38" s="71" t="s">
        <v>138</v>
      </c>
      <c r="J38" s="32"/>
      <c r="K38" s="31" t="s">
        <v>77</v>
      </c>
      <c r="L38" s="35" t="s">
        <v>78</v>
      </c>
      <c r="M38" s="22"/>
      <c r="N38" s="22"/>
      <c r="O38" s="22"/>
      <c r="P38" s="22"/>
      <c r="Q38" s="22"/>
      <c r="R38" s="22"/>
      <c r="S38" s="22"/>
      <c r="T38" s="22"/>
      <c r="U38" s="22"/>
      <c r="V38" s="22"/>
      <c r="W38" s="22"/>
      <c r="X38" s="22"/>
      <c r="Y38" s="22"/>
      <c r="Z38" s="22"/>
    </row>
    <row r="39" ht="12.75" customHeight="1">
      <c r="A39" s="32" t="s">
        <v>139</v>
      </c>
      <c r="B39" s="32"/>
      <c r="C39" s="71"/>
      <c r="D39" s="32"/>
      <c r="E39" s="32" t="s">
        <v>140</v>
      </c>
      <c r="F39" s="110" t="s">
        <v>141</v>
      </c>
      <c r="G39" s="111" t="s">
        <v>142</v>
      </c>
      <c r="H39" s="112">
        <v>0.0</v>
      </c>
      <c r="I39" s="113"/>
      <c r="J39" s="114"/>
      <c r="K39" s="112">
        <v>0.0</v>
      </c>
      <c r="L39" s="115">
        <v>0.0</v>
      </c>
      <c r="M39" s="22"/>
      <c r="N39" s="22"/>
      <c r="O39" s="22"/>
      <c r="P39" s="22"/>
      <c r="Q39" s="22"/>
      <c r="R39" s="22"/>
      <c r="S39" s="22"/>
      <c r="T39" s="22"/>
      <c r="U39" s="22"/>
      <c r="V39" s="22"/>
      <c r="W39" s="22"/>
      <c r="X39" s="22"/>
      <c r="Y39" s="22"/>
      <c r="Z39" s="22"/>
    </row>
    <row r="40" ht="12.75" customHeight="1">
      <c r="A40" s="32" t="s">
        <v>143</v>
      </c>
      <c r="B40" s="32"/>
      <c r="C40" s="71"/>
      <c r="D40" s="32"/>
      <c r="E40" s="32"/>
      <c r="F40" s="110"/>
      <c r="G40" s="116" t="s">
        <v>144</v>
      </c>
      <c r="H40" s="112">
        <v>0.0</v>
      </c>
      <c r="I40" s="113"/>
      <c r="J40" s="114"/>
      <c r="K40" s="112">
        <v>0.0</v>
      </c>
      <c r="L40" s="115">
        <v>0.0</v>
      </c>
      <c r="M40" s="22"/>
      <c r="N40" s="22"/>
      <c r="O40" s="22"/>
      <c r="P40" s="22"/>
      <c r="Q40" s="22"/>
      <c r="R40" s="22"/>
      <c r="S40" s="22"/>
      <c r="T40" s="22"/>
      <c r="U40" s="22"/>
      <c r="V40" s="22"/>
      <c r="W40" s="22"/>
      <c r="X40" s="22"/>
      <c r="Y40" s="22"/>
      <c r="Z40" s="22"/>
    </row>
    <row r="41" ht="12.75" customHeight="1">
      <c r="A41" s="117" t="s">
        <v>145</v>
      </c>
      <c r="B41" s="32" t="s">
        <v>75</v>
      </c>
      <c r="C41" s="71" t="s">
        <v>138</v>
      </c>
      <c r="D41" s="75"/>
      <c r="E41" s="31" t="s">
        <v>77</v>
      </c>
      <c r="F41" s="35" t="s">
        <v>78</v>
      </c>
      <c r="G41" s="116" t="s">
        <v>146</v>
      </c>
      <c r="H41" s="112">
        <v>0.0</v>
      </c>
      <c r="I41" s="113"/>
      <c r="J41" s="114"/>
      <c r="K41" s="112">
        <v>0.0</v>
      </c>
      <c r="L41" s="115">
        <v>0.0</v>
      </c>
      <c r="M41" s="22"/>
      <c r="N41" s="22"/>
      <c r="O41" s="22"/>
      <c r="P41" s="22"/>
      <c r="Q41" s="22"/>
      <c r="R41" s="22"/>
      <c r="S41" s="22"/>
      <c r="T41" s="22"/>
      <c r="U41" s="22"/>
      <c r="V41" s="22"/>
      <c r="W41" s="22"/>
      <c r="X41" s="22"/>
      <c r="Y41" s="22"/>
      <c r="Z41" s="22"/>
    </row>
    <row r="42" ht="13.5" customHeight="1">
      <c r="A42" s="118" t="s">
        <v>147</v>
      </c>
      <c r="B42" s="119">
        <v>0.0</v>
      </c>
      <c r="C42" s="120"/>
      <c r="D42" s="121"/>
      <c r="E42" s="122"/>
      <c r="F42" s="122"/>
      <c r="G42" s="123" t="s">
        <v>148</v>
      </c>
      <c r="H42" s="112">
        <v>0.0</v>
      </c>
      <c r="I42" s="113"/>
      <c r="J42" s="114"/>
      <c r="K42" s="112">
        <v>0.0</v>
      </c>
      <c r="L42" s="115">
        <v>0.0</v>
      </c>
      <c r="M42" s="22"/>
      <c r="N42" s="22"/>
      <c r="O42" s="22"/>
      <c r="P42" s="22"/>
      <c r="Q42" s="22"/>
      <c r="R42" s="22"/>
      <c r="S42" s="22"/>
      <c r="T42" s="22"/>
      <c r="U42" s="22"/>
      <c r="V42" s="22"/>
      <c r="W42" s="22"/>
      <c r="X42" s="22"/>
      <c r="Y42" s="22"/>
      <c r="Z42" s="22"/>
    </row>
    <row r="43" ht="12.75" customHeight="1">
      <c r="A43" s="118" t="s">
        <v>149</v>
      </c>
      <c r="B43" s="119">
        <v>0.0</v>
      </c>
      <c r="C43" s="120" t="s">
        <v>150</v>
      </c>
      <c r="D43" s="121"/>
      <c r="E43" s="122"/>
      <c r="F43" s="122"/>
      <c r="G43" s="123" t="s">
        <v>151</v>
      </c>
      <c r="H43" s="112">
        <v>0.0</v>
      </c>
      <c r="I43" s="113"/>
      <c r="J43" s="114"/>
      <c r="K43" s="112">
        <v>0.0</v>
      </c>
      <c r="L43" s="115">
        <v>0.0</v>
      </c>
      <c r="M43" s="22"/>
      <c r="N43" s="22"/>
      <c r="O43" s="22"/>
      <c r="P43" s="22"/>
      <c r="Q43" s="22"/>
      <c r="R43" s="22"/>
      <c r="S43" s="22"/>
      <c r="T43" s="22"/>
      <c r="U43" s="22"/>
      <c r="V43" s="22"/>
      <c r="W43" s="22"/>
      <c r="X43" s="22"/>
      <c r="Y43" s="22"/>
      <c r="Z43" s="22"/>
    </row>
    <row r="44" ht="13.5" customHeight="1">
      <c r="A44" s="118" t="s">
        <v>152</v>
      </c>
      <c r="B44" s="119">
        <v>0.0</v>
      </c>
      <c r="C44" s="124" t="s">
        <v>153</v>
      </c>
      <c r="D44" s="121"/>
      <c r="E44" s="122"/>
      <c r="F44" s="122"/>
      <c r="G44" s="125" t="s">
        <v>154</v>
      </c>
      <c r="H44" s="112">
        <v>0.0</v>
      </c>
      <c r="I44" s="113"/>
      <c r="J44" s="114"/>
      <c r="K44" s="112">
        <v>0.0</v>
      </c>
      <c r="L44" s="115">
        <v>0.0</v>
      </c>
      <c r="M44" s="22"/>
      <c r="N44" s="22"/>
      <c r="O44" s="22"/>
      <c r="P44" s="22"/>
      <c r="Q44" s="22"/>
      <c r="R44" s="22"/>
      <c r="S44" s="22"/>
      <c r="T44" s="22"/>
      <c r="U44" s="22"/>
      <c r="V44" s="22"/>
      <c r="W44" s="22"/>
      <c r="X44" s="22"/>
      <c r="Y44" s="22"/>
      <c r="Z44" s="22"/>
    </row>
    <row r="45" ht="15.75" customHeight="1">
      <c r="A45" s="118" t="s">
        <v>155</v>
      </c>
      <c r="B45" s="126">
        <v>0.0</v>
      </c>
      <c r="C45" s="124"/>
      <c r="D45" s="121"/>
      <c r="E45" s="126">
        <v>0.0</v>
      </c>
      <c r="F45" s="127">
        <v>0.0</v>
      </c>
      <c r="G45" s="116" t="s">
        <v>101</v>
      </c>
      <c r="H45" s="128">
        <f>SUM(H39:H44)</f>
        <v>0</v>
      </c>
      <c r="I45" s="116"/>
      <c r="J45" s="114"/>
      <c r="K45" s="128">
        <f t="shared" ref="K45:L45" si="4">SUM(K39,K40,K41,K42,K43,K44)</f>
        <v>0</v>
      </c>
      <c r="L45" s="129">
        <f t="shared" si="4"/>
        <v>0</v>
      </c>
      <c r="M45" s="22"/>
      <c r="N45" s="22"/>
      <c r="O45" s="22"/>
      <c r="P45" s="22"/>
      <c r="Q45" s="22"/>
      <c r="R45" s="22"/>
      <c r="S45" s="22"/>
      <c r="T45" s="22"/>
      <c r="U45" s="22"/>
      <c r="V45" s="22"/>
      <c r="W45" s="22"/>
      <c r="X45" s="22"/>
      <c r="Y45" s="22"/>
      <c r="Z45" s="22"/>
    </row>
    <row r="46" ht="15.0" customHeight="1">
      <c r="A46" s="118" t="s">
        <v>156</v>
      </c>
      <c r="B46" s="126">
        <v>0.0</v>
      </c>
      <c r="C46" s="124"/>
      <c r="D46" s="121"/>
      <c r="E46" s="126">
        <v>0.0</v>
      </c>
      <c r="F46" s="127">
        <v>0.0</v>
      </c>
      <c r="G46" s="29" t="s">
        <v>157</v>
      </c>
      <c r="H46" s="29"/>
      <c r="I46" s="67"/>
      <c r="J46" s="29"/>
      <c r="K46" s="68"/>
      <c r="L46" s="69"/>
      <c r="M46" s="22"/>
      <c r="N46" s="22"/>
      <c r="O46" s="22"/>
      <c r="P46" s="22"/>
      <c r="Q46" s="22"/>
      <c r="R46" s="22"/>
      <c r="S46" s="22"/>
      <c r="T46" s="22"/>
      <c r="U46" s="22"/>
      <c r="V46" s="22"/>
      <c r="W46" s="22"/>
      <c r="X46" s="22"/>
      <c r="Y46" s="22"/>
      <c r="Z46" s="22"/>
    </row>
    <row r="47" ht="13.5" customHeight="1">
      <c r="A47" s="118" t="s">
        <v>158</v>
      </c>
      <c r="B47" s="122"/>
      <c r="C47" s="118"/>
      <c r="D47" s="121"/>
      <c r="E47" s="122"/>
      <c r="F47" s="118"/>
      <c r="G47" s="130" t="s">
        <v>159</v>
      </c>
      <c r="H47" s="32"/>
      <c r="I47" s="71"/>
      <c r="J47" s="32"/>
      <c r="K47" s="72"/>
      <c r="L47" s="73"/>
      <c r="M47" s="22"/>
      <c r="N47" s="22"/>
      <c r="O47" s="22"/>
      <c r="P47" s="22"/>
      <c r="Q47" s="22"/>
      <c r="R47" s="22"/>
      <c r="S47" s="22"/>
      <c r="T47" s="22"/>
      <c r="U47" s="22"/>
      <c r="V47" s="22"/>
      <c r="W47" s="22"/>
      <c r="X47" s="22"/>
      <c r="Y47" s="22"/>
      <c r="Z47" s="22"/>
    </row>
    <row r="48" ht="13.5" customHeight="1">
      <c r="A48" s="118" t="s">
        <v>160</v>
      </c>
      <c r="B48" s="122"/>
      <c r="C48" s="118"/>
      <c r="D48" s="121"/>
      <c r="E48" s="122"/>
      <c r="F48" s="118"/>
      <c r="G48" s="131" t="s">
        <v>161</v>
      </c>
      <c r="H48" s="75"/>
      <c r="I48" s="132"/>
      <c r="J48" s="75"/>
      <c r="K48" s="72"/>
      <c r="L48" s="73"/>
      <c r="M48" s="22"/>
      <c r="N48" s="22"/>
      <c r="O48" s="22"/>
      <c r="P48" s="22"/>
      <c r="Q48" s="22"/>
      <c r="R48" s="22"/>
      <c r="S48" s="22"/>
      <c r="T48" s="22"/>
      <c r="U48" s="22"/>
      <c r="V48" s="22"/>
      <c r="W48" s="22"/>
      <c r="X48" s="22"/>
      <c r="Y48" s="22"/>
      <c r="Z48" s="22"/>
    </row>
    <row r="49" ht="12.0" customHeight="1">
      <c r="A49" s="118" t="s">
        <v>162</v>
      </c>
      <c r="B49" s="122"/>
      <c r="C49" s="118"/>
      <c r="D49" s="121"/>
      <c r="E49" s="133"/>
      <c r="F49" s="134"/>
      <c r="G49" s="32" t="s">
        <v>107</v>
      </c>
      <c r="H49" s="32"/>
      <c r="I49" s="71" t="s">
        <v>163</v>
      </c>
      <c r="J49" s="32" t="s">
        <v>104</v>
      </c>
      <c r="K49" s="31" t="s">
        <v>108</v>
      </c>
      <c r="L49" s="35" t="s">
        <v>109</v>
      </c>
      <c r="M49" s="22"/>
      <c r="N49" s="22"/>
      <c r="O49" s="22"/>
      <c r="P49" s="22"/>
      <c r="Q49" s="22"/>
      <c r="R49" s="22"/>
      <c r="S49" s="22"/>
      <c r="T49" s="22"/>
      <c r="U49" s="22"/>
      <c r="V49" s="22"/>
      <c r="W49" s="22"/>
      <c r="X49" s="22"/>
      <c r="Y49" s="22"/>
      <c r="Z49" s="22"/>
    </row>
    <row r="50" ht="12.75" customHeight="1">
      <c r="A50" s="121" t="s">
        <v>101</v>
      </c>
      <c r="B50" s="122">
        <f>SUM(B42:B46)</f>
        <v>0</v>
      </c>
      <c r="C50" s="118"/>
      <c r="D50" s="121"/>
      <c r="E50" s="122">
        <f t="shared" ref="E50:F50" si="5">SUM(E45,E46)</f>
        <v>0</v>
      </c>
      <c r="F50" s="135">
        <f t="shared" si="5"/>
        <v>0</v>
      </c>
      <c r="G50" s="136" t="s">
        <v>164</v>
      </c>
      <c r="H50" s="32" t="s">
        <v>75</v>
      </c>
      <c r="I50" s="71" t="s">
        <v>138</v>
      </c>
      <c r="J50" s="75"/>
      <c r="K50" s="31" t="s">
        <v>77</v>
      </c>
      <c r="L50" s="35" t="s">
        <v>78</v>
      </c>
      <c r="M50" s="22"/>
      <c r="N50" s="22"/>
      <c r="O50" s="22"/>
      <c r="P50" s="22"/>
      <c r="Q50" s="22"/>
      <c r="R50" s="22"/>
      <c r="S50" s="22"/>
      <c r="T50" s="22"/>
      <c r="U50" s="22"/>
      <c r="V50" s="22"/>
      <c r="W50" s="22"/>
      <c r="X50" s="22"/>
      <c r="Y50" s="22"/>
      <c r="Z50" s="22"/>
    </row>
    <row r="51" ht="12.75" customHeight="1">
      <c r="A51" s="66" t="s">
        <v>165</v>
      </c>
      <c r="B51" s="29"/>
      <c r="C51" s="67"/>
      <c r="D51" s="29"/>
      <c r="E51" s="68"/>
      <c r="F51" s="69"/>
      <c r="G51" s="137" t="s">
        <v>166</v>
      </c>
      <c r="H51" s="138">
        <v>0.0</v>
      </c>
      <c r="I51" s="139"/>
      <c r="J51" s="140"/>
      <c r="K51" s="138">
        <v>0.0</v>
      </c>
      <c r="L51" s="141">
        <v>0.0</v>
      </c>
      <c r="M51" s="22"/>
      <c r="N51" s="22"/>
      <c r="O51" s="22"/>
      <c r="P51" s="22"/>
      <c r="Q51" s="22"/>
      <c r="R51" s="22"/>
      <c r="S51" s="22"/>
      <c r="T51" s="22"/>
      <c r="U51" s="22"/>
      <c r="V51" s="22"/>
      <c r="W51" s="22"/>
      <c r="X51" s="22"/>
      <c r="Y51" s="22"/>
      <c r="Z51" s="22"/>
    </row>
    <row r="52" ht="12.75" customHeight="1">
      <c r="A52" s="32" t="s">
        <v>159</v>
      </c>
      <c r="B52" s="32" t="s">
        <v>948</v>
      </c>
      <c r="C52" s="71"/>
      <c r="D52" s="32"/>
      <c r="E52" s="72"/>
      <c r="F52" s="73"/>
      <c r="G52" s="137" t="s">
        <v>167</v>
      </c>
      <c r="H52" s="138">
        <v>0.0</v>
      </c>
      <c r="I52" s="139"/>
      <c r="J52" s="140"/>
      <c r="K52" s="138">
        <v>0.0</v>
      </c>
      <c r="L52" s="141">
        <v>0.0</v>
      </c>
      <c r="M52" s="22"/>
      <c r="N52" s="22"/>
      <c r="O52" s="22"/>
      <c r="P52" s="22"/>
      <c r="Q52" s="22"/>
      <c r="R52" s="22"/>
      <c r="S52" s="22"/>
      <c r="T52" s="22"/>
      <c r="U52" s="22"/>
      <c r="V52" s="22"/>
      <c r="W52" s="22"/>
      <c r="X52" s="22"/>
      <c r="Y52" s="22"/>
      <c r="Z52" s="22"/>
    </row>
    <row r="53" ht="12.75" customHeight="1">
      <c r="A53" s="136" t="s">
        <v>161</v>
      </c>
      <c r="B53" s="75"/>
      <c r="C53" s="132"/>
      <c r="D53" s="75"/>
      <c r="E53" s="72"/>
      <c r="F53" s="73"/>
      <c r="G53" s="137" t="s">
        <v>168</v>
      </c>
      <c r="H53" s="138">
        <v>0.0</v>
      </c>
      <c r="I53" s="139"/>
      <c r="J53" s="140"/>
      <c r="K53" s="138">
        <v>0.0</v>
      </c>
      <c r="L53" s="141">
        <v>0.0</v>
      </c>
      <c r="M53" s="22"/>
      <c r="N53" s="22"/>
      <c r="O53" s="22"/>
      <c r="P53" s="22"/>
      <c r="Q53" s="22"/>
      <c r="R53" s="22"/>
      <c r="S53" s="22"/>
      <c r="T53" s="22"/>
      <c r="U53" s="22"/>
      <c r="V53" s="22"/>
      <c r="W53" s="22"/>
      <c r="X53" s="22"/>
      <c r="Y53" s="22"/>
      <c r="Z53" s="22"/>
    </row>
    <row r="54" ht="12.75" customHeight="1">
      <c r="A54" s="32" t="s">
        <v>143</v>
      </c>
      <c r="B54" s="75" t="s">
        <v>949</v>
      </c>
      <c r="C54" s="71" t="s">
        <v>373</v>
      </c>
      <c r="D54" s="32" t="s">
        <v>950</v>
      </c>
      <c r="E54" s="31" t="s">
        <v>366</v>
      </c>
      <c r="F54" s="35" t="s">
        <v>951</v>
      </c>
      <c r="G54" s="137" t="s">
        <v>169</v>
      </c>
      <c r="H54" s="138">
        <v>0.0</v>
      </c>
      <c r="I54" s="139"/>
      <c r="J54" s="140"/>
      <c r="K54" s="138">
        <v>0.0</v>
      </c>
      <c r="L54" s="141">
        <v>0.0</v>
      </c>
      <c r="M54" s="22"/>
      <c r="N54" s="22"/>
      <c r="O54" s="22"/>
      <c r="P54" s="22"/>
      <c r="Q54" s="22"/>
      <c r="R54" s="22"/>
      <c r="S54" s="22"/>
      <c r="T54" s="22"/>
      <c r="U54" s="22"/>
      <c r="V54" s="22"/>
      <c r="W54" s="22"/>
      <c r="X54" s="22"/>
      <c r="Y54" s="22"/>
      <c r="Z54" s="22"/>
    </row>
    <row r="55" ht="25.5" customHeight="1">
      <c r="A55" s="136" t="s">
        <v>164</v>
      </c>
      <c r="B55" s="142" t="s">
        <v>75</v>
      </c>
      <c r="C55" s="71" t="s">
        <v>138</v>
      </c>
      <c r="D55" s="75"/>
      <c r="E55" s="31" t="s">
        <v>77</v>
      </c>
      <c r="F55" s="35" t="s">
        <v>78</v>
      </c>
      <c r="G55" s="137" t="s">
        <v>170</v>
      </c>
      <c r="H55" s="138">
        <v>0.0</v>
      </c>
      <c r="I55" s="139"/>
      <c r="J55" s="140"/>
      <c r="K55" s="138">
        <v>0.0</v>
      </c>
      <c r="L55" s="141">
        <v>0.0</v>
      </c>
      <c r="M55" s="22"/>
      <c r="N55" s="22"/>
      <c r="O55" s="22"/>
      <c r="P55" s="22"/>
      <c r="Q55" s="22"/>
      <c r="R55" s="22"/>
      <c r="S55" s="22"/>
      <c r="T55" s="22"/>
      <c r="U55" s="22"/>
      <c r="V55" s="22"/>
      <c r="W55" s="22"/>
      <c r="X55" s="22"/>
      <c r="Y55" s="22"/>
      <c r="Z55" s="22"/>
    </row>
    <row r="56" ht="12.75" customHeight="1">
      <c r="A56" s="143" t="s">
        <v>166</v>
      </c>
      <c r="B56" s="144">
        <v>2500.0</v>
      </c>
      <c r="C56" s="145" t="s">
        <v>952</v>
      </c>
      <c r="D56" s="146"/>
      <c r="E56" s="144">
        <v>0.0</v>
      </c>
      <c r="F56" s="147">
        <v>0.0</v>
      </c>
      <c r="G56" s="148" t="s">
        <v>99</v>
      </c>
      <c r="H56" s="138">
        <v>0.0</v>
      </c>
      <c r="I56" s="139"/>
      <c r="J56" s="140"/>
      <c r="K56" s="138">
        <v>0.0</v>
      </c>
      <c r="L56" s="141">
        <v>0.0</v>
      </c>
      <c r="M56" s="22"/>
      <c r="N56" s="22"/>
      <c r="O56" s="22"/>
      <c r="P56" s="22"/>
      <c r="Q56" s="22"/>
      <c r="R56" s="22"/>
      <c r="S56" s="22"/>
      <c r="T56" s="22"/>
      <c r="U56" s="22"/>
      <c r="V56" s="22"/>
      <c r="W56" s="22"/>
      <c r="X56" s="22"/>
      <c r="Y56" s="22"/>
      <c r="Z56" s="22"/>
    </row>
    <row r="57" ht="25.5" customHeight="1">
      <c r="A57" s="143" t="s">
        <v>167</v>
      </c>
      <c r="B57" s="144">
        <v>0.0</v>
      </c>
      <c r="C57" s="145" t="s">
        <v>939</v>
      </c>
      <c r="D57" s="146"/>
      <c r="E57" s="144">
        <v>0.0</v>
      </c>
      <c r="F57" s="147">
        <v>0.0</v>
      </c>
      <c r="G57" s="149" t="s">
        <v>134</v>
      </c>
      <c r="H57" s="150"/>
      <c r="I57" s="149"/>
      <c r="J57" s="150"/>
      <c r="K57" s="151"/>
      <c r="L57" s="152"/>
      <c r="M57" s="22"/>
      <c r="N57" s="22"/>
      <c r="O57" s="22"/>
      <c r="P57" s="22"/>
      <c r="Q57" s="22"/>
      <c r="R57" s="22"/>
      <c r="S57" s="22"/>
      <c r="T57" s="22"/>
      <c r="U57" s="22"/>
      <c r="V57" s="22"/>
      <c r="W57" s="22"/>
      <c r="X57" s="22"/>
      <c r="Y57" s="22"/>
      <c r="Z57" s="22"/>
    </row>
    <row r="58" ht="12.75" customHeight="1">
      <c r="A58" s="143" t="s">
        <v>168</v>
      </c>
      <c r="B58" s="144">
        <v>500.0</v>
      </c>
      <c r="C58" s="145" t="s">
        <v>953</v>
      </c>
      <c r="D58" s="146"/>
      <c r="E58" s="144">
        <v>0.0</v>
      </c>
      <c r="F58" s="147">
        <v>0.0</v>
      </c>
      <c r="G58" s="153" t="s">
        <v>101</v>
      </c>
      <c r="H58" s="154">
        <f>SUM(H51:H56)</f>
        <v>0</v>
      </c>
      <c r="I58" s="155"/>
      <c r="J58" s="156"/>
      <c r="K58" s="154">
        <f t="shared" ref="K58:L58" si="6">SUM(K51,K52,K53,K54,K55,K56)</f>
        <v>0</v>
      </c>
      <c r="L58" s="157">
        <f t="shared" si="6"/>
        <v>0</v>
      </c>
      <c r="M58" s="22"/>
      <c r="N58" s="22"/>
      <c r="O58" s="22"/>
      <c r="P58" s="22"/>
      <c r="Q58" s="22"/>
      <c r="R58" s="22"/>
      <c r="S58" s="22"/>
      <c r="T58" s="22"/>
      <c r="U58" s="22"/>
      <c r="V58" s="22"/>
      <c r="W58" s="22"/>
      <c r="X58" s="22"/>
      <c r="Y58" s="22"/>
      <c r="Z58" s="22"/>
    </row>
    <row r="59" ht="12.75" customHeight="1">
      <c r="A59" s="143" t="s">
        <v>171</v>
      </c>
      <c r="B59" s="144">
        <v>1500.0</v>
      </c>
      <c r="C59" s="145" t="s">
        <v>954</v>
      </c>
      <c r="D59" s="146"/>
      <c r="E59" s="144">
        <v>0.0</v>
      </c>
      <c r="F59" s="147">
        <v>0.0</v>
      </c>
      <c r="G59" s="158" t="s">
        <v>172</v>
      </c>
      <c r="H59" s="22"/>
      <c r="I59" s="22"/>
      <c r="J59" s="22"/>
      <c r="K59" s="22"/>
      <c r="L59" s="22"/>
      <c r="M59" s="22"/>
      <c r="N59" s="22"/>
      <c r="O59" s="22"/>
      <c r="P59" s="22"/>
      <c r="Q59" s="22"/>
      <c r="R59" s="22"/>
      <c r="S59" s="22"/>
      <c r="T59" s="22"/>
      <c r="U59" s="22"/>
      <c r="V59" s="22"/>
      <c r="W59" s="22"/>
      <c r="X59" s="22"/>
      <c r="Y59" s="22"/>
      <c r="Z59" s="22"/>
    </row>
    <row r="60" ht="12.75" customHeight="1">
      <c r="A60" s="143" t="s">
        <v>170</v>
      </c>
      <c r="B60" s="144">
        <v>1500.0</v>
      </c>
      <c r="C60" s="145" t="s">
        <v>955</v>
      </c>
      <c r="D60" s="146"/>
      <c r="E60" s="144">
        <v>0.0</v>
      </c>
      <c r="F60" s="147">
        <v>0.0</v>
      </c>
      <c r="G60" s="182" t="s">
        <v>956</v>
      </c>
      <c r="H60" s="22"/>
      <c r="I60" s="22"/>
      <c r="J60" s="22"/>
      <c r="K60" s="22"/>
      <c r="L60" s="22"/>
      <c r="M60" s="22"/>
      <c r="N60" s="22"/>
      <c r="O60" s="22"/>
      <c r="P60" s="22"/>
      <c r="Q60" s="22"/>
      <c r="R60" s="22"/>
      <c r="S60" s="22"/>
      <c r="T60" s="22"/>
      <c r="U60" s="22"/>
      <c r="V60" s="22"/>
      <c r="W60" s="22"/>
      <c r="X60" s="22"/>
      <c r="Y60" s="22"/>
      <c r="Z60" s="22"/>
    </row>
    <row r="61" ht="12.75" customHeight="1">
      <c r="A61" s="160" t="s">
        <v>99</v>
      </c>
      <c r="B61" s="144">
        <v>0.0</v>
      </c>
      <c r="C61" s="145" t="s">
        <v>939</v>
      </c>
      <c r="D61" s="146"/>
      <c r="E61" s="144">
        <v>0.0</v>
      </c>
      <c r="F61" s="147">
        <v>0.0</v>
      </c>
      <c r="G61" s="161"/>
      <c r="H61" s="22"/>
      <c r="I61" s="22"/>
      <c r="J61" s="22"/>
      <c r="K61" s="22"/>
      <c r="L61" s="22"/>
      <c r="M61" s="22"/>
      <c r="N61" s="22"/>
      <c r="O61" s="22"/>
      <c r="P61" s="22"/>
      <c r="Q61" s="22"/>
      <c r="R61" s="22"/>
      <c r="S61" s="22"/>
      <c r="T61" s="22"/>
      <c r="U61" s="22"/>
      <c r="V61" s="22"/>
      <c r="W61" s="22"/>
      <c r="X61" s="22"/>
      <c r="Y61" s="22"/>
      <c r="Z61" s="22"/>
    </row>
    <row r="62" ht="12.75" customHeight="1">
      <c r="A62" s="162" t="s">
        <v>134</v>
      </c>
      <c r="B62" s="163"/>
      <c r="C62" s="164"/>
      <c r="D62" s="165"/>
      <c r="E62" s="163"/>
      <c r="F62" s="166"/>
      <c r="G62" s="161"/>
      <c r="H62" s="22"/>
      <c r="I62" s="22"/>
      <c r="J62" s="22"/>
      <c r="K62" s="22"/>
      <c r="L62" s="22"/>
      <c r="M62" s="22"/>
      <c r="N62" s="22"/>
      <c r="O62" s="22"/>
      <c r="P62" s="22"/>
      <c r="Q62" s="22"/>
      <c r="R62" s="22"/>
      <c r="S62" s="22"/>
      <c r="T62" s="22"/>
      <c r="U62" s="22"/>
      <c r="V62" s="22"/>
      <c r="W62" s="22"/>
      <c r="X62" s="22"/>
      <c r="Y62" s="22"/>
      <c r="Z62" s="22"/>
    </row>
    <row r="63" ht="12.75" customHeight="1">
      <c r="A63" s="160" t="s">
        <v>101</v>
      </c>
      <c r="B63" s="167">
        <f>SUM(H56:H62)</f>
        <v>0</v>
      </c>
      <c r="C63" s="168"/>
      <c r="D63" s="146"/>
      <c r="E63" s="167">
        <f t="shared" ref="E63:F63" si="7">SUM(E56,E57,E58,E59,E60,E61)</f>
        <v>0</v>
      </c>
      <c r="F63" s="169">
        <f t="shared" si="7"/>
        <v>0</v>
      </c>
      <c r="G63" s="161"/>
      <c r="H63" s="22"/>
      <c r="I63" s="22"/>
      <c r="J63" s="22"/>
      <c r="K63" s="22"/>
      <c r="L63" s="22"/>
      <c r="M63" s="22"/>
      <c r="N63" s="22"/>
      <c r="O63" s="22"/>
      <c r="P63" s="22"/>
      <c r="Q63" s="22"/>
      <c r="R63" s="22"/>
      <c r="S63" s="22"/>
      <c r="T63" s="22"/>
      <c r="U63" s="22"/>
      <c r="V63" s="22"/>
      <c r="W63" s="22"/>
      <c r="X63" s="22"/>
      <c r="Y63" s="22"/>
      <c r="Z63" s="22"/>
    </row>
    <row r="64" ht="12.75" customHeight="1">
      <c r="A64" s="66" t="s">
        <v>174</v>
      </c>
      <c r="B64" s="29"/>
      <c r="C64" s="29"/>
      <c r="D64" s="70"/>
      <c r="E64" s="170">
        <f t="shared" ref="E64:F64" si="8">SUM(E20,K20,K34,E50,K45,E63,K58)</f>
        <v>11130</v>
      </c>
      <c r="F64" s="171">
        <f t="shared" si="8"/>
        <v>11130</v>
      </c>
      <c r="G64" s="161"/>
      <c r="H64" s="22"/>
      <c r="I64" s="22"/>
      <c r="J64" s="22"/>
      <c r="K64" s="22"/>
      <c r="L64" s="22"/>
      <c r="M64" s="22"/>
      <c r="N64" s="22"/>
      <c r="O64" s="22"/>
      <c r="P64" s="22"/>
      <c r="Q64" s="22"/>
      <c r="R64" s="22"/>
      <c r="S64" s="22"/>
      <c r="T64" s="22"/>
      <c r="U64" s="22"/>
      <c r="V64" s="22"/>
      <c r="W64" s="22"/>
      <c r="X64" s="22"/>
      <c r="Y64" s="22"/>
      <c r="Z64" s="22"/>
    </row>
    <row r="65" ht="12.75" customHeight="1">
      <c r="A65" s="27" t="s">
        <v>175</v>
      </c>
      <c r="B65" s="27"/>
      <c r="C65" s="27"/>
      <c r="D65" s="172"/>
      <c r="E65" s="170">
        <f t="shared" ref="E65:F65" si="9">E37</f>
        <v>2710</v>
      </c>
      <c r="F65" s="171">
        <f t="shared" si="9"/>
        <v>2710</v>
      </c>
      <c r="G65" s="173"/>
      <c r="H65" s="22"/>
      <c r="I65" s="22"/>
      <c r="J65" s="22"/>
      <c r="K65" s="22"/>
      <c r="L65" s="22"/>
      <c r="M65" s="22"/>
      <c r="N65" s="22"/>
      <c r="O65" s="22"/>
      <c r="P65" s="22"/>
      <c r="Q65" s="22"/>
      <c r="R65" s="22"/>
      <c r="S65" s="22"/>
      <c r="T65" s="22"/>
      <c r="U65" s="22"/>
      <c r="V65" s="22"/>
      <c r="W65" s="22"/>
      <c r="X65" s="22"/>
      <c r="Y65" s="22"/>
      <c r="Z65" s="22"/>
    </row>
    <row r="66" ht="12.75" customHeight="1">
      <c r="A66" s="26" t="s">
        <v>176</v>
      </c>
      <c r="B66" s="27"/>
      <c r="C66" s="27"/>
      <c r="D66" s="27"/>
      <c r="E66" s="171">
        <f t="shared" ref="E66:F66" si="10">SUM(E64:E65)</f>
        <v>13840</v>
      </c>
      <c r="F66" s="171">
        <f t="shared" si="10"/>
        <v>13840</v>
      </c>
      <c r="G66" s="22"/>
      <c r="H66" s="22"/>
      <c r="I66" s="22"/>
      <c r="J66" s="22"/>
      <c r="K66" s="22"/>
      <c r="L66" s="22"/>
      <c r="M66" s="22"/>
      <c r="N66" s="22"/>
      <c r="O66" s="22"/>
      <c r="P66" s="22"/>
      <c r="Q66" s="22"/>
      <c r="R66" s="22"/>
      <c r="S66" s="22"/>
      <c r="T66" s="22"/>
      <c r="U66" s="22"/>
      <c r="V66" s="22"/>
      <c r="W66" s="22"/>
      <c r="X66" s="22"/>
      <c r="Y66" s="22"/>
      <c r="Z66" s="22"/>
    </row>
    <row r="67" ht="12.75" customHeight="1">
      <c r="A67" s="27" t="s">
        <v>177</v>
      </c>
      <c r="B67" s="27"/>
      <c r="C67" s="27"/>
      <c r="D67" s="27"/>
      <c r="E67" s="174" t="s">
        <v>178</v>
      </c>
      <c r="F67" s="175" t="s">
        <v>179</v>
      </c>
      <c r="G67" s="176" t="s">
        <v>374</v>
      </c>
      <c r="H67" s="22"/>
      <c r="I67" s="22"/>
      <c r="J67" s="22"/>
      <c r="K67" s="22"/>
      <c r="L67" s="22"/>
      <c r="M67" s="22"/>
      <c r="N67" s="22"/>
      <c r="O67" s="22"/>
      <c r="P67" s="22"/>
      <c r="Q67" s="22"/>
      <c r="R67" s="22"/>
      <c r="S67" s="22"/>
      <c r="T67" s="22"/>
      <c r="U67" s="22"/>
      <c r="V67" s="22"/>
      <c r="W67" s="22"/>
      <c r="X67" s="22"/>
      <c r="Y67" s="22"/>
      <c r="Z67" s="22"/>
    </row>
    <row r="68" ht="12.7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77"/>
      <c r="B69" s="177"/>
      <c r="C69" s="177"/>
      <c r="D69" s="177"/>
      <c r="E69" s="178"/>
      <c r="F69" s="178"/>
      <c r="G69" s="22"/>
      <c r="H69" s="22"/>
      <c r="I69" s="22"/>
      <c r="J69" s="22"/>
      <c r="K69" s="22"/>
      <c r="L69" s="22"/>
      <c r="M69" s="22"/>
      <c r="N69" s="22"/>
      <c r="O69" s="22"/>
      <c r="P69" s="22"/>
      <c r="Q69" s="22"/>
      <c r="R69" s="22"/>
      <c r="S69" s="22"/>
      <c r="T69" s="22"/>
      <c r="U69" s="22"/>
      <c r="V69" s="22"/>
      <c r="W69" s="22"/>
      <c r="X69" s="22"/>
      <c r="Y69" s="22"/>
      <c r="Z69" s="22"/>
    </row>
    <row r="70" ht="12.75" customHeight="1">
      <c r="A70" s="177"/>
      <c r="B70" s="177"/>
      <c r="C70" s="177"/>
      <c r="D70" s="177"/>
      <c r="E70" s="178"/>
      <c r="F70" s="178"/>
      <c r="G70" s="177"/>
      <c r="H70" s="22"/>
      <c r="I70" s="22"/>
      <c r="J70" s="22"/>
      <c r="K70" s="22"/>
      <c r="L70" s="22"/>
      <c r="M70" s="22"/>
      <c r="N70" s="22"/>
      <c r="O70" s="22"/>
      <c r="P70" s="22"/>
      <c r="Q70" s="22"/>
      <c r="R70" s="22"/>
      <c r="S70" s="22"/>
      <c r="T70" s="22"/>
      <c r="U70" s="22"/>
      <c r="V70" s="22"/>
      <c r="W70" s="22"/>
      <c r="X70" s="22"/>
      <c r="Y70" s="22"/>
      <c r="Z70" s="22"/>
    </row>
    <row r="71" ht="12.75" customHeight="1">
      <c r="A71" s="177"/>
      <c r="B71" s="177"/>
      <c r="C71" s="177"/>
      <c r="D71" s="177"/>
      <c r="E71" s="178"/>
      <c r="F71" s="178"/>
      <c r="G71" s="179"/>
      <c r="H71" s="22"/>
      <c r="I71" s="22"/>
      <c r="J71" s="22"/>
      <c r="K71" s="178"/>
      <c r="L71" s="178"/>
      <c r="M71" s="22"/>
      <c r="N71" s="22"/>
      <c r="O71" s="22"/>
      <c r="P71" s="22"/>
      <c r="Q71" s="22"/>
      <c r="R71" s="22"/>
      <c r="S71" s="22"/>
      <c r="T71" s="22"/>
      <c r="U71" s="22"/>
      <c r="V71" s="22"/>
      <c r="W71" s="22"/>
      <c r="X71" s="22"/>
      <c r="Y71" s="22"/>
      <c r="Z71" s="22"/>
    </row>
    <row r="72" ht="12.75" customHeight="1">
      <c r="A72" s="177"/>
      <c r="B72" s="177"/>
      <c r="C72" s="177"/>
      <c r="D72" s="177"/>
      <c r="E72" s="178"/>
      <c r="F72" s="178"/>
      <c r="G72" s="177"/>
      <c r="H72" s="177"/>
      <c r="I72" s="177"/>
      <c r="J72" s="177"/>
      <c r="K72" s="178"/>
      <c r="L72" s="178"/>
      <c r="M72" s="22"/>
      <c r="N72" s="22"/>
      <c r="O72" s="22"/>
      <c r="P72" s="22"/>
      <c r="Q72" s="22"/>
      <c r="R72" s="22"/>
      <c r="S72" s="22"/>
      <c r="T72" s="22"/>
      <c r="U72" s="22"/>
      <c r="V72" s="22"/>
      <c r="W72" s="22"/>
      <c r="X72" s="22"/>
      <c r="Y72" s="22"/>
      <c r="Z72" s="22"/>
    </row>
    <row r="73" ht="12.75" customHeight="1">
      <c r="A73" s="177"/>
      <c r="B73" s="177"/>
      <c r="C73" s="177"/>
      <c r="D73" s="177"/>
      <c r="E73" s="178"/>
      <c r="F73" s="178"/>
      <c r="G73" s="177"/>
      <c r="H73" s="179"/>
      <c r="I73" s="179"/>
      <c r="J73" s="179"/>
      <c r="K73" s="180"/>
      <c r="L73" s="178"/>
      <c r="M73" s="22"/>
      <c r="N73" s="22"/>
      <c r="O73" s="22"/>
      <c r="P73" s="22"/>
      <c r="Q73" s="22"/>
      <c r="R73" s="22"/>
      <c r="S73" s="22"/>
      <c r="T73" s="22"/>
      <c r="U73" s="22"/>
      <c r="V73" s="22"/>
      <c r="W73" s="22"/>
      <c r="X73" s="22"/>
      <c r="Y73" s="22"/>
      <c r="Z73" s="22"/>
    </row>
    <row r="74" ht="12.75" customHeight="1">
      <c r="A74" s="177"/>
      <c r="B74" s="177"/>
      <c r="C74" s="177"/>
      <c r="D74" s="177"/>
      <c r="E74" s="178"/>
      <c r="F74" s="178"/>
      <c r="G74" s="177"/>
      <c r="H74" s="177"/>
      <c r="I74" s="177"/>
      <c r="J74" s="177"/>
      <c r="K74" s="178"/>
      <c r="L74" s="178"/>
      <c r="M74" s="22"/>
      <c r="N74" s="22"/>
      <c r="O74" s="22"/>
      <c r="P74" s="22"/>
      <c r="Q74" s="22"/>
      <c r="R74" s="22"/>
      <c r="S74" s="22"/>
      <c r="T74" s="22"/>
      <c r="U74" s="22"/>
      <c r="V74" s="22"/>
      <c r="W74" s="22"/>
      <c r="X74" s="22"/>
      <c r="Y74" s="22"/>
      <c r="Z74" s="22"/>
    </row>
    <row r="75" ht="12.75" customHeight="1">
      <c r="A75" s="177"/>
      <c r="B75" s="177"/>
      <c r="C75" s="177"/>
      <c r="D75" s="177"/>
      <c r="E75" s="178"/>
      <c r="F75" s="178"/>
      <c r="G75" s="177"/>
      <c r="H75" s="177"/>
      <c r="I75" s="177"/>
      <c r="J75" s="177"/>
      <c r="K75" s="178"/>
      <c r="L75" s="178"/>
      <c r="M75" s="22"/>
      <c r="N75" s="22"/>
      <c r="O75" s="22"/>
      <c r="P75" s="22"/>
      <c r="Q75" s="22"/>
      <c r="R75" s="22"/>
      <c r="S75" s="22"/>
      <c r="T75" s="22"/>
      <c r="U75" s="22"/>
      <c r="V75" s="22"/>
      <c r="W75" s="22"/>
      <c r="X75" s="22"/>
      <c r="Y75" s="22"/>
      <c r="Z75" s="22"/>
    </row>
    <row r="76" ht="12.75" customHeight="1">
      <c r="A76" s="177"/>
      <c r="B76" s="177"/>
      <c r="C76" s="177"/>
      <c r="D76" s="177"/>
      <c r="E76" s="178"/>
      <c r="F76" s="178"/>
      <c r="G76" s="177"/>
      <c r="H76" s="177"/>
      <c r="I76" s="177"/>
      <c r="J76" s="177"/>
      <c r="K76" s="178"/>
      <c r="L76" s="178"/>
      <c r="M76" s="22"/>
      <c r="N76" s="22"/>
      <c r="O76" s="22"/>
      <c r="P76" s="22"/>
      <c r="Q76" s="22"/>
      <c r="R76" s="22"/>
      <c r="S76" s="22"/>
      <c r="T76" s="22"/>
      <c r="U76" s="22"/>
      <c r="V76" s="22"/>
      <c r="W76" s="22"/>
      <c r="X76" s="22"/>
      <c r="Y76" s="22"/>
      <c r="Z76" s="22"/>
    </row>
    <row r="77" ht="12.75" customHeight="1">
      <c r="A77" s="177"/>
      <c r="B77" s="177"/>
      <c r="C77" s="177"/>
      <c r="D77" s="177"/>
      <c r="E77" s="178"/>
      <c r="F77" s="178"/>
      <c r="G77" s="177"/>
      <c r="H77" s="177"/>
      <c r="I77" s="177"/>
      <c r="J77" s="177"/>
      <c r="K77" s="178"/>
      <c r="L77" s="178"/>
      <c r="M77" s="22"/>
      <c r="N77" s="22"/>
      <c r="O77" s="22"/>
      <c r="P77" s="22"/>
      <c r="Q77" s="22"/>
      <c r="R77" s="22"/>
      <c r="S77" s="22"/>
      <c r="T77" s="22"/>
      <c r="U77" s="22"/>
      <c r="V77" s="22"/>
      <c r="W77" s="22"/>
      <c r="X77" s="22"/>
      <c r="Y77" s="22"/>
      <c r="Z77" s="22"/>
    </row>
    <row r="78" ht="12.75" customHeight="1">
      <c r="A78" s="177"/>
      <c r="B78" s="177"/>
      <c r="C78" s="177"/>
      <c r="D78" s="177"/>
      <c r="E78" s="178"/>
      <c r="F78" s="178"/>
      <c r="G78" s="177"/>
      <c r="H78" s="177"/>
      <c r="I78" s="177"/>
      <c r="J78" s="177"/>
      <c r="K78" s="178"/>
      <c r="L78" s="178"/>
      <c r="M78" s="22"/>
      <c r="N78" s="22"/>
      <c r="O78" s="22"/>
      <c r="P78" s="22"/>
      <c r="Q78" s="22"/>
      <c r="R78" s="22"/>
      <c r="S78" s="22"/>
      <c r="T78" s="22"/>
      <c r="U78" s="22"/>
      <c r="V78" s="22"/>
      <c r="W78" s="22"/>
      <c r="X78" s="22"/>
      <c r="Y78" s="22"/>
      <c r="Z78" s="22"/>
    </row>
    <row r="79" ht="12.75" customHeight="1">
      <c r="A79" s="177"/>
      <c r="B79" s="177"/>
      <c r="C79" s="177"/>
      <c r="D79" s="177"/>
      <c r="E79" s="178"/>
      <c r="F79" s="178"/>
      <c r="G79" s="177"/>
      <c r="H79" s="177"/>
      <c r="I79" s="177"/>
      <c r="J79" s="177"/>
      <c r="K79" s="178"/>
      <c r="L79" s="178"/>
      <c r="M79" s="22"/>
      <c r="N79" s="22"/>
      <c r="O79" s="22"/>
      <c r="P79" s="22"/>
      <c r="Q79" s="22"/>
      <c r="R79" s="22"/>
      <c r="S79" s="22"/>
      <c r="T79" s="22"/>
      <c r="U79" s="22"/>
      <c r="V79" s="22"/>
      <c r="W79" s="22"/>
      <c r="X79" s="22"/>
      <c r="Y79" s="22"/>
      <c r="Z79" s="22"/>
    </row>
    <row r="80" ht="12.75" customHeight="1">
      <c r="A80" s="177"/>
      <c r="B80" s="177"/>
      <c r="C80" s="177"/>
      <c r="D80" s="177"/>
      <c r="E80" s="178"/>
      <c r="F80" s="178"/>
      <c r="G80" s="177"/>
      <c r="H80" s="177"/>
      <c r="I80" s="177"/>
      <c r="J80" s="177"/>
      <c r="K80" s="178"/>
      <c r="L80" s="178"/>
      <c r="M80" s="22"/>
      <c r="N80" s="22"/>
      <c r="O80" s="22"/>
      <c r="P80" s="22"/>
      <c r="Q80" s="22"/>
      <c r="R80" s="22"/>
      <c r="S80" s="22"/>
      <c r="T80" s="22"/>
      <c r="U80" s="22"/>
      <c r="V80" s="22"/>
      <c r="W80" s="22"/>
      <c r="X80" s="22"/>
      <c r="Y80" s="22"/>
      <c r="Z80" s="22"/>
    </row>
    <row r="81" ht="12.75" customHeight="1">
      <c r="A81" s="22"/>
      <c r="B81" s="22"/>
      <c r="C81" s="22"/>
      <c r="D81" s="22"/>
      <c r="E81" s="178"/>
      <c r="F81" s="178"/>
      <c r="G81" s="177"/>
      <c r="H81" s="177"/>
      <c r="I81" s="177"/>
      <c r="J81" s="177"/>
      <c r="K81" s="178"/>
      <c r="L81" s="178"/>
      <c r="M81" s="22"/>
      <c r="N81" s="22"/>
      <c r="O81" s="22"/>
      <c r="P81" s="22"/>
      <c r="Q81" s="22"/>
      <c r="R81" s="22"/>
      <c r="S81" s="22"/>
      <c r="T81" s="22"/>
      <c r="U81" s="22"/>
      <c r="V81" s="22"/>
      <c r="W81" s="22"/>
      <c r="X81" s="22"/>
      <c r="Y81" s="22"/>
      <c r="Z81" s="22"/>
    </row>
    <row r="82" ht="12.75" customHeight="1">
      <c r="A82" s="177"/>
      <c r="B82" s="177"/>
      <c r="C82" s="177"/>
      <c r="D82" s="177"/>
      <c r="E82" s="178"/>
      <c r="F82" s="178"/>
      <c r="G82" s="177"/>
      <c r="H82" s="177"/>
      <c r="I82" s="177"/>
      <c r="J82" s="177"/>
      <c r="K82" s="178"/>
      <c r="L82" s="178"/>
      <c r="M82" s="22"/>
      <c r="N82" s="22"/>
      <c r="O82" s="22"/>
      <c r="P82" s="22"/>
      <c r="Q82" s="22"/>
      <c r="R82" s="22"/>
      <c r="S82" s="22"/>
      <c r="T82" s="22"/>
      <c r="U82" s="22"/>
      <c r="V82" s="22"/>
      <c r="W82" s="22"/>
      <c r="X82" s="22"/>
      <c r="Y82" s="22"/>
      <c r="Z82" s="22"/>
    </row>
    <row r="83" ht="12.75" customHeight="1">
      <c r="A83" s="22"/>
      <c r="B83" s="22"/>
      <c r="C83" s="22"/>
      <c r="D83" s="22"/>
      <c r="E83" s="178"/>
      <c r="F83" s="178"/>
      <c r="G83" s="177"/>
      <c r="H83" s="177"/>
      <c r="I83" s="177"/>
      <c r="J83" s="177"/>
      <c r="K83" s="178"/>
      <c r="L83" s="178"/>
      <c r="M83" s="22"/>
      <c r="N83" s="22"/>
      <c r="O83" s="22"/>
      <c r="P83" s="22"/>
      <c r="Q83" s="22"/>
      <c r="R83" s="22"/>
      <c r="S83" s="22"/>
      <c r="T83" s="22"/>
      <c r="U83" s="22"/>
      <c r="V83" s="22"/>
      <c r="W83" s="22"/>
      <c r="X83" s="22"/>
      <c r="Y83" s="22"/>
      <c r="Z83" s="22"/>
    </row>
    <row r="84" ht="12.75" customHeight="1">
      <c r="A84" s="22"/>
      <c r="B84" s="22"/>
      <c r="C84" s="22"/>
      <c r="D84" s="22"/>
      <c r="E84" s="178"/>
      <c r="F84" s="178"/>
      <c r="G84" s="22"/>
      <c r="H84" s="177"/>
      <c r="I84" s="177"/>
      <c r="J84" s="177"/>
      <c r="K84" s="178"/>
      <c r="L84" s="178"/>
      <c r="M84" s="22"/>
      <c r="N84" s="22"/>
      <c r="O84" s="22"/>
      <c r="P84" s="22"/>
      <c r="Q84" s="22"/>
      <c r="R84" s="22"/>
      <c r="S84" s="22"/>
      <c r="T84" s="22"/>
      <c r="U84" s="22"/>
      <c r="V84" s="22"/>
      <c r="W84" s="22"/>
      <c r="X84" s="22"/>
      <c r="Y84" s="22"/>
      <c r="Z84" s="22"/>
    </row>
    <row r="85" ht="12.75" customHeight="1">
      <c r="A85" s="22"/>
      <c r="B85" s="22"/>
      <c r="C85" s="22"/>
      <c r="D85" s="22"/>
      <c r="E85" s="178"/>
      <c r="F85" s="178"/>
      <c r="G85" s="22"/>
      <c r="H85" s="177"/>
      <c r="I85" s="177"/>
      <c r="J85" s="177"/>
      <c r="K85" s="178"/>
      <c r="L85" s="178"/>
      <c r="M85" s="22"/>
      <c r="N85" s="22"/>
      <c r="O85" s="22"/>
      <c r="P85" s="22"/>
      <c r="Q85" s="22"/>
      <c r="R85" s="22"/>
      <c r="S85" s="22"/>
      <c r="T85" s="22"/>
      <c r="U85" s="22"/>
      <c r="V85" s="22"/>
      <c r="W85" s="22"/>
      <c r="X85" s="22"/>
      <c r="Y85" s="22"/>
      <c r="Z85" s="22"/>
    </row>
    <row r="86" ht="12.75" customHeight="1">
      <c r="A86" s="22"/>
      <c r="B86" s="22"/>
      <c r="C86" s="22"/>
      <c r="D86" s="22"/>
      <c r="E86" s="178"/>
      <c r="F86" s="178"/>
      <c r="G86" s="22"/>
      <c r="H86" s="22"/>
      <c r="I86" s="22"/>
      <c r="J86" s="22"/>
      <c r="K86" s="178"/>
      <c r="L86" s="178"/>
      <c r="M86" s="22"/>
      <c r="N86" s="22"/>
      <c r="O86" s="22"/>
      <c r="P86" s="22"/>
      <c r="Q86" s="22"/>
      <c r="R86" s="22"/>
      <c r="S86" s="22"/>
      <c r="T86" s="22"/>
      <c r="U86" s="22"/>
      <c r="V86" s="22"/>
      <c r="W86" s="22"/>
      <c r="X86" s="22"/>
      <c r="Y86" s="22"/>
      <c r="Z86" s="22"/>
    </row>
    <row r="87" ht="12.75" customHeight="1">
      <c r="A87" s="22"/>
      <c r="B87" s="22"/>
      <c r="C87" s="22"/>
      <c r="D87" s="22"/>
      <c r="E87" s="178"/>
      <c r="F87" s="178"/>
      <c r="G87" s="22"/>
      <c r="H87" s="22"/>
      <c r="I87" s="22"/>
      <c r="J87" s="22"/>
      <c r="K87" s="178"/>
      <c r="L87" s="178"/>
      <c r="M87" s="22"/>
      <c r="N87" s="22"/>
      <c r="O87" s="22"/>
      <c r="P87" s="22"/>
      <c r="Q87" s="22"/>
      <c r="R87" s="22"/>
      <c r="S87" s="22"/>
      <c r="T87" s="22"/>
      <c r="U87" s="22"/>
      <c r="V87" s="22"/>
      <c r="W87" s="22"/>
      <c r="X87" s="22"/>
      <c r="Y87" s="22"/>
      <c r="Z87" s="22"/>
    </row>
    <row r="88" ht="12.75" customHeight="1">
      <c r="A88" s="22"/>
      <c r="B88" s="22"/>
      <c r="C88" s="22"/>
      <c r="D88" s="22"/>
      <c r="E88" s="178"/>
      <c r="F88" s="178"/>
      <c r="G88" s="22"/>
      <c r="H88" s="22"/>
      <c r="I88" s="22"/>
      <c r="J88" s="22"/>
      <c r="K88" s="178"/>
      <c r="L88" s="178"/>
      <c r="M88" s="22"/>
      <c r="N88" s="22"/>
      <c r="O88" s="22"/>
      <c r="P88" s="22"/>
      <c r="Q88" s="22"/>
      <c r="R88" s="22"/>
      <c r="S88" s="22"/>
      <c r="T88" s="22"/>
      <c r="U88" s="22"/>
      <c r="V88" s="22"/>
      <c r="W88" s="22"/>
      <c r="X88" s="22"/>
      <c r="Y88" s="22"/>
      <c r="Z88" s="22"/>
    </row>
    <row r="89" ht="12.75" customHeight="1">
      <c r="A89" s="22"/>
      <c r="B89" s="22"/>
      <c r="C89" s="22"/>
      <c r="D89" s="22"/>
      <c r="E89" s="178"/>
      <c r="F89" s="178"/>
      <c r="G89" s="22"/>
      <c r="H89" s="22"/>
      <c r="I89" s="22"/>
      <c r="J89" s="22"/>
      <c r="K89" s="178"/>
      <c r="L89" s="178"/>
      <c r="M89" s="22"/>
      <c r="N89" s="22"/>
      <c r="O89" s="22"/>
      <c r="P89" s="22"/>
      <c r="Q89" s="22"/>
      <c r="R89" s="22"/>
      <c r="S89" s="22"/>
      <c r="T89" s="22"/>
      <c r="U89" s="22"/>
      <c r="V89" s="22"/>
      <c r="W89" s="22"/>
      <c r="X89" s="22"/>
      <c r="Y89" s="22"/>
      <c r="Z89" s="22"/>
    </row>
    <row r="90" ht="12.75" customHeight="1">
      <c r="A90" s="22"/>
      <c r="B90" s="22"/>
      <c r="C90" s="22"/>
      <c r="D90" s="22"/>
      <c r="E90" s="178"/>
      <c r="F90" s="178"/>
      <c r="G90" s="22"/>
      <c r="H90" s="22"/>
      <c r="I90" s="22"/>
      <c r="J90" s="22"/>
      <c r="K90" s="178"/>
      <c r="L90" s="178"/>
      <c r="M90" s="22"/>
      <c r="N90" s="22"/>
      <c r="O90" s="22"/>
      <c r="P90" s="22"/>
      <c r="Q90" s="22"/>
      <c r="R90" s="22"/>
      <c r="S90" s="22"/>
      <c r="T90" s="22"/>
      <c r="U90" s="22"/>
      <c r="V90" s="22"/>
      <c r="W90" s="22"/>
      <c r="X90" s="22"/>
      <c r="Y90" s="22"/>
      <c r="Z90" s="22"/>
    </row>
    <row r="91" ht="12.75" customHeight="1">
      <c r="A91" s="22"/>
      <c r="B91" s="22"/>
      <c r="C91" s="22"/>
      <c r="D91" s="22"/>
      <c r="E91" s="178"/>
      <c r="F91" s="178"/>
      <c r="G91" s="22"/>
      <c r="H91" s="22"/>
      <c r="I91" s="22"/>
      <c r="J91" s="22"/>
      <c r="K91" s="178"/>
      <c r="L91" s="178"/>
      <c r="M91" s="22"/>
      <c r="N91" s="22"/>
      <c r="O91" s="22"/>
      <c r="P91" s="22"/>
      <c r="Q91" s="22"/>
      <c r="R91" s="22"/>
      <c r="S91" s="22"/>
      <c r="T91" s="22"/>
      <c r="U91" s="22"/>
      <c r="V91" s="22"/>
      <c r="W91" s="22"/>
      <c r="X91" s="22"/>
      <c r="Y91" s="22"/>
      <c r="Z91" s="22"/>
    </row>
    <row r="92" ht="12.75" customHeight="1">
      <c r="A92" s="22"/>
      <c r="B92" s="22"/>
      <c r="C92" s="22"/>
      <c r="D92" s="22"/>
      <c r="E92" s="178"/>
      <c r="F92" s="178"/>
      <c r="G92" s="22"/>
      <c r="H92" s="22"/>
      <c r="I92" s="22"/>
      <c r="J92" s="22"/>
      <c r="K92" s="178"/>
      <c r="L92" s="178"/>
      <c r="M92" s="22"/>
      <c r="N92" s="22"/>
      <c r="O92" s="22"/>
      <c r="P92" s="22"/>
      <c r="Q92" s="22"/>
      <c r="R92" s="22"/>
      <c r="S92" s="22"/>
      <c r="T92" s="22"/>
      <c r="U92" s="22"/>
      <c r="V92" s="22"/>
      <c r="W92" s="22"/>
      <c r="X92" s="22"/>
      <c r="Y92" s="22"/>
      <c r="Z92" s="22"/>
    </row>
    <row r="93" ht="12.75" customHeight="1">
      <c r="A93" s="22" t="s">
        <v>181</v>
      </c>
      <c r="B93" s="22"/>
      <c r="C93" s="22"/>
      <c r="D93" s="22"/>
      <c r="E93" s="178"/>
      <c r="F93" s="178"/>
      <c r="G93" s="22"/>
      <c r="H93" s="22"/>
      <c r="I93" s="22"/>
      <c r="J93" s="22"/>
      <c r="K93" s="178"/>
      <c r="L93" s="178"/>
      <c r="M93" s="22"/>
      <c r="N93" s="22"/>
      <c r="O93" s="22"/>
      <c r="P93" s="22"/>
      <c r="Q93" s="22"/>
      <c r="R93" s="22"/>
      <c r="S93" s="22"/>
      <c r="T93" s="22"/>
      <c r="U93" s="22"/>
      <c r="V93" s="22"/>
      <c r="W93" s="22"/>
      <c r="X93" s="22"/>
      <c r="Y93" s="22"/>
      <c r="Z93" s="22"/>
    </row>
    <row r="94" ht="12.75" customHeight="1">
      <c r="A94" s="22"/>
      <c r="B94" s="22"/>
      <c r="C94" s="22"/>
      <c r="D94" s="22"/>
      <c r="E94" s="22"/>
      <c r="F94" s="22"/>
      <c r="G94" s="22"/>
      <c r="H94" s="22"/>
      <c r="I94" s="22"/>
      <c r="J94" s="22"/>
      <c r="K94" s="178"/>
      <c r="L94" s="178"/>
      <c r="M94" s="22"/>
      <c r="N94" s="22"/>
      <c r="O94" s="22"/>
      <c r="P94" s="22"/>
      <c r="Q94" s="22"/>
      <c r="R94" s="22"/>
      <c r="S94" s="22"/>
      <c r="T94" s="22"/>
      <c r="U94" s="22"/>
      <c r="V94" s="22"/>
      <c r="W94" s="22"/>
      <c r="X94" s="22"/>
      <c r="Y94" s="22"/>
      <c r="Z94" s="22"/>
    </row>
    <row r="95" ht="12.75" customHeight="1">
      <c r="A95" s="22"/>
      <c r="B95" s="22"/>
      <c r="C95" s="22"/>
      <c r="D95" s="22"/>
      <c r="E95" s="22"/>
      <c r="F95" s="22"/>
      <c r="G95" s="22"/>
      <c r="H95" s="22"/>
      <c r="I95" s="22"/>
      <c r="J95" s="22"/>
      <c r="K95" s="178"/>
      <c r="L95" s="178"/>
      <c r="M95" s="22"/>
      <c r="N95" s="22"/>
      <c r="O95" s="22"/>
      <c r="P95" s="22"/>
      <c r="Q95" s="22"/>
      <c r="R95" s="22"/>
      <c r="S95" s="22"/>
      <c r="T95" s="22"/>
      <c r="U95" s="22"/>
      <c r="V95" s="22"/>
      <c r="W95" s="22"/>
      <c r="X95" s="22"/>
      <c r="Y95" s="22"/>
      <c r="Z95" s="22"/>
    </row>
    <row r="96" ht="12.75" customHeight="1">
      <c r="A96" s="22"/>
      <c r="B96" s="22"/>
      <c r="C96" s="22"/>
      <c r="D96" s="22"/>
      <c r="E96" s="22"/>
      <c r="F96" s="22"/>
      <c r="G96" s="22"/>
      <c r="H96" s="22"/>
      <c r="I96" s="22"/>
      <c r="J96" s="22"/>
      <c r="K96" s="178"/>
      <c r="L96" s="178"/>
      <c r="M96" s="22"/>
      <c r="N96" s="22"/>
      <c r="O96" s="22"/>
      <c r="P96" s="22"/>
      <c r="Q96" s="22"/>
      <c r="R96" s="22"/>
      <c r="S96" s="22"/>
      <c r="T96" s="22"/>
      <c r="U96" s="22"/>
      <c r="V96" s="22"/>
      <c r="W96" s="22"/>
      <c r="X96" s="22"/>
      <c r="Y96" s="22"/>
      <c r="Z96" s="22"/>
    </row>
    <row r="97" ht="12.75" customHeight="1">
      <c r="A97" s="22"/>
      <c r="B97" s="22"/>
      <c r="C97" s="22"/>
      <c r="D97" s="22"/>
      <c r="E97" s="22"/>
      <c r="F97" s="22"/>
      <c r="G97" s="22"/>
      <c r="H97" s="22"/>
      <c r="I97" s="22"/>
      <c r="J97" s="22"/>
      <c r="K97" s="178"/>
      <c r="L97" s="178"/>
      <c r="M97" s="22"/>
      <c r="N97" s="22"/>
      <c r="O97" s="22"/>
      <c r="P97" s="22"/>
      <c r="Q97" s="22"/>
      <c r="R97" s="22"/>
      <c r="S97" s="22"/>
      <c r="T97" s="22"/>
      <c r="U97" s="22"/>
      <c r="V97" s="22"/>
      <c r="W97" s="22"/>
      <c r="X97" s="22"/>
      <c r="Y97" s="22"/>
      <c r="Z97" s="22"/>
    </row>
    <row r="98" ht="12.75" customHeight="1">
      <c r="A98" s="22"/>
      <c r="B98" s="22"/>
      <c r="C98" s="22"/>
      <c r="D98" s="22"/>
      <c r="E98" s="22"/>
      <c r="F98" s="22"/>
      <c r="G98" s="22"/>
      <c r="H98" s="22"/>
      <c r="I98" s="22"/>
      <c r="J98" s="22"/>
      <c r="K98" s="178"/>
      <c r="L98" s="178"/>
      <c r="M98" s="22"/>
      <c r="N98" s="22"/>
      <c r="O98" s="22"/>
      <c r="P98" s="22"/>
      <c r="Q98" s="22"/>
      <c r="R98" s="22"/>
      <c r="S98" s="22"/>
      <c r="T98" s="22"/>
      <c r="U98" s="22"/>
      <c r="V98" s="22"/>
      <c r="W98" s="22"/>
      <c r="X98" s="22"/>
      <c r="Y98" s="22"/>
      <c r="Z98" s="22"/>
    </row>
    <row r="99" ht="12.75" customHeight="1">
      <c r="A99" s="22"/>
      <c r="B99" s="22"/>
      <c r="C99" s="22"/>
      <c r="D99" s="22"/>
      <c r="E99" s="178"/>
      <c r="F99" s="178"/>
      <c r="G99" s="22"/>
      <c r="H99" s="22"/>
      <c r="I99" s="22"/>
      <c r="J99" s="22"/>
      <c r="K99" s="178"/>
      <c r="L99" s="178"/>
      <c r="M99" s="22"/>
      <c r="N99" s="22"/>
      <c r="O99" s="22"/>
      <c r="P99" s="22"/>
      <c r="Q99" s="22"/>
      <c r="R99" s="22"/>
      <c r="S99" s="22"/>
      <c r="T99" s="22"/>
      <c r="U99" s="22"/>
      <c r="V99" s="22"/>
      <c r="W99" s="22"/>
      <c r="X99" s="22"/>
      <c r="Y99" s="22"/>
      <c r="Z99" s="22"/>
    </row>
    <row r="100" ht="12.75" customHeight="1">
      <c r="A100" s="22"/>
      <c r="B100" s="22"/>
      <c r="C100" s="22"/>
      <c r="D100" s="22"/>
      <c r="E100" s="178"/>
      <c r="F100" s="178"/>
      <c r="G100" s="22"/>
      <c r="H100" s="22"/>
      <c r="I100" s="22"/>
      <c r="J100" s="22"/>
      <c r="K100" s="178"/>
      <c r="L100" s="178"/>
      <c r="M100" s="22"/>
      <c r="N100" s="22"/>
      <c r="O100" s="22"/>
      <c r="P100" s="22"/>
      <c r="Q100" s="22"/>
      <c r="R100" s="22"/>
      <c r="S100" s="22"/>
      <c r="T100" s="22"/>
      <c r="U100" s="22"/>
      <c r="V100" s="22"/>
      <c r="W100" s="22"/>
      <c r="X100" s="22"/>
      <c r="Y100" s="22"/>
      <c r="Z100" s="22"/>
    </row>
    <row r="101" ht="12.75" customHeight="1">
      <c r="A101" s="22"/>
      <c r="B101" s="22"/>
      <c r="C101" s="22"/>
      <c r="D101" s="22"/>
      <c r="E101" s="178"/>
      <c r="F101" s="178"/>
      <c r="G101" s="22"/>
      <c r="H101" s="22"/>
      <c r="I101" s="22"/>
      <c r="J101" s="22"/>
      <c r="K101" s="178"/>
      <c r="L101" s="178"/>
      <c r="M101" s="22"/>
      <c r="N101" s="22"/>
      <c r="O101" s="22"/>
      <c r="P101" s="22"/>
      <c r="Q101" s="22"/>
      <c r="R101" s="22"/>
      <c r="S101" s="22"/>
      <c r="T101" s="22"/>
      <c r="U101" s="22"/>
      <c r="V101" s="22"/>
      <c r="W101" s="22"/>
      <c r="X101" s="22"/>
      <c r="Y101" s="22"/>
      <c r="Z101" s="22"/>
    </row>
    <row r="102" ht="12.75" customHeight="1">
      <c r="A102" s="22"/>
      <c r="B102" s="22"/>
      <c r="C102" s="22"/>
      <c r="D102" s="22"/>
      <c r="E102" s="178"/>
      <c r="F102" s="178"/>
      <c r="G102" s="22"/>
      <c r="H102" s="22"/>
      <c r="I102" s="22"/>
      <c r="J102" s="22"/>
      <c r="K102" s="178"/>
      <c r="L102" s="178"/>
      <c r="M102" s="22"/>
      <c r="N102" s="22"/>
      <c r="O102" s="22"/>
      <c r="P102" s="22"/>
      <c r="Q102" s="22"/>
      <c r="R102" s="22"/>
      <c r="S102" s="22"/>
      <c r="T102" s="22"/>
      <c r="U102" s="22"/>
      <c r="V102" s="22"/>
      <c r="W102" s="22"/>
      <c r="X102" s="22"/>
      <c r="Y102" s="22"/>
      <c r="Z102" s="22"/>
    </row>
    <row r="103" ht="12.75" customHeight="1">
      <c r="A103" s="22"/>
      <c r="B103" s="22"/>
      <c r="C103" s="22"/>
      <c r="D103" s="22"/>
      <c r="E103" s="178"/>
      <c r="F103" s="178"/>
      <c r="G103" s="22"/>
      <c r="H103" s="22"/>
      <c r="I103" s="22"/>
      <c r="J103" s="22"/>
      <c r="K103" s="178"/>
      <c r="L103" s="178"/>
      <c r="M103" s="22"/>
      <c r="N103" s="22"/>
      <c r="O103" s="22"/>
      <c r="P103" s="22"/>
      <c r="Q103" s="22"/>
      <c r="R103" s="22"/>
      <c r="S103" s="22"/>
      <c r="T103" s="22"/>
      <c r="U103" s="22"/>
      <c r="V103" s="22"/>
      <c r="W103" s="22"/>
      <c r="X103" s="22"/>
      <c r="Y103" s="22"/>
      <c r="Z103" s="22"/>
    </row>
    <row r="104" ht="12.75" customHeight="1">
      <c r="A104" s="22"/>
      <c r="B104" s="22"/>
      <c r="C104" s="22"/>
      <c r="D104" s="22"/>
      <c r="E104" s="178"/>
      <c r="F104" s="178"/>
      <c r="G104" s="22"/>
      <c r="H104" s="22"/>
      <c r="I104" s="22"/>
      <c r="J104" s="22"/>
      <c r="K104" s="178"/>
      <c r="L104" s="178"/>
      <c r="M104" s="22"/>
      <c r="N104" s="22"/>
      <c r="O104" s="22"/>
      <c r="P104" s="22"/>
      <c r="Q104" s="22"/>
      <c r="R104" s="22"/>
      <c r="S104" s="22"/>
      <c r="T104" s="22"/>
      <c r="U104" s="22"/>
      <c r="V104" s="22"/>
      <c r="W104" s="22"/>
      <c r="X104" s="22"/>
      <c r="Y104" s="22"/>
      <c r="Z104" s="22"/>
    </row>
    <row r="105" ht="12.75" customHeight="1">
      <c r="A105" s="22"/>
      <c r="B105" s="22"/>
      <c r="C105" s="22"/>
      <c r="D105" s="22"/>
      <c r="E105" s="178"/>
      <c r="F105" s="178"/>
      <c r="G105" s="22"/>
      <c r="H105" s="22"/>
      <c r="I105" s="22"/>
      <c r="J105" s="22"/>
      <c r="K105" s="178"/>
      <c r="L105" s="178"/>
      <c r="M105" s="22"/>
      <c r="N105" s="22"/>
      <c r="O105" s="22"/>
      <c r="P105" s="22"/>
      <c r="Q105" s="22"/>
      <c r="R105" s="22"/>
      <c r="S105" s="22"/>
      <c r="T105" s="22"/>
      <c r="U105" s="22"/>
      <c r="V105" s="22"/>
      <c r="W105" s="22"/>
      <c r="X105" s="22"/>
      <c r="Y105" s="22"/>
      <c r="Z105" s="22"/>
    </row>
    <row r="106" ht="12.75" customHeight="1">
      <c r="A106" s="22"/>
      <c r="B106" s="22"/>
      <c r="C106" s="22"/>
      <c r="D106" s="22"/>
      <c r="E106" s="178"/>
      <c r="F106" s="178"/>
      <c r="G106" s="22"/>
      <c r="H106" s="22"/>
      <c r="I106" s="22"/>
      <c r="J106" s="22"/>
      <c r="K106" s="178"/>
      <c r="L106" s="178"/>
      <c r="M106" s="22"/>
      <c r="N106" s="22"/>
      <c r="O106" s="22"/>
      <c r="P106" s="22"/>
      <c r="Q106" s="22"/>
      <c r="R106" s="22"/>
      <c r="S106" s="22"/>
      <c r="T106" s="22"/>
      <c r="U106" s="22"/>
      <c r="V106" s="22"/>
      <c r="W106" s="22"/>
      <c r="X106" s="22"/>
      <c r="Y106" s="22"/>
      <c r="Z106" s="22"/>
    </row>
    <row r="107" ht="12.75" customHeight="1">
      <c r="A107" s="22"/>
      <c r="B107" s="22"/>
      <c r="C107" s="22"/>
      <c r="D107" s="22"/>
      <c r="E107" s="178"/>
      <c r="F107" s="178"/>
      <c r="G107" s="22"/>
      <c r="H107" s="22"/>
      <c r="I107" s="22"/>
      <c r="J107" s="22"/>
      <c r="K107" s="178"/>
      <c r="L107" s="178"/>
      <c r="M107" s="22"/>
      <c r="N107" s="22"/>
      <c r="O107" s="22"/>
      <c r="P107" s="22"/>
      <c r="Q107" s="22"/>
      <c r="R107" s="22"/>
      <c r="S107" s="22"/>
      <c r="T107" s="22"/>
      <c r="U107" s="22"/>
      <c r="V107" s="22"/>
      <c r="W107" s="22"/>
      <c r="X107" s="22"/>
      <c r="Y107" s="22"/>
      <c r="Z107" s="22"/>
    </row>
    <row r="108" ht="12.75" customHeight="1">
      <c r="A108" s="22"/>
      <c r="B108" s="22"/>
      <c r="C108" s="22"/>
      <c r="D108" s="22"/>
      <c r="E108" s="178"/>
      <c r="F108" s="178"/>
      <c r="G108" s="22"/>
      <c r="H108" s="22"/>
      <c r="I108" s="22"/>
      <c r="J108" s="22"/>
      <c r="K108" s="178"/>
      <c r="L108" s="178"/>
      <c r="M108" s="22"/>
      <c r="N108" s="22"/>
      <c r="O108" s="22"/>
      <c r="P108" s="22"/>
      <c r="Q108" s="22"/>
      <c r="R108" s="22"/>
      <c r="S108" s="22"/>
      <c r="T108" s="22"/>
      <c r="U108" s="22"/>
      <c r="V108" s="22"/>
      <c r="W108" s="22"/>
      <c r="X108" s="22"/>
      <c r="Y108" s="22"/>
      <c r="Z108" s="22"/>
    </row>
    <row r="109" ht="12.75" customHeight="1">
      <c r="A109" s="22"/>
      <c r="B109" s="22"/>
      <c r="C109" s="22"/>
      <c r="D109" s="22"/>
      <c r="E109" s="178"/>
      <c r="F109" s="178"/>
      <c r="G109" s="22"/>
      <c r="H109" s="22"/>
      <c r="I109" s="22"/>
      <c r="J109" s="22"/>
      <c r="K109" s="178"/>
      <c r="L109" s="178"/>
      <c r="M109" s="22"/>
      <c r="N109" s="22"/>
      <c r="O109" s="22"/>
      <c r="P109" s="22"/>
      <c r="Q109" s="22"/>
      <c r="R109" s="22"/>
      <c r="S109" s="22"/>
      <c r="T109" s="22"/>
      <c r="U109" s="22"/>
      <c r="V109" s="22"/>
      <c r="W109" s="22"/>
      <c r="X109" s="22"/>
      <c r="Y109" s="22"/>
      <c r="Z109" s="22"/>
    </row>
    <row r="110" ht="12.75" customHeight="1">
      <c r="A110" s="22"/>
      <c r="B110" s="22"/>
      <c r="C110" s="22"/>
      <c r="D110" s="22"/>
      <c r="E110" s="178"/>
      <c r="F110" s="178"/>
      <c r="G110" s="22"/>
      <c r="H110" s="22"/>
      <c r="I110" s="22"/>
      <c r="J110" s="22"/>
      <c r="K110" s="178"/>
      <c r="L110" s="178"/>
      <c r="M110" s="22"/>
      <c r="N110" s="22"/>
      <c r="O110" s="22"/>
      <c r="P110" s="22"/>
      <c r="Q110" s="22"/>
      <c r="R110" s="22"/>
      <c r="S110" s="22"/>
      <c r="T110" s="22"/>
      <c r="U110" s="22"/>
      <c r="V110" s="22"/>
      <c r="W110" s="22"/>
      <c r="X110" s="22"/>
      <c r="Y110" s="22"/>
      <c r="Z110" s="22"/>
    </row>
    <row r="111" ht="12.75" customHeight="1">
      <c r="A111" s="22"/>
      <c r="B111" s="22"/>
      <c r="C111" s="22"/>
      <c r="D111" s="22"/>
      <c r="E111" s="178"/>
      <c r="F111" s="178"/>
      <c r="G111" s="22"/>
      <c r="H111" s="22"/>
      <c r="I111" s="22"/>
      <c r="J111" s="22"/>
      <c r="K111" s="178"/>
      <c r="L111" s="178"/>
      <c r="M111" s="22"/>
      <c r="N111" s="22"/>
      <c r="O111" s="22"/>
      <c r="P111" s="22"/>
      <c r="Q111" s="22"/>
      <c r="R111" s="22"/>
      <c r="S111" s="22"/>
      <c r="T111" s="22"/>
      <c r="U111" s="22"/>
      <c r="V111" s="22"/>
      <c r="W111" s="22"/>
      <c r="X111" s="22"/>
      <c r="Y111" s="22"/>
      <c r="Z111" s="22"/>
    </row>
    <row r="112" ht="12.75" customHeight="1">
      <c r="A112" s="22"/>
      <c r="B112" s="22"/>
      <c r="C112" s="22"/>
      <c r="D112" s="22"/>
      <c r="E112" s="178"/>
      <c r="F112" s="178"/>
      <c r="G112" s="22"/>
      <c r="H112" s="22"/>
      <c r="I112" s="22"/>
      <c r="J112" s="22"/>
      <c r="K112" s="178"/>
      <c r="L112" s="178"/>
      <c r="M112" s="22"/>
      <c r="N112" s="22"/>
      <c r="O112" s="22"/>
      <c r="P112" s="22"/>
      <c r="Q112" s="22"/>
      <c r="R112" s="22"/>
      <c r="S112" s="22"/>
      <c r="T112" s="22"/>
      <c r="U112" s="22"/>
      <c r="V112" s="22"/>
      <c r="W112" s="22"/>
      <c r="X112" s="22"/>
      <c r="Y112" s="22"/>
      <c r="Z112" s="22"/>
    </row>
    <row r="113" ht="12.75" customHeight="1">
      <c r="A113" s="22"/>
      <c r="B113" s="22"/>
      <c r="C113" s="22"/>
      <c r="D113" s="22"/>
      <c r="E113" s="178"/>
      <c r="F113" s="178"/>
      <c r="G113" s="22"/>
      <c r="H113" s="22"/>
      <c r="I113" s="22"/>
      <c r="J113" s="22"/>
      <c r="K113" s="178"/>
      <c r="L113" s="178"/>
      <c r="M113" s="22"/>
      <c r="N113" s="22"/>
      <c r="O113" s="22"/>
      <c r="P113" s="22"/>
      <c r="Q113" s="22"/>
      <c r="R113" s="22"/>
      <c r="S113" s="22"/>
      <c r="T113" s="22"/>
      <c r="U113" s="22"/>
      <c r="V113" s="22"/>
      <c r="W113" s="22"/>
      <c r="X113" s="22"/>
      <c r="Y113" s="22"/>
      <c r="Z113" s="22"/>
    </row>
    <row r="114" ht="12.75" customHeight="1">
      <c r="A114" s="22"/>
      <c r="B114" s="22"/>
      <c r="C114" s="22"/>
      <c r="D114" s="22"/>
      <c r="E114" s="178"/>
      <c r="F114" s="178"/>
      <c r="G114" s="22"/>
      <c r="H114" s="22"/>
      <c r="I114" s="22"/>
      <c r="J114" s="22"/>
      <c r="K114" s="178"/>
      <c r="L114" s="178"/>
      <c r="M114" s="22"/>
      <c r="N114" s="22"/>
      <c r="O114" s="22"/>
      <c r="P114" s="22"/>
      <c r="Q114" s="22"/>
      <c r="R114" s="22"/>
      <c r="S114" s="22"/>
      <c r="T114" s="22"/>
      <c r="U114" s="22"/>
      <c r="V114" s="22"/>
      <c r="W114" s="22"/>
      <c r="X114" s="22"/>
      <c r="Y114" s="22"/>
      <c r="Z114" s="22"/>
    </row>
    <row r="115" ht="12.75" customHeight="1">
      <c r="A115" s="22"/>
      <c r="B115" s="22"/>
      <c r="C115" s="22"/>
      <c r="D115" s="22"/>
      <c r="E115" s="178"/>
      <c r="F115" s="178"/>
      <c r="G115" s="22"/>
      <c r="H115" s="22"/>
      <c r="I115" s="22"/>
      <c r="J115" s="22"/>
      <c r="K115" s="178"/>
      <c r="L115" s="178"/>
      <c r="M115" s="22"/>
      <c r="N115" s="22"/>
      <c r="O115" s="22"/>
      <c r="P115" s="22"/>
      <c r="Q115" s="22"/>
      <c r="R115" s="22"/>
      <c r="S115" s="22"/>
      <c r="T115" s="22"/>
      <c r="U115" s="22"/>
      <c r="V115" s="22"/>
      <c r="W115" s="22"/>
      <c r="X115" s="22"/>
      <c r="Y115" s="22"/>
      <c r="Z115" s="22"/>
    </row>
    <row r="116" ht="12.75" customHeight="1">
      <c r="A116" s="22"/>
      <c r="B116" s="22"/>
      <c r="C116" s="22"/>
      <c r="D116" s="22"/>
      <c r="E116" s="178"/>
      <c r="F116" s="178"/>
      <c r="G116" s="22"/>
      <c r="H116" s="22"/>
      <c r="I116" s="22"/>
      <c r="J116" s="22"/>
      <c r="K116" s="178"/>
      <c r="L116" s="178"/>
      <c r="M116" s="22"/>
      <c r="N116" s="22"/>
      <c r="O116" s="22"/>
      <c r="P116" s="22"/>
      <c r="Q116" s="22"/>
      <c r="R116" s="22"/>
      <c r="S116" s="22"/>
      <c r="T116" s="22"/>
      <c r="U116" s="22"/>
      <c r="V116" s="22"/>
      <c r="W116" s="22"/>
      <c r="X116" s="22"/>
      <c r="Y116" s="22"/>
      <c r="Z116" s="22"/>
    </row>
    <row r="117" ht="12.75" customHeight="1">
      <c r="A117" s="22"/>
      <c r="B117" s="22"/>
      <c r="C117" s="22"/>
      <c r="D117" s="22"/>
      <c r="E117" s="178"/>
      <c r="F117" s="178"/>
      <c r="G117" s="22"/>
      <c r="H117" s="22"/>
      <c r="I117" s="22"/>
      <c r="J117" s="22"/>
      <c r="K117" s="178"/>
      <c r="L117" s="178"/>
      <c r="M117" s="22"/>
      <c r="N117" s="22"/>
      <c r="O117" s="22"/>
      <c r="P117" s="22"/>
      <c r="Q117" s="22"/>
      <c r="R117" s="22"/>
      <c r="S117" s="22"/>
      <c r="T117" s="22"/>
      <c r="U117" s="22"/>
      <c r="V117" s="22"/>
      <c r="W117" s="22"/>
      <c r="X117" s="22"/>
      <c r="Y117" s="22"/>
      <c r="Z117" s="22"/>
    </row>
    <row r="118" ht="12.75" customHeight="1">
      <c r="A118" s="22"/>
      <c r="B118" s="22"/>
      <c r="C118" s="22"/>
      <c r="D118" s="22"/>
      <c r="E118" s="178"/>
      <c r="F118" s="178"/>
      <c r="G118" s="22"/>
      <c r="H118" s="22"/>
      <c r="I118" s="22"/>
      <c r="J118" s="22"/>
      <c r="K118" s="178"/>
      <c r="L118" s="178"/>
      <c r="M118" s="22"/>
      <c r="N118" s="22"/>
      <c r="O118" s="22"/>
      <c r="P118" s="22"/>
      <c r="Q118" s="22"/>
      <c r="R118" s="22"/>
      <c r="S118" s="22"/>
      <c r="T118" s="22"/>
      <c r="U118" s="22"/>
      <c r="V118" s="22"/>
      <c r="W118" s="22"/>
      <c r="X118" s="22"/>
      <c r="Y118" s="22"/>
      <c r="Z118" s="22"/>
    </row>
    <row r="119" ht="12.75" customHeight="1">
      <c r="A119" s="22"/>
      <c r="B119" s="22"/>
      <c r="C119" s="22"/>
      <c r="D119" s="22"/>
      <c r="E119" s="178"/>
      <c r="F119" s="178"/>
      <c r="G119" s="22"/>
      <c r="H119" s="22"/>
      <c r="I119" s="22"/>
      <c r="J119" s="22"/>
      <c r="K119" s="178"/>
      <c r="L119" s="178"/>
      <c r="M119" s="22"/>
      <c r="N119" s="22"/>
      <c r="O119" s="22"/>
      <c r="P119" s="22"/>
      <c r="Q119" s="22"/>
      <c r="R119" s="22"/>
      <c r="S119" s="22"/>
      <c r="T119" s="22"/>
      <c r="U119" s="22"/>
      <c r="V119" s="22"/>
      <c r="W119" s="22"/>
      <c r="X119" s="22"/>
      <c r="Y119" s="22"/>
      <c r="Z119" s="22"/>
    </row>
    <row r="120" ht="12.75" customHeight="1">
      <c r="A120" s="22"/>
      <c r="B120" s="22"/>
      <c r="C120" s="22"/>
      <c r="D120" s="22"/>
      <c r="E120" s="178"/>
      <c r="F120" s="178"/>
      <c r="G120" s="22"/>
      <c r="H120" s="22"/>
      <c r="I120" s="22"/>
      <c r="J120" s="22"/>
      <c r="K120" s="178"/>
      <c r="L120" s="178"/>
      <c r="M120" s="22"/>
      <c r="N120" s="22"/>
      <c r="O120" s="22"/>
      <c r="P120" s="22"/>
      <c r="Q120" s="22"/>
      <c r="R120" s="22"/>
      <c r="S120" s="22"/>
      <c r="T120" s="22"/>
      <c r="U120" s="22"/>
      <c r="V120" s="22"/>
      <c r="W120" s="22"/>
      <c r="X120" s="22"/>
      <c r="Y120" s="22"/>
      <c r="Z120" s="22"/>
    </row>
    <row r="121" ht="12.75" customHeight="1">
      <c r="A121" s="22"/>
      <c r="B121" s="22"/>
      <c r="C121" s="22"/>
      <c r="D121" s="22"/>
      <c r="E121" s="178"/>
      <c r="F121" s="178"/>
      <c r="G121" s="22"/>
      <c r="H121" s="22"/>
      <c r="I121" s="22"/>
      <c r="J121" s="22"/>
      <c r="K121" s="178"/>
      <c r="L121" s="178"/>
      <c r="M121" s="22"/>
      <c r="N121" s="22"/>
      <c r="O121" s="22"/>
      <c r="P121" s="22"/>
      <c r="Q121" s="22"/>
      <c r="R121" s="22"/>
      <c r="S121" s="22"/>
      <c r="T121" s="22"/>
      <c r="U121" s="22"/>
      <c r="V121" s="22"/>
      <c r="W121" s="22"/>
      <c r="X121" s="22"/>
      <c r="Y121" s="22"/>
      <c r="Z121" s="22"/>
    </row>
    <row r="122" ht="12.75" customHeight="1">
      <c r="A122" s="22"/>
      <c r="B122" s="22"/>
      <c r="C122" s="22"/>
      <c r="D122" s="22"/>
      <c r="E122" s="178"/>
      <c r="F122" s="178"/>
      <c r="G122" s="22"/>
      <c r="H122" s="22"/>
      <c r="I122" s="22"/>
      <c r="J122" s="22"/>
      <c r="K122" s="178"/>
      <c r="L122" s="178"/>
      <c r="M122" s="22"/>
      <c r="N122" s="22"/>
      <c r="O122" s="22"/>
      <c r="P122" s="22"/>
      <c r="Q122" s="22"/>
      <c r="R122" s="22"/>
      <c r="S122" s="22"/>
      <c r="T122" s="22"/>
      <c r="U122" s="22"/>
      <c r="V122" s="22"/>
      <c r="W122" s="22"/>
      <c r="X122" s="22"/>
      <c r="Y122" s="22"/>
      <c r="Z122" s="22"/>
    </row>
    <row r="123" ht="12.75" customHeight="1">
      <c r="A123" s="22"/>
      <c r="B123" s="22"/>
      <c r="C123" s="22"/>
      <c r="D123" s="22"/>
      <c r="E123" s="178"/>
      <c r="F123" s="178"/>
      <c r="G123" s="22"/>
      <c r="H123" s="22"/>
      <c r="I123" s="22"/>
      <c r="J123" s="22"/>
      <c r="K123" s="178"/>
      <c r="L123" s="178"/>
      <c r="M123" s="22"/>
      <c r="N123" s="22"/>
      <c r="O123" s="22"/>
      <c r="P123" s="22"/>
      <c r="Q123" s="22"/>
      <c r="R123" s="22"/>
      <c r="S123" s="22"/>
      <c r="T123" s="22"/>
      <c r="U123" s="22"/>
      <c r="V123" s="22"/>
      <c r="W123" s="22"/>
      <c r="X123" s="22"/>
      <c r="Y123" s="22"/>
      <c r="Z123" s="22"/>
    </row>
    <row r="124" ht="12.75" customHeight="1">
      <c r="A124" s="22"/>
      <c r="B124" s="22"/>
      <c r="C124" s="22"/>
      <c r="D124" s="22"/>
      <c r="E124" s="178"/>
      <c r="F124" s="178"/>
      <c r="G124" s="22"/>
      <c r="H124" s="22"/>
      <c r="I124" s="22"/>
      <c r="J124" s="22"/>
      <c r="K124" s="178"/>
      <c r="L124" s="178"/>
      <c r="M124" s="22"/>
      <c r="N124" s="22"/>
      <c r="O124" s="22"/>
      <c r="P124" s="22"/>
      <c r="Q124" s="22"/>
      <c r="R124" s="22"/>
      <c r="S124" s="22"/>
      <c r="T124" s="22"/>
      <c r="U124" s="22"/>
      <c r="V124" s="22"/>
      <c r="W124" s="22"/>
      <c r="X124" s="22"/>
      <c r="Y124" s="22"/>
      <c r="Z124" s="22"/>
    </row>
    <row r="125" ht="12.75" customHeight="1">
      <c r="A125" s="22"/>
      <c r="B125" s="22"/>
      <c r="C125" s="22"/>
      <c r="D125" s="22"/>
      <c r="E125" s="178"/>
      <c r="F125" s="178"/>
      <c r="G125" s="22"/>
      <c r="H125" s="22"/>
      <c r="I125" s="22"/>
      <c r="J125" s="22"/>
      <c r="K125" s="178"/>
      <c r="L125" s="178"/>
      <c r="M125" s="22"/>
      <c r="N125" s="22"/>
      <c r="O125" s="22"/>
      <c r="P125" s="22"/>
      <c r="Q125" s="22"/>
      <c r="R125" s="22"/>
      <c r="S125" s="22"/>
      <c r="T125" s="22"/>
      <c r="U125" s="22"/>
      <c r="V125" s="22"/>
      <c r="W125" s="22"/>
      <c r="X125" s="22"/>
      <c r="Y125" s="22"/>
      <c r="Z125" s="22"/>
    </row>
    <row r="126" ht="12.75" customHeight="1">
      <c r="A126" s="22"/>
      <c r="B126" s="22"/>
      <c r="C126" s="22"/>
      <c r="D126" s="22"/>
      <c r="E126" s="178"/>
      <c r="F126" s="178"/>
      <c r="G126" s="22"/>
      <c r="H126" s="22"/>
      <c r="I126" s="22"/>
      <c r="J126" s="22"/>
      <c r="K126" s="178"/>
      <c r="L126" s="178"/>
      <c r="M126" s="22"/>
      <c r="N126" s="22"/>
      <c r="O126" s="22"/>
      <c r="P126" s="22"/>
      <c r="Q126" s="22"/>
      <c r="R126" s="22"/>
      <c r="S126" s="22"/>
      <c r="T126" s="22"/>
      <c r="U126" s="22"/>
      <c r="V126" s="22"/>
      <c r="W126" s="22"/>
      <c r="X126" s="22"/>
      <c r="Y126" s="22"/>
      <c r="Z126" s="22"/>
    </row>
    <row r="127" ht="12.75" customHeight="1">
      <c r="A127" s="22"/>
      <c r="B127" s="22"/>
      <c r="C127" s="22"/>
      <c r="D127" s="22"/>
      <c r="E127" s="178"/>
      <c r="F127" s="178"/>
      <c r="G127" s="22"/>
      <c r="H127" s="22"/>
      <c r="I127" s="22"/>
      <c r="J127" s="22"/>
      <c r="K127" s="178"/>
      <c r="L127" s="178"/>
      <c r="M127" s="22"/>
      <c r="N127" s="22"/>
      <c r="O127" s="22"/>
      <c r="P127" s="22"/>
      <c r="Q127" s="22"/>
      <c r="R127" s="22"/>
      <c r="S127" s="22"/>
      <c r="T127" s="22"/>
      <c r="U127" s="22"/>
      <c r="V127" s="22"/>
      <c r="W127" s="22"/>
      <c r="X127" s="22"/>
      <c r="Y127" s="22"/>
      <c r="Z127" s="22"/>
    </row>
    <row r="128" ht="12.75" customHeight="1">
      <c r="A128" s="22"/>
      <c r="B128" s="22"/>
      <c r="C128" s="22"/>
      <c r="D128" s="22"/>
      <c r="E128" s="178"/>
      <c r="F128" s="178"/>
      <c r="G128" s="22"/>
      <c r="H128" s="22"/>
      <c r="I128" s="22"/>
      <c r="J128" s="22"/>
      <c r="K128" s="178"/>
      <c r="L128" s="178"/>
      <c r="M128" s="22"/>
      <c r="N128" s="22"/>
      <c r="O128" s="22"/>
      <c r="P128" s="22"/>
      <c r="Q128" s="22"/>
      <c r="R128" s="22"/>
      <c r="S128" s="22"/>
      <c r="T128" s="22"/>
      <c r="U128" s="22"/>
      <c r="V128" s="22"/>
      <c r="W128" s="22"/>
      <c r="X128" s="22"/>
      <c r="Y128" s="22"/>
      <c r="Z128" s="22"/>
    </row>
    <row r="129" ht="12.75" customHeight="1">
      <c r="A129" s="22"/>
      <c r="B129" s="22"/>
      <c r="C129" s="22"/>
      <c r="D129" s="22"/>
      <c r="E129" s="178"/>
      <c r="F129" s="178"/>
      <c r="G129" s="22"/>
      <c r="H129" s="22"/>
      <c r="I129" s="22"/>
      <c r="J129" s="22"/>
      <c r="K129" s="178"/>
      <c r="L129" s="178"/>
      <c r="M129" s="22"/>
      <c r="N129" s="22"/>
      <c r="O129" s="22"/>
      <c r="P129" s="22"/>
      <c r="Q129" s="22"/>
      <c r="R129" s="22"/>
      <c r="S129" s="22"/>
      <c r="T129" s="22"/>
      <c r="U129" s="22"/>
      <c r="V129" s="22"/>
      <c r="W129" s="22"/>
      <c r="X129" s="22"/>
      <c r="Y129" s="22"/>
      <c r="Z129" s="22"/>
    </row>
    <row r="130" ht="12.75" customHeight="1">
      <c r="A130" s="22"/>
      <c r="B130" s="22"/>
      <c r="C130" s="22"/>
      <c r="D130" s="22"/>
      <c r="E130" s="178"/>
      <c r="F130" s="178"/>
      <c r="G130" s="22"/>
      <c r="H130" s="22"/>
      <c r="I130" s="22"/>
      <c r="J130" s="22"/>
      <c r="K130" s="178"/>
      <c r="L130" s="178"/>
      <c r="M130" s="22"/>
      <c r="N130" s="22"/>
      <c r="O130" s="22"/>
      <c r="P130" s="22"/>
      <c r="Q130" s="22"/>
      <c r="R130" s="22"/>
      <c r="S130" s="22"/>
      <c r="T130" s="22"/>
      <c r="U130" s="22"/>
      <c r="V130" s="22"/>
      <c r="W130" s="22"/>
      <c r="X130" s="22"/>
      <c r="Y130" s="22"/>
      <c r="Z130" s="22"/>
    </row>
    <row r="131" ht="12.75" customHeight="1">
      <c r="A131" s="22"/>
      <c r="B131" s="22"/>
      <c r="C131" s="22"/>
      <c r="D131" s="22"/>
      <c r="E131" s="178"/>
      <c r="F131" s="178"/>
      <c r="G131" s="22"/>
      <c r="H131" s="22"/>
      <c r="I131" s="22"/>
      <c r="J131" s="22"/>
      <c r="K131" s="178"/>
      <c r="L131" s="178"/>
      <c r="M131" s="22"/>
      <c r="N131" s="22"/>
      <c r="O131" s="22"/>
      <c r="P131" s="22"/>
      <c r="Q131" s="22"/>
      <c r="R131" s="22"/>
      <c r="S131" s="22"/>
      <c r="T131" s="22"/>
      <c r="U131" s="22"/>
      <c r="V131" s="22"/>
      <c r="W131" s="22"/>
      <c r="X131" s="22"/>
      <c r="Y131" s="22"/>
      <c r="Z131" s="22"/>
    </row>
    <row r="132" ht="12.75" customHeight="1">
      <c r="A132" s="22"/>
      <c r="B132" s="22"/>
      <c r="C132" s="22"/>
      <c r="D132" s="22"/>
      <c r="E132" s="178"/>
      <c r="F132" s="178"/>
      <c r="G132" s="22"/>
      <c r="H132" s="22"/>
      <c r="I132" s="22"/>
      <c r="J132" s="22"/>
      <c r="K132" s="178"/>
      <c r="L132" s="178"/>
      <c r="M132" s="22"/>
      <c r="N132" s="22"/>
      <c r="O132" s="22"/>
      <c r="P132" s="22"/>
      <c r="Q132" s="22"/>
      <c r="R132" s="22"/>
      <c r="S132" s="22"/>
      <c r="T132" s="22"/>
      <c r="U132" s="22"/>
      <c r="V132" s="22"/>
      <c r="W132" s="22"/>
      <c r="X132" s="22"/>
      <c r="Y132" s="22"/>
      <c r="Z132" s="22"/>
    </row>
    <row r="133" ht="12.75" customHeight="1">
      <c r="A133" s="22"/>
      <c r="B133" s="22"/>
      <c r="C133" s="22"/>
      <c r="D133" s="22"/>
      <c r="E133" s="178"/>
      <c r="F133" s="178"/>
      <c r="G133" s="22"/>
      <c r="H133" s="22"/>
      <c r="I133" s="22"/>
      <c r="J133" s="22"/>
      <c r="K133" s="178"/>
      <c r="L133" s="178"/>
      <c r="M133" s="22"/>
      <c r="N133" s="22"/>
      <c r="O133" s="22"/>
      <c r="P133" s="22"/>
      <c r="Q133" s="22"/>
      <c r="R133" s="22"/>
      <c r="S133" s="22"/>
      <c r="T133" s="22"/>
      <c r="U133" s="22"/>
      <c r="V133" s="22"/>
      <c r="W133" s="22"/>
      <c r="X133" s="22"/>
      <c r="Y133" s="22"/>
      <c r="Z133" s="22"/>
    </row>
    <row r="134" ht="12.75" customHeight="1">
      <c r="A134" s="22"/>
      <c r="B134" s="22"/>
      <c r="C134" s="22"/>
      <c r="D134" s="22"/>
      <c r="E134" s="178"/>
      <c r="F134" s="178"/>
      <c r="G134" s="22"/>
      <c r="H134" s="22"/>
      <c r="I134" s="22"/>
      <c r="J134" s="22"/>
      <c r="K134" s="178"/>
      <c r="L134" s="178"/>
      <c r="M134" s="22"/>
      <c r="N134" s="22"/>
      <c r="O134" s="22"/>
      <c r="P134" s="22"/>
      <c r="Q134" s="22"/>
      <c r="R134" s="22"/>
      <c r="S134" s="22"/>
      <c r="T134" s="22"/>
      <c r="U134" s="22"/>
      <c r="V134" s="22"/>
      <c r="W134" s="22"/>
      <c r="X134" s="22"/>
      <c r="Y134" s="22"/>
      <c r="Z134" s="22"/>
    </row>
    <row r="135" ht="12.75" customHeight="1">
      <c r="A135" s="22"/>
      <c r="B135" s="22"/>
      <c r="C135" s="22"/>
      <c r="D135" s="22"/>
      <c r="E135" s="178"/>
      <c r="F135" s="178"/>
      <c r="G135" s="22"/>
      <c r="H135" s="22"/>
      <c r="I135" s="22"/>
      <c r="J135" s="22"/>
      <c r="K135" s="178"/>
      <c r="L135" s="178"/>
      <c r="M135" s="22"/>
      <c r="N135" s="22"/>
      <c r="O135" s="22"/>
      <c r="P135" s="22"/>
      <c r="Q135" s="22"/>
      <c r="R135" s="22"/>
      <c r="S135" s="22"/>
      <c r="T135" s="22"/>
      <c r="U135" s="22"/>
      <c r="V135" s="22"/>
      <c r="W135" s="22"/>
      <c r="X135" s="22"/>
      <c r="Y135" s="22"/>
      <c r="Z135" s="22"/>
    </row>
    <row r="136" ht="12.75" customHeight="1">
      <c r="A136" s="22"/>
      <c r="B136" s="22"/>
      <c r="C136" s="22"/>
      <c r="D136" s="22"/>
      <c r="E136" s="178"/>
      <c r="F136" s="178"/>
      <c r="G136" s="22"/>
      <c r="H136" s="22"/>
      <c r="I136" s="22"/>
      <c r="J136" s="22"/>
      <c r="K136" s="178"/>
      <c r="L136" s="178"/>
      <c r="M136" s="22"/>
      <c r="N136" s="22"/>
      <c r="O136" s="22"/>
      <c r="P136" s="22"/>
      <c r="Q136" s="22"/>
      <c r="R136" s="22"/>
      <c r="S136" s="22"/>
      <c r="T136" s="22"/>
      <c r="U136" s="22"/>
      <c r="V136" s="22"/>
      <c r="W136" s="22"/>
      <c r="X136" s="22"/>
      <c r="Y136" s="22"/>
      <c r="Z136" s="22"/>
    </row>
    <row r="137" ht="12.75" customHeight="1">
      <c r="A137" s="22"/>
      <c r="B137" s="22"/>
      <c r="C137" s="22"/>
      <c r="D137" s="22"/>
      <c r="E137" s="178"/>
      <c r="F137" s="178"/>
      <c r="G137" s="22"/>
      <c r="H137" s="22"/>
      <c r="I137" s="22"/>
      <c r="J137" s="22"/>
      <c r="K137" s="178"/>
      <c r="L137" s="178"/>
      <c r="M137" s="22"/>
      <c r="N137" s="22"/>
      <c r="O137" s="22"/>
      <c r="P137" s="22"/>
      <c r="Q137" s="22"/>
      <c r="R137" s="22"/>
      <c r="S137" s="22"/>
      <c r="T137" s="22"/>
      <c r="U137" s="22"/>
      <c r="V137" s="22"/>
      <c r="W137" s="22"/>
      <c r="X137" s="22"/>
      <c r="Y137" s="22"/>
      <c r="Z137" s="22"/>
    </row>
    <row r="138" ht="12.75" customHeight="1">
      <c r="A138" s="22"/>
      <c r="B138" s="22"/>
      <c r="C138" s="22"/>
      <c r="D138" s="22"/>
      <c r="E138" s="178"/>
      <c r="F138" s="178"/>
      <c r="G138" s="22"/>
      <c r="H138" s="22"/>
      <c r="I138" s="22"/>
      <c r="J138" s="22"/>
      <c r="K138" s="178"/>
      <c r="L138" s="178"/>
      <c r="M138" s="22"/>
      <c r="N138" s="22"/>
      <c r="O138" s="22"/>
      <c r="P138" s="22"/>
      <c r="Q138" s="22"/>
      <c r="R138" s="22"/>
      <c r="S138" s="22"/>
      <c r="T138" s="22"/>
      <c r="U138" s="22"/>
      <c r="V138" s="22"/>
      <c r="W138" s="22"/>
      <c r="X138" s="22"/>
      <c r="Y138" s="22"/>
      <c r="Z138" s="22"/>
    </row>
    <row r="139" ht="12.75" customHeight="1">
      <c r="A139" s="22"/>
      <c r="B139" s="22"/>
      <c r="C139" s="22"/>
      <c r="D139" s="22"/>
      <c r="E139" s="178"/>
      <c r="F139" s="178"/>
      <c r="G139" s="22"/>
      <c r="H139" s="22"/>
      <c r="I139" s="22"/>
      <c r="J139" s="22"/>
      <c r="K139" s="178"/>
      <c r="L139" s="178"/>
      <c r="M139" s="22"/>
      <c r="N139" s="22"/>
      <c r="O139" s="22"/>
      <c r="P139" s="22"/>
      <c r="Q139" s="22"/>
      <c r="R139" s="22"/>
      <c r="S139" s="22"/>
      <c r="T139" s="22"/>
      <c r="U139" s="22"/>
      <c r="V139" s="22"/>
      <c r="W139" s="22"/>
      <c r="X139" s="22"/>
      <c r="Y139" s="22"/>
      <c r="Z139" s="22"/>
    </row>
    <row r="140" ht="12.75" customHeight="1">
      <c r="A140" s="22"/>
      <c r="B140" s="22"/>
      <c r="C140" s="22"/>
      <c r="D140" s="22"/>
      <c r="E140" s="178"/>
      <c r="F140" s="178"/>
      <c r="G140" s="22"/>
      <c r="H140" s="22"/>
      <c r="I140" s="22"/>
      <c r="J140" s="22"/>
      <c r="K140" s="178"/>
      <c r="L140" s="178"/>
      <c r="M140" s="22"/>
      <c r="N140" s="22"/>
      <c r="O140" s="22"/>
      <c r="P140" s="22"/>
      <c r="Q140" s="22"/>
      <c r="R140" s="22"/>
      <c r="S140" s="22"/>
      <c r="T140" s="22"/>
      <c r="U140" s="22"/>
      <c r="V140" s="22"/>
      <c r="W140" s="22"/>
      <c r="X140" s="22"/>
      <c r="Y140" s="22"/>
      <c r="Z140" s="22"/>
    </row>
    <row r="141" ht="12.75" customHeight="1">
      <c r="A141" s="22"/>
      <c r="B141" s="22"/>
      <c r="C141" s="22"/>
      <c r="D141" s="22"/>
      <c r="E141" s="178"/>
      <c r="F141" s="178"/>
      <c r="G141" s="22"/>
      <c r="H141" s="22"/>
      <c r="I141" s="22"/>
      <c r="J141" s="22"/>
      <c r="K141" s="178"/>
      <c r="L141" s="178"/>
      <c r="M141" s="22"/>
      <c r="N141" s="22"/>
      <c r="O141" s="22"/>
      <c r="P141" s="22"/>
      <c r="Q141" s="22"/>
      <c r="R141" s="22"/>
      <c r="S141" s="22"/>
      <c r="T141" s="22"/>
      <c r="U141" s="22"/>
      <c r="V141" s="22"/>
      <c r="W141" s="22"/>
      <c r="X141" s="22"/>
      <c r="Y141" s="22"/>
      <c r="Z141" s="22"/>
    </row>
    <row r="142" ht="12.75" customHeight="1">
      <c r="A142" s="22"/>
      <c r="B142" s="22"/>
      <c r="C142" s="22"/>
      <c r="D142" s="22"/>
      <c r="E142" s="178"/>
      <c r="F142" s="178"/>
      <c r="G142" s="22"/>
      <c r="H142" s="22"/>
      <c r="I142" s="22"/>
      <c r="J142" s="22"/>
      <c r="K142" s="178"/>
      <c r="L142" s="178"/>
      <c r="M142" s="22"/>
      <c r="N142" s="22"/>
      <c r="O142" s="22"/>
      <c r="P142" s="22"/>
      <c r="Q142" s="22"/>
      <c r="R142" s="22"/>
      <c r="S142" s="22"/>
      <c r="T142" s="22"/>
      <c r="U142" s="22"/>
      <c r="V142" s="22"/>
      <c r="W142" s="22"/>
      <c r="X142" s="22"/>
      <c r="Y142" s="22"/>
      <c r="Z142" s="22"/>
    </row>
    <row r="143" ht="12.75" customHeight="1">
      <c r="A143" s="22"/>
      <c r="B143" s="22"/>
      <c r="C143" s="22"/>
      <c r="D143" s="22"/>
      <c r="E143" s="178"/>
      <c r="F143" s="178"/>
      <c r="G143" s="22"/>
      <c r="H143" s="22"/>
      <c r="I143" s="22"/>
      <c r="J143" s="22"/>
      <c r="K143" s="178"/>
      <c r="L143" s="178"/>
      <c r="M143" s="22"/>
      <c r="N143" s="22"/>
      <c r="O143" s="22"/>
      <c r="P143" s="22"/>
      <c r="Q143" s="22"/>
      <c r="R143" s="22"/>
      <c r="S143" s="22"/>
      <c r="T143" s="22"/>
      <c r="U143" s="22"/>
      <c r="V143" s="22"/>
      <c r="W143" s="22"/>
      <c r="X143" s="22"/>
      <c r="Y143" s="22"/>
      <c r="Z143" s="22"/>
    </row>
    <row r="144" ht="12.75" customHeight="1">
      <c r="A144" s="22"/>
      <c r="B144" s="22"/>
      <c r="C144" s="22"/>
      <c r="D144" s="22"/>
      <c r="E144" s="178"/>
      <c r="F144" s="178"/>
      <c r="G144" s="22"/>
      <c r="H144" s="22"/>
      <c r="I144" s="22"/>
      <c r="J144" s="22"/>
      <c r="K144" s="178"/>
      <c r="L144" s="178"/>
      <c r="M144" s="22"/>
      <c r="N144" s="22"/>
      <c r="O144" s="22"/>
      <c r="P144" s="22"/>
      <c r="Q144" s="22"/>
      <c r="R144" s="22"/>
      <c r="S144" s="22"/>
      <c r="T144" s="22"/>
      <c r="U144" s="22"/>
      <c r="V144" s="22"/>
      <c r="W144" s="22"/>
      <c r="X144" s="22"/>
      <c r="Y144" s="22"/>
      <c r="Z144" s="22"/>
    </row>
    <row r="145" ht="12.75" customHeight="1">
      <c r="A145" s="22"/>
      <c r="B145" s="22"/>
      <c r="C145" s="22"/>
      <c r="D145" s="22"/>
      <c r="E145" s="178"/>
      <c r="F145" s="178"/>
      <c r="G145" s="22"/>
      <c r="H145" s="22"/>
      <c r="I145" s="22"/>
      <c r="J145" s="22"/>
      <c r="K145" s="178"/>
      <c r="L145" s="178"/>
      <c r="M145" s="22"/>
      <c r="N145" s="22"/>
      <c r="O145" s="22"/>
      <c r="P145" s="22"/>
      <c r="Q145" s="22"/>
      <c r="R145" s="22"/>
      <c r="S145" s="22"/>
      <c r="T145" s="22"/>
      <c r="U145" s="22"/>
      <c r="V145" s="22"/>
      <c r="W145" s="22"/>
      <c r="X145" s="22"/>
      <c r="Y145" s="22"/>
      <c r="Z145" s="22"/>
    </row>
    <row r="146" ht="12.75" customHeight="1">
      <c r="A146" s="22"/>
      <c r="B146" s="22"/>
      <c r="C146" s="22"/>
      <c r="D146" s="22"/>
      <c r="E146" s="178"/>
      <c r="F146" s="178"/>
      <c r="G146" s="22"/>
      <c r="H146" s="22"/>
      <c r="I146" s="22"/>
      <c r="J146" s="22"/>
      <c r="K146" s="178"/>
      <c r="L146" s="178"/>
      <c r="M146" s="22"/>
      <c r="N146" s="22"/>
      <c r="O146" s="22"/>
      <c r="P146" s="22"/>
      <c r="Q146" s="22"/>
      <c r="R146" s="22"/>
      <c r="S146" s="22"/>
      <c r="T146" s="22"/>
      <c r="U146" s="22"/>
      <c r="V146" s="22"/>
      <c r="W146" s="22"/>
      <c r="X146" s="22"/>
      <c r="Y146" s="22"/>
      <c r="Z146" s="22"/>
    </row>
    <row r="147" ht="12.75" customHeight="1">
      <c r="A147" s="22"/>
      <c r="B147" s="22"/>
      <c r="C147" s="22"/>
      <c r="D147" s="22"/>
      <c r="E147" s="178"/>
      <c r="F147" s="178"/>
      <c r="G147" s="22"/>
      <c r="H147" s="22"/>
      <c r="I147" s="22"/>
      <c r="J147" s="22"/>
      <c r="K147" s="178"/>
      <c r="L147" s="178"/>
      <c r="M147" s="22"/>
      <c r="N147" s="22"/>
      <c r="O147" s="22"/>
      <c r="P147" s="22"/>
      <c r="Q147" s="22"/>
      <c r="R147" s="22"/>
      <c r="S147" s="22"/>
      <c r="T147" s="22"/>
      <c r="U147" s="22"/>
      <c r="V147" s="22"/>
      <c r="W147" s="22"/>
      <c r="X147" s="22"/>
      <c r="Y147" s="22"/>
      <c r="Z147" s="22"/>
    </row>
    <row r="148" ht="12.75" customHeight="1">
      <c r="A148" s="22"/>
      <c r="B148" s="22"/>
      <c r="C148" s="22"/>
      <c r="D148" s="22"/>
      <c r="E148" s="178"/>
      <c r="F148" s="178"/>
      <c r="G148" s="22"/>
      <c r="H148" s="22"/>
      <c r="I148" s="22"/>
      <c r="J148" s="22"/>
      <c r="K148" s="178"/>
      <c r="L148" s="178"/>
      <c r="M148" s="22"/>
      <c r="N148" s="22"/>
      <c r="O148" s="22"/>
      <c r="P148" s="22"/>
      <c r="Q148" s="22"/>
      <c r="R148" s="22"/>
      <c r="S148" s="22"/>
      <c r="T148" s="22"/>
      <c r="U148" s="22"/>
      <c r="V148" s="22"/>
      <c r="W148" s="22"/>
      <c r="X148" s="22"/>
      <c r="Y148" s="22"/>
      <c r="Z148" s="22"/>
    </row>
    <row r="149" ht="12.75" customHeight="1">
      <c r="A149" s="22"/>
      <c r="B149" s="22"/>
      <c r="C149" s="22"/>
      <c r="D149" s="22"/>
      <c r="E149" s="178"/>
      <c r="F149" s="178"/>
      <c r="G149" s="22"/>
      <c r="H149" s="22"/>
      <c r="I149" s="22"/>
      <c r="J149" s="22"/>
      <c r="K149" s="178"/>
      <c r="L149" s="178"/>
      <c r="M149" s="22"/>
      <c r="N149" s="22"/>
      <c r="O149" s="22"/>
      <c r="P149" s="22"/>
      <c r="Q149" s="22"/>
      <c r="R149" s="22"/>
      <c r="S149" s="22"/>
      <c r="T149" s="22"/>
      <c r="U149" s="22"/>
      <c r="V149" s="22"/>
      <c r="W149" s="22"/>
      <c r="X149" s="22"/>
      <c r="Y149" s="22"/>
      <c r="Z149" s="22"/>
    </row>
    <row r="150" ht="12.75" customHeight="1">
      <c r="A150" s="22"/>
      <c r="B150" s="22"/>
      <c r="C150" s="22"/>
      <c r="D150" s="22"/>
      <c r="E150" s="178"/>
      <c r="F150" s="178"/>
      <c r="G150" s="22"/>
      <c r="H150" s="22"/>
      <c r="I150" s="22"/>
      <c r="J150" s="22"/>
      <c r="K150" s="178"/>
      <c r="L150" s="178"/>
      <c r="M150" s="22"/>
      <c r="N150" s="22"/>
      <c r="O150" s="22"/>
      <c r="P150" s="22"/>
      <c r="Q150" s="22"/>
      <c r="R150" s="22"/>
      <c r="S150" s="22"/>
      <c r="T150" s="22"/>
      <c r="U150" s="22"/>
      <c r="V150" s="22"/>
      <c r="W150" s="22"/>
      <c r="X150" s="22"/>
      <c r="Y150" s="22"/>
      <c r="Z150" s="22"/>
    </row>
    <row r="151" ht="12.75" customHeight="1">
      <c r="A151" s="22"/>
      <c r="B151" s="22"/>
      <c r="C151" s="22"/>
      <c r="D151" s="22"/>
      <c r="E151" s="178"/>
      <c r="F151" s="178"/>
      <c r="G151" s="22"/>
      <c r="H151" s="22"/>
      <c r="I151" s="22"/>
      <c r="J151" s="22"/>
      <c r="K151" s="178"/>
      <c r="L151" s="178"/>
      <c r="M151" s="22"/>
      <c r="N151" s="22"/>
      <c r="O151" s="22"/>
      <c r="P151" s="22"/>
      <c r="Q151" s="22"/>
      <c r="R151" s="22"/>
      <c r="S151" s="22"/>
      <c r="T151" s="22"/>
      <c r="U151" s="22"/>
      <c r="V151" s="22"/>
      <c r="W151" s="22"/>
      <c r="X151" s="22"/>
      <c r="Y151" s="22"/>
      <c r="Z151" s="22"/>
    </row>
    <row r="152" ht="12.75" customHeight="1">
      <c r="A152" s="22"/>
      <c r="B152" s="22"/>
      <c r="C152" s="22"/>
      <c r="D152" s="22"/>
      <c r="E152" s="178"/>
      <c r="F152" s="178"/>
      <c r="G152" s="22"/>
      <c r="H152" s="22"/>
      <c r="I152" s="22"/>
      <c r="J152" s="22"/>
      <c r="K152" s="178"/>
      <c r="L152" s="178"/>
      <c r="M152" s="22"/>
      <c r="N152" s="22"/>
      <c r="O152" s="22"/>
      <c r="P152" s="22"/>
      <c r="Q152" s="22"/>
      <c r="R152" s="22"/>
      <c r="S152" s="22"/>
      <c r="T152" s="22"/>
      <c r="U152" s="22"/>
      <c r="V152" s="22"/>
      <c r="W152" s="22"/>
      <c r="X152" s="22"/>
      <c r="Y152" s="22"/>
      <c r="Z152" s="22"/>
    </row>
    <row r="153" ht="12.75" customHeight="1">
      <c r="A153" s="22"/>
      <c r="B153" s="22"/>
      <c r="C153" s="22"/>
      <c r="D153" s="22"/>
      <c r="E153" s="178"/>
      <c r="F153" s="178"/>
      <c r="G153" s="22"/>
      <c r="H153" s="22"/>
      <c r="I153" s="22"/>
      <c r="J153" s="22"/>
      <c r="K153" s="178"/>
      <c r="L153" s="178"/>
      <c r="M153" s="22"/>
      <c r="N153" s="22"/>
      <c r="O153" s="22"/>
      <c r="P153" s="22"/>
      <c r="Q153" s="22"/>
      <c r="R153" s="22"/>
      <c r="S153" s="22"/>
      <c r="T153" s="22"/>
      <c r="U153" s="22"/>
      <c r="V153" s="22"/>
      <c r="W153" s="22"/>
      <c r="X153" s="22"/>
      <c r="Y153" s="22"/>
      <c r="Z153" s="22"/>
    </row>
    <row r="154" ht="12.75" customHeight="1">
      <c r="A154" s="22"/>
      <c r="B154" s="22"/>
      <c r="C154" s="22"/>
      <c r="D154" s="22"/>
      <c r="E154" s="178"/>
      <c r="F154" s="178"/>
      <c r="G154" s="22"/>
      <c r="H154" s="22"/>
      <c r="I154" s="22"/>
      <c r="J154" s="22"/>
      <c r="K154" s="178"/>
      <c r="L154" s="178"/>
      <c r="M154" s="22"/>
      <c r="N154" s="22"/>
      <c r="O154" s="22"/>
      <c r="P154" s="22"/>
      <c r="Q154" s="22"/>
      <c r="R154" s="22"/>
      <c r="S154" s="22"/>
      <c r="T154" s="22"/>
      <c r="U154" s="22"/>
      <c r="V154" s="22"/>
      <c r="W154" s="22"/>
      <c r="X154" s="22"/>
      <c r="Y154" s="22"/>
      <c r="Z154" s="22"/>
    </row>
    <row r="155" ht="12.75" customHeight="1">
      <c r="A155" s="22"/>
      <c r="B155" s="22"/>
      <c r="C155" s="22"/>
      <c r="D155" s="22"/>
      <c r="E155" s="178"/>
      <c r="F155" s="178"/>
      <c r="G155" s="22"/>
      <c r="H155" s="22"/>
      <c r="I155" s="22"/>
      <c r="J155" s="22"/>
      <c r="K155" s="178"/>
      <c r="L155" s="178"/>
      <c r="M155" s="22"/>
      <c r="N155" s="22"/>
      <c r="O155" s="22"/>
      <c r="P155" s="22"/>
      <c r="Q155" s="22"/>
      <c r="R155" s="22"/>
      <c r="S155" s="22"/>
      <c r="T155" s="22"/>
      <c r="U155" s="22"/>
      <c r="V155" s="22"/>
      <c r="W155" s="22"/>
      <c r="X155" s="22"/>
      <c r="Y155" s="22"/>
      <c r="Z155" s="22"/>
    </row>
    <row r="156" ht="12.75" customHeight="1">
      <c r="A156" s="22"/>
      <c r="B156" s="22"/>
      <c r="C156" s="22"/>
      <c r="D156" s="22"/>
      <c r="E156" s="178"/>
      <c r="F156" s="178"/>
      <c r="G156" s="22"/>
      <c r="H156" s="22"/>
      <c r="I156" s="22"/>
      <c r="J156" s="22"/>
      <c r="K156" s="178"/>
      <c r="L156" s="178"/>
      <c r="M156" s="22"/>
      <c r="N156" s="22"/>
      <c r="O156" s="22"/>
      <c r="P156" s="22"/>
      <c r="Q156" s="22"/>
      <c r="R156" s="22"/>
      <c r="S156" s="22"/>
      <c r="T156" s="22"/>
      <c r="U156" s="22"/>
      <c r="V156" s="22"/>
      <c r="W156" s="22"/>
      <c r="X156" s="22"/>
      <c r="Y156" s="22"/>
      <c r="Z156" s="22"/>
    </row>
    <row r="157" ht="12.75" customHeight="1">
      <c r="A157" s="22"/>
      <c r="B157" s="22"/>
      <c r="C157" s="22"/>
      <c r="D157" s="22"/>
      <c r="E157" s="178"/>
      <c r="F157" s="178"/>
      <c r="G157" s="22"/>
      <c r="H157" s="22"/>
      <c r="I157" s="22"/>
      <c r="J157" s="22"/>
      <c r="K157" s="178"/>
      <c r="L157" s="178"/>
      <c r="M157" s="22"/>
      <c r="N157" s="22"/>
      <c r="O157" s="22"/>
      <c r="P157" s="22"/>
      <c r="Q157" s="22"/>
      <c r="R157" s="22"/>
      <c r="S157" s="22"/>
      <c r="T157" s="22"/>
      <c r="U157" s="22"/>
      <c r="V157" s="22"/>
      <c r="W157" s="22"/>
      <c r="X157" s="22"/>
      <c r="Y157" s="22"/>
      <c r="Z157" s="22"/>
    </row>
    <row r="158" ht="12.75" customHeight="1">
      <c r="A158" s="22"/>
      <c r="B158" s="22"/>
      <c r="C158" s="22"/>
      <c r="D158" s="22"/>
      <c r="E158" s="178"/>
      <c r="F158" s="178"/>
      <c r="G158" s="22"/>
      <c r="H158" s="22"/>
      <c r="I158" s="22"/>
      <c r="J158" s="22"/>
      <c r="K158" s="178"/>
      <c r="L158" s="178"/>
      <c r="M158" s="22"/>
      <c r="N158" s="22"/>
      <c r="O158" s="22"/>
      <c r="P158" s="22"/>
      <c r="Q158" s="22"/>
      <c r="R158" s="22"/>
      <c r="S158" s="22"/>
      <c r="T158" s="22"/>
      <c r="U158" s="22"/>
      <c r="V158" s="22"/>
      <c r="W158" s="22"/>
      <c r="X158" s="22"/>
      <c r="Y158" s="22"/>
      <c r="Z158" s="22"/>
    </row>
    <row r="159" ht="12.75" customHeight="1">
      <c r="A159" s="22"/>
      <c r="B159" s="22"/>
      <c r="C159" s="22"/>
      <c r="D159" s="22"/>
      <c r="E159" s="178"/>
      <c r="F159" s="178"/>
      <c r="G159" s="22"/>
      <c r="H159" s="22"/>
      <c r="I159" s="22"/>
      <c r="J159" s="22"/>
      <c r="K159" s="178"/>
      <c r="L159" s="178"/>
      <c r="M159" s="22"/>
      <c r="N159" s="22"/>
      <c r="O159" s="22"/>
      <c r="P159" s="22"/>
      <c r="Q159" s="22"/>
      <c r="R159" s="22"/>
      <c r="S159" s="22"/>
      <c r="T159" s="22"/>
      <c r="U159" s="22"/>
      <c r="V159" s="22"/>
      <c r="W159" s="22"/>
      <c r="X159" s="22"/>
      <c r="Y159" s="22"/>
      <c r="Z159" s="22"/>
    </row>
    <row r="160" ht="12.75" customHeight="1">
      <c r="A160" s="22"/>
      <c r="B160" s="22"/>
      <c r="C160" s="22"/>
      <c r="D160" s="22"/>
      <c r="E160" s="178"/>
      <c r="F160" s="178"/>
      <c r="G160" s="22"/>
      <c r="H160" s="22"/>
      <c r="I160" s="22"/>
      <c r="J160" s="22"/>
      <c r="K160" s="178"/>
      <c r="L160" s="178"/>
      <c r="M160" s="22"/>
      <c r="N160" s="22"/>
      <c r="O160" s="22"/>
      <c r="P160" s="22"/>
      <c r="Q160" s="22"/>
      <c r="R160" s="22"/>
      <c r="S160" s="22"/>
      <c r="T160" s="22"/>
      <c r="U160" s="22"/>
      <c r="V160" s="22"/>
      <c r="W160" s="22"/>
      <c r="X160" s="22"/>
      <c r="Y160" s="22"/>
      <c r="Z160" s="22"/>
    </row>
    <row r="161" ht="12.75" customHeight="1">
      <c r="A161" s="22"/>
      <c r="B161" s="22"/>
      <c r="C161" s="22"/>
      <c r="D161" s="22"/>
      <c r="E161" s="178"/>
      <c r="F161" s="178"/>
      <c r="G161" s="22"/>
      <c r="H161" s="22"/>
      <c r="I161" s="22"/>
      <c r="J161" s="22"/>
      <c r="K161" s="178"/>
      <c r="L161" s="178"/>
      <c r="M161" s="22"/>
      <c r="N161" s="22"/>
      <c r="O161" s="22"/>
      <c r="P161" s="22"/>
      <c r="Q161" s="22"/>
      <c r="R161" s="22"/>
      <c r="S161" s="22"/>
      <c r="T161" s="22"/>
      <c r="U161" s="22"/>
      <c r="V161" s="22"/>
      <c r="W161" s="22"/>
      <c r="X161" s="22"/>
      <c r="Y161" s="22"/>
      <c r="Z161" s="22"/>
    </row>
    <row r="162" ht="12.75" customHeight="1">
      <c r="A162" s="22"/>
      <c r="B162" s="22"/>
      <c r="C162" s="22"/>
      <c r="D162" s="22"/>
      <c r="E162" s="178"/>
      <c r="F162" s="178"/>
      <c r="G162" s="22"/>
      <c r="H162" s="22"/>
      <c r="I162" s="22"/>
      <c r="J162" s="22"/>
      <c r="K162" s="178"/>
      <c r="L162" s="178"/>
      <c r="M162" s="22"/>
      <c r="N162" s="22"/>
      <c r="O162" s="22"/>
      <c r="P162" s="22"/>
      <c r="Q162" s="22"/>
      <c r="R162" s="22"/>
      <c r="S162" s="22"/>
      <c r="T162" s="22"/>
      <c r="U162" s="22"/>
      <c r="V162" s="22"/>
      <c r="W162" s="22"/>
      <c r="X162" s="22"/>
      <c r="Y162" s="22"/>
      <c r="Z162" s="22"/>
    </row>
    <row r="163" ht="12.75" customHeight="1">
      <c r="A163" s="22"/>
      <c r="B163" s="22"/>
      <c r="C163" s="22"/>
      <c r="D163" s="22"/>
      <c r="E163" s="178"/>
      <c r="F163" s="178"/>
      <c r="G163" s="22"/>
      <c r="H163" s="22"/>
      <c r="I163" s="22"/>
      <c r="J163" s="22"/>
      <c r="K163" s="178"/>
      <c r="L163" s="178"/>
      <c r="M163" s="22"/>
      <c r="N163" s="22"/>
      <c r="O163" s="22"/>
      <c r="P163" s="22"/>
      <c r="Q163" s="22"/>
      <c r="R163" s="22"/>
      <c r="S163" s="22"/>
      <c r="T163" s="22"/>
      <c r="U163" s="22"/>
      <c r="V163" s="22"/>
      <c r="W163" s="22"/>
      <c r="X163" s="22"/>
      <c r="Y163" s="22"/>
      <c r="Z163" s="22"/>
    </row>
    <row r="164" ht="12.75" customHeight="1">
      <c r="A164" s="22"/>
      <c r="B164" s="22"/>
      <c r="C164" s="22"/>
      <c r="D164" s="22"/>
      <c r="E164" s="178"/>
      <c r="F164" s="178"/>
      <c r="G164" s="22"/>
      <c r="H164" s="22"/>
      <c r="I164" s="22"/>
      <c r="J164" s="22"/>
      <c r="K164" s="178"/>
      <c r="L164" s="178"/>
      <c r="M164" s="22"/>
      <c r="N164" s="22"/>
      <c r="O164" s="22"/>
      <c r="P164" s="22"/>
      <c r="Q164" s="22"/>
      <c r="R164" s="22"/>
      <c r="S164" s="22"/>
      <c r="T164" s="22"/>
      <c r="U164" s="22"/>
      <c r="V164" s="22"/>
      <c r="W164" s="22"/>
      <c r="X164" s="22"/>
      <c r="Y164" s="22"/>
      <c r="Z164" s="22"/>
    </row>
    <row r="165" ht="12.75" customHeight="1">
      <c r="A165" s="22"/>
      <c r="B165" s="22"/>
      <c r="C165" s="22"/>
      <c r="D165" s="22"/>
      <c r="E165" s="178"/>
      <c r="F165" s="178"/>
      <c r="G165" s="22"/>
      <c r="H165" s="22"/>
      <c r="I165" s="22"/>
      <c r="J165" s="22"/>
      <c r="K165" s="178"/>
      <c r="L165" s="178"/>
      <c r="M165" s="22"/>
      <c r="N165" s="22"/>
      <c r="O165" s="22"/>
      <c r="P165" s="22"/>
      <c r="Q165" s="22"/>
      <c r="R165" s="22"/>
      <c r="S165" s="22"/>
      <c r="T165" s="22"/>
      <c r="U165" s="22"/>
      <c r="V165" s="22"/>
      <c r="W165" s="22"/>
      <c r="X165" s="22"/>
      <c r="Y165" s="22"/>
      <c r="Z165" s="22"/>
    </row>
    <row r="166" ht="12.75" customHeight="1">
      <c r="A166" s="22"/>
      <c r="B166" s="22"/>
      <c r="C166" s="22"/>
      <c r="D166" s="22"/>
      <c r="E166" s="178"/>
      <c r="F166" s="178"/>
      <c r="G166" s="22"/>
      <c r="H166" s="22"/>
      <c r="I166" s="22"/>
      <c r="J166" s="22"/>
      <c r="K166" s="178"/>
      <c r="L166" s="178"/>
      <c r="M166" s="22"/>
      <c r="N166" s="22"/>
      <c r="O166" s="22"/>
      <c r="P166" s="22"/>
      <c r="Q166" s="22"/>
      <c r="R166" s="22"/>
      <c r="S166" s="22"/>
      <c r="T166" s="22"/>
      <c r="U166" s="22"/>
      <c r="V166" s="22"/>
      <c r="W166" s="22"/>
      <c r="X166" s="22"/>
      <c r="Y166" s="22"/>
      <c r="Z166" s="22"/>
    </row>
    <row r="167" ht="12.75" customHeight="1">
      <c r="A167" s="22"/>
      <c r="B167" s="22"/>
      <c r="C167" s="22"/>
      <c r="D167" s="22"/>
      <c r="E167" s="178"/>
      <c r="F167" s="178"/>
      <c r="G167" s="22"/>
      <c r="H167" s="22"/>
      <c r="I167" s="22"/>
      <c r="J167" s="22"/>
      <c r="K167" s="178"/>
      <c r="L167" s="178"/>
      <c r="M167" s="22"/>
      <c r="N167" s="22"/>
      <c r="O167" s="22"/>
      <c r="P167" s="22"/>
      <c r="Q167" s="22"/>
      <c r="R167" s="22"/>
      <c r="S167" s="22"/>
      <c r="T167" s="22"/>
      <c r="U167" s="22"/>
      <c r="V167" s="22"/>
      <c r="W167" s="22"/>
      <c r="X167" s="22"/>
      <c r="Y167" s="22"/>
      <c r="Z167" s="22"/>
    </row>
    <row r="168" ht="12.75" customHeight="1">
      <c r="A168" s="22"/>
      <c r="B168" s="22"/>
      <c r="C168" s="22"/>
      <c r="D168" s="22"/>
      <c r="E168" s="178"/>
      <c r="F168" s="178"/>
      <c r="G168" s="22"/>
      <c r="H168" s="22"/>
      <c r="I168" s="22"/>
      <c r="J168" s="22"/>
      <c r="K168" s="178"/>
      <c r="L168" s="178"/>
      <c r="M168" s="22"/>
      <c r="N168" s="22"/>
      <c r="O168" s="22"/>
      <c r="P168" s="22"/>
      <c r="Q168" s="22"/>
      <c r="R168" s="22"/>
      <c r="S168" s="22"/>
      <c r="T168" s="22"/>
      <c r="U168" s="22"/>
      <c r="V168" s="22"/>
      <c r="W168" s="22"/>
      <c r="X168" s="22"/>
      <c r="Y168" s="22"/>
      <c r="Z168" s="22"/>
    </row>
    <row r="169" ht="12.75" customHeight="1">
      <c r="A169" s="22"/>
      <c r="B169" s="22"/>
      <c r="C169" s="22"/>
      <c r="D169" s="22"/>
      <c r="E169" s="178"/>
      <c r="F169" s="178"/>
      <c r="G169" s="22"/>
      <c r="H169" s="22"/>
      <c r="I169" s="22"/>
      <c r="J169" s="22"/>
      <c r="K169" s="178"/>
      <c r="L169" s="178"/>
      <c r="M169" s="22"/>
      <c r="N169" s="22"/>
      <c r="O169" s="22"/>
      <c r="P169" s="22"/>
      <c r="Q169" s="22"/>
      <c r="R169" s="22"/>
      <c r="S169" s="22"/>
      <c r="T169" s="22"/>
      <c r="U169" s="22"/>
      <c r="V169" s="22"/>
      <c r="W169" s="22"/>
      <c r="X169" s="22"/>
      <c r="Y169" s="22"/>
      <c r="Z169" s="22"/>
    </row>
    <row r="170" ht="12.75" customHeight="1">
      <c r="A170" s="22"/>
      <c r="B170" s="22"/>
      <c r="C170" s="22"/>
      <c r="D170" s="22"/>
      <c r="E170" s="178"/>
      <c r="F170" s="178"/>
      <c r="G170" s="22"/>
      <c r="H170" s="22"/>
      <c r="I170" s="22"/>
      <c r="J170" s="22"/>
      <c r="K170" s="178"/>
      <c r="L170" s="178"/>
      <c r="M170" s="22"/>
      <c r="N170" s="22"/>
      <c r="O170" s="22"/>
      <c r="P170" s="22"/>
      <c r="Q170" s="22"/>
      <c r="R170" s="22"/>
      <c r="S170" s="22"/>
      <c r="T170" s="22"/>
      <c r="U170" s="22"/>
      <c r="V170" s="22"/>
      <c r="W170" s="22"/>
      <c r="X170" s="22"/>
      <c r="Y170" s="22"/>
      <c r="Z170" s="22"/>
    </row>
    <row r="171" ht="12.75" customHeight="1">
      <c r="A171" s="22"/>
      <c r="B171" s="22"/>
      <c r="C171" s="22"/>
      <c r="D171" s="22"/>
      <c r="E171" s="178"/>
      <c r="F171" s="178"/>
      <c r="G171" s="22"/>
      <c r="H171" s="22"/>
      <c r="I171" s="22"/>
      <c r="J171" s="22"/>
      <c r="K171" s="178"/>
      <c r="L171" s="178"/>
      <c r="M171" s="22"/>
      <c r="N171" s="22"/>
      <c r="O171" s="22"/>
      <c r="P171" s="22"/>
      <c r="Q171" s="22"/>
      <c r="R171" s="22"/>
      <c r="S171" s="22"/>
      <c r="T171" s="22"/>
      <c r="U171" s="22"/>
      <c r="V171" s="22"/>
      <c r="W171" s="22"/>
      <c r="X171" s="22"/>
      <c r="Y171" s="22"/>
      <c r="Z171" s="22"/>
    </row>
    <row r="172" ht="12.75" customHeight="1">
      <c r="A172" s="22"/>
      <c r="B172" s="22"/>
      <c r="C172" s="22"/>
      <c r="D172" s="22"/>
      <c r="E172" s="178"/>
      <c r="F172" s="178"/>
      <c r="G172" s="22"/>
      <c r="H172" s="22"/>
      <c r="I172" s="22"/>
      <c r="J172" s="22"/>
      <c r="K172" s="178"/>
      <c r="L172" s="178"/>
      <c r="M172" s="22"/>
      <c r="N172" s="22"/>
      <c r="O172" s="22"/>
      <c r="P172" s="22"/>
      <c r="Q172" s="22"/>
      <c r="R172" s="22"/>
      <c r="S172" s="22"/>
      <c r="T172" s="22"/>
      <c r="U172" s="22"/>
      <c r="V172" s="22"/>
      <c r="W172" s="22"/>
      <c r="X172" s="22"/>
      <c r="Y172" s="22"/>
      <c r="Z172" s="22"/>
    </row>
    <row r="173" ht="12.75" customHeight="1">
      <c r="A173" s="22"/>
      <c r="B173" s="22"/>
      <c r="C173" s="22"/>
      <c r="D173" s="22"/>
      <c r="E173" s="178"/>
      <c r="F173" s="178"/>
      <c r="G173" s="22"/>
      <c r="H173" s="22"/>
      <c r="I173" s="22"/>
      <c r="J173" s="22"/>
      <c r="K173" s="178"/>
      <c r="L173" s="178"/>
      <c r="M173" s="22"/>
      <c r="N173" s="22"/>
      <c r="O173" s="22"/>
      <c r="P173" s="22"/>
      <c r="Q173" s="22"/>
      <c r="R173" s="22"/>
      <c r="S173" s="22"/>
      <c r="T173" s="22"/>
      <c r="U173" s="22"/>
      <c r="V173" s="22"/>
      <c r="W173" s="22"/>
      <c r="X173" s="22"/>
      <c r="Y173" s="22"/>
      <c r="Z173" s="22"/>
    </row>
    <row r="174" ht="12.75" customHeight="1">
      <c r="A174" s="22"/>
      <c r="B174" s="22"/>
      <c r="C174" s="22"/>
      <c r="D174" s="22"/>
      <c r="E174" s="178"/>
      <c r="F174" s="178"/>
      <c r="G174" s="22"/>
      <c r="H174" s="22"/>
      <c r="I174" s="22"/>
      <c r="J174" s="22"/>
      <c r="K174" s="178"/>
      <c r="L174" s="178"/>
      <c r="M174" s="22"/>
      <c r="N174" s="22"/>
      <c r="O174" s="22"/>
      <c r="P174" s="22"/>
      <c r="Q174" s="22"/>
      <c r="R174" s="22"/>
      <c r="S174" s="22"/>
      <c r="T174" s="22"/>
      <c r="U174" s="22"/>
      <c r="V174" s="22"/>
      <c r="W174" s="22"/>
      <c r="X174" s="22"/>
      <c r="Y174" s="22"/>
      <c r="Z174" s="22"/>
    </row>
    <row r="175" ht="12.75" customHeight="1">
      <c r="A175" s="22"/>
      <c r="B175" s="22"/>
      <c r="C175" s="22"/>
      <c r="D175" s="22"/>
      <c r="E175" s="178"/>
      <c r="F175" s="178"/>
      <c r="G175" s="22"/>
      <c r="H175" s="22"/>
      <c r="I175" s="22"/>
      <c r="J175" s="22"/>
      <c r="K175" s="178"/>
      <c r="L175" s="178"/>
      <c r="M175" s="22"/>
      <c r="N175" s="22"/>
      <c r="O175" s="22"/>
      <c r="P175" s="22"/>
      <c r="Q175" s="22"/>
      <c r="R175" s="22"/>
      <c r="S175" s="22"/>
      <c r="T175" s="22"/>
      <c r="U175" s="22"/>
      <c r="V175" s="22"/>
      <c r="W175" s="22"/>
      <c r="X175" s="22"/>
      <c r="Y175" s="22"/>
      <c r="Z175" s="22"/>
    </row>
    <row r="176" ht="12.75" customHeight="1">
      <c r="A176" s="22"/>
      <c r="B176" s="22"/>
      <c r="C176" s="22"/>
      <c r="D176" s="22"/>
      <c r="E176" s="178"/>
      <c r="F176" s="178"/>
      <c r="G176" s="22"/>
      <c r="H176" s="22"/>
      <c r="I176" s="22"/>
      <c r="J176" s="22"/>
      <c r="K176" s="178"/>
      <c r="L176" s="178"/>
      <c r="M176" s="22"/>
      <c r="N176" s="22"/>
      <c r="O176" s="22"/>
      <c r="P176" s="22"/>
      <c r="Q176" s="22"/>
      <c r="R176" s="22"/>
      <c r="S176" s="22"/>
      <c r="T176" s="22"/>
      <c r="U176" s="22"/>
      <c r="V176" s="22"/>
      <c r="W176" s="22"/>
      <c r="X176" s="22"/>
      <c r="Y176" s="22"/>
      <c r="Z176" s="22"/>
    </row>
    <row r="177" ht="12.75" customHeight="1">
      <c r="A177" s="22"/>
      <c r="B177" s="22"/>
      <c r="C177" s="22"/>
      <c r="D177" s="22"/>
      <c r="E177" s="178"/>
      <c r="F177" s="178"/>
      <c r="G177" s="22"/>
      <c r="H177" s="22"/>
      <c r="I177" s="22"/>
      <c r="J177" s="22"/>
      <c r="K177" s="178"/>
      <c r="L177" s="178"/>
      <c r="M177" s="22"/>
      <c r="N177" s="22"/>
      <c r="O177" s="22"/>
      <c r="P177" s="22"/>
      <c r="Q177" s="22"/>
      <c r="R177" s="22"/>
      <c r="S177" s="22"/>
      <c r="T177" s="22"/>
      <c r="U177" s="22"/>
      <c r="V177" s="22"/>
      <c r="W177" s="22"/>
      <c r="X177" s="22"/>
      <c r="Y177" s="22"/>
      <c r="Z177" s="22"/>
    </row>
    <row r="178" ht="12.75" customHeight="1">
      <c r="A178" s="22"/>
      <c r="B178" s="22"/>
      <c r="C178" s="22"/>
      <c r="D178" s="22"/>
      <c r="E178" s="178"/>
      <c r="F178" s="178"/>
      <c r="G178" s="22"/>
      <c r="H178" s="22"/>
      <c r="I178" s="22"/>
      <c r="J178" s="22"/>
      <c r="K178" s="178"/>
      <c r="L178" s="178"/>
      <c r="M178" s="22"/>
      <c r="N178" s="22"/>
      <c r="O178" s="22"/>
      <c r="P178" s="22"/>
      <c r="Q178" s="22"/>
      <c r="R178" s="22"/>
      <c r="S178" s="22"/>
      <c r="T178" s="22"/>
      <c r="U178" s="22"/>
      <c r="V178" s="22"/>
      <c r="W178" s="22"/>
      <c r="X178" s="22"/>
      <c r="Y178" s="22"/>
      <c r="Z178" s="22"/>
    </row>
    <row r="179" ht="12.75" customHeight="1">
      <c r="A179" s="22"/>
      <c r="B179" s="22"/>
      <c r="C179" s="22"/>
      <c r="D179" s="22"/>
      <c r="E179" s="178"/>
      <c r="F179" s="178"/>
      <c r="G179" s="22"/>
      <c r="H179" s="22"/>
      <c r="I179" s="22"/>
      <c r="J179" s="22"/>
      <c r="K179" s="178"/>
      <c r="L179" s="178"/>
      <c r="M179" s="22"/>
      <c r="N179" s="22"/>
      <c r="O179" s="22"/>
      <c r="P179" s="22"/>
      <c r="Q179" s="22"/>
      <c r="R179" s="22"/>
      <c r="S179" s="22"/>
      <c r="T179" s="22"/>
      <c r="U179" s="22"/>
      <c r="V179" s="22"/>
      <c r="W179" s="22"/>
      <c r="X179" s="22"/>
      <c r="Y179" s="22"/>
      <c r="Z179" s="22"/>
    </row>
    <row r="180" ht="12.75" customHeight="1">
      <c r="A180" s="22"/>
      <c r="B180" s="22"/>
      <c r="C180" s="22"/>
      <c r="D180" s="22"/>
      <c r="E180" s="178"/>
      <c r="F180" s="178"/>
      <c r="G180" s="22"/>
      <c r="H180" s="22"/>
      <c r="I180" s="22"/>
      <c r="J180" s="22"/>
      <c r="K180" s="178"/>
      <c r="L180" s="178"/>
      <c r="M180" s="22"/>
      <c r="N180" s="22"/>
      <c r="O180" s="22"/>
      <c r="P180" s="22"/>
      <c r="Q180" s="22"/>
      <c r="R180" s="22"/>
      <c r="S180" s="22"/>
      <c r="T180" s="22"/>
      <c r="U180" s="22"/>
      <c r="V180" s="22"/>
      <c r="W180" s="22"/>
      <c r="X180" s="22"/>
      <c r="Y180" s="22"/>
      <c r="Z180" s="22"/>
    </row>
    <row r="181" ht="12.75" customHeight="1">
      <c r="A181" s="22"/>
      <c r="B181" s="22"/>
      <c r="C181" s="22"/>
      <c r="D181" s="22"/>
      <c r="E181" s="178"/>
      <c r="F181" s="178"/>
      <c r="G181" s="22"/>
      <c r="H181" s="22"/>
      <c r="I181" s="22"/>
      <c r="J181" s="22"/>
      <c r="K181" s="178"/>
      <c r="L181" s="178"/>
      <c r="M181" s="22"/>
      <c r="N181" s="22"/>
      <c r="O181" s="22"/>
      <c r="P181" s="22"/>
      <c r="Q181" s="22"/>
      <c r="R181" s="22"/>
      <c r="S181" s="22"/>
      <c r="T181" s="22"/>
      <c r="U181" s="22"/>
      <c r="V181" s="22"/>
      <c r="W181" s="22"/>
      <c r="X181" s="22"/>
      <c r="Y181" s="22"/>
      <c r="Z181" s="22"/>
    </row>
    <row r="182" ht="12.75" customHeight="1">
      <c r="A182" s="22"/>
      <c r="B182" s="22"/>
      <c r="C182" s="22"/>
      <c r="D182" s="22"/>
      <c r="E182" s="178"/>
      <c r="F182" s="178"/>
      <c r="G182" s="22"/>
      <c r="H182" s="22"/>
      <c r="I182" s="22"/>
      <c r="J182" s="22"/>
      <c r="K182" s="178"/>
      <c r="L182" s="178"/>
      <c r="M182" s="22"/>
      <c r="N182" s="22"/>
      <c r="O182" s="22"/>
      <c r="P182" s="22"/>
      <c r="Q182" s="22"/>
      <c r="R182" s="22"/>
      <c r="S182" s="22"/>
      <c r="T182" s="22"/>
      <c r="U182" s="22"/>
      <c r="V182" s="22"/>
      <c r="W182" s="22"/>
      <c r="X182" s="22"/>
      <c r="Y182" s="22"/>
      <c r="Z182" s="22"/>
    </row>
    <row r="183" ht="12.75" customHeight="1">
      <c r="A183" s="22"/>
      <c r="B183" s="22"/>
      <c r="C183" s="22"/>
      <c r="D183" s="22"/>
      <c r="E183" s="178"/>
      <c r="F183" s="178"/>
      <c r="G183" s="22"/>
      <c r="H183" s="22"/>
      <c r="I183" s="22"/>
      <c r="J183" s="22"/>
      <c r="K183" s="178"/>
      <c r="L183" s="178"/>
      <c r="M183" s="22"/>
      <c r="N183" s="22"/>
      <c r="O183" s="22"/>
      <c r="P183" s="22"/>
      <c r="Q183" s="22"/>
      <c r="R183" s="22"/>
      <c r="S183" s="22"/>
      <c r="T183" s="22"/>
      <c r="U183" s="22"/>
      <c r="V183" s="22"/>
      <c r="W183" s="22"/>
      <c r="X183" s="22"/>
      <c r="Y183" s="22"/>
      <c r="Z183" s="22"/>
    </row>
    <row r="184" ht="12.75" customHeight="1">
      <c r="A184" s="22"/>
      <c r="B184" s="22"/>
      <c r="C184" s="22"/>
      <c r="D184" s="22"/>
      <c r="E184" s="178"/>
      <c r="F184" s="178"/>
      <c r="G184" s="22"/>
      <c r="H184" s="22"/>
      <c r="I184" s="22"/>
      <c r="J184" s="22"/>
      <c r="K184" s="178"/>
      <c r="L184" s="178"/>
      <c r="M184" s="22"/>
      <c r="N184" s="22"/>
      <c r="O184" s="22"/>
      <c r="P184" s="22"/>
      <c r="Q184" s="22"/>
      <c r="R184" s="22"/>
      <c r="S184" s="22"/>
      <c r="T184" s="22"/>
      <c r="U184" s="22"/>
      <c r="V184" s="22"/>
      <c r="W184" s="22"/>
      <c r="X184" s="22"/>
      <c r="Y184" s="22"/>
      <c r="Z184" s="22"/>
    </row>
    <row r="185" ht="12.75" customHeight="1">
      <c r="A185" s="22"/>
      <c r="B185" s="22"/>
      <c r="C185" s="22"/>
      <c r="D185" s="22"/>
      <c r="E185" s="178"/>
      <c r="F185" s="178"/>
      <c r="G185" s="22"/>
      <c r="H185" s="22"/>
      <c r="I185" s="22"/>
      <c r="J185" s="22"/>
      <c r="K185" s="178"/>
      <c r="L185" s="178"/>
      <c r="M185" s="22"/>
      <c r="N185" s="22"/>
      <c r="O185" s="22"/>
      <c r="P185" s="22"/>
      <c r="Q185" s="22"/>
      <c r="R185" s="22"/>
      <c r="S185" s="22"/>
      <c r="T185" s="22"/>
      <c r="U185" s="22"/>
      <c r="V185" s="22"/>
      <c r="W185" s="22"/>
      <c r="X185" s="22"/>
      <c r="Y185" s="22"/>
      <c r="Z185" s="22"/>
    </row>
    <row r="186" ht="12.75" customHeight="1">
      <c r="A186" s="22"/>
      <c r="B186" s="22"/>
      <c r="C186" s="22"/>
      <c r="D186" s="22"/>
      <c r="E186" s="178"/>
      <c r="F186" s="178"/>
      <c r="G186" s="22"/>
      <c r="H186" s="22"/>
      <c r="I186" s="22"/>
      <c r="J186" s="22"/>
      <c r="K186" s="178"/>
      <c r="L186" s="178"/>
      <c r="M186" s="22"/>
      <c r="N186" s="22"/>
      <c r="O186" s="22"/>
      <c r="P186" s="22"/>
      <c r="Q186" s="22"/>
      <c r="R186" s="22"/>
      <c r="S186" s="22"/>
      <c r="T186" s="22"/>
      <c r="U186" s="22"/>
      <c r="V186" s="22"/>
      <c r="W186" s="22"/>
      <c r="X186" s="22"/>
      <c r="Y186" s="22"/>
      <c r="Z186" s="22"/>
    </row>
    <row r="187" ht="12.75" customHeight="1">
      <c r="A187" s="22"/>
      <c r="B187" s="22"/>
      <c r="C187" s="22"/>
      <c r="D187" s="22"/>
      <c r="E187" s="178"/>
      <c r="F187" s="178"/>
      <c r="G187" s="22"/>
      <c r="H187" s="22"/>
      <c r="I187" s="22"/>
      <c r="J187" s="22"/>
      <c r="K187" s="178"/>
      <c r="L187" s="178"/>
      <c r="M187" s="22"/>
      <c r="N187" s="22"/>
      <c r="O187" s="22"/>
      <c r="P187" s="22"/>
      <c r="Q187" s="22"/>
      <c r="R187" s="22"/>
      <c r="S187" s="22"/>
      <c r="T187" s="22"/>
      <c r="U187" s="22"/>
      <c r="V187" s="22"/>
      <c r="W187" s="22"/>
      <c r="X187" s="22"/>
      <c r="Y187" s="22"/>
      <c r="Z187" s="22"/>
    </row>
    <row r="188" ht="12.75" customHeight="1">
      <c r="A188" s="22"/>
      <c r="B188" s="22"/>
      <c r="C188" s="22"/>
      <c r="D188" s="22"/>
      <c r="E188" s="178"/>
      <c r="F188" s="178"/>
      <c r="G188" s="22"/>
      <c r="H188" s="22"/>
      <c r="I188" s="22"/>
      <c r="J188" s="22"/>
      <c r="K188" s="178"/>
      <c r="L188" s="178"/>
      <c r="M188" s="22"/>
      <c r="N188" s="22"/>
      <c r="O188" s="22"/>
      <c r="P188" s="22"/>
      <c r="Q188" s="22"/>
      <c r="R188" s="22"/>
      <c r="S188" s="22"/>
      <c r="T188" s="22"/>
      <c r="U188" s="22"/>
      <c r="V188" s="22"/>
      <c r="W188" s="22"/>
      <c r="X188" s="22"/>
      <c r="Y188" s="22"/>
      <c r="Z188" s="22"/>
    </row>
    <row r="189" ht="12.75" customHeight="1">
      <c r="A189" s="22"/>
      <c r="B189" s="22"/>
      <c r="C189" s="22"/>
      <c r="D189" s="22"/>
      <c r="E189" s="178"/>
      <c r="F189" s="178"/>
      <c r="G189" s="22"/>
      <c r="H189" s="22"/>
      <c r="I189" s="22"/>
      <c r="J189" s="22"/>
      <c r="K189" s="178"/>
      <c r="L189" s="178"/>
      <c r="M189" s="22"/>
      <c r="N189" s="22"/>
      <c r="O189" s="22"/>
      <c r="P189" s="22"/>
      <c r="Q189" s="22"/>
      <c r="R189" s="22"/>
      <c r="S189" s="22"/>
      <c r="T189" s="22"/>
      <c r="U189" s="22"/>
      <c r="V189" s="22"/>
      <c r="W189" s="22"/>
      <c r="X189" s="22"/>
      <c r="Y189" s="22"/>
      <c r="Z189" s="22"/>
    </row>
    <row r="190" ht="12.75" customHeight="1">
      <c r="A190" s="22"/>
      <c r="B190" s="22"/>
      <c r="C190" s="22"/>
      <c r="D190" s="22"/>
      <c r="E190" s="178"/>
      <c r="F190" s="178"/>
      <c r="G190" s="22"/>
      <c r="H190" s="22"/>
      <c r="I190" s="22"/>
      <c r="J190" s="22"/>
      <c r="K190" s="178"/>
      <c r="L190" s="178"/>
      <c r="M190" s="22"/>
      <c r="N190" s="22"/>
      <c r="O190" s="22"/>
      <c r="P190" s="22"/>
      <c r="Q190" s="22"/>
      <c r="R190" s="22"/>
      <c r="S190" s="22"/>
      <c r="T190" s="22"/>
      <c r="U190" s="22"/>
      <c r="V190" s="22"/>
      <c r="W190" s="22"/>
      <c r="X190" s="22"/>
      <c r="Y190" s="22"/>
      <c r="Z190" s="22"/>
    </row>
    <row r="191" ht="12.75" customHeight="1">
      <c r="A191" s="22"/>
      <c r="B191" s="22"/>
      <c r="C191" s="22"/>
      <c r="D191" s="22"/>
      <c r="E191" s="178"/>
      <c r="F191" s="178"/>
      <c r="G191" s="22"/>
      <c r="H191" s="22"/>
      <c r="I191" s="22"/>
      <c r="J191" s="22"/>
      <c r="K191" s="178"/>
      <c r="L191" s="178"/>
      <c r="M191" s="22"/>
      <c r="N191" s="22"/>
      <c r="O191" s="22"/>
      <c r="P191" s="22"/>
      <c r="Q191" s="22"/>
      <c r="R191" s="22"/>
      <c r="S191" s="22"/>
      <c r="T191" s="22"/>
      <c r="U191" s="22"/>
      <c r="V191" s="22"/>
      <c r="W191" s="22"/>
      <c r="X191" s="22"/>
      <c r="Y191" s="22"/>
      <c r="Z191" s="22"/>
    </row>
    <row r="192" ht="12.75" customHeight="1">
      <c r="A192" s="22"/>
      <c r="B192" s="22"/>
      <c r="C192" s="22"/>
      <c r="D192" s="22"/>
      <c r="E192" s="178"/>
      <c r="F192" s="178"/>
      <c r="G192" s="22"/>
      <c r="H192" s="22"/>
      <c r="I192" s="22"/>
      <c r="J192" s="22"/>
      <c r="K192" s="178"/>
      <c r="L192" s="178"/>
      <c r="M192" s="22"/>
      <c r="N192" s="22"/>
      <c r="O192" s="22"/>
      <c r="P192" s="22"/>
      <c r="Q192" s="22"/>
      <c r="R192" s="22"/>
      <c r="S192" s="22"/>
      <c r="T192" s="22"/>
      <c r="U192" s="22"/>
      <c r="V192" s="22"/>
      <c r="W192" s="22"/>
      <c r="X192" s="22"/>
      <c r="Y192" s="22"/>
      <c r="Z192" s="22"/>
    </row>
    <row r="193" ht="12.75" customHeight="1">
      <c r="A193" s="22"/>
      <c r="B193" s="22"/>
      <c r="C193" s="22"/>
      <c r="D193" s="22"/>
      <c r="E193" s="178"/>
      <c r="F193" s="178"/>
      <c r="G193" s="22"/>
      <c r="H193" s="22"/>
      <c r="I193" s="22"/>
      <c r="J193" s="22"/>
      <c r="K193" s="178"/>
      <c r="L193" s="178"/>
      <c r="M193" s="22"/>
      <c r="N193" s="22"/>
      <c r="O193" s="22"/>
      <c r="P193" s="22"/>
      <c r="Q193" s="22"/>
      <c r="R193" s="22"/>
      <c r="S193" s="22"/>
      <c r="T193" s="22"/>
      <c r="U193" s="22"/>
      <c r="V193" s="22"/>
      <c r="W193" s="22"/>
      <c r="X193" s="22"/>
      <c r="Y193" s="22"/>
      <c r="Z193" s="22"/>
    </row>
    <row r="194" ht="12.75" customHeight="1">
      <c r="A194" s="22"/>
      <c r="B194" s="22"/>
      <c r="C194" s="22"/>
      <c r="D194" s="22"/>
      <c r="E194" s="178"/>
      <c r="F194" s="178"/>
      <c r="G194" s="22"/>
      <c r="H194" s="22"/>
      <c r="I194" s="22"/>
      <c r="J194" s="22"/>
      <c r="K194" s="178"/>
      <c r="L194" s="178"/>
      <c r="M194" s="22"/>
      <c r="N194" s="22"/>
      <c r="O194" s="22"/>
      <c r="P194" s="22"/>
      <c r="Q194" s="22"/>
      <c r="R194" s="22"/>
      <c r="S194" s="22"/>
      <c r="T194" s="22"/>
      <c r="U194" s="22"/>
      <c r="V194" s="22"/>
      <c r="W194" s="22"/>
      <c r="X194" s="22"/>
      <c r="Y194" s="22"/>
      <c r="Z194" s="22"/>
    </row>
    <row r="195" ht="12.75" customHeight="1">
      <c r="A195" s="22"/>
      <c r="B195" s="22"/>
      <c r="C195" s="22"/>
      <c r="D195" s="22"/>
      <c r="E195" s="178"/>
      <c r="F195" s="178"/>
      <c r="G195" s="22"/>
      <c r="H195" s="22"/>
      <c r="I195" s="22"/>
      <c r="J195" s="22"/>
      <c r="K195" s="178"/>
      <c r="L195" s="178"/>
      <c r="M195" s="22"/>
      <c r="N195" s="22"/>
      <c r="O195" s="22"/>
      <c r="P195" s="22"/>
      <c r="Q195" s="22"/>
      <c r="R195" s="22"/>
      <c r="S195" s="22"/>
      <c r="T195" s="22"/>
      <c r="U195" s="22"/>
      <c r="V195" s="22"/>
      <c r="W195" s="22"/>
      <c r="X195" s="22"/>
      <c r="Y195" s="22"/>
      <c r="Z195" s="22"/>
    </row>
    <row r="196" ht="12.75" customHeight="1">
      <c r="A196" s="22"/>
      <c r="B196" s="22"/>
      <c r="C196" s="22"/>
      <c r="D196" s="22"/>
      <c r="E196" s="178"/>
      <c r="F196" s="178"/>
      <c r="G196" s="22"/>
      <c r="H196" s="22"/>
      <c r="I196" s="22"/>
      <c r="J196" s="22"/>
      <c r="K196" s="178"/>
      <c r="L196" s="178"/>
      <c r="M196" s="22"/>
      <c r="N196" s="22"/>
      <c r="O196" s="22"/>
      <c r="P196" s="22"/>
      <c r="Q196" s="22"/>
      <c r="R196" s="22"/>
      <c r="S196" s="22"/>
      <c r="T196" s="22"/>
      <c r="U196" s="22"/>
      <c r="V196" s="22"/>
      <c r="W196" s="22"/>
      <c r="X196" s="22"/>
      <c r="Y196" s="22"/>
      <c r="Z196" s="22"/>
    </row>
    <row r="197" ht="12.75" customHeight="1">
      <c r="A197" s="22"/>
      <c r="B197" s="22"/>
      <c r="C197" s="22"/>
      <c r="D197" s="22"/>
      <c r="E197" s="178"/>
      <c r="F197" s="178"/>
      <c r="G197" s="22"/>
      <c r="H197" s="22"/>
      <c r="I197" s="22"/>
      <c r="J197" s="22"/>
      <c r="K197" s="178"/>
      <c r="L197" s="178"/>
      <c r="M197" s="22"/>
      <c r="N197" s="22"/>
      <c r="O197" s="22"/>
      <c r="P197" s="22"/>
      <c r="Q197" s="22"/>
      <c r="R197" s="22"/>
      <c r="S197" s="22"/>
      <c r="T197" s="22"/>
      <c r="U197" s="22"/>
      <c r="V197" s="22"/>
      <c r="W197" s="22"/>
      <c r="X197" s="22"/>
      <c r="Y197" s="22"/>
      <c r="Z197" s="22"/>
    </row>
    <row r="198" ht="12.75" customHeight="1">
      <c r="A198" s="22"/>
      <c r="B198" s="22"/>
      <c r="C198" s="22"/>
      <c r="D198" s="22"/>
      <c r="E198" s="178"/>
      <c r="F198" s="178"/>
      <c r="G198" s="22"/>
      <c r="H198" s="22"/>
      <c r="I198" s="22"/>
      <c r="J198" s="22"/>
      <c r="K198" s="178"/>
      <c r="L198" s="178"/>
      <c r="M198" s="22"/>
      <c r="N198" s="22"/>
      <c r="O198" s="22"/>
      <c r="P198" s="22"/>
      <c r="Q198" s="22"/>
      <c r="R198" s="22"/>
      <c r="S198" s="22"/>
      <c r="T198" s="22"/>
      <c r="U198" s="22"/>
      <c r="V198" s="22"/>
      <c r="W198" s="22"/>
      <c r="X198" s="22"/>
      <c r="Y198" s="22"/>
      <c r="Z198" s="22"/>
    </row>
    <row r="199" ht="12.75" customHeight="1">
      <c r="A199" s="22"/>
      <c r="B199" s="22"/>
      <c r="C199" s="22"/>
      <c r="D199" s="22"/>
      <c r="E199" s="178"/>
      <c r="F199" s="178"/>
      <c r="G199" s="22"/>
      <c r="H199" s="22"/>
      <c r="I199" s="22"/>
      <c r="J199" s="22"/>
      <c r="K199" s="178"/>
      <c r="L199" s="178"/>
      <c r="M199" s="22"/>
      <c r="N199" s="22"/>
      <c r="O199" s="22"/>
      <c r="P199" s="22"/>
      <c r="Q199" s="22"/>
      <c r="R199" s="22"/>
      <c r="S199" s="22"/>
      <c r="T199" s="22"/>
      <c r="U199" s="22"/>
      <c r="V199" s="22"/>
      <c r="W199" s="22"/>
      <c r="X199" s="22"/>
      <c r="Y199" s="22"/>
      <c r="Z199" s="22"/>
    </row>
    <row r="200" ht="12.75" customHeight="1">
      <c r="A200" s="22"/>
      <c r="B200" s="22"/>
      <c r="C200" s="22"/>
      <c r="D200" s="22"/>
      <c r="E200" s="178"/>
      <c r="F200" s="178"/>
      <c r="G200" s="22"/>
      <c r="H200" s="22"/>
      <c r="I200" s="22"/>
      <c r="J200" s="22"/>
      <c r="K200" s="178"/>
      <c r="L200" s="178"/>
      <c r="M200" s="22"/>
      <c r="N200" s="22"/>
      <c r="O200" s="22"/>
      <c r="P200" s="22"/>
      <c r="Q200" s="22"/>
      <c r="R200" s="22"/>
      <c r="S200" s="22"/>
      <c r="T200" s="22"/>
      <c r="U200" s="22"/>
      <c r="V200" s="22"/>
      <c r="W200" s="22"/>
      <c r="X200" s="22"/>
      <c r="Y200" s="22"/>
      <c r="Z200" s="22"/>
    </row>
    <row r="201" ht="12.75" customHeight="1">
      <c r="A201" s="22"/>
      <c r="B201" s="22"/>
      <c r="C201" s="22"/>
      <c r="D201" s="22"/>
      <c r="E201" s="178"/>
      <c r="F201" s="178"/>
      <c r="G201" s="22"/>
      <c r="H201" s="22"/>
      <c r="I201" s="22"/>
      <c r="J201" s="22"/>
      <c r="K201" s="178"/>
      <c r="L201" s="178"/>
      <c r="M201" s="22"/>
      <c r="N201" s="22"/>
      <c r="O201" s="22"/>
      <c r="P201" s="22"/>
      <c r="Q201" s="22"/>
      <c r="R201" s="22"/>
      <c r="S201" s="22"/>
      <c r="T201" s="22"/>
      <c r="U201" s="22"/>
      <c r="V201" s="22"/>
      <c r="W201" s="22"/>
      <c r="X201" s="22"/>
      <c r="Y201" s="22"/>
      <c r="Z201" s="22"/>
    </row>
    <row r="202" ht="12.75" customHeight="1">
      <c r="A202" s="22"/>
      <c r="B202" s="22"/>
      <c r="C202" s="22"/>
      <c r="D202" s="22"/>
      <c r="E202" s="178"/>
      <c r="F202" s="178"/>
      <c r="G202" s="22"/>
      <c r="H202" s="22"/>
      <c r="I202" s="22"/>
      <c r="J202" s="22"/>
      <c r="K202" s="178"/>
      <c r="L202" s="178"/>
      <c r="M202" s="22"/>
      <c r="N202" s="22"/>
      <c r="O202" s="22"/>
      <c r="P202" s="22"/>
      <c r="Q202" s="22"/>
      <c r="R202" s="22"/>
      <c r="S202" s="22"/>
      <c r="T202" s="22"/>
      <c r="U202" s="22"/>
      <c r="V202" s="22"/>
      <c r="W202" s="22"/>
      <c r="X202" s="22"/>
      <c r="Y202" s="22"/>
      <c r="Z202" s="22"/>
    </row>
    <row r="203" ht="12.75" customHeight="1">
      <c r="A203" s="22"/>
      <c r="B203" s="22"/>
      <c r="C203" s="22"/>
      <c r="D203" s="22"/>
      <c r="E203" s="178"/>
      <c r="F203" s="178"/>
      <c r="G203" s="22"/>
      <c r="H203" s="22"/>
      <c r="I203" s="22"/>
      <c r="J203" s="22"/>
      <c r="K203" s="178"/>
      <c r="L203" s="178"/>
      <c r="M203" s="22"/>
      <c r="N203" s="22"/>
      <c r="O203" s="22"/>
      <c r="P203" s="22"/>
      <c r="Q203" s="22"/>
      <c r="R203" s="22"/>
      <c r="S203" s="22"/>
      <c r="T203" s="22"/>
      <c r="U203" s="22"/>
      <c r="V203" s="22"/>
      <c r="W203" s="22"/>
      <c r="X203" s="22"/>
      <c r="Y203" s="22"/>
      <c r="Z203" s="22"/>
    </row>
    <row r="204" ht="12.75" customHeight="1">
      <c r="A204" s="22"/>
      <c r="B204" s="22"/>
      <c r="C204" s="22"/>
      <c r="D204" s="22"/>
      <c r="E204" s="178"/>
      <c r="F204" s="178"/>
      <c r="G204" s="22"/>
      <c r="H204" s="22"/>
      <c r="I204" s="22"/>
      <c r="J204" s="22"/>
      <c r="K204" s="178"/>
      <c r="L204" s="178"/>
      <c r="M204" s="22"/>
      <c r="N204" s="22"/>
      <c r="O204" s="22"/>
      <c r="P204" s="22"/>
      <c r="Q204" s="22"/>
      <c r="R204" s="22"/>
      <c r="S204" s="22"/>
      <c r="T204" s="22"/>
      <c r="U204" s="22"/>
      <c r="V204" s="22"/>
      <c r="W204" s="22"/>
      <c r="X204" s="22"/>
      <c r="Y204" s="22"/>
      <c r="Z204" s="22"/>
    </row>
    <row r="205" ht="12.75" customHeight="1">
      <c r="A205" s="22"/>
      <c r="B205" s="22"/>
      <c r="C205" s="22"/>
      <c r="D205" s="22"/>
      <c r="E205" s="178"/>
      <c r="F205" s="178"/>
      <c r="G205" s="22"/>
      <c r="H205" s="22"/>
      <c r="I205" s="22"/>
      <c r="J205" s="22"/>
      <c r="K205" s="178"/>
      <c r="L205" s="178"/>
      <c r="M205" s="22"/>
      <c r="N205" s="22"/>
      <c r="O205" s="22"/>
      <c r="P205" s="22"/>
      <c r="Q205" s="22"/>
      <c r="R205" s="22"/>
      <c r="S205" s="22"/>
      <c r="T205" s="22"/>
      <c r="U205" s="22"/>
      <c r="V205" s="22"/>
      <c r="W205" s="22"/>
      <c r="X205" s="22"/>
      <c r="Y205" s="22"/>
      <c r="Z205" s="22"/>
    </row>
    <row r="206" ht="12.75" customHeight="1">
      <c r="A206" s="22"/>
      <c r="B206" s="22"/>
      <c r="C206" s="22"/>
      <c r="D206" s="22"/>
      <c r="E206" s="178"/>
      <c r="F206" s="178"/>
      <c r="G206" s="22"/>
      <c r="H206" s="22"/>
      <c r="I206" s="22"/>
      <c r="J206" s="22"/>
      <c r="K206" s="178"/>
      <c r="L206" s="178"/>
      <c r="M206" s="22"/>
      <c r="N206" s="22"/>
      <c r="O206" s="22"/>
      <c r="P206" s="22"/>
      <c r="Q206" s="22"/>
      <c r="R206" s="22"/>
      <c r="S206" s="22"/>
      <c r="T206" s="22"/>
      <c r="U206" s="22"/>
      <c r="V206" s="22"/>
      <c r="W206" s="22"/>
      <c r="X206" s="22"/>
      <c r="Y206" s="22"/>
      <c r="Z206" s="22"/>
    </row>
    <row r="207" ht="12.75" customHeight="1">
      <c r="A207" s="22"/>
      <c r="B207" s="22"/>
      <c r="C207" s="22"/>
      <c r="D207" s="22"/>
      <c r="E207" s="178"/>
      <c r="F207" s="178"/>
      <c r="G207" s="22"/>
      <c r="H207" s="22"/>
      <c r="I207" s="22"/>
      <c r="J207" s="22"/>
      <c r="K207" s="178"/>
      <c r="L207" s="178"/>
      <c r="M207" s="22"/>
      <c r="N207" s="22"/>
      <c r="O207" s="22"/>
      <c r="P207" s="22"/>
      <c r="Q207" s="22"/>
      <c r="R207" s="22"/>
      <c r="S207" s="22"/>
      <c r="T207" s="22"/>
      <c r="U207" s="22"/>
      <c r="V207" s="22"/>
      <c r="W207" s="22"/>
      <c r="X207" s="22"/>
      <c r="Y207" s="22"/>
      <c r="Z207" s="22"/>
    </row>
    <row r="208" ht="12.75" customHeight="1">
      <c r="A208" s="22"/>
      <c r="B208" s="22"/>
      <c r="C208" s="22"/>
      <c r="D208" s="22"/>
      <c r="E208" s="178"/>
      <c r="F208" s="178"/>
      <c r="G208" s="22"/>
      <c r="H208" s="22"/>
      <c r="I208" s="22"/>
      <c r="J208" s="22"/>
      <c r="K208" s="178"/>
      <c r="L208" s="178"/>
      <c r="M208" s="22"/>
      <c r="N208" s="22"/>
      <c r="O208" s="22"/>
      <c r="P208" s="22"/>
      <c r="Q208" s="22"/>
      <c r="R208" s="22"/>
      <c r="S208" s="22"/>
      <c r="T208" s="22"/>
      <c r="U208" s="22"/>
      <c r="V208" s="22"/>
      <c r="W208" s="22"/>
      <c r="X208" s="22"/>
      <c r="Y208" s="22"/>
      <c r="Z208" s="22"/>
    </row>
    <row r="209" ht="12.75" customHeight="1">
      <c r="A209" s="22"/>
      <c r="B209" s="22"/>
      <c r="C209" s="22"/>
      <c r="D209" s="22"/>
      <c r="E209" s="178"/>
      <c r="F209" s="178"/>
      <c r="G209" s="22"/>
      <c r="H209" s="22"/>
      <c r="I209" s="22"/>
      <c r="J209" s="22"/>
      <c r="K209" s="178"/>
      <c r="L209" s="178"/>
      <c r="M209" s="22"/>
      <c r="N209" s="22"/>
      <c r="O209" s="22"/>
      <c r="P209" s="22"/>
      <c r="Q209" s="22"/>
      <c r="R209" s="22"/>
      <c r="S209" s="22"/>
      <c r="T209" s="22"/>
      <c r="U209" s="22"/>
      <c r="V209" s="22"/>
      <c r="W209" s="22"/>
      <c r="X209" s="22"/>
      <c r="Y209" s="22"/>
      <c r="Z209" s="22"/>
    </row>
    <row r="210" ht="12.75" customHeight="1">
      <c r="A210" s="22"/>
      <c r="B210" s="22"/>
      <c r="C210" s="22"/>
      <c r="D210" s="22"/>
      <c r="E210" s="178"/>
      <c r="F210" s="178"/>
      <c r="G210" s="22"/>
      <c r="H210" s="22"/>
      <c r="I210" s="22"/>
      <c r="J210" s="22"/>
      <c r="K210" s="178"/>
      <c r="L210" s="178"/>
      <c r="M210" s="22"/>
      <c r="N210" s="22"/>
      <c r="O210" s="22"/>
      <c r="P210" s="22"/>
      <c r="Q210" s="22"/>
      <c r="R210" s="22"/>
      <c r="S210" s="22"/>
      <c r="T210" s="22"/>
      <c r="U210" s="22"/>
      <c r="V210" s="22"/>
      <c r="W210" s="22"/>
      <c r="X210" s="22"/>
      <c r="Y210" s="22"/>
      <c r="Z210" s="22"/>
    </row>
    <row r="211" ht="12.75" customHeight="1">
      <c r="A211" s="22"/>
      <c r="B211" s="22"/>
      <c r="C211" s="22"/>
      <c r="D211" s="22"/>
      <c r="E211" s="178"/>
      <c r="F211" s="178"/>
      <c r="G211" s="22"/>
      <c r="H211" s="22"/>
      <c r="I211" s="22"/>
      <c r="J211" s="22"/>
      <c r="K211" s="178"/>
      <c r="L211" s="178"/>
      <c r="M211" s="22"/>
      <c r="N211" s="22"/>
      <c r="O211" s="22"/>
      <c r="P211" s="22"/>
      <c r="Q211" s="22"/>
      <c r="R211" s="22"/>
      <c r="S211" s="22"/>
      <c r="T211" s="22"/>
      <c r="U211" s="22"/>
      <c r="V211" s="22"/>
      <c r="W211" s="22"/>
      <c r="X211" s="22"/>
      <c r="Y211" s="22"/>
      <c r="Z211" s="22"/>
    </row>
    <row r="212" ht="12.75" customHeight="1">
      <c r="A212" s="22"/>
      <c r="B212" s="22"/>
      <c r="C212" s="22"/>
      <c r="D212" s="22"/>
      <c r="E212" s="178"/>
      <c r="F212" s="178"/>
      <c r="G212" s="22"/>
      <c r="H212" s="22"/>
      <c r="I212" s="22"/>
      <c r="J212" s="22"/>
      <c r="K212" s="178"/>
      <c r="L212" s="178"/>
      <c r="M212" s="22"/>
      <c r="N212" s="22"/>
      <c r="O212" s="22"/>
      <c r="P212" s="22"/>
      <c r="Q212" s="22"/>
      <c r="R212" s="22"/>
      <c r="S212" s="22"/>
      <c r="T212" s="22"/>
      <c r="U212" s="22"/>
      <c r="V212" s="22"/>
      <c r="W212" s="22"/>
      <c r="X212" s="22"/>
      <c r="Y212" s="22"/>
      <c r="Z212" s="22"/>
    </row>
    <row r="213" ht="12.75" customHeight="1">
      <c r="A213" s="22"/>
      <c r="B213" s="22"/>
      <c r="C213" s="22"/>
      <c r="D213" s="22"/>
      <c r="E213" s="178"/>
      <c r="F213" s="178"/>
      <c r="G213" s="22"/>
      <c r="H213" s="22"/>
      <c r="I213" s="22"/>
      <c r="J213" s="22"/>
      <c r="K213" s="178"/>
      <c r="L213" s="178"/>
      <c r="M213" s="22"/>
      <c r="N213" s="22"/>
      <c r="O213" s="22"/>
      <c r="P213" s="22"/>
      <c r="Q213" s="22"/>
      <c r="R213" s="22"/>
      <c r="S213" s="22"/>
      <c r="T213" s="22"/>
      <c r="U213" s="22"/>
      <c r="V213" s="22"/>
      <c r="W213" s="22"/>
      <c r="X213" s="22"/>
      <c r="Y213" s="22"/>
      <c r="Z213" s="22"/>
    </row>
    <row r="214" ht="12.75" customHeight="1">
      <c r="A214" s="22"/>
      <c r="B214" s="22"/>
      <c r="C214" s="22"/>
      <c r="D214" s="22"/>
      <c r="E214" s="178"/>
      <c r="F214" s="178"/>
      <c r="G214" s="22"/>
      <c r="H214" s="22"/>
      <c r="I214" s="22"/>
      <c r="J214" s="22"/>
      <c r="K214" s="178"/>
      <c r="L214" s="178"/>
      <c r="M214" s="22"/>
      <c r="N214" s="22"/>
      <c r="O214" s="22"/>
      <c r="P214" s="22"/>
      <c r="Q214" s="22"/>
      <c r="R214" s="22"/>
      <c r="S214" s="22"/>
      <c r="T214" s="22"/>
      <c r="U214" s="22"/>
      <c r="V214" s="22"/>
      <c r="W214" s="22"/>
      <c r="X214" s="22"/>
      <c r="Y214" s="22"/>
      <c r="Z214" s="22"/>
    </row>
    <row r="215" ht="12.75" customHeight="1">
      <c r="A215" s="22"/>
      <c r="B215" s="22"/>
      <c r="C215" s="22"/>
      <c r="D215" s="22"/>
      <c r="E215" s="178"/>
      <c r="F215" s="178"/>
      <c r="G215" s="22"/>
      <c r="H215" s="22"/>
      <c r="I215" s="22"/>
      <c r="J215" s="22"/>
      <c r="K215" s="178"/>
      <c r="L215" s="178"/>
      <c r="M215" s="22"/>
      <c r="N215" s="22"/>
      <c r="O215" s="22"/>
      <c r="P215" s="22"/>
      <c r="Q215" s="22"/>
      <c r="R215" s="22"/>
      <c r="S215" s="22"/>
      <c r="T215" s="22"/>
      <c r="U215" s="22"/>
      <c r="V215" s="22"/>
      <c r="W215" s="22"/>
      <c r="X215" s="22"/>
      <c r="Y215" s="22"/>
      <c r="Z215" s="22"/>
    </row>
    <row r="216" ht="12.75" customHeight="1">
      <c r="A216" s="22"/>
      <c r="B216" s="22"/>
      <c r="C216" s="22"/>
      <c r="D216" s="22"/>
      <c r="E216" s="178"/>
      <c r="F216" s="178"/>
      <c r="G216" s="22"/>
      <c r="H216" s="22"/>
      <c r="I216" s="22"/>
      <c r="J216" s="22"/>
      <c r="K216" s="178"/>
      <c r="L216" s="178"/>
      <c r="M216" s="22"/>
      <c r="N216" s="22"/>
      <c r="O216" s="22"/>
      <c r="P216" s="22"/>
      <c r="Q216" s="22"/>
      <c r="R216" s="22"/>
      <c r="S216" s="22"/>
      <c r="T216" s="22"/>
      <c r="U216" s="22"/>
      <c r="V216" s="22"/>
      <c r="W216" s="22"/>
      <c r="X216" s="22"/>
      <c r="Y216" s="22"/>
      <c r="Z216" s="22"/>
    </row>
    <row r="217" ht="12.75" customHeight="1">
      <c r="A217" s="22"/>
      <c r="B217" s="22"/>
      <c r="C217" s="22"/>
      <c r="D217" s="22"/>
      <c r="E217" s="178"/>
      <c r="F217" s="178"/>
      <c r="G217" s="22"/>
      <c r="H217" s="22"/>
      <c r="I217" s="22"/>
      <c r="J217" s="22"/>
      <c r="K217" s="178"/>
      <c r="L217" s="178"/>
      <c r="M217" s="22"/>
      <c r="N217" s="22"/>
      <c r="O217" s="22"/>
      <c r="P217" s="22"/>
      <c r="Q217" s="22"/>
      <c r="R217" s="22"/>
      <c r="S217" s="22"/>
      <c r="T217" s="22"/>
      <c r="U217" s="22"/>
      <c r="V217" s="22"/>
      <c r="W217" s="22"/>
      <c r="X217" s="22"/>
      <c r="Y217" s="22"/>
      <c r="Z217" s="22"/>
    </row>
    <row r="218" ht="12.75" customHeight="1">
      <c r="A218" s="22"/>
      <c r="B218" s="22"/>
      <c r="C218" s="22"/>
      <c r="D218" s="22"/>
      <c r="E218" s="178"/>
      <c r="F218" s="178"/>
      <c r="G218" s="22"/>
      <c r="H218" s="22"/>
      <c r="I218" s="22"/>
      <c r="J218" s="22"/>
      <c r="K218" s="178"/>
      <c r="L218" s="178"/>
      <c r="M218" s="22"/>
      <c r="N218" s="22"/>
      <c r="O218" s="22"/>
      <c r="P218" s="22"/>
      <c r="Q218" s="22"/>
      <c r="R218" s="22"/>
      <c r="S218" s="22"/>
      <c r="T218" s="22"/>
      <c r="U218" s="22"/>
      <c r="V218" s="22"/>
      <c r="W218" s="22"/>
      <c r="X218" s="22"/>
      <c r="Y218" s="22"/>
      <c r="Z218" s="22"/>
    </row>
    <row r="219" ht="12.75" customHeight="1">
      <c r="A219" s="22"/>
      <c r="B219" s="22"/>
      <c r="C219" s="22"/>
      <c r="D219" s="22"/>
      <c r="E219" s="178"/>
      <c r="F219" s="178"/>
      <c r="G219" s="22"/>
      <c r="H219" s="22"/>
      <c r="I219" s="22"/>
      <c r="J219" s="22"/>
      <c r="K219" s="178"/>
      <c r="L219" s="178"/>
      <c r="M219" s="22"/>
      <c r="N219" s="22"/>
      <c r="O219" s="22"/>
      <c r="P219" s="22"/>
      <c r="Q219" s="22"/>
      <c r="R219" s="22"/>
      <c r="S219" s="22"/>
      <c r="T219" s="22"/>
      <c r="U219" s="22"/>
      <c r="V219" s="22"/>
      <c r="W219" s="22"/>
      <c r="X219" s="22"/>
      <c r="Y219" s="22"/>
      <c r="Z219" s="22"/>
    </row>
    <row r="220" ht="12.75" customHeight="1">
      <c r="A220" s="22"/>
      <c r="B220" s="22"/>
      <c r="C220" s="22"/>
      <c r="D220" s="22"/>
      <c r="E220" s="178"/>
      <c r="F220" s="178"/>
      <c r="G220" s="22"/>
      <c r="H220" s="22"/>
      <c r="I220" s="22"/>
      <c r="J220" s="22"/>
      <c r="K220" s="178"/>
      <c r="L220" s="178"/>
      <c r="M220" s="22"/>
      <c r="N220" s="22"/>
      <c r="O220" s="22"/>
      <c r="P220" s="22"/>
      <c r="Q220" s="22"/>
      <c r="R220" s="22"/>
      <c r="S220" s="22"/>
      <c r="T220" s="22"/>
      <c r="U220" s="22"/>
      <c r="V220" s="22"/>
      <c r="W220" s="22"/>
      <c r="X220" s="22"/>
      <c r="Y220" s="22"/>
      <c r="Z220" s="22"/>
    </row>
    <row r="221" ht="12.75" customHeight="1">
      <c r="A221" s="22"/>
      <c r="B221" s="22"/>
      <c r="C221" s="22"/>
      <c r="D221" s="22"/>
      <c r="E221" s="178"/>
      <c r="F221" s="178"/>
      <c r="G221" s="22"/>
      <c r="H221" s="22"/>
      <c r="I221" s="22"/>
      <c r="J221" s="22"/>
      <c r="K221" s="178"/>
      <c r="L221" s="178"/>
      <c r="M221" s="22"/>
      <c r="N221" s="22"/>
      <c r="O221" s="22"/>
      <c r="P221" s="22"/>
      <c r="Q221" s="22"/>
      <c r="R221" s="22"/>
      <c r="S221" s="22"/>
      <c r="T221" s="22"/>
      <c r="U221" s="22"/>
      <c r="V221" s="22"/>
      <c r="W221" s="22"/>
      <c r="X221" s="22"/>
      <c r="Y221" s="22"/>
      <c r="Z221" s="22"/>
    </row>
    <row r="222" ht="12.75" customHeight="1">
      <c r="A222" s="22"/>
      <c r="B222" s="22"/>
      <c r="C222" s="22"/>
      <c r="D222" s="22"/>
      <c r="E222" s="178"/>
      <c r="F222" s="178"/>
      <c r="G222" s="22"/>
      <c r="H222" s="22"/>
      <c r="I222" s="22"/>
      <c r="J222" s="22"/>
      <c r="K222" s="178"/>
      <c r="L222" s="178"/>
      <c r="M222" s="22"/>
      <c r="N222" s="22"/>
      <c r="O222" s="22"/>
      <c r="P222" s="22"/>
      <c r="Q222" s="22"/>
      <c r="R222" s="22"/>
      <c r="S222" s="22"/>
      <c r="T222" s="22"/>
      <c r="U222" s="22"/>
      <c r="V222" s="22"/>
      <c r="W222" s="22"/>
      <c r="X222" s="22"/>
      <c r="Y222" s="22"/>
      <c r="Z222" s="22"/>
    </row>
    <row r="223" ht="12.75" customHeight="1">
      <c r="A223" s="22"/>
      <c r="B223" s="22"/>
      <c r="C223" s="22"/>
      <c r="D223" s="22"/>
      <c r="E223" s="178"/>
      <c r="F223" s="178"/>
      <c r="G223" s="22"/>
      <c r="H223" s="22"/>
      <c r="I223" s="22"/>
      <c r="J223" s="22"/>
      <c r="K223" s="178"/>
      <c r="L223" s="178"/>
      <c r="M223" s="22"/>
      <c r="N223" s="22"/>
      <c r="O223" s="22"/>
      <c r="P223" s="22"/>
      <c r="Q223" s="22"/>
      <c r="R223" s="22"/>
      <c r="S223" s="22"/>
      <c r="T223" s="22"/>
      <c r="U223" s="22"/>
      <c r="V223" s="22"/>
      <c r="W223" s="22"/>
      <c r="X223" s="22"/>
      <c r="Y223" s="22"/>
      <c r="Z223" s="22"/>
    </row>
    <row r="224" ht="12.75" customHeight="1">
      <c r="A224" s="22"/>
      <c r="B224" s="22"/>
      <c r="C224" s="22"/>
      <c r="D224" s="22"/>
      <c r="E224" s="178"/>
      <c r="F224" s="178"/>
      <c r="G224" s="22"/>
      <c r="H224" s="22"/>
      <c r="I224" s="22"/>
      <c r="J224" s="22"/>
      <c r="K224" s="178"/>
      <c r="L224" s="178"/>
      <c r="M224" s="22"/>
      <c r="N224" s="22"/>
      <c r="O224" s="22"/>
      <c r="P224" s="22"/>
      <c r="Q224" s="22"/>
      <c r="R224" s="22"/>
      <c r="S224" s="22"/>
      <c r="T224" s="22"/>
      <c r="U224" s="22"/>
      <c r="V224" s="22"/>
      <c r="W224" s="22"/>
      <c r="X224" s="22"/>
      <c r="Y224" s="22"/>
      <c r="Z224" s="22"/>
    </row>
    <row r="225" ht="12.75" customHeight="1">
      <c r="A225" s="22"/>
      <c r="B225" s="22"/>
      <c r="C225" s="22"/>
      <c r="D225" s="22"/>
      <c r="E225" s="178"/>
      <c r="F225" s="178"/>
      <c r="G225" s="22"/>
      <c r="H225" s="22"/>
      <c r="I225" s="22"/>
      <c r="J225" s="22"/>
      <c r="K225" s="178"/>
      <c r="L225" s="178"/>
      <c r="M225" s="22"/>
      <c r="N225" s="22"/>
      <c r="O225" s="22"/>
      <c r="P225" s="22"/>
      <c r="Q225" s="22"/>
      <c r="R225" s="22"/>
      <c r="S225" s="22"/>
      <c r="T225" s="22"/>
      <c r="U225" s="22"/>
      <c r="V225" s="22"/>
      <c r="W225" s="22"/>
      <c r="X225" s="22"/>
      <c r="Y225" s="22"/>
      <c r="Z225" s="22"/>
    </row>
    <row r="226" ht="12.75" customHeight="1">
      <c r="A226" s="22"/>
      <c r="B226" s="22"/>
      <c r="C226" s="22"/>
      <c r="D226" s="22"/>
      <c r="E226" s="178"/>
      <c r="F226" s="178"/>
      <c r="G226" s="22"/>
      <c r="H226" s="22"/>
      <c r="I226" s="22"/>
      <c r="J226" s="22"/>
      <c r="K226" s="178"/>
      <c r="L226" s="178"/>
      <c r="M226" s="22"/>
      <c r="N226" s="22"/>
      <c r="O226" s="22"/>
      <c r="P226" s="22"/>
      <c r="Q226" s="22"/>
      <c r="R226" s="22"/>
      <c r="S226" s="22"/>
      <c r="T226" s="22"/>
      <c r="U226" s="22"/>
      <c r="V226" s="22"/>
      <c r="W226" s="22"/>
      <c r="X226" s="22"/>
      <c r="Y226" s="22"/>
      <c r="Z226" s="22"/>
    </row>
    <row r="227" ht="12.75" customHeight="1">
      <c r="A227" s="22"/>
      <c r="B227" s="22"/>
      <c r="C227" s="22"/>
      <c r="D227" s="22"/>
      <c r="E227" s="178"/>
      <c r="F227" s="178"/>
      <c r="G227" s="22"/>
      <c r="H227" s="22"/>
      <c r="I227" s="22"/>
      <c r="J227" s="22"/>
      <c r="K227" s="178"/>
      <c r="L227" s="178"/>
      <c r="M227" s="22"/>
      <c r="N227" s="22"/>
      <c r="O227" s="22"/>
      <c r="P227" s="22"/>
      <c r="Q227" s="22"/>
      <c r="R227" s="22"/>
      <c r="S227" s="22"/>
      <c r="T227" s="22"/>
      <c r="U227" s="22"/>
      <c r="V227" s="22"/>
      <c r="W227" s="22"/>
      <c r="X227" s="22"/>
      <c r="Y227" s="22"/>
      <c r="Z227" s="22"/>
    </row>
    <row r="228" ht="12.75" customHeight="1">
      <c r="A228" s="22"/>
      <c r="B228" s="22"/>
      <c r="C228" s="22"/>
      <c r="D228" s="22"/>
      <c r="E228" s="178"/>
      <c r="F228" s="178"/>
      <c r="G228" s="22"/>
      <c r="H228" s="22"/>
      <c r="I228" s="22"/>
      <c r="J228" s="22"/>
      <c r="K228" s="178"/>
      <c r="L228" s="178"/>
      <c r="M228" s="22"/>
      <c r="N228" s="22"/>
      <c r="O228" s="22"/>
      <c r="P228" s="22"/>
      <c r="Q228" s="22"/>
      <c r="R228" s="22"/>
      <c r="S228" s="22"/>
      <c r="T228" s="22"/>
      <c r="U228" s="22"/>
      <c r="V228" s="22"/>
      <c r="W228" s="22"/>
      <c r="X228" s="22"/>
      <c r="Y228" s="22"/>
      <c r="Z228" s="22"/>
    </row>
    <row r="229" ht="12.75" customHeight="1">
      <c r="A229" s="22"/>
      <c r="B229" s="22"/>
      <c r="C229" s="22"/>
      <c r="D229" s="22"/>
      <c r="E229" s="178"/>
      <c r="F229" s="178"/>
      <c r="G229" s="22"/>
      <c r="H229" s="22"/>
      <c r="I229" s="22"/>
      <c r="J229" s="22"/>
      <c r="K229" s="178"/>
      <c r="L229" s="178"/>
      <c r="M229" s="22"/>
      <c r="N229" s="22"/>
      <c r="O229" s="22"/>
      <c r="P229" s="22"/>
      <c r="Q229" s="22"/>
      <c r="R229" s="22"/>
      <c r="S229" s="22"/>
      <c r="T229" s="22"/>
      <c r="U229" s="22"/>
      <c r="V229" s="22"/>
      <c r="W229" s="22"/>
      <c r="X229" s="22"/>
      <c r="Y229" s="22"/>
      <c r="Z229" s="22"/>
    </row>
    <row r="230" ht="12.75" customHeight="1">
      <c r="A230" s="22"/>
      <c r="B230" s="22"/>
      <c r="C230" s="22"/>
      <c r="D230" s="22"/>
      <c r="E230" s="178"/>
      <c r="F230" s="178"/>
      <c r="G230" s="22"/>
      <c r="H230" s="22"/>
      <c r="I230" s="22"/>
      <c r="J230" s="22"/>
      <c r="K230" s="178"/>
      <c r="L230" s="178"/>
      <c r="M230" s="22"/>
      <c r="N230" s="22"/>
      <c r="O230" s="22"/>
      <c r="P230" s="22"/>
      <c r="Q230" s="22"/>
      <c r="R230" s="22"/>
      <c r="S230" s="22"/>
      <c r="T230" s="22"/>
      <c r="U230" s="22"/>
      <c r="V230" s="22"/>
      <c r="W230" s="22"/>
      <c r="X230" s="22"/>
      <c r="Y230" s="22"/>
      <c r="Z230" s="22"/>
    </row>
    <row r="231" ht="12.75" customHeight="1">
      <c r="A231" s="22"/>
      <c r="B231" s="22"/>
      <c r="C231" s="22"/>
      <c r="D231" s="22"/>
      <c r="E231" s="178"/>
      <c r="F231" s="178"/>
      <c r="G231" s="22"/>
      <c r="H231" s="22"/>
      <c r="I231" s="22"/>
      <c r="J231" s="22"/>
      <c r="K231" s="178"/>
      <c r="L231" s="178"/>
      <c r="M231" s="22"/>
      <c r="N231" s="22"/>
      <c r="O231" s="22"/>
      <c r="P231" s="22"/>
      <c r="Q231" s="22"/>
      <c r="R231" s="22"/>
      <c r="S231" s="22"/>
      <c r="T231" s="22"/>
      <c r="U231" s="22"/>
      <c r="V231" s="22"/>
      <c r="W231" s="22"/>
      <c r="X231" s="22"/>
      <c r="Y231" s="22"/>
      <c r="Z231" s="22"/>
    </row>
    <row r="232" ht="12.75" customHeight="1">
      <c r="A232" s="22"/>
      <c r="B232" s="22"/>
      <c r="C232" s="22"/>
      <c r="D232" s="22"/>
      <c r="E232" s="178"/>
      <c r="F232" s="178"/>
      <c r="G232" s="22"/>
      <c r="H232" s="22"/>
      <c r="I232" s="22"/>
      <c r="J232" s="22"/>
      <c r="K232" s="178"/>
      <c r="L232" s="178"/>
      <c r="M232" s="22"/>
      <c r="N232" s="22"/>
      <c r="O232" s="22"/>
      <c r="P232" s="22"/>
      <c r="Q232" s="22"/>
      <c r="R232" s="22"/>
      <c r="S232" s="22"/>
      <c r="T232" s="22"/>
      <c r="U232" s="22"/>
      <c r="V232" s="22"/>
      <c r="W232" s="22"/>
      <c r="X232" s="22"/>
      <c r="Y232" s="22"/>
      <c r="Z232" s="22"/>
    </row>
    <row r="233" ht="12.75" customHeight="1">
      <c r="A233" s="22"/>
      <c r="B233" s="22"/>
      <c r="C233" s="22"/>
      <c r="D233" s="22"/>
      <c r="E233" s="178"/>
      <c r="F233" s="178"/>
      <c r="G233" s="22"/>
      <c r="H233" s="22"/>
      <c r="I233" s="22"/>
      <c r="J233" s="22"/>
      <c r="K233" s="178"/>
      <c r="L233" s="178"/>
      <c r="M233" s="22"/>
      <c r="N233" s="22"/>
      <c r="O233" s="22"/>
      <c r="P233" s="22"/>
      <c r="Q233" s="22"/>
      <c r="R233" s="22"/>
      <c r="S233" s="22"/>
      <c r="T233" s="22"/>
      <c r="U233" s="22"/>
      <c r="V233" s="22"/>
      <c r="W233" s="22"/>
      <c r="X233" s="22"/>
      <c r="Y233" s="22"/>
      <c r="Z233" s="22"/>
    </row>
    <row r="234" ht="12.75" customHeight="1">
      <c r="A234" s="22"/>
      <c r="B234" s="22"/>
      <c r="C234" s="22"/>
      <c r="D234" s="22"/>
      <c r="E234" s="178"/>
      <c r="F234" s="178"/>
      <c r="G234" s="22"/>
      <c r="H234" s="22"/>
      <c r="I234" s="22"/>
      <c r="J234" s="22"/>
      <c r="K234" s="178"/>
      <c r="L234" s="178"/>
      <c r="M234" s="22"/>
      <c r="N234" s="22"/>
      <c r="O234" s="22"/>
      <c r="P234" s="22"/>
      <c r="Q234" s="22"/>
      <c r="R234" s="22"/>
      <c r="S234" s="22"/>
      <c r="T234" s="22"/>
      <c r="U234" s="22"/>
      <c r="V234" s="22"/>
      <c r="W234" s="22"/>
      <c r="X234" s="22"/>
      <c r="Y234" s="22"/>
      <c r="Z234" s="22"/>
    </row>
    <row r="235" ht="12.75" customHeight="1">
      <c r="A235" s="22"/>
      <c r="B235" s="22"/>
      <c r="C235" s="22"/>
      <c r="D235" s="22"/>
      <c r="E235" s="178"/>
      <c r="F235" s="178"/>
      <c r="G235" s="22"/>
      <c r="H235" s="22"/>
      <c r="I235" s="22"/>
      <c r="J235" s="22"/>
      <c r="K235" s="178"/>
      <c r="L235" s="178"/>
      <c r="M235" s="22"/>
      <c r="N235" s="22"/>
      <c r="O235" s="22"/>
      <c r="P235" s="22"/>
      <c r="Q235" s="22"/>
      <c r="R235" s="22"/>
      <c r="S235" s="22"/>
      <c r="T235" s="22"/>
      <c r="U235" s="22"/>
      <c r="V235" s="22"/>
      <c r="W235" s="22"/>
      <c r="X235" s="22"/>
      <c r="Y235" s="22"/>
      <c r="Z235" s="22"/>
    </row>
    <row r="236" ht="12.75" customHeight="1">
      <c r="A236" s="22"/>
      <c r="B236" s="22"/>
      <c r="C236" s="22"/>
      <c r="D236" s="22"/>
      <c r="E236" s="178"/>
      <c r="F236" s="178"/>
      <c r="G236" s="22"/>
      <c r="H236" s="22"/>
      <c r="I236" s="22"/>
      <c r="J236" s="22"/>
      <c r="K236" s="178"/>
      <c r="L236" s="178"/>
      <c r="M236" s="22"/>
      <c r="N236" s="22"/>
      <c r="O236" s="22"/>
      <c r="P236" s="22"/>
      <c r="Q236" s="22"/>
      <c r="R236" s="22"/>
      <c r="S236" s="22"/>
      <c r="T236" s="22"/>
      <c r="U236" s="22"/>
      <c r="V236" s="22"/>
      <c r="W236" s="22"/>
      <c r="X236" s="22"/>
      <c r="Y236" s="22"/>
      <c r="Z236" s="22"/>
    </row>
    <row r="237" ht="12.75" customHeight="1">
      <c r="A237" s="22"/>
      <c r="B237" s="22"/>
      <c r="C237" s="22"/>
      <c r="D237" s="22"/>
      <c r="E237" s="178"/>
      <c r="F237" s="178"/>
      <c r="G237" s="22"/>
      <c r="H237" s="22"/>
      <c r="I237" s="22"/>
      <c r="J237" s="22"/>
      <c r="K237" s="178"/>
      <c r="L237" s="178"/>
      <c r="M237" s="22"/>
      <c r="N237" s="22"/>
      <c r="O237" s="22"/>
      <c r="P237" s="22"/>
      <c r="Q237" s="22"/>
      <c r="R237" s="22"/>
      <c r="S237" s="22"/>
      <c r="T237" s="22"/>
      <c r="U237" s="22"/>
      <c r="V237" s="22"/>
      <c r="W237" s="22"/>
      <c r="X237" s="22"/>
      <c r="Y237" s="22"/>
      <c r="Z237" s="22"/>
    </row>
    <row r="238" ht="12.75" customHeight="1">
      <c r="A238" s="22"/>
      <c r="B238" s="22"/>
      <c r="C238" s="22"/>
      <c r="D238" s="22"/>
      <c r="E238" s="178"/>
      <c r="F238" s="178"/>
      <c r="G238" s="22"/>
      <c r="H238" s="22"/>
      <c r="I238" s="22"/>
      <c r="J238" s="22"/>
      <c r="K238" s="178"/>
      <c r="L238" s="178"/>
      <c r="M238" s="22"/>
      <c r="N238" s="22"/>
      <c r="O238" s="22"/>
      <c r="P238" s="22"/>
      <c r="Q238" s="22"/>
      <c r="R238" s="22"/>
      <c r="S238" s="22"/>
      <c r="T238" s="22"/>
      <c r="U238" s="22"/>
      <c r="V238" s="22"/>
      <c r="W238" s="22"/>
      <c r="X238" s="22"/>
      <c r="Y238" s="22"/>
      <c r="Z238" s="22"/>
    </row>
    <row r="239" ht="12.75" customHeight="1">
      <c r="A239" s="22"/>
      <c r="B239" s="22"/>
      <c r="C239" s="22"/>
      <c r="D239" s="22"/>
      <c r="E239" s="178"/>
      <c r="F239" s="178"/>
      <c r="G239" s="22"/>
      <c r="H239" s="22"/>
      <c r="I239" s="22"/>
      <c r="J239" s="22"/>
      <c r="K239" s="178"/>
      <c r="L239" s="178"/>
      <c r="M239" s="22"/>
      <c r="N239" s="22"/>
      <c r="O239" s="22"/>
      <c r="P239" s="22"/>
      <c r="Q239" s="22"/>
      <c r="R239" s="22"/>
      <c r="S239" s="22"/>
      <c r="T239" s="22"/>
      <c r="U239" s="22"/>
      <c r="V239" s="22"/>
      <c r="W239" s="22"/>
      <c r="X239" s="22"/>
      <c r="Y239" s="22"/>
      <c r="Z239" s="22"/>
    </row>
    <row r="240" ht="12.75" customHeight="1">
      <c r="A240" s="22"/>
      <c r="B240" s="22"/>
      <c r="C240" s="22"/>
      <c r="D240" s="22"/>
      <c r="E240" s="178"/>
      <c r="F240" s="178"/>
      <c r="G240" s="22"/>
      <c r="H240" s="22"/>
      <c r="I240" s="22"/>
      <c r="J240" s="22"/>
      <c r="K240" s="178"/>
      <c r="L240" s="178"/>
      <c r="M240" s="22"/>
      <c r="N240" s="22"/>
      <c r="O240" s="22"/>
      <c r="P240" s="22"/>
      <c r="Q240" s="22"/>
      <c r="R240" s="22"/>
      <c r="S240" s="22"/>
      <c r="T240" s="22"/>
      <c r="U240" s="22"/>
      <c r="V240" s="22"/>
      <c r="W240" s="22"/>
      <c r="X240" s="22"/>
      <c r="Y240" s="22"/>
      <c r="Z240" s="22"/>
    </row>
    <row r="241" ht="12.75" customHeight="1">
      <c r="A241" s="22"/>
      <c r="B241" s="22"/>
      <c r="C241" s="22"/>
      <c r="D241" s="22"/>
      <c r="E241" s="178"/>
      <c r="F241" s="178"/>
      <c r="G241" s="22"/>
      <c r="H241" s="22"/>
      <c r="I241" s="22"/>
      <c r="J241" s="22"/>
      <c r="K241" s="178"/>
      <c r="L241" s="178"/>
      <c r="M241" s="22"/>
      <c r="N241" s="22"/>
      <c r="O241" s="22"/>
      <c r="P241" s="22"/>
      <c r="Q241" s="22"/>
      <c r="R241" s="22"/>
      <c r="S241" s="22"/>
      <c r="T241" s="22"/>
      <c r="U241" s="22"/>
      <c r="V241" s="22"/>
      <c r="W241" s="22"/>
      <c r="X241" s="22"/>
      <c r="Y241" s="22"/>
      <c r="Z241" s="22"/>
    </row>
    <row r="242" ht="12.75" customHeight="1">
      <c r="A242" s="22"/>
      <c r="B242" s="22"/>
      <c r="C242" s="22"/>
      <c r="D242" s="22"/>
      <c r="E242" s="178"/>
      <c r="F242" s="178"/>
      <c r="G242" s="22"/>
      <c r="H242" s="22"/>
      <c r="I242" s="22"/>
      <c r="J242" s="22"/>
      <c r="K242" s="178"/>
      <c r="L242" s="178"/>
      <c r="M242" s="22"/>
      <c r="N242" s="22"/>
      <c r="O242" s="22"/>
      <c r="P242" s="22"/>
      <c r="Q242" s="22"/>
      <c r="R242" s="22"/>
      <c r="S242" s="22"/>
      <c r="T242" s="22"/>
      <c r="U242" s="22"/>
      <c r="V242" s="22"/>
      <c r="W242" s="22"/>
      <c r="X242" s="22"/>
      <c r="Y242" s="22"/>
      <c r="Z242" s="22"/>
    </row>
    <row r="243" ht="12.75" customHeight="1">
      <c r="A243" s="22"/>
      <c r="B243" s="22"/>
      <c r="C243" s="22"/>
      <c r="D243" s="22"/>
      <c r="E243" s="178"/>
      <c r="F243" s="178"/>
      <c r="G243" s="22"/>
      <c r="H243" s="22"/>
      <c r="I243" s="22"/>
      <c r="J243" s="22"/>
      <c r="K243" s="178"/>
      <c r="L243" s="178"/>
      <c r="M243" s="22"/>
      <c r="N243" s="22"/>
      <c r="O243" s="22"/>
      <c r="P243" s="22"/>
      <c r="Q243" s="22"/>
      <c r="R243" s="22"/>
      <c r="S243" s="22"/>
      <c r="T243" s="22"/>
      <c r="U243" s="22"/>
      <c r="V243" s="22"/>
      <c r="W243" s="22"/>
      <c r="X243" s="22"/>
      <c r="Y243" s="22"/>
      <c r="Z243" s="22"/>
    </row>
    <row r="244" ht="12.75" customHeight="1">
      <c r="A244" s="22"/>
      <c r="B244" s="22"/>
      <c r="C244" s="22"/>
      <c r="D244" s="22"/>
      <c r="E244" s="178"/>
      <c r="F244" s="178"/>
      <c r="G244" s="22"/>
      <c r="H244" s="22"/>
      <c r="I244" s="22"/>
      <c r="J244" s="22"/>
      <c r="K244" s="178"/>
      <c r="L244" s="178"/>
      <c r="M244" s="22"/>
      <c r="N244" s="22"/>
      <c r="O244" s="22"/>
      <c r="P244" s="22"/>
      <c r="Q244" s="22"/>
      <c r="R244" s="22"/>
      <c r="S244" s="22"/>
      <c r="T244" s="22"/>
      <c r="U244" s="22"/>
      <c r="V244" s="22"/>
      <c r="W244" s="22"/>
      <c r="X244" s="22"/>
      <c r="Y244" s="22"/>
      <c r="Z244" s="22"/>
    </row>
    <row r="245" ht="12.75" customHeight="1">
      <c r="A245" s="22"/>
      <c r="B245" s="22"/>
      <c r="C245" s="22"/>
      <c r="D245" s="22"/>
      <c r="E245" s="178"/>
      <c r="F245" s="178"/>
      <c r="G245" s="22"/>
      <c r="H245" s="22"/>
      <c r="I245" s="22"/>
      <c r="J245" s="22"/>
      <c r="K245" s="178"/>
      <c r="L245" s="178"/>
      <c r="M245" s="22"/>
      <c r="N245" s="22"/>
      <c r="O245" s="22"/>
      <c r="P245" s="22"/>
      <c r="Q245" s="22"/>
      <c r="R245" s="22"/>
      <c r="S245" s="22"/>
      <c r="T245" s="22"/>
      <c r="U245" s="22"/>
      <c r="V245" s="22"/>
      <c r="W245" s="22"/>
      <c r="X245" s="22"/>
      <c r="Y245" s="22"/>
      <c r="Z245" s="22"/>
    </row>
    <row r="246" ht="12.75" customHeight="1">
      <c r="A246" s="22"/>
      <c r="B246" s="22"/>
      <c r="C246" s="22"/>
      <c r="D246" s="22"/>
      <c r="E246" s="178"/>
      <c r="F246" s="178"/>
      <c r="G246" s="22"/>
      <c r="H246" s="22"/>
      <c r="I246" s="22"/>
      <c r="J246" s="22"/>
      <c r="K246" s="178"/>
      <c r="L246" s="178"/>
      <c r="M246" s="22"/>
      <c r="N246" s="22"/>
      <c r="O246" s="22"/>
      <c r="P246" s="22"/>
      <c r="Q246" s="22"/>
      <c r="R246" s="22"/>
      <c r="S246" s="22"/>
      <c r="T246" s="22"/>
      <c r="U246" s="22"/>
      <c r="V246" s="22"/>
      <c r="W246" s="22"/>
      <c r="X246" s="22"/>
      <c r="Y246" s="22"/>
      <c r="Z246" s="22"/>
    </row>
    <row r="247" ht="12.75" customHeight="1">
      <c r="A247" s="22"/>
      <c r="B247" s="22"/>
      <c r="C247" s="22"/>
      <c r="D247" s="22"/>
      <c r="E247" s="178"/>
      <c r="F247" s="178"/>
      <c r="G247" s="22"/>
      <c r="H247" s="22"/>
      <c r="I247" s="22"/>
      <c r="J247" s="22"/>
      <c r="K247" s="178"/>
      <c r="L247" s="178"/>
      <c r="M247" s="22"/>
      <c r="N247" s="22"/>
      <c r="O247" s="22"/>
      <c r="P247" s="22"/>
      <c r="Q247" s="22"/>
      <c r="R247" s="22"/>
      <c r="S247" s="22"/>
      <c r="T247" s="22"/>
      <c r="U247" s="22"/>
      <c r="V247" s="22"/>
      <c r="W247" s="22"/>
      <c r="X247" s="22"/>
      <c r="Y247" s="22"/>
      <c r="Z247" s="22"/>
    </row>
    <row r="248" ht="12.75" customHeight="1">
      <c r="A248" s="22"/>
      <c r="B248" s="22"/>
      <c r="C248" s="22"/>
      <c r="D248" s="22"/>
      <c r="E248" s="178"/>
      <c r="F248" s="178"/>
      <c r="G248" s="22"/>
      <c r="H248" s="22"/>
      <c r="I248" s="22"/>
      <c r="J248" s="22"/>
      <c r="K248" s="178"/>
      <c r="L248" s="178"/>
      <c r="M248" s="22"/>
      <c r="N248" s="22"/>
      <c r="O248" s="22"/>
      <c r="P248" s="22"/>
      <c r="Q248" s="22"/>
      <c r="R248" s="22"/>
      <c r="S248" s="22"/>
      <c r="T248" s="22"/>
      <c r="U248" s="22"/>
      <c r="V248" s="22"/>
      <c r="W248" s="22"/>
      <c r="X248" s="22"/>
      <c r="Y248" s="22"/>
      <c r="Z248" s="22"/>
    </row>
    <row r="249" ht="12.75" customHeight="1">
      <c r="A249" s="22"/>
      <c r="B249" s="22"/>
      <c r="C249" s="22"/>
      <c r="D249" s="22"/>
      <c r="E249" s="178"/>
      <c r="F249" s="178"/>
      <c r="G249" s="22"/>
      <c r="H249" s="22"/>
      <c r="I249" s="22"/>
      <c r="J249" s="22"/>
      <c r="K249" s="178"/>
      <c r="L249" s="178"/>
      <c r="M249" s="22"/>
      <c r="N249" s="22"/>
      <c r="O249" s="22"/>
      <c r="P249" s="22"/>
      <c r="Q249" s="22"/>
      <c r="R249" s="22"/>
      <c r="S249" s="22"/>
      <c r="T249" s="22"/>
      <c r="U249" s="22"/>
      <c r="V249" s="22"/>
      <c r="W249" s="22"/>
      <c r="X249" s="22"/>
      <c r="Y249" s="22"/>
      <c r="Z249" s="22"/>
    </row>
    <row r="250" ht="12.75" customHeight="1">
      <c r="A250" s="22"/>
      <c r="B250" s="22"/>
      <c r="C250" s="22"/>
      <c r="D250" s="22"/>
      <c r="E250" s="178"/>
      <c r="F250" s="178"/>
      <c r="G250" s="22"/>
      <c r="H250" s="22"/>
      <c r="I250" s="22"/>
      <c r="J250" s="22"/>
      <c r="K250" s="178"/>
      <c r="L250" s="178"/>
      <c r="M250" s="22"/>
      <c r="N250" s="22"/>
      <c r="O250" s="22"/>
      <c r="P250" s="22"/>
      <c r="Q250" s="22"/>
      <c r="R250" s="22"/>
      <c r="S250" s="22"/>
      <c r="T250" s="22"/>
      <c r="U250" s="22"/>
      <c r="V250" s="22"/>
      <c r="W250" s="22"/>
      <c r="X250" s="22"/>
      <c r="Y250" s="22"/>
      <c r="Z250" s="22"/>
    </row>
    <row r="251" ht="12.75" customHeight="1">
      <c r="A251" s="22"/>
      <c r="B251" s="22"/>
      <c r="C251" s="22"/>
      <c r="D251" s="22"/>
      <c r="E251" s="178"/>
      <c r="F251" s="178"/>
      <c r="G251" s="22"/>
      <c r="H251" s="22"/>
      <c r="I251" s="22"/>
      <c r="J251" s="22"/>
      <c r="K251" s="178"/>
      <c r="L251" s="178"/>
      <c r="M251" s="22"/>
      <c r="N251" s="22"/>
      <c r="O251" s="22"/>
      <c r="P251" s="22"/>
      <c r="Q251" s="22"/>
      <c r="R251" s="22"/>
      <c r="S251" s="22"/>
      <c r="T251" s="22"/>
      <c r="U251" s="22"/>
      <c r="V251" s="22"/>
      <c r="W251" s="22"/>
      <c r="X251" s="22"/>
      <c r="Y251" s="22"/>
      <c r="Z251" s="22"/>
    </row>
    <row r="252" ht="12.75" customHeight="1">
      <c r="A252" s="22"/>
      <c r="B252" s="22"/>
      <c r="C252" s="22"/>
      <c r="D252" s="22"/>
      <c r="E252" s="178"/>
      <c r="F252" s="178"/>
      <c r="G252" s="22"/>
      <c r="H252" s="22"/>
      <c r="I252" s="22"/>
      <c r="J252" s="22"/>
      <c r="K252" s="178"/>
      <c r="L252" s="178"/>
      <c r="M252" s="22"/>
      <c r="N252" s="22"/>
      <c r="O252" s="22"/>
      <c r="P252" s="22"/>
      <c r="Q252" s="22"/>
      <c r="R252" s="22"/>
      <c r="S252" s="22"/>
      <c r="T252" s="22"/>
      <c r="U252" s="22"/>
      <c r="V252" s="22"/>
      <c r="W252" s="22"/>
      <c r="X252" s="22"/>
      <c r="Y252" s="22"/>
      <c r="Z252" s="22"/>
    </row>
    <row r="253" ht="12.75" customHeight="1">
      <c r="A253" s="22"/>
      <c r="B253" s="22"/>
      <c r="C253" s="22"/>
      <c r="D253" s="22"/>
      <c r="E253" s="178"/>
      <c r="F253" s="178"/>
      <c r="G253" s="22"/>
      <c r="H253" s="22"/>
      <c r="I253" s="22"/>
      <c r="J253" s="22"/>
      <c r="K253" s="178"/>
      <c r="L253" s="178"/>
      <c r="M253" s="22"/>
      <c r="N253" s="22"/>
      <c r="O253" s="22"/>
      <c r="P253" s="22"/>
      <c r="Q253" s="22"/>
      <c r="R253" s="22"/>
      <c r="S253" s="22"/>
      <c r="T253" s="22"/>
      <c r="U253" s="22"/>
      <c r="V253" s="22"/>
      <c r="W253" s="22"/>
      <c r="X253" s="22"/>
      <c r="Y253" s="22"/>
      <c r="Z253" s="22"/>
    </row>
    <row r="254" ht="12.75" customHeight="1">
      <c r="A254" s="22"/>
      <c r="B254" s="22"/>
      <c r="C254" s="22"/>
      <c r="D254" s="22"/>
      <c r="E254" s="178"/>
      <c r="F254" s="178"/>
      <c r="G254" s="22"/>
      <c r="H254" s="22"/>
      <c r="I254" s="22"/>
      <c r="J254" s="22"/>
      <c r="K254" s="178"/>
      <c r="L254" s="178"/>
      <c r="M254" s="22"/>
      <c r="N254" s="22"/>
      <c r="O254" s="22"/>
      <c r="P254" s="22"/>
      <c r="Q254" s="22"/>
      <c r="R254" s="22"/>
      <c r="S254" s="22"/>
      <c r="T254" s="22"/>
      <c r="U254" s="22"/>
      <c r="V254" s="22"/>
      <c r="W254" s="22"/>
      <c r="X254" s="22"/>
      <c r="Y254" s="22"/>
      <c r="Z254" s="22"/>
    </row>
    <row r="255" ht="12.75" customHeight="1">
      <c r="A255" s="22"/>
      <c r="B255" s="22"/>
      <c r="C255" s="22"/>
      <c r="D255" s="22"/>
      <c r="E255" s="178"/>
      <c r="F255" s="178"/>
      <c r="G255" s="22"/>
      <c r="H255" s="22"/>
      <c r="I255" s="22"/>
      <c r="J255" s="22"/>
      <c r="K255" s="178"/>
      <c r="L255" s="178"/>
      <c r="M255" s="22"/>
      <c r="N255" s="22"/>
      <c r="O255" s="22"/>
      <c r="P255" s="22"/>
      <c r="Q255" s="22"/>
      <c r="R255" s="22"/>
      <c r="S255" s="22"/>
      <c r="T255" s="22"/>
      <c r="U255" s="22"/>
      <c r="V255" s="22"/>
      <c r="W255" s="22"/>
      <c r="X255" s="22"/>
      <c r="Y255" s="22"/>
      <c r="Z255" s="22"/>
    </row>
    <row r="256" ht="12.75" customHeight="1">
      <c r="A256" s="22"/>
      <c r="B256" s="22"/>
      <c r="C256" s="22"/>
      <c r="D256" s="22"/>
      <c r="E256" s="178"/>
      <c r="F256" s="178"/>
      <c r="G256" s="22"/>
      <c r="H256" s="22"/>
      <c r="I256" s="22"/>
      <c r="J256" s="22"/>
      <c r="K256" s="178"/>
      <c r="L256" s="178"/>
      <c r="M256" s="22"/>
      <c r="N256" s="22"/>
      <c r="O256" s="22"/>
      <c r="P256" s="22"/>
      <c r="Q256" s="22"/>
      <c r="R256" s="22"/>
      <c r="S256" s="22"/>
      <c r="T256" s="22"/>
      <c r="U256" s="22"/>
      <c r="V256" s="22"/>
      <c r="W256" s="22"/>
      <c r="X256" s="22"/>
      <c r="Y256" s="22"/>
      <c r="Z256" s="22"/>
    </row>
    <row r="257" ht="12.75" customHeight="1">
      <c r="A257" s="22"/>
      <c r="B257" s="22"/>
      <c r="C257" s="22"/>
      <c r="D257" s="22"/>
      <c r="E257" s="178"/>
      <c r="F257" s="178"/>
      <c r="G257" s="22"/>
      <c r="H257" s="22"/>
      <c r="I257" s="22"/>
      <c r="J257" s="22"/>
      <c r="K257" s="178"/>
      <c r="L257" s="178"/>
      <c r="M257" s="22"/>
      <c r="N257" s="22"/>
      <c r="O257" s="22"/>
      <c r="P257" s="22"/>
      <c r="Q257" s="22"/>
      <c r="R257" s="22"/>
      <c r="S257" s="22"/>
      <c r="T257" s="22"/>
      <c r="U257" s="22"/>
      <c r="V257" s="22"/>
      <c r="W257" s="22"/>
      <c r="X257" s="22"/>
      <c r="Y257" s="22"/>
      <c r="Z257" s="22"/>
    </row>
    <row r="258" ht="12.75" customHeight="1">
      <c r="A258" s="22"/>
      <c r="B258" s="22"/>
      <c r="C258" s="22"/>
      <c r="D258" s="22"/>
      <c r="E258" s="178"/>
      <c r="F258" s="178"/>
      <c r="G258" s="22"/>
      <c r="H258" s="22"/>
      <c r="I258" s="22"/>
      <c r="J258" s="22"/>
      <c r="K258" s="178"/>
      <c r="L258" s="178"/>
      <c r="M258" s="22"/>
      <c r="N258" s="22"/>
      <c r="O258" s="22"/>
      <c r="P258" s="22"/>
      <c r="Q258" s="22"/>
      <c r="R258" s="22"/>
      <c r="S258" s="22"/>
      <c r="T258" s="22"/>
      <c r="U258" s="22"/>
      <c r="V258" s="22"/>
      <c r="W258" s="22"/>
      <c r="X258" s="22"/>
      <c r="Y258" s="22"/>
      <c r="Z258" s="22"/>
    </row>
    <row r="259" ht="12.75" customHeight="1">
      <c r="A259" s="22"/>
      <c r="B259" s="22"/>
      <c r="C259" s="22"/>
      <c r="D259" s="22"/>
      <c r="E259" s="178"/>
      <c r="F259" s="178"/>
      <c r="G259" s="22"/>
      <c r="H259" s="22"/>
      <c r="I259" s="22"/>
      <c r="J259" s="22"/>
      <c r="K259" s="178"/>
      <c r="L259" s="178"/>
      <c r="M259" s="22"/>
      <c r="N259" s="22"/>
      <c r="O259" s="22"/>
      <c r="P259" s="22"/>
      <c r="Q259" s="22"/>
      <c r="R259" s="22"/>
      <c r="S259" s="22"/>
      <c r="T259" s="22"/>
      <c r="U259" s="22"/>
      <c r="V259" s="22"/>
      <c r="W259" s="22"/>
      <c r="X259" s="22"/>
      <c r="Y259" s="22"/>
      <c r="Z259" s="22"/>
    </row>
    <row r="260" ht="12.75" customHeight="1">
      <c r="A260" s="22"/>
      <c r="B260" s="22"/>
      <c r="C260" s="22"/>
      <c r="D260" s="22"/>
      <c r="E260" s="178"/>
      <c r="F260" s="178"/>
      <c r="G260" s="22"/>
      <c r="H260" s="22"/>
      <c r="I260" s="22"/>
      <c r="J260" s="22"/>
      <c r="K260" s="178"/>
      <c r="L260" s="178"/>
      <c r="M260" s="22"/>
      <c r="N260" s="22"/>
      <c r="O260" s="22"/>
      <c r="P260" s="22"/>
      <c r="Q260" s="22"/>
      <c r="R260" s="22"/>
      <c r="S260" s="22"/>
      <c r="T260" s="22"/>
      <c r="U260" s="22"/>
      <c r="V260" s="22"/>
      <c r="W260" s="22"/>
      <c r="X260" s="22"/>
      <c r="Y260" s="22"/>
      <c r="Z260" s="22"/>
    </row>
    <row r="261" ht="12.75" customHeight="1">
      <c r="A261" s="22"/>
      <c r="B261" s="22"/>
      <c r="C261" s="22"/>
      <c r="D261" s="22"/>
      <c r="E261" s="178"/>
      <c r="F261" s="178"/>
      <c r="G261" s="22"/>
      <c r="H261" s="22"/>
      <c r="I261" s="22"/>
      <c r="J261" s="22"/>
      <c r="K261" s="178"/>
      <c r="L261" s="178"/>
      <c r="M261" s="22"/>
      <c r="N261" s="22"/>
      <c r="O261" s="22"/>
      <c r="P261" s="22"/>
      <c r="Q261" s="22"/>
      <c r="R261" s="22"/>
      <c r="S261" s="22"/>
      <c r="T261" s="22"/>
      <c r="U261" s="22"/>
      <c r="V261" s="22"/>
      <c r="W261" s="22"/>
      <c r="X261" s="22"/>
      <c r="Y261" s="22"/>
      <c r="Z261" s="22"/>
    </row>
    <row r="262" ht="12.75" customHeight="1">
      <c r="A262" s="22"/>
      <c r="B262" s="22"/>
      <c r="C262" s="22"/>
      <c r="D262" s="22"/>
      <c r="E262" s="178"/>
      <c r="F262" s="178"/>
      <c r="G262" s="22"/>
      <c r="H262" s="22"/>
      <c r="I262" s="22"/>
      <c r="J262" s="22"/>
      <c r="K262" s="178"/>
      <c r="L262" s="178"/>
      <c r="M262" s="22"/>
      <c r="N262" s="22"/>
      <c r="O262" s="22"/>
      <c r="P262" s="22"/>
      <c r="Q262" s="22"/>
      <c r="R262" s="22"/>
      <c r="S262" s="22"/>
      <c r="T262" s="22"/>
      <c r="U262" s="22"/>
      <c r="V262" s="22"/>
      <c r="W262" s="22"/>
      <c r="X262" s="22"/>
      <c r="Y262" s="22"/>
      <c r="Z262" s="22"/>
    </row>
    <row r="263" ht="12.75" customHeight="1">
      <c r="A263" s="22"/>
      <c r="B263" s="22"/>
      <c r="C263" s="22"/>
      <c r="D263" s="22"/>
      <c r="E263" s="178"/>
      <c r="F263" s="178"/>
      <c r="G263" s="22"/>
      <c r="H263" s="22"/>
      <c r="I263" s="22"/>
      <c r="J263" s="22"/>
      <c r="K263" s="178"/>
      <c r="L263" s="178"/>
      <c r="M263" s="22"/>
      <c r="N263" s="22"/>
      <c r="O263" s="22"/>
      <c r="P263" s="22"/>
      <c r="Q263" s="22"/>
      <c r="R263" s="22"/>
      <c r="S263" s="22"/>
      <c r="T263" s="22"/>
      <c r="U263" s="22"/>
      <c r="V263" s="22"/>
      <c r="W263" s="22"/>
      <c r="X263" s="22"/>
      <c r="Y263" s="22"/>
      <c r="Z263" s="22"/>
    </row>
    <row r="264" ht="12.75" customHeight="1">
      <c r="A264" s="22"/>
      <c r="B264" s="22"/>
      <c r="C264" s="22"/>
      <c r="D264" s="22"/>
      <c r="E264" s="178"/>
      <c r="F264" s="178"/>
      <c r="G264" s="22"/>
      <c r="H264" s="22"/>
      <c r="I264" s="22"/>
      <c r="J264" s="22"/>
      <c r="K264" s="178"/>
      <c r="L264" s="178"/>
      <c r="M264" s="22"/>
      <c r="N264" s="22"/>
      <c r="O264" s="22"/>
      <c r="P264" s="22"/>
      <c r="Q264" s="22"/>
      <c r="R264" s="22"/>
      <c r="S264" s="22"/>
      <c r="T264" s="22"/>
      <c r="U264" s="22"/>
      <c r="V264" s="22"/>
      <c r="W264" s="22"/>
      <c r="X264" s="22"/>
      <c r="Y264" s="22"/>
      <c r="Z264" s="22"/>
    </row>
    <row r="265" ht="12.75" customHeight="1">
      <c r="A265" s="22"/>
      <c r="B265" s="22"/>
      <c r="C265" s="22"/>
      <c r="D265" s="22"/>
      <c r="E265" s="178"/>
      <c r="F265" s="178"/>
      <c r="G265" s="22"/>
      <c r="H265" s="22"/>
      <c r="I265" s="22"/>
      <c r="J265" s="22"/>
      <c r="K265" s="178"/>
      <c r="L265" s="178"/>
      <c r="M265" s="22"/>
      <c r="N265" s="22"/>
      <c r="O265" s="22"/>
      <c r="P265" s="22"/>
      <c r="Q265" s="22"/>
      <c r="R265" s="22"/>
      <c r="S265" s="22"/>
      <c r="T265" s="22"/>
      <c r="U265" s="22"/>
      <c r="V265" s="22"/>
      <c r="W265" s="22"/>
      <c r="X265" s="22"/>
      <c r="Y265" s="22"/>
      <c r="Z265" s="22"/>
    </row>
    <row r="266" ht="12.75" customHeight="1">
      <c r="A266" s="22"/>
      <c r="B266" s="22"/>
      <c r="C266" s="22"/>
      <c r="D266" s="22"/>
      <c r="E266" s="178"/>
      <c r="F266" s="178"/>
      <c r="G266" s="22"/>
      <c r="H266" s="22"/>
      <c r="I266" s="22"/>
      <c r="J266" s="22"/>
      <c r="K266" s="178"/>
      <c r="L266" s="178"/>
      <c r="M266" s="22"/>
      <c r="N266" s="22"/>
      <c r="O266" s="22"/>
      <c r="P266" s="22"/>
      <c r="Q266" s="22"/>
      <c r="R266" s="22"/>
      <c r="S266" s="22"/>
      <c r="T266" s="22"/>
      <c r="U266" s="22"/>
      <c r="V266" s="22"/>
      <c r="W266" s="22"/>
      <c r="X266" s="22"/>
      <c r="Y266" s="22"/>
      <c r="Z266" s="22"/>
    </row>
    <row r="267" ht="12.75" customHeight="1">
      <c r="A267" s="22"/>
      <c r="B267" s="22"/>
      <c r="C267" s="22"/>
      <c r="D267" s="22"/>
      <c r="E267" s="178"/>
      <c r="F267" s="178"/>
      <c r="G267" s="22"/>
      <c r="H267" s="22"/>
      <c r="I267" s="22"/>
      <c r="J267" s="22"/>
      <c r="K267" s="178"/>
      <c r="L267" s="178"/>
      <c r="M267" s="22"/>
      <c r="N267" s="22"/>
      <c r="O267" s="22"/>
      <c r="P267" s="22"/>
      <c r="Q267" s="22"/>
      <c r="R267" s="22"/>
      <c r="S267" s="22"/>
      <c r="T267" s="22"/>
      <c r="U267" s="22"/>
      <c r="V267" s="22"/>
      <c r="W267" s="22"/>
      <c r="X267" s="22"/>
      <c r="Y267" s="22"/>
      <c r="Z267" s="22"/>
    </row>
    <row r="268" ht="12.75" customHeight="1">
      <c r="A268" s="22"/>
      <c r="B268" s="22"/>
      <c r="C268" s="22"/>
      <c r="D268" s="22"/>
      <c r="E268" s="178"/>
      <c r="F268" s="178"/>
      <c r="G268" s="22"/>
      <c r="H268" s="22"/>
      <c r="I268" s="22"/>
      <c r="J268" s="22"/>
      <c r="K268" s="178"/>
      <c r="L268" s="178"/>
      <c r="M268" s="22"/>
      <c r="N268" s="22"/>
      <c r="O268" s="22"/>
      <c r="P268" s="22"/>
      <c r="Q268" s="22"/>
      <c r="R268" s="22"/>
      <c r="S268" s="22"/>
      <c r="T268" s="22"/>
      <c r="U268" s="22"/>
      <c r="V268" s="22"/>
      <c r="W268" s="22"/>
      <c r="X268" s="22"/>
      <c r="Y268" s="22"/>
      <c r="Z268" s="22"/>
    </row>
    <row r="269" ht="12.75" customHeight="1">
      <c r="A269" s="22"/>
      <c r="B269" s="22"/>
      <c r="C269" s="22"/>
      <c r="D269" s="22"/>
      <c r="E269" s="178"/>
      <c r="F269" s="178"/>
      <c r="G269" s="22"/>
      <c r="H269" s="22"/>
      <c r="I269" s="22"/>
      <c r="J269" s="22"/>
      <c r="K269" s="178"/>
      <c r="L269" s="178"/>
      <c r="M269" s="22"/>
      <c r="N269" s="22"/>
      <c r="O269" s="22"/>
      <c r="P269" s="22"/>
      <c r="Q269" s="22"/>
      <c r="R269" s="22"/>
      <c r="S269" s="22"/>
      <c r="T269" s="22"/>
      <c r="U269" s="22"/>
      <c r="V269" s="22"/>
      <c r="W269" s="22"/>
      <c r="X269" s="22"/>
      <c r="Y269" s="22"/>
      <c r="Z269" s="22"/>
    </row>
    <row r="270" ht="12.75" customHeight="1">
      <c r="A270" s="22"/>
      <c r="B270" s="22"/>
      <c r="C270" s="22"/>
      <c r="D270" s="22"/>
      <c r="E270" s="178"/>
      <c r="F270" s="178"/>
      <c r="G270" s="22"/>
      <c r="H270" s="22"/>
      <c r="I270" s="22"/>
      <c r="J270" s="22"/>
      <c r="K270" s="178"/>
      <c r="L270" s="178"/>
      <c r="M270" s="22"/>
      <c r="N270" s="22"/>
      <c r="O270" s="22"/>
      <c r="P270" s="22"/>
      <c r="Q270" s="22"/>
      <c r="R270" s="22"/>
      <c r="S270" s="22"/>
      <c r="T270" s="22"/>
      <c r="U270" s="22"/>
      <c r="V270" s="22"/>
      <c r="W270" s="22"/>
      <c r="X270" s="22"/>
      <c r="Y270" s="22"/>
      <c r="Z270" s="22"/>
    </row>
    <row r="271" ht="12.75" customHeight="1">
      <c r="A271" s="22"/>
      <c r="B271" s="22"/>
      <c r="C271" s="22"/>
      <c r="D271" s="22"/>
      <c r="E271" s="178"/>
      <c r="F271" s="178"/>
      <c r="G271" s="22"/>
      <c r="H271" s="22"/>
      <c r="I271" s="22"/>
      <c r="J271" s="22"/>
      <c r="K271" s="178"/>
      <c r="L271" s="178"/>
      <c r="M271" s="22"/>
      <c r="N271" s="22"/>
      <c r="O271" s="22"/>
      <c r="P271" s="22"/>
      <c r="Q271" s="22"/>
      <c r="R271" s="22"/>
      <c r="S271" s="22"/>
      <c r="T271" s="22"/>
      <c r="U271" s="22"/>
      <c r="V271" s="22"/>
      <c r="W271" s="22"/>
      <c r="X271" s="22"/>
      <c r="Y271" s="22"/>
      <c r="Z271" s="22"/>
    </row>
    <row r="272" ht="12.75" customHeight="1">
      <c r="A272" s="22"/>
      <c r="B272" s="22"/>
      <c r="C272" s="22"/>
      <c r="D272" s="22"/>
      <c r="E272" s="178"/>
      <c r="F272" s="178"/>
      <c r="G272" s="22"/>
      <c r="H272" s="22"/>
      <c r="I272" s="22"/>
      <c r="J272" s="22"/>
      <c r="K272" s="178"/>
      <c r="L272" s="178"/>
      <c r="M272" s="22"/>
      <c r="N272" s="22"/>
      <c r="O272" s="22"/>
      <c r="P272" s="22"/>
      <c r="Q272" s="22"/>
      <c r="R272" s="22"/>
      <c r="S272" s="22"/>
      <c r="T272" s="22"/>
      <c r="U272" s="22"/>
      <c r="V272" s="22"/>
      <c r="W272" s="22"/>
      <c r="X272" s="22"/>
      <c r="Y272" s="22"/>
      <c r="Z272" s="22"/>
    </row>
    <row r="273" ht="12.75" customHeight="1">
      <c r="A273" s="22"/>
      <c r="B273" s="22"/>
      <c r="C273" s="22"/>
      <c r="D273" s="22"/>
      <c r="E273" s="178"/>
      <c r="F273" s="178"/>
      <c r="G273" s="22"/>
      <c r="H273" s="22"/>
      <c r="I273" s="22"/>
      <c r="J273" s="22"/>
      <c r="K273" s="178"/>
      <c r="L273" s="178"/>
      <c r="M273" s="22"/>
      <c r="N273" s="22"/>
      <c r="O273" s="22"/>
      <c r="P273" s="22"/>
      <c r="Q273" s="22"/>
      <c r="R273" s="22"/>
      <c r="S273" s="22"/>
      <c r="T273" s="22"/>
      <c r="U273" s="22"/>
      <c r="V273" s="22"/>
      <c r="W273" s="22"/>
      <c r="X273" s="22"/>
      <c r="Y273" s="22"/>
      <c r="Z273" s="22"/>
    </row>
    <row r="274" ht="12.75" customHeight="1">
      <c r="A274" s="22"/>
      <c r="B274" s="22"/>
      <c r="C274" s="22"/>
      <c r="D274" s="22"/>
      <c r="E274" s="178"/>
      <c r="F274" s="178"/>
      <c r="G274" s="22"/>
      <c r="H274" s="22"/>
      <c r="I274" s="22"/>
      <c r="J274" s="22"/>
      <c r="K274" s="178"/>
      <c r="L274" s="178"/>
      <c r="M274" s="22"/>
      <c r="N274" s="22"/>
      <c r="O274" s="22"/>
      <c r="P274" s="22"/>
      <c r="Q274" s="22"/>
      <c r="R274" s="22"/>
      <c r="S274" s="22"/>
      <c r="T274" s="22"/>
      <c r="U274" s="22"/>
      <c r="V274" s="22"/>
      <c r="W274" s="22"/>
      <c r="X274" s="22"/>
      <c r="Y274" s="22"/>
      <c r="Z274" s="22"/>
    </row>
    <row r="275" ht="12.75" customHeight="1">
      <c r="A275" s="22"/>
      <c r="B275" s="22"/>
      <c r="C275" s="22"/>
      <c r="D275" s="22"/>
      <c r="E275" s="178"/>
      <c r="F275" s="178"/>
      <c r="G275" s="22"/>
      <c r="H275" s="22"/>
      <c r="I275" s="22"/>
      <c r="J275" s="22"/>
      <c r="K275" s="178"/>
      <c r="L275" s="178"/>
      <c r="M275" s="22"/>
      <c r="N275" s="22"/>
      <c r="O275" s="22"/>
      <c r="P275" s="22"/>
      <c r="Q275" s="22"/>
      <c r="R275" s="22"/>
      <c r="S275" s="22"/>
      <c r="T275" s="22"/>
      <c r="U275" s="22"/>
      <c r="V275" s="22"/>
      <c r="W275" s="22"/>
      <c r="X275" s="22"/>
      <c r="Y275" s="22"/>
      <c r="Z275" s="22"/>
    </row>
    <row r="276" ht="12.75" customHeight="1">
      <c r="A276" s="22"/>
      <c r="B276" s="22"/>
      <c r="C276" s="22"/>
      <c r="D276" s="22"/>
      <c r="E276" s="178"/>
      <c r="F276" s="178"/>
      <c r="G276" s="22"/>
      <c r="H276" s="22"/>
      <c r="I276" s="22"/>
      <c r="J276" s="22"/>
      <c r="K276" s="178"/>
      <c r="L276" s="178"/>
      <c r="M276" s="22"/>
      <c r="N276" s="22"/>
      <c r="O276" s="22"/>
      <c r="P276" s="22"/>
      <c r="Q276" s="22"/>
      <c r="R276" s="22"/>
      <c r="S276" s="22"/>
      <c r="T276" s="22"/>
      <c r="U276" s="22"/>
      <c r="V276" s="22"/>
      <c r="W276" s="22"/>
      <c r="X276" s="22"/>
      <c r="Y276" s="22"/>
      <c r="Z276" s="22"/>
    </row>
    <row r="277" ht="12.75" customHeight="1">
      <c r="A277" s="22"/>
      <c r="B277" s="22"/>
      <c r="C277" s="22"/>
      <c r="D277" s="22"/>
      <c r="E277" s="178"/>
      <c r="F277" s="178"/>
      <c r="G277" s="22"/>
      <c r="H277" s="22"/>
      <c r="I277" s="22"/>
      <c r="J277" s="22"/>
      <c r="K277" s="178"/>
      <c r="L277" s="178"/>
      <c r="M277" s="22"/>
      <c r="N277" s="22"/>
      <c r="O277" s="22"/>
      <c r="P277" s="22"/>
      <c r="Q277" s="22"/>
      <c r="R277" s="22"/>
      <c r="S277" s="22"/>
      <c r="T277" s="22"/>
      <c r="U277" s="22"/>
      <c r="V277" s="22"/>
      <c r="W277" s="22"/>
      <c r="X277" s="22"/>
      <c r="Y277" s="22"/>
      <c r="Z277" s="22"/>
    </row>
    <row r="278" ht="12.75" customHeight="1">
      <c r="A278" s="22"/>
      <c r="B278" s="22"/>
      <c r="C278" s="22"/>
      <c r="D278" s="22"/>
      <c r="E278" s="178"/>
      <c r="F278" s="178"/>
      <c r="G278" s="22"/>
      <c r="H278" s="22"/>
      <c r="I278" s="22"/>
      <c r="J278" s="22"/>
      <c r="K278" s="178"/>
      <c r="L278" s="178"/>
      <c r="M278" s="22"/>
      <c r="N278" s="22"/>
      <c r="O278" s="22"/>
      <c r="P278" s="22"/>
      <c r="Q278" s="22"/>
      <c r="R278" s="22"/>
      <c r="S278" s="22"/>
      <c r="T278" s="22"/>
      <c r="U278" s="22"/>
      <c r="V278" s="22"/>
      <c r="W278" s="22"/>
      <c r="X278" s="22"/>
      <c r="Y278" s="22"/>
      <c r="Z278" s="22"/>
    </row>
    <row r="279" ht="12.75" customHeight="1">
      <c r="A279" s="22"/>
      <c r="B279" s="22"/>
      <c r="C279" s="22"/>
      <c r="D279" s="22"/>
      <c r="E279" s="178"/>
      <c r="F279" s="178"/>
      <c r="G279" s="22"/>
      <c r="H279" s="22"/>
      <c r="I279" s="22"/>
      <c r="J279" s="22"/>
      <c r="K279" s="178"/>
      <c r="L279" s="178"/>
      <c r="M279" s="22"/>
      <c r="N279" s="22"/>
      <c r="O279" s="22"/>
      <c r="P279" s="22"/>
      <c r="Q279" s="22"/>
      <c r="R279" s="22"/>
      <c r="S279" s="22"/>
      <c r="T279" s="22"/>
      <c r="U279" s="22"/>
      <c r="V279" s="22"/>
      <c r="W279" s="22"/>
      <c r="X279" s="22"/>
      <c r="Y279" s="22"/>
      <c r="Z279" s="22"/>
    </row>
    <row r="280" ht="12.75" customHeight="1">
      <c r="A280" s="22"/>
      <c r="B280" s="22"/>
      <c r="C280" s="22"/>
      <c r="D280" s="22"/>
      <c r="E280" s="178"/>
      <c r="F280" s="178"/>
      <c r="G280" s="22"/>
      <c r="H280" s="22"/>
      <c r="I280" s="22"/>
      <c r="J280" s="22"/>
      <c r="K280" s="178"/>
      <c r="L280" s="178"/>
      <c r="M280" s="22"/>
      <c r="N280" s="22"/>
      <c r="O280" s="22"/>
      <c r="P280" s="22"/>
      <c r="Q280" s="22"/>
      <c r="R280" s="22"/>
      <c r="S280" s="22"/>
      <c r="T280" s="22"/>
      <c r="U280" s="22"/>
      <c r="V280" s="22"/>
      <c r="W280" s="22"/>
      <c r="X280" s="22"/>
      <c r="Y280" s="22"/>
      <c r="Z280" s="22"/>
    </row>
    <row r="281" ht="12.75" customHeight="1">
      <c r="A281" s="22"/>
      <c r="B281" s="22"/>
      <c r="C281" s="22"/>
      <c r="D281" s="22"/>
      <c r="E281" s="178"/>
      <c r="F281" s="178"/>
      <c r="G281" s="22"/>
      <c r="H281" s="22"/>
      <c r="I281" s="22"/>
      <c r="J281" s="22"/>
      <c r="K281" s="178"/>
      <c r="L281" s="178"/>
      <c r="M281" s="22"/>
      <c r="N281" s="22"/>
      <c r="O281" s="22"/>
      <c r="P281" s="22"/>
      <c r="Q281" s="22"/>
      <c r="R281" s="22"/>
      <c r="S281" s="22"/>
      <c r="T281" s="22"/>
      <c r="U281" s="22"/>
      <c r="V281" s="22"/>
      <c r="W281" s="22"/>
      <c r="X281" s="22"/>
      <c r="Y281" s="22"/>
      <c r="Z281" s="22"/>
    </row>
    <row r="282" ht="12.75" customHeight="1">
      <c r="A282" s="22"/>
      <c r="B282" s="22"/>
      <c r="C282" s="22"/>
      <c r="D282" s="22"/>
      <c r="E282" s="178"/>
      <c r="F282" s="178"/>
      <c r="G282" s="22"/>
      <c r="H282" s="22"/>
      <c r="I282" s="22"/>
      <c r="J282" s="22"/>
      <c r="K282" s="178"/>
      <c r="L282" s="178"/>
      <c r="M282" s="22"/>
      <c r="N282" s="22"/>
      <c r="O282" s="22"/>
      <c r="P282" s="22"/>
      <c r="Q282" s="22"/>
      <c r="R282" s="22"/>
      <c r="S282" s="22"/>
      <c r="T282" s="22"/>
      <c r="U282" s="22"/>
      <c r="V282" s="22"/>
      <c r="W282" s="22"/>
      <c r="X282" s="22"/>
      <c r="Y282" s="22"/>
      <c r="Z282" s="22"/>
    </row>
    <row r="283" ht="12.75" customHeight="1">
      <c r="A283" s="22"/>
      <c r="B283" s="22"/>
      <c r="C283" s="22"/>
      <c r="D283" s="22"/>
      <c r="E283" s="178"/>
      <c r="F283" s="178"/>
      <c r="G283" s="22"/>
      <c r="H283" s="22"/>
      <c r="I283" s="22"/>
      <c r="J283" s="22"/>
      <c r="K283" s="178"/>
      <c r="L283" s="178"/>
      <c r="M283" s="22"/>
      <c r="N283" s="22"/>
      <c r="O283" s="22"/>
      <c r="P283" s="22"/>
      <c r="Q283" s="22"/>
      <c r="R283" s="22"/>
      <c r="S283" s="22"/>
      <c r="T283" s="22"/>
      <c r="U283" s="22"/>
      <c r="V283" s="22"/>
      <c r="W283" s="22"/>
      <c r="X283" s="22"/>
      <c r="Y283" s="22"/>
      <c r="Z283" s="22"/>
    </row>
    <row r="284" ht="12.75" customHeight="1">
      <c r="A284" s="22"/>
      <c r="B284" s="22"/>
      <c r="C284" s="22"/>
      <c r="D284" s="22"/>
      <c r="E284" s="178"/>
      <c r="F284" s="178"/>
      <c r="G284" s="22"/>
      <c r="H284" s="22"/>
      <c r="I284" s="22"/>
      <c r="J284" s="22"/>
      <c r="K284" s="178"/>
      <c r="L284" s="178"/>
      <c r="M284" s="22"/>
      <c r="N284" s="22"/>
      <c r="O284" s="22"/>
      <c r="P284" s="22"/>
      <c r="Q284" s="22"/>
      <c r="R284" s="22"/>
      <c r="S284" s="22"/>
      <c r="T284" s="22"/>
      <c r="U284" s="22"/>
      <c r="V284" s="22"/>
      <c r="W284" s="22"/>
      <c r="X284" s="22"/>
      <c r="Y284" s="22"/>
      <c r="Z284" s="22"/>
    </row>
    <row r="285" ht="12.75" customHeight="1">
      <c r="A285" s="22"/>
      <c r="B285" s="22"/>
      <c r="C285" s="22"/>
      <c r="D285" s="22"/>
      <c r="E285" s="178"/>
      <c r="F285" s="178"/>
      <c r="G285" s="22"/>
      <c r="H285" s="22"/>
      <c r="I285" s="22"/>
      <c r="J285" s="22"/>
      <c r="K285" s="178"/>
      <c r="L285" s="178"/>
      <c r="M285" s="22"/>
      <c r="N285" s="22"/>
      <c r="O285" s="22"/>
      <c r="P285" s="22"/>
      <c r="Q285" s="22"/>
      <c r="R285" s="22"/>
      <c r="S285" s="22"/>
      <c r="T285" s="22"/>
      <c r="U285" s="22"/>
      <c r="V285" s="22"/>
      <c r="W285" s="22"/>
      <c r="X285" s="22"/>
      <c r="Y285" s="22"/>
      <c r="Z285" s="22"/>
    </row>
    <row r="286" ht="12.75" customHeight="1">
      <c r="A286" s="22"/>
      <c r="B286" s="22"/>
      <c r="C286" s="22"/>
      <c r="D286" s="22"/>
      <c r="E286" s="178"/>
      <c r="F286" s="178"/>
      <c r="G286" s="22"/>
      <c r="H286" s="22"/>
      <c r="I286" s="22"/>
      <c r="J286" s="22"/>
      <c r="K286" s="178"/>
      <c r="L286" s="178"/>
      <c r="M286" s="22"/>
      <c r="N286" s="22"/>
      <c r="O286" s="22"/>
      <c r="P286" s="22"/>
      <c r="Q286" s="22"/>
      <c r="R286" s="22"/>
      <c r="S286" s="22"/>
      <c r="T286" s="22"/>
      <c r="U286" s="22"/>
      <c r="V286" s="22"/>
      <c r="W286" s="22"/>
      <c r="X286" s="22"/>
      <c r="Y286" s="22"/>
      <c r="Z286" s="22"/>
    </row>
    <row r="287" ht="12.75" customHeight="1">
      <c r="A287" s="22"/>
      <c r="B287" s="22"/>
      <c r="C287" s="22"/>
      <c r="D287" s="22"/>
      <c r="E287" s="178"/>
      <c r="F287" s="178"/>
      <c r="G287" s="22"/>
      <c r="H287" s="22"/>
      <c r="I287" s="22"/>
      <c r="J287" s="22"/>
      <c r="K287" s="178"/>
      <c r="L287" s="178"/>
      <c r="M287" s="22"/>
      <c r="N287" s="22"/>
      <c r="O287" s="22"/>
      <c r="P287" s="22"/>
      <c r="Q287" s="22"/>
      <c r="R287" s="22"/>
      <c r="S287" s="22"/>
      <c r="T287" s="22"/>
      <c r="U287" s="22"/>
      <c r="V287" s="22"/>
      <c r="W287" s="22"/>
      <c r="X287" s="22"/>
      <c r="Y287" s="22"/>
      <c r="Z287" s="22"/>
    </row>
    <row r="288" ht="12.75" customHeight="1">
      <c r="A288" s="22"/>
      <c r="B288" s="22"/>
      <c r="C288" s="22"/>
      <c r="D288" s="22"/>
      <c r="E288" s="178"/>
      <c r="F288" s="178"/>
      <c r="G288" s="22"/>
      <c r="H288" s="22"/>
      <c r="I288" s="22"/>
      <c r="J288" s="22"/>
      <c r="K288" s="178"/>
      <c r="L288" s="178"/>
      <c r="M288" s="22"/>
      <c r="N288" s="22"/>
      <c r="O288" s="22"/>
      <c r="P288" s="22"/>
      <c r="Q288" s="22"/>
      <c r="R288" s="22"/>
      <c r="S288" s="22"/>
      <c r="T288" s="22"/>
      <c r="U288" s="22"/>
      <c r="V288" s="22"/>
      <c r="W288" s="22"/>
      <c r="X288" s="22"/>
      <c r="Y288" s="22"/>
      <c r="Z288" s="22"/>
    </row>
    <row r="289" ht="12.75" customHeight="1">
      <c r="A289" s="22"/>
      <c r="B289" s="22"/>
      <c r="C289" s="22"/>
      <c r="D289" s="22"/>
      <c r="E289" s="178"/>
      <c r="F289" s="178"/>
      <c r="G289" s="22"/>
      <c r="H289" s="22"/>
      <c r="I289" s="22"/>
      <c r="J289" s="22"/>
      <c r="K289" s="178"/>
      <c r="L289" s="178"/>
      <c r="M289" s="22"/>
      <c r="N289" s="22"/>
      <c r="O289" s="22"/>
      <c r="P289" s="22"/>
      <c r="Q289" s="22"/>
      <c r="R289" s="22"/>
      <c r="S289" s="22"/>
      <c r="T289" s="22"/>
      <c r="U289" s="22"/>
      <c r="V289" s="22"/>
      <c r="W289" s="22"/>
      <c r="X289" s="22"/>
      <c r="Y289" s="22"/>
      <c r="Z289" s="22"/>
    </row>
    <row r="290" ht="12.75" customHeight="1">
      <c r="A290" s="22"/>
      <c r="B290" s="22"/>
      <c r="C290" s="22"/>
      <c r="D290" s="22"/>
      <c r="E290" s="178"/>
      <c r="F290" s="178"/>
      <c r="G290" s="22"/>
      <c r="H290" s="22"/>
      <c r="I290" s="22"/>
      <c r="J290" s="22"/>
      <c r="K290" s="178"/>
      <c r="L290" s="178"/>
      <c r="M290" s="22"/>
      <c r="N290" s="22"/>
      <c r="O290" s="22"/>
      <c r="P290" s="22"/>
      <c r="Q290" s="22"/>
      <c r="R290" s="22"/>
      <c r="S290" s="22"/>
      <c r="T290" s="22"/>
      <c r="U290" s="22"/>
      <c r="V290" s="22"/>
      <c r="W290" s="22"/>
      <c r="X290" s="22"/>
      <c r="Y290" s="22"/>
      <c r="Z290" s="22"/>
    </row>
    <row r="291" ht="12.75" customHeight="1">
      <c r="A291" s="22"/>
      <c r="B291" s="22"/>
      <c r="C291" s="22"/>
      <c r="D291" s="22"/>
      <c r="E291" s="178"/>
      <c r="F291" s="178"/>
      <c r="G291" s="22"/>
      <c r="H291" s="22"/>
      <c r="I291" s="22"/>
      <c r="J291" s="22"/>
      <c r="K291" s="178"/>
      <c r="L291" s="178"/>
      <c r="M291" s="22"/>
      <c r="N291" s="22"/>
      <c r="O291" s="22"/>
      <c r="P291" s="22"/>
      <c r="Q291" s="22"/>
      <c r="R291" s="22"/>
      <c r="S291" s="22"/>
      <c r="T291" s="22"/>
      <c r="U291" s="22"/>
      <c r="V291" s="22"/>
      <c r="W291" s="22"/>
      <c r="X291" s="22"/>
      <c r="Y291" s="22"/>
      <c r="Z291" s="22"/>
    </row>
    <row r="292" ht="15.75" customHeight="1">
      <c r="A292" s="22"/>
      <c r="B292" s="22"/>
      <c r="C292" s="22"/>
      <c r="D292" s="22"/>
      <c r="E292" s="178"/>
      <c r="F292" s="178"/>
      <c r="G292" s="22"/>
      <c r="H292" s="22"/>
      <c r="I292" s="22"/>
      <c r="J292" s="22"/>
      <c r="K292" s="22"/>
      <c r="L292" s="22"/>
      <c r="M292" s="22"/>
      <c r="N292" s="22"/>
      <c r="O292" s="22"/>
      <c r="P292" s="22"/>
      <c r="Q292" s="22"/>
      <c r="R292" s="22"/>
      <c r="S292" s="22"/>
      <c r="T292" s="22"/>
      <c r="U292" s="22"/>
      <c r="V292" s="22"/>
      <c r="W292" s="22"/>
      <c r="X292" s="22"/>
      <c r="Y292" s="22"/>
      <c r="Z292" s="22"/>
    </row>
    <row r="293" ht="15.75" customHeight="1">
      <c r="A293" s="22"/>
      <c r="B293" s="22"/>
      <c r="C293" s="22"/>
      <c r="D293" s="22"/>
      <c r="E293" s="178"/>
      <c r="F293" s="178"/>
      <c r="G293" s="22"/>
      <c r="H293" s="22"/>
      <c r="I293" s="22"/>
      <c r="J293" s="22"/>
      <c r="K293" s="22"/>
      <c r="L293" s="22"/>
      <c r="M293" s="22"/>
      <c r="N293" s="22"/>
      <c r="O293" s="22"/>
      <c r="P293" s="22"/>
      <c r="Q293" s="22"/>
      <c r="R293" s="22"/>
      <c r="S293" s="22"/>
      <c r="T293" s="22"/>
      <c r="U293" s="22"/>
      <c r="V293" s="22"/>
      <c r="W293" s="22"/>
      <c r="X293" s="22"/>
      <c r="Y293" s="22"/>
      <c r="Z293" s="22"/>
    </row>
    <row r="294" ht="15.7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5.7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5.7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5.7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5.7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5.7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5.7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5.7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5.7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5.7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5.7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5.7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5.7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5.7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5.7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5.7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5.7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5.7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5.7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5.7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5.7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5.7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5.7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5.7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5.7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5.7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5.7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5.7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5.7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5.7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5.7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5.7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5.7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5.7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5.7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5.7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5.7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5.7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5.7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5.7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5.7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5.7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5.7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5.7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5.7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5.7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5.7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5.7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5.7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5.7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5.7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5.7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5.7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5.7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5.7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5.7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5.7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5.7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5.7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5.7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5.7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5.7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5.7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5.7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5.7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5.7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5.7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5.7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5.7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5.7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5.7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5.7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5.7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5.7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5.7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5.7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5.7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5.7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5.7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5.7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5.7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5.7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5.7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5.7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5.7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5.7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5.7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5.7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5.7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5.7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5.7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5.7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5.7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5.7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5.7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5.7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5.7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5.7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5.7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5.7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5.7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5.7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5.7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5.7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5.7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5.7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5.7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5.7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5.7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5.7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5.7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5.7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5.7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5.7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5.7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5.7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5.7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5.7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5.7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5.7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5.7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5.7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5.7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5.7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5.7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5.7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5.7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5.7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5.7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5.7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5.7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5.7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5.7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5.7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5.7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5.7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5.7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5.7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5.7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5.7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5.7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5.7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5.7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5.7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5.7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5.7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5.7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5.7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5.7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5.7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5.7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5.7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5.7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5.7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5.7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5.7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5.7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5.7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5.7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5.7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5.7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5.7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5.7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5.7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5.7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5.7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5.7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5.7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5.7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5.7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5.7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5.7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5.7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5.7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5.7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5.7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5.7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5.7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5.7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5.7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5.7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5.7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5.7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5.7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5.7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5.7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5.7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5.7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5.7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5.7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5.7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5.7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5.7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5.7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5.7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5.7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5.7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5.7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5.7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5.7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5.7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5.7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5.7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5.7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5.7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5.7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5.7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5.7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5.7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5.7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5.7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5.7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5.7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5.7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5.7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5.7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5.7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5.7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5.7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5.7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5.7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5.7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5.7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5.7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5.7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5.7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5.7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5.7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5.7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5.7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5.7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5.7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5.7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5.7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5.7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5.7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5.7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5.7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5.7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5.7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5.7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5.7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5.7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5.7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5.7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5.7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5.7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5.7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5.7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5.7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5.7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5.7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5.7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5.7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5.7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5.7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5.7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5.7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5.7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5.7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5.7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5.7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5.7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5.7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5.7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5.7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5.7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5.7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5.7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5.7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5.7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5.7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5.7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5.7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5.7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5.7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5.7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5.7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5.7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5.7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5.7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5.7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5.7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5.7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5.7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5.7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5.7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5.7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5.7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5.7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5.7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5.7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5.7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5.7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5.7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5.7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5.7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5.7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5.7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5.7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5.7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5.7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5.7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5.7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5.7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5.7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5.7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5.7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5.7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5.7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5.7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5.7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5.7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5.7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5.7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5.7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5.7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5.7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5.7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5.7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5.7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5.7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5.7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5.7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5.7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5.7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5.7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5.7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5.7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5.7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5.7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5.7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5.7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5.7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5.7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5.7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5.7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5.7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5.7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5.7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5.7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5.7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5.7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5.7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5.7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5.7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5.7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5.7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5.7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5.7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5.7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5.7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5.7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5.7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5.7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5.7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5.7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5.7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5.7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5.7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5.7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5.7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5.7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5.7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5.7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5.7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5.7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5.7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5.7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5.7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5.7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5.7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5.7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5.7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5.7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5.7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5.7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5.7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5.7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5.7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5.7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5.7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5.7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5.7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5.7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5.7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5.7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5.7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5.7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5.7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5.7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5.7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5.7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5.7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5.7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5.7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5.7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5.7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5.7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5.7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5.7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5.7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5.7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5.7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5.7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5.7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5.7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5.7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5.7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5.7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5.7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5.7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5.7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5.7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5.7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5.7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5.7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5.7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5.7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5.7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5.7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5.7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5.7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5.7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5.7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5.7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5.7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5.7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5.7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5.7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5.7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5.7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5.7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5.7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5.7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5.7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5.7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5.7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5.7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5.7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5.7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5.7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5.7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5.7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5.7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5.7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5.7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5.7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5.7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5.7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5.7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5.7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5.7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5.7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5.7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5.7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5.7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5.7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5.7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5.7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5.7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5.7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5.7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5.7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5.7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5.7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5.7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5.7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5.7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5.7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5.7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5.7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5.7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5.7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5.7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5.7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5.7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5.7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5.7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5.7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5.7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5.7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5.7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5.7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5.7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5.7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5.7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5.7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5.7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5.7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5.7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5.7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5.7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5.7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5.7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5.7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5.7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5.7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5.7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5.7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5.7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5.7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5.7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5.7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5.7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5.7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5.7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5.7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5.7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5.7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5.7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5.7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5.7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5.7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5.7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5.7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5.7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5.7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5.7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5.7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5.7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5.7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5.7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5.7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5.7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5.7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5.7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5.7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5.7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5.7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5.7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5.7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5.7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5.7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5.7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5.7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5.7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5.7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5.7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5.7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5.7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5.7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5.7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5.7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5.7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5.7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5.7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5.7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5.7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5.7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5.7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5.7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5.7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5.7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5.7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5.7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5.7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5.7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5.7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5.7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5.7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5.7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5.7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5.7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5.7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5.7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5.7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5.7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5.7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5.7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5.7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5.7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5.7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5.7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5.7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5.7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5.7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5.7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5.7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5.7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5.7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5.7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5.7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5.7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5.7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5.7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5.7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5.7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5.7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5.7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5.7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5.7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5.7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5.7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5.7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5.7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5.7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5.7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5.7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5.7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5.7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5.7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5.7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5.7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5.7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5.7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5.7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5.7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5.7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5.7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5.7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5.7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5.7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5.7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5.7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5.7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5.7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5.7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5.7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5.7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5.7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5.7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5.7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5.7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5.7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5.7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5.7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5.7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5.7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5.7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5.7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5.7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5.7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5.7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5.7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5.7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5.7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5.7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5.7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5.7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5.7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5.7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5.7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5.7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5.7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5.7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5.7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5.7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5.7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5.7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5.7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5.7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5.7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5.7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5.7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5.7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5.7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5.7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5.7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5.7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5.7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5.7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5.7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5.7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5.7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5.7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5.7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5.7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5.7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5.7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5.7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5.7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5.7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5.7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5.7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5.7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5.7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5.7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5.7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5.7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5.7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5.7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5.7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5.7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5.7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5.7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5.7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5.7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5.7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5.7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5.7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5.7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5.7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5.7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5.7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5.7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5.7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5.7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5.7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5.7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5.7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5.7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5.7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5.7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5.7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5.7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
    <mergeCell ref="G60:G65"/>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2021-11-05T23:10:55Z</dcterms:created>
  <dc:creator>Allen Li</dc:creator>
</cp:coreProperties>
</file>