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 sheetId="1" r:id="rId4"/>
    <sheet state="visible" name="Anime and Japanese Environmenta" sheetId="2" r:id="rId5"/>
    <sheet state="visible" name="Unplugged" sheetId="3" r:id="rId6"/>
    <sheet state="visible" name="Animal Behavior, Evolution, and" sheetId="4" r:id="rId7"/>
    <sheet state="visible" name="Muggle Mayhem" sheetId="5" r:id="rId8"/>
    <sheet state="visible" name="Creation of Games Society" sheetId="6" r:id="rId9"/>
    <sheet state="visible" name="Scarlet Smash" sheetId="7" r:id="rId10"/>
    <sheet state="visible" name="League of Legends" sheetId="8" r:id="rId11"/>
    <sheet state="visible" name="YuGiOh" sheetId="9" r:id="rId12"/>
    <sheet state="visible" name="Rutgers Counter-Strike Club" sheetId="10" r:id="rId13"/>
    <sheet state="visible" name="Esports" sheetId="11" r:id="rId14"/>
    <sheet state="visible" name="Overwatch" sheetId="12" r:id="rId15"/>
    <sheet state="visible" name="Rhythm Games Club" sheetId="13" r:id="rId16"/>
    <sheet state="visible" name="Furry Culture Association" sheetId="14" r:id="rId17"/>
    <sheet state="visible" name="Womens Gaming League" sheetId="15" r:id="rId18"/>
    <sheet state="visible" name="VALORANT" sheetId="16" r:id="rId19"/>
    <sheet state="visible" name="Rocket League Club" sheetId="17" r:id="rId20"/>
  </sheets>
  <definedNames/>
  <calcPr/>
</workbook>
</file>

<file path=xl/sharedStrings.xml><?xml version="1.0" encoding="utf-8"?>
<sst xmlns="http://schemas.openxmlformats.org/spreadsheetml/2006/main" count="3364" uniqueCount="499">
  <si>
    <t>Organization Name</t>
  </si>
  <si>
    <t>SABO</t>
  </si>
  <si>
    <t>Program 1 Name</t>
  </si>
  <si>
    <t>Program 1 Allocation</t>
  </si>
  <si>
    <t>Program 2 Name</t>
  </si>
  <si>
    <t>Program 2 Allocation</t>
  </si>
  <si>
    <t>Total Programming</t>
  </si>
  <si>
    <t>MATCH</t>
  </si>
  <si>
    <t>OM</t>
  </si>
  <si>
    <t>Total Allocation</t>
  </si>
  <si>
    <t>Notes</t>
  </si>
  <si>
    <t>Email</t>
  </si>
  <si>
    <t>SABO unparsed</t>
  </si>
  <si>
    <t>Anime and Japanese Environmental Society</t>
  </si>
  <si>
    <t>Unplugged</t>
  </si>
  <si>
    <t>Pax Unplugged</t>
  </si>
  <si>
    <t>Animal Behavior, Evolution, and Education</t>
  </si>
  <si>
    <t>Raptor Trust Trip</t>
  </si>
  <si>
    <t>Muggle Mayhem</t>
  </si>
  <si>
    <t>Creation of Games Society</t>
  </si>
  <si>
    <t>Scarlet Smash</t>
  </si>
  <si>
    <t>League of Legends</t>
  </si>
  <si>
    <t>YuGiOh</t>
  </si>
  <si>
    <t>YuGiOh Regionals 2022</t>
  </si>
  <si>
    <t>Rutgers Counter-Strike Club</t>
  </si>
  <si>
    <t>Faceit Collegiate Tournament</t>
  </si>
  <si>
    <t>Esports</t>
  </si>
  <si>
    <t>Overwatch</t>
  </si>
  <si>
    <t>Rhythm Games Club</t>
  </si>
  <si>
    <t>8 on the Break</t>
  </si>
  <si>
    <t>Furry Culture Association</t>
  </si>
  <si>
    <t>Trip to Furry Convention</t>
  </si>
  <si>
    <t>Women's Gaming League</t>
  </si>
  <si>
    <t>Friendly Gaming Tournaments</t>
  </si>
  <si>
    <t>Rocket League Club</t>
  </si>
  <si>
    <t>College Rocket League</t>
  </si>
  <si>
    <t>VALORANT</t>
  </si>
  <si>
    <t>Organization Name: Anime and Japanese Environmental Society</t>
  </si>
  <si>
    <t>Renee Zhu</t>
  </si>
  <si>
    <t>President</t>
  </si>
  <si>
    <t>rz251@scarletmail.rutgers.edu</t>
  </si>
  <si>
    <t>Other</t>
  </si>
  <si>
    <t>Location on Campus: No</t>
  </si>
  <si>
    <t>The purpose of the organization is to provide the students with a connection between Japanese animation, Japanese culture, and the environment.</t>
  </si>
  <si>
    <t>SABO #: 745</t>
  </si>
  <si>
    <t>Program 1 Name: Anime Karaoke</t>
  </si>
  <si>
    <t>Program 2 Name: Anime Masquerade/Cosplay Ball</t>
  </si>
  <si>
    <t>Event Description:  For our members to come together and celebrate our mutual appreciation of Japanese pop music through karaoke.</t>
  </si>
  <si>
    <t>Date: 2022-11-11 00:00:00</t>
  </si>
  <si>
    <t>Attendance: 120</t>
  </si>
  <si>
    <t>Location: Our clubroom or rented Rutgers facility</t>
  </si>
  <si>
    <t>Admission Fee 0</t>
  </si>
  <si>
    <t>Event Description An event where cosplay and anime lovers come together for a special event that includes Japanese cuisine, games, and entertainment. The purpose of this event it to display aspects of Japanese traditional culture and pop culture.</t>
  </si>
  <si>
    <t>Date: 2022-10-28 00:00:00</t>
  </si>
  <si>
    <t>Attendance: 100</t>
  </si>
  <si>
    <t>Location: Rented Rutgers facility</t>
  </si>
  <si>
    <t>XS: 0-88 | S: 89-176 | M: 177-264 | L: 265-352 | XL: 353+</t>
  </si>
  <si>
    <t>Requested</t>
  </si>
  <si>
    <t>Description</t>
  </si>
  <si>
    <t>Review 1:</t>
  </si>
  <si>
    <t>Review 2:</t>
  </si>
  <si>
    <t>Room Rental &amp; Equipment  (XS: 240 | S: 400 | M: 570 | L: 730 | XL: 900)</t>
  </si>
  <si>
    <t>Rental of microphones and other room + sound equipment like loudspeakers, projector, and projector screen</t>
  </si>
  <si>
    <t>Rental of microphones and other room + sound equipment like loudspeakers, projector, and projector screen. The room rental should have adequate space and accessories such as event rooms in student centers or auditorium.</t>
  </si>
  <si>
    <t>Advertising (XS: 100 | S: 170 | M: 240 | L: 310 | XL: 380)</t>
  </si>
  <si>
    <t>Food (XS: 560 | S: 920 | M: 1280 | L: 1640 | XL: 2000)</t>
  </si>
  <si>
    <t>Pizza and beverage for our members to enjoy during the event.</t>
  </si>
  <si>
    <t>Japanese cuisine, Japanese snacks, drinks such as boba, ramune, and soda.</t>
  </si>
  <si>
    <t>Supplies/Duplications (XS: 170 | S: 260 | M: 360 | L: 450 | XL: 540)</t>
  </si>
  <si>
    <t>For a small strobe/disco lamp to create a karaoke party ambience in our room.</t>
  </si>
  <si>
    <t>Decorations, table clothes, streamers, utensils, plates, supplies for Japanese game, materials for costume/props</t>
  </si>
  <si>
    <t>Total Contracts &amp; Rights (no limit to number of contracts)</t>
  </si>
  <si>
    <t>Description here None</t>
  </si>
  <si>
    <t>Description here 0</t>
  </si>
  <si>
    <t xml:space="preserve">     Contract: Film Rights/Royalties</t>
  </si>
  <si>
    <t xml:space="preserve">     Contract: Speaker fee</t>
  </si>
  <si>
    <t xml:space="preserve">     Contract: Accompanist</t>
  </si>
  <si>
    <t>None</t>
  </si>
  <si>
    <t xml:space="preserve">     Contract: DJ</t>
  </si>
  <si>
    <t xml:space="preserve">     Contract: Live Music/performance</t>
  </si>
  <si>
    <t xml:space="preserve">     Contract: Other</t>
  </si>
  <si>
    <t>Contracts: XS: 1350 | S: 1970 | M: 3890 | L: 6330 | XL: 8090 (total cap)</t>
  </si>
  <si>
    <t>*write what the other costs are</t>
  </si>
  <si>
    <t>TOTAL</t>
  </si>
  <si>
    <t>Organizational Maintenance</t>
  </si>
  <si>
    <t xml:space="preserve">Series Program Name: </t>
  </si>
  <si>
    <t>Location:</t>
  </si>
  <si>
    <t>Admissions Fee</t>
  </si>
  <si>
    <t>Installments:</t>
  </si>
  <si>
    <t>Description:</t>
  </si>
  <si>
    <t>Attendance:</t>
  </si>
  <si>
    <t>Date:</t>
  </si>
  <si>
    <t>Small &lt;= 125 | Large &gt; 125 (maximum 7 events)</t>
  </si>
  <si>
    <t>Room Rental and Equipment (1800; includes storage fees)</t>
  </si>
  <si>
    <t>Projector maintenance, cables, projector screen, rental fees for equipment for in-person meeting. We need better microphones and a good functioning speaker for our club to maintain normal function.</t>
  </si>
  <si>
    <t>Room Rental and Equipment (Small: 1190 | Large: 1790)</t>
  </si>
  <si>
    <t>Office Supplies (200)</t>
  </si>
  <si>
    <t>Crayons, markers, white boards, dry erase markers, colored pencils, printer paper, construction paper. Our organization is running low on these.</t>
  </si>
  <si>
    <t>Advertising (Small: 210 | Large: 420)</t>
  </si>
  <si>
    <t>Advertising (400)</t>
  </si>
  <si>
    <t>Flyers, menu board, poster board for involvement fair</t>
  </si>
  <si>
    <t>Food  (Small: 1300 | Large: 2590)</t>
  </si>
  <si>
    <t>Food for General Meetings (460)</t>
  </si>
  <si>
    <t>This will cover the cost of the university-approved catering, like pizza, snack, soda, that we will order for our members for some (~2) of our in-person events.</t>
  </si>
  <si>
    <t>Supplies/Duplications (Small: 590 | Large: 1190)</t>
  </si>
  <si>
    <t>Giveaways/Involvement Fair (300)</t>
  </si>
  <si>
    <t>Japanese snacks, stickers, pins, pens, cups, erasers, and slinkies</t>
  </si>
  <si>
    <t>Contracts &amp; Rights (no limit to number of contracts)</t>
  </si>
  <si>
    <t>Types of Contracts</t>
  </si>
  <si>
    <t>Description here</t>
  </si>
  <si>
    <t>Software(150)</t>
  </si>
  <si>
    <t>Our organization uses Discord as our primary communication and social platform, and we have a thriving community of over 1000 members going there. This would cover the cost of getting monthly server boosts for our server, which will improve the quality of audio and video streaming as well as provide other useful benefits. All in all, these will great improve the experience of our online Discord events for our members.</t>
  </si>
  <si>
    <t xml:space="preserve">     Contract 1</t>
  </si>
  <si>
    <t>Duplications(110)</t>
  </si>
  <si>
    <t>Contracts: S: 3450 | L: 6900 (total cap)</t>
  </si>
  <si>
    <t>Phone Charges(100)</t>
  </si>
  <si>
    <t>Uniforms/Costumes ($30 per person, max 15 people)</t>
  </si>
  <si>
    <t>*write down what the costs are</t>
  </si>
  <si>
    <t>*Uniforms/Costumes for performing groups only, but all groups can use advertising money to buy t-shirts.</t>
  </si>
  <si>
    <t>Other Trip (Stand Alone | Series Trip) (circle one)</t>
  </si>
  <si>
    <t>*write down what the other costs are</t>
  </si>
  <si>
    <t>Trip Name:</t>
  </si>
  <si>
    <t>Media Publication (Newspaper | Journal | Magazine) (circle one)</t>
  </si>
  <si>
    <t>*fund for any number of people.</t>
  </si>
  <si>
    <t>Descripton</t>
  </si>
  <si>
    <t>Publication Name:</t>
  </si>
  <si>
    <t>Publication Type</t>
  </si>
  <si>
    <t>AT</t>
  </si>
  <si>
    <t>Transportation/Parking/Tolls (775 | 1550)</t>
  </si>
  <si>
    <t xml:space="preserve">Description: </t>
  </si>
  <si>
    <t>Advertising (150 | 150)</t>
  </si>
  <si>
    <t>(newspaper: max 13 issues, journal: max 2 issues, magazine: max 14 issues)</t>
  </si>
  <si>
    <t>Admission/Registration Fees (750 | 2250)</t>
  </si>
  <si>
    <t>Number of Issues</t>
  </si>
  <si>
    <t>Food (500 | 100)</t>
  </si>
  <si>
    <t>Number of Copies per Issue</t>
  </si>
  <si>
    <t>Cost per Page:</t>
  </si>
  <si>
    <t>Lodging (1060 | 2120)</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</si>
  <si>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</si>
  <si>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</si>
  <si>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</si>
  <si>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</si>
  <si>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</si>
  <si>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</si>
  <si>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</si>
  <si>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</si>
  <si>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</si>
  <si>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</si>
  <si>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</si>
  <si>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</si>
  <si>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</si>
  <si>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</si>
  <si>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</si>
  <si>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</si>
  <si>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</si>
  <si>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</si>
  <si>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</si>
  <si>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</si>
  <si>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</si>
  <si>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In organizational maintenance, does not include the reason for the other costs. In program 2, they do not include the reason for the other costs as well.</t>
  </si>
  <si>
    <t>Total Programming:</t>
  </si>
  <si>
    <t>Total Organizational Maintenance:</t>
  </si>
  <si>
    <t>Total Preliminary Allocation (Total Programming + Total Organizational Maintenance)</t>
  </si>
  <si>
    <t>Reviewed By (initial here):</t>
  </si>
  <si>
    <t>SA</t>
  </si>
  <si>
    <t>AN</t>
  </si>
  <si>
    <t>JJ</t>
  </si>
  <si>
    <t xml:space="preserve"> </t>
  </si>
  <si>
    <t>Organization Name: Unplugged</t>
  </si>
  <si>
    <t>Joseph Finnegan</t>
  </si>
  <si>
    <t>Treasurer</t>
  </si>
  <si>
    <t>jmf453@scarletmail.rutgers.edu</t>
  </si>
  <si>
    <t>Laura Christiansen (laurac06@echo.rutgers.edu)</t>
  </si>
  <si>
    <t>The mission of this organization is to bring together people of all kinds into a stress-free environment where anyone can come and bond over playing various types of board games.</t>
  </si>
  <si>
    <t>SABO #: 1091</t>
  </si>
  <si>
    <t>Program 1 Name:</t>
  </si>
  <si>
    <t>Program 2 Name:</t>
  </si>
  <si>
    <t xml:space="preserve">Event Description: </t>
  </si>
  <si>
    <t>Admission Fee</t>
  </si>
  <si>
    <t>Event Description</t>
  </si>
  <si>
    <t>Playing board games can sometimes be very draining, so some refreshments at some general meetings would make everyone have a better time. We meet generally twice a week for around 4 hours</t>
  </si>
  <si>
    <t>To purchase new board games for the club in order to provide a variety of games that appeal to a variety of students.</t>
  </si>
  <si>
    <t>PAX Unplugged is where board gamers from all over the U.S. gather to participate in a weekend full of board game related activities and events. Bringing our members to this event would expose them to just how much diversity is contained within the world of board games, not only in terms of the types of games, but also in terms of the people who play them</t>
  </si>
  <si>
    <t>Is this Series?: No</t>
  </si>
  <si>
    <t>Location: Philadelphia, PA</t>
  </si>
  <si>
    <t>Attendance: 15</t>
  </si>
  <si>
    <t>Date: 2022-12-10 00:00:00</t>
  </si>
  <si>
    <t>Round trip train ticked to PA are $40 a person, so if 15 people go that's $600.</t>
  </si>
  <si>
    <t>The event is 3 days long, so we would require 2 nights lodging for 15 people. At $80 a night per person, that adds up to $2400.</t>
  </si>
  <si>
    <t>It's $75 per person to register, so for 15 people that's $1125</t>
  </si>
  <si>
    <t>Follow up with the organizational maintenance additional / other costs (1400 for board games for members, which is an especially large cost for board games)</t>
  </si>
  <si>
    <t>Organization Name: Animal Behavior, Evolution, and Education</t>
  </si>
  <si>
    <t>Ben Rose</t>
  </si>
  <si>
    <t>bwr31@scarletmail.rutgers.edu</t>
  </si>
  <si>
    <t>Callie Dey (tdd61@echo.rutgers.edu</t>
  </si>
  <si>
    <t>The purpose of the organization shall be a multifaceted approach to educating thepopulation of Rutgers in regards to topics of evolution, behavior, ecology, etc. of all lifeon this planet. The club shall draw on the knowledge and passion of each member toprovide a dedicated atmosphere of education in regards to the living world.</t>
  </si>
  <si>
    <t>SABO #: 1094</t>
  </si>
  <si>
    <t>The $100 would be used to buy a projector for use at every meeting. Members often present topics and info that really is only feasible via a projector, and this is FAR cheaper than renting one. Presenting topics and info is a key aspect of the organization, and trying to use a 13 inch laptop screen is not practical when presenting to a room of 10 or more people.</t>
  </si>
  <si>
    <t>The budget for supplies is for material for a craft night. Assuming 10 people come to the meeting.</t>
  </si>
  <si>
    <t>The $50 would cover all advertising costs such as posters for involvement fairs, things to hand out, fliers, etc.</t>
  </si>
  <si>
    <t>This would be $30 per a meeting to provide snacks or food (such as red pine pizza) for 4 meetings for roughly 10 people per a meeting.</t>
  </si>
  <si>
    <t>No</t>
  </si>
  <si>
    <t>Location: 1390 White Bridge Rd, Millington, NJ 07946</t>
  </si>
  <si>
    <t>The Raptor trust is a rehab center for wild birds. The goal of this trip is to engage members with wildlife rehabilitation, which allows members to learn about the behaviors of wild birds (particularly raptors). Raptors are common birds around here, and having an understanding of their behaviors, and our impacts on their lives fits into our goal of being an educational space for the behavior of living things. This fits into the mission of our club, which is to provide an educational space  for the understanding and appreciation of how the living world behaves around and with us.  The private staff guided tour talk explores the natural and personal histories behind the various raptor species and individuals who reside permanently at The Raptor Trust. Each tour includes the opportunity to observe one of the resident birds as they engage in a training or enrichment activity which provides intellectual stimulation and demonstrates their natural abilities and adaptations.</t>
  </si>
  <si>
    <t>Date: 2022-10-08 00:00:00</t>
  </si>
  <si>
    <t>$40 should be able to cover the gas used by any personal vehicle used to transport members. I am assuming 3 vehicles will be used.</t>
  </si>
  <si>
    <t>A group from 8-15 people will cost $150 for the hours</t>
  </si>
  <si>
    <t xml:space="preserve">In organizational maintenance, does not state what the other costs are. </t>
  </si>
  <si>
    <t>Organization Name: Muggle Mayhem</t>
  </si>
  <si>
    <t>Alexander Mark</t>
  </si>
  <si>
    <t>alm388@scarletmail.rutgers.edu</t>
  </si>
  <si>
    <t>Karen Ardizzone (kardizzone@echo.rutgers.edu)</t>
  </si>
  <si>
    <t>The Rutgers Chapter of the Harry Potter Alliance hopes to utilize the zeal and interest regarding the Harry Potter universe to bring about change in the real world. In addition, it hopes to serve Rutgers and its students by providing a place to socialize and have fun while making a difference in the lives of real people. The organization is different from others in that it provides an outlet for passion about the Harry Potter world, something that no other at Rutgers allows. We are a part of the Harry Potter Alliance, which consists of chapters all across the world, and believes, as it does, that people can make a difference if we join hands and focus on eradicating the problems in our world with a common interest and goal.</t>
  </si>
  <si>
    <t>SABO #: 1492</t>
  </si>
  <si>
    <t>Program 1 Name: Yule Ball</t>
  </si>
  <si>
    <t>Program 2 Name: Trivia Night</t>
  </si>
  <si>
    <t>Event Description:  Yule Ball is our charity event which is inspired by the namesake Yule Ball from Harry Potter and the Goblet of Fire, which is usually held in the first week of December in either the red lion cafe or one of the large multi-purpose rooms. There are music, dancing, and games, and we usually get catering from Giralanda's in the Busch student center. As this is a charity event, there is a $5 minimum entrance donation. Each year our E-board votes on potential charities that all proceeds go to and presents those options to the club.</t>
  </si>
  <si>
    <t>Date: December 2nd</t>
  </si>
  <si>
    <t>Attendance: 50</t>
  </si>
  <si>
    <t>Location: Red Lion Cafe</t>
  </si>
  <si>
    <t>Admission Fee 5</t>
  </si>
  <si>
    <t>Event Description This is our trivia Night in which members answer Harry Potter trivia</t>
  </si>
  <si>
    <t>Date: Usually in October</t>
  </si>
  <si>
    <t>Attendance: 30</t>
  </si>
  <si>
    <t>Location: Wherever our meetings are for next year</t>
  </si>
  <si>
    <t>Because this is a charity event the room fee is waived, but we, in the past, have had a 25 dollar fee to change the layout of the room.</t>
  </si>
  <si>
    <t>9 cheese pizzas - 15.50 each25 Water - 1.25 each25 coke - 1.50 each3 1lb Cookie Platters - 12.00 each</t>
  </si>
  <si>
    <t>Snacks and Drinks</t>
  </si>
  <si>
    <t>Table Cloths, Center Pieces, Streamers etc.</t>
  </si>
  <si>
    <t>Description here N/A</t>
  </si>
  <si>
    <t>Description here 10</t>
  </si>
  <si>
    <t>Art Supplies, Paper, Markers, Pencils, Pens</t>
  </si>
  <si>
    <t>We want to try and have Cookies and Snacks for meetings such as our first and last meetings and for any small events</t>
  </si>
  <si>
    <t>Kahoot Website Cost- This is the platform we use for our  trivia nights</t>
  </si>
  <si>
    <t>Kahoot Website cost was in the contracts section -- moved it into the software section. All is well.</t>
  </si>
  <si>
    <t>Organization Name: Creation of Games Society</t>
  </si>
  <si>
    <t>Jessie Liang</t>
  </si>
  <si>
    <t>jsl286@scarletmail.rutgers.edu</t>
  </si>
  <si>
    <t>Location on Campus: Yes</t>
  </si>
  <si>
    <t>Creation of Games Society (COGS) is dedicated to teaching and hosting game development. Our club provides resources, mentoring, and a space for members to pursue more knowledge in game development.</t>
  </si>
  <si>
    <t>SABO #: 1508</t>
  </si>
  <si>
    <t>Program 1 Name: Fall 2022 Scarlet Game Jam</t>
  </si>
  <si>
    <t>Event Description:  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</si>
  <si>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Date: 2022-11-06 00:00:00</t>
  </si>
  <si>
    <t>Attendance: 60</t>
  </si>
  <si>
    <t>Location: Livingston Hall B</t>
  </si>
  <si>
    <t>Cost above is the exact cost to rent a room on 2 separate days for the Scarlet Game Jam. The first day is to kick off the Scarlet Game Jam, announce all the necessary details to the participants, and allow for group formation to occur as well. The final day is when the Scarlet Game Jam will have the final hours for participants to work on their projects, and have the closing ceremony take place.</t>
  </si>
  <si>
    <t>Print flyers and posters to advertise the event.</t>
  </si>
  <si>
    <t>Since this event has 2 days that are in person, we need to be able to provide at least 2 meals per day to the participants. Calculated at $11/per person which becomes 60 people x 2 meals x 2 days x 11 cost per person = $2640. Meal rates averaged from Rutger's approved list of catering services. We must follow this meal rate to be able to ensure that we can provide food for 60 people on both days as we are limited in the amount of eligible catering services we can choose from. Hence, cheaper options cannot be pursued.</t>
  </si>
  <si>
    <t>Have necessary supplies available, like hand sanitizer, markers, pens, as well as decorations for the room.</t>
  </si>
  <si>
    <t>Electrician Expense - We need $410 to cover the full cost of having an electrician modify the area to make our site compliant with Fire department safety rules since we need more power to support all of the participants who will need charging ports for devices to participate in the game jam. Power strip and extension chord chaining is not an option since with the current amount of outlets needed, the amount of chaining necessary would violate fire department safety rules. This is from an email that our event coordinator sent to us last semester regarding needing an electrician for Livingston Hall B in case you need it: "Unfortunately there are VERY FEW outlets throughout the room. I am not sure we will be able to support that many setups safely. We will not allow a chain of power strips to extension cords to powers strips in any of our buildings. It is because of this the University and the Fire Marshal of Piscataway requires an electrician to setup a service for power heavy events."</t>
  </si>
  <si>
    <t>Cost of renting a room at Busch for one of our meetings.</t>
  </si>
  <si>
    <t>Need to buy some more dry erase markers, erasers, and whiteboard sprays for our current meeting room.</t>
  </si>
  <si>
    <t>Our first and last meetings will have more food for more people, and we also need more money for snacks for everyone at our main meetings.</t>
  </si>
  <si>
    <t>In preparation for Fall Involvement fair, we want to be able to distribute promotional material for everyone, but most items on Consolidus which is the only vendor we are allowed to use have large minimums which cost a lot even if it's just for 1 type of item such as pens. This would likely be a one-time expense that will last us more than 1 semester from being able to obtain larger quantities of items.</t>
  </si>
  <si>
    <t>Buy enough Nitro boosts for our Discord server for an entire year, since it is cheaper that way for a 12-month subscription, and we will not have to request more Nitro money in the Spring if this target is met. We have many groups of students working on games over Discord, we want to be able to continue to afford boosts so that we can have benefits like larger file upload limits, live streaming qualities, and such. Our server has benefited greatly from the current boosts we are able to purchase, and we hope that our club members will be able to continue to use these benefits as they work on their projects.</t>
  </si>
  <si>
    <t>For Program 1, appeal for the food costs. Appeal for the organizational maintenance as well -- asked for 900 for food for general meetings.. Additionally, in organizational maintenance, they ask for 1685 in other costs but do not provide a reason why.</t>
  </si>
  <si>
    <t>Organization Name: Scarlet Smash</t>
  </si>
  <si>
    <t>Marcus Chan</t>
  </si>
  <si>
    <t>mkc126@scarletmail.rutgers.edu</t>
  </si>
  <si>
    <t>Karima Woodyard(karima.woodyard@rutgers.edu)</t>
  </si>
  <si>
    <t>Scarlet Smash exists to spread interest about Super Smash Bros. Ultimate and Melee and to teach the skills required to improve at any level, from casual to competitive. Scarlet Smash will host tournaments, some of which will be in collaboration with players from other colleges in the tri-state area. We will provide an environment that will lead to a more enjoyable playing experience and to making new friends.•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or blood trait, marital status, civil union status, domestic partnership status, military service, and veteran status, and any other category protected by law.</t>
  </si>
  <si>
    <t>SABO #: 1543</t>
  </si>
  <si>
    <t>Program 1 Name: Scarlet Smackdown</t>
  </si>
  <si>
    <t>Program 2 Name: Collaboration with Rutgers Esports</t>
  </si>
  <si>
    <t>Event Description:  Collegiate video game event. We will host an event with other competitive college Smash Bros Ultimate teams to compete in a tournament. Everyone is welcome to join to play games and support their team.</t>
  </si>
  <si>
    <t>Date: 2022-12-03 00:00:00</t>
  </si>
  <si>
    <t>Location: Busch Student Center Mult-Purpose Room</t>
  </si>
  <si>
    <t>Event Description We will have an event collaboration with Rutgers Esports.</t>
  </si>
  <si>
    <t>Date: 2022-09-24 00:00:00</t>
  </si>
  <si>
    <t>Location: Busch Student Center Multi-Purpose Room</t>
  </si>
  <si>
    <t>Proper Plugs and outlets</t>
  </si>
  <si>
    <t>Plugs and outlets</t>
  </si>
  <si>
    <t>We will promote the event through social media such as Twitter and Discord.</t>
  </si>
  <si>
    <t>We will advertise on our social media such as Twitter and Discord.</t>
  </si>
  <si>
    <t>Pizza and coke</t>
  </si>
  <si>
    <t>Tables, table cloths, posters/banners, chairs, signs.</t>
  </si>
  <si>
    <t>Chairs, tables, table cloths, banners/posters/signs</t>
  </si>
  <si>
    <t>Description here We plan to work with Collision for providing rental equipment such as Switches and monitors. They will also help provide streaming setup and helping run the event.</t>
  </si>
  <si>
    <t>Description here 100</t>
  </si>
  <si>
    <t>Cover any other additional costs</t>
  </si>
  <si>
    <t>Cover any other additional costs.</t>
  </si>
  <si>
    <t>Alice Chen</t>
  </si>
  <si>
    <t>xc277@scarletmail.rutgers.edu</t>
  </si>
  <si>
    <t>I don't know</t>
  </si>
  <si>
    <t>The primary mission of the organization is to offer students of various backgrounds a mutual place to gather and either watch,discuss, or play the game League of Legends. This also includes the exposure and discussion of the rich lore of the game that aimsto paint the importance and cohesion of cultural diversity with it's dynamic cast of characters. Alongside this, we market ourselvesas a community that values the competitive spirit of the game and provides the tools to allow players to brandish their skills in thetournaments we host and elsewhere. This also entails conducting a formal process in which we gather the top players in the schoolto play as a team under the Rutgers name against various universities in several different tournament leagues.</t>
  </si>
  <si>
    <t>SABO #: 1579</t>
  </si>
  <si>
    <t>Program 1 Name: Worlds Finals</t>
  </si>
  <si>
    <t>Program 2 Name: Fireside Open</t>
  </si>
  <si>
    <t>Event Description:  The finals viewing party will be an gathering place for anyone who wishes to see the live grands finals for the game League ofLegends for the Worlds Championship. We will be providing giveaways for the event with food and drinksbeing provided for guests as well.</t>
  </si>
  <si>
    <t>Date: 2022-09-30 00:00:00</t>
  </si>
  <si>
    <t>Location: Undecided, BSC</t>
  </si>
  <si>
    <t>Event Description We host a competitive tournament for all the members of the club and will invite other school's League teams to participate.</t>
  </si>
  <si>
    <t>Attendance: 70</t>
  </si>
  <si>
    <t>Location: Rutgers Esports Center</t>
  </si>
  <si>
    <t>Extra mice and keyboards</t>
  </si>
  <si>
    <t>Flyers and posters</t>
  </si>
  <si>
    <t>Posters and flyers</t>
  </si>
  <si>
    <t>We plan to order catering from moe's and gerlandas, as well as other drinks and snacks.</t>
  </si>
  <si>
    <t>Pizza and catering, including drinks.</t>
  </si>
  <si>
    <t>Event will have decorations that will be created by the club members and the community. Based on which teams qualify for thegrand finals of the tournament, we will have a make-your-own signs area where attendees can make their own signs to cheer ontheir favorite team.</t>
  </si>
  <si>
    <t>We reserve Esports Center and conference rooms when needed</t>
  </si>
  <si>
    <t>Surge Protectors : To connect computer power adaptersExtension Cables : To extend the reach of computer power adaptersSuitcase: To carry all the wiresMice : Spare mice for club members to borrow if they forget/need a mouseMousepads : Spare mousepads for club members to borrow</t>
  </si>
  <si>
    <t>Stickers : Simple club designs to place on laptops or other placesFlyers : To hang on bulletin boards around campusPamphlets: To hand outBanner: To advertise us at events</t>
  </si>
  <si>
    <t>PizzaSnacksSoft DrinksCupsPlatesNapkinsPaper TowelsTrash Bags</t>
  </si>
  <si>
    <t>WristbandsPens</t>
  </si>
  <si>
    <t>To finance the entry of the organizations competitive teams into tournaments /leagues, that will provide an option for any memberswho are interested to compete in a competitive environment where they can grow their skills with fellow peers.</t>
  </si>
  <si>
    <t>For contracts other, they do not state what the other costs are. Make sure to follow up with them.</t>
  </si>
  <si>
    <t>Organization Name: YuGiOh</t>
  </si>
  <si>
    <t>Raysan Rezoan</t>
  </si>
  <si>
    <t>rr1005@scarletmail.rutgers.edu</t>
  </si>
  <si>
    <t>This is a club for those who play Yu-Gi-Oh! in the Rutgers New Brunswick area. Our club welcomes people of all skill levels, genders, and ethnicities to a strategic tabletop game. Our club includes collectors and competitors who are highly passionate about this popular interactive game. If you are new and do not know how to play or have cards, no worries, we have coaches and loaner decks for you to practice with. If you are a returning member and would like to train for the competitive scene, we have tournaments for that also. All skill levels are welcome! Do not hesitate to ask for help in getting started! I hope we can all have fun playing the game we love (to hate).</t>
  </si>
  <si>
    <t>SABO #: 1653</t>
  </si>
  <si>
    <t>Program 1 Name: RU Fall Championship 2022</t>
  </si>
  <si>
    <t>Event Description:  This program will be a competition held during one of our assigned meeting days where students will be able to display their semester's worth of training to compete with one another in a best of three, swiss-style tournament to decide on a victor for that semester There is no prize for the completion, or winner, and is meant strictly for the purpose of testing each students growth and claiming glory for themselves. We do request a small promotional giveaway for all attendees.</t>
  </si>
  <si>
    <t>Date: 2022-11-15 00:00:00</t>
  </si>
  <si>
    <t>Location: BSC</t>
  </si>
  <si>
    <t>BSC room and table, chair rentals</t>
  </si>
  <si>
    <t>Pizza or fried rice, noodles, etc.</t>
  </si>
  <si>
    <t>Card set, promotional playmats, sleeves and or starter deck</t>
  </si>
  <si>
    <t>The price varies on the semester. BSC tables and chairs and a room rental in BSC.</t>
  </si>
  <si>
    <t>Competition clocks, hand sanitizers, sanitizing wipes, tabletop playmats, card protectors, sleeves, deck boxes for holding cards/game pieces, dice, binders for collectors display, and tins for transportation storage.</t>
  </si>
  <si>
    <t>We advertise for free on Facebook</t>
  </si>
  <si>
    <t>Pizza</t>
  </si>
  <si>
    <t>Promotional giveaway of starter decks and booster packs, or relevant release set at the time, purchased from Konami authorized vendors to be distributed to new and returning members. This is to encourage competition and fair gameplay for students that do not already have cards to build a deck and compete with others on an equitable playing field.</t>
  </si>
  <si>
    <t>N/A</t>
  </si>
  <si>
    <t>YuGiOh Regionals is a term for various YuGiOh competitions that are held in the area and are competed by regional-level players. Those who top these competitions have a chance at competing nationally at one of the most rigorous and intricate tabletop trading card games. The goal of our club is to create an environment to nurture curiosity and advance students' critical thinking, multitasking, and situational awareness in a dynamic game. Allowing students that worked to heighten their skills as duelists over the semester to test it on a larger stage creates competition and satisfaction in themselves as they progress.</t>
  </si>
  <si>
    <t>Is this Series?: 4</t>
  </si>
  <si>
    <t>Location: NY/NJ/PA. The tournaments vary depending on signups.</t>
  </si>
  <si>
    <t>Attendance: 20</t>
  </si>
  <si>
    <t>Date: 9/15/22, 10/21/22, 11/02/22, 11/30/22</t>
  </si>
  <si>
    <t>We will most likely bus or rideshare to these locations, all within 2-2.5 hrs drive of RU. After researching Uber/Lyft rates per mile and local bus rentals, these estimates vary around 5500 for 4 trips of 20 students per trip.</t>
  </si>
  <si>
    <t>$15 per person per trip x 20 x4 trips = 1200 for food</t>
  </si>
  <si>
    <t>Single-day trip</t>
  </si>
  <si>
    <t>Regional registration is $25 per person. Therefore 25 x 20 x 4 = 2000</t>
  </si>
  <si>
    <t>Competition Shirts for 20 students are $50 each.</t>
  </si>
  <si>
    <t>Organization Name: Rutgers Counter-Strike Club</t>
  </si>
  <si>
    <t>Andrew Galifi</t>
  </si>
  <si>
    <t>agg91@scarletmail.rutgers.edu</t>
  </si>
  <si>
    <t>The purpose of the Rutgers Counter-Strike Club is to foster a community for watching, discussing, and playing the competitive tactical shooter game Counter-Strike: GlobalOffensive and to support the growth of the Counter-Strike and greater eSports community at Rutgers University.</t>
  </si>
  <si>
    <t>SABO #: 1688</t>
  </si>
  <si>
    <t>Program 1 Name: Blast Fall Premier Final</t>
  </si>
  <si>
    <t>Event Description:  A live viewing event of the finals of Blast Fall Premier Final, a competitive event of Counter Strike.The event is open for all and will be advertised to all club members.</t>
  </si>
  <si>
    <t>Date: November 27th</t>
  </si>
  <si>
    <t>Attendance: 20-30 club members</t>
  </si>
  <si>
    <t>Location: Busch Student Center</t>
  </si>
  <si>
    <t>Flyers and Printing costs</t>
  </si>
  <si>
    <t>$200 Pizza from Gerlanda's for 20 people$50 Beverages</t>
  </si>
  <si>
    <t>General supplies for flyers / banners / advertising materials</t>
  </si>
  <si>
    <t>Pizza and Drinks for some general meetings/watch parties during club hours</t>
  </si>
  <si>
    <t>$65 - 6 months subscription to server hosting via dathost$15 - 1 year domain fee for a self-hosted website</t>
  </si>
  <si>
    <t>Faceit League is currently the largest CS:GO tournament at the collegiate level. It allows us to server the competitive base of our club. We also use these events to generateengagement with more casual members of our club. The club hosts watch parties for some of our official games and openly talks about Rutgers' standing in competitiveleagues.</t>
  </si>
  <si>
    <t>Is this Series?: 0</t>
  </si>
  <si>
    <t>Location: Online</t>
  </si>
  <si>
    <t>Attendance: 5</t>
  </si>
  <si>
    <t>Date: Not finalized</t>
  </si>
  <si>
    <t>x</t>
  </si>
  <si>
    <t>$100 per team for two teams per semesterWe will purchase passes for 2 semesters at a slightly discounted rate for a total of slightly under $400</t>
  </si>
  <si>
    <t>Organization Name: Esports</t>
  </si>
  <si>
    <t>Jonathan Jackson</t>
  </si>
  <si>
    <t>jej112@scarletmail.rutgers.edu</t>
  </si>
  <si>
    <t>The purpose of Rutgers Esports is the development, support, and unification of the esports and gaming community at Rutgers University by providing an environment for members to discuss, socialize, compete, train, and pursue their passion for esports and video games.</t>
  </si>
  <si>
    <t>SABO #: 1716</t>
  </si>
  <si>
    <t>Program 1 Name: Fall Friendlies</t>
  </si>
  <si>
    <t>Event Description:  A social event to precede our primary Fall competitive event Fireside Open. Fall Friendlies is our event to bring together fans of gaming at Rutgers and meet new people. It is an incredibly important social gathering that allows students to bond over a common interest in a relaxed and friendly environment.</t>
  </si>
  <si>
    <t>Date: 09/17/22 (tentative)</t>
  </si>
  <si>
    <t>Attendance: 300</t>
  </si>
  <si>
    <t>Event Description Rutgers Esports' major competitive gaming event in the Fall. We host several tournaments/matches between Rutgers students as well as students from other schools. Last Fireside open featured a large-scale Super Smash Bros. tournament that brought together nearly 100 players including dozens from other universities and programs. This is one of our chances to display the strength of our esports program and display it publicly to the rest of the world.</t>
  </si>
  <si>
    <t>Attendance: 450</t>
  </si>
  <si>
    <t>$1000 Electrician, $2000- for on-site support (tables, Student Center fees, projector, early access fee for setup)</t>
  </si>
  <si>
    <t>$100 for event banner, $350 for social media advertising boosting/potentially advertisement in The Yard</t>
  </si>
  <si>
    <t>$100 for event banner, $350 for social media advertising boosting, advertisement in The Yard, $250 for advertisements on Rutgers buses</t>
  </si>
  <si>
    <t>Gerlanda's catering</t>
  </si>
  <si>
    <t>Gerlanda's Catering</t>
  </si>
  <si>
    <t>Banners, tape, markers, signs</t>
  </si>
  <si>
    <t>We would like to add ambient decorations to show a greater pride in Rutgers in particular for visiting schools</t>
  </si>
  <si>
    <t>Serc room rental</t>
  </si>
  <si>
    <t>Plastic storage boxes, paper/pens for meeting notes</t>
  </si>
  <si>
    <t>Fliers, instagram/social media ads for general meetings</t>
  </si>
  <si>
    <t>Pizza etc for weekly meetings</t>
  </si>
  <si>
    <t>Pens, buttons, stickers</t>
  </si>
  <si>
    <t>Digital ocean, website maintenance, google drive</t>
  </si>
  <si>
    <t>Officer jackets</t>
  </si>
  <si>
    <t>Ask them about the room rental -- entered wrong with 0.</t>
  </si>
  <si>
    <t>Organization Name: Overwatch</t>
  </si>
  <si>
    <t>Noé Duran</t>
  </si>
  <si>
    <t>nd569@scarletmail.rutgers.edu</t>
  </si>
  <si>
    <t>The purpose of the organization is to bring the Rutgers Overwatch community together by giving them a mutual place to get together at to watch, talk, or play the game. It will also be a place of competitive gaming for those who wish to put their skills to test.</t>
  </si>
  <si>
    <t>SABO #: 1830</t>
  </si>
  <si>
    <t>Program 1 Name: Overwatch League Finals 2022 Viewing Event</t>
  </si>
  <si>
    <t>Event Description:  Host a viewing event for the Overwatch community at Rutgers. The goal is to bring students who play Overwatch to come watch the grand finals of the Overwatch League tournament where they can discuss the state of the game, competitive players, previous matches, and more.</t>
  </si>
  <si>
    <t>Date: 2022-11-05 00:00:00</t>
  </si>
  <si>
    <t>BSC 122ABC , and projector, sound equipment</t>
  </si>
  <si>
    <t>Projectors and Room Rental</t>
  </si>
  <si>
    <t>Shirts and Hats</t>
  </si>
  <si>
    <t>Organization Name: Rhythm Games Club</t>
  </si>
  <si>
    <t>Nathaniel Endick</t>
  </si>
  <si>
    <t>ne151@scarletmail.rutgers.edu</t>
  </si>
  <si>
    <t>The Rhythm Games Club (RGC) provides a place to communicate, exchange ideas, and participate in a community where people can improve and share their interest in rhythm games. Many of the RGC’s events are focused around the most popular rhythm games such as, “osu!”, “StepMania”, “Guitar Hero”, “Sound Voltex”, and mobile rhythm games.The RGC will also host tournaments under these games for both experienced and newer players. Participating in friendly tournaments or tournaments with stakes on the line are a fun part of the thrill of playing rhythm games!There are also other events to look forward to such as outings to arcades and viewing parties for big tournaments (such as the osu! World Cup or the KONAMI Arcade Championship)! If you are not familiar with rhythm games but are interested in trying them out, try attending an event or one of our weekly meetings!</t>
  </si>
  <si>
    <t>SABO #: 1882</t>
  </si>
  <si>
    <t>Program 1 Name: Switch Game Circuit</t>
  </si>
  <si>
    <t>Event Description:  Club members will compete in a variety of Nintendo Switch rhythm games to obtain the highest score during the club meeting. The goal of this event is to expose club members to new and engaging rhythm games found on the Nintendo Switch console. The games in question are Arcaea, Deemo, Cytus Alpha, and VOEZ. Each hour, players will take turns playing a song from a small set list of songs and a board member will keep track of each player's highest score for that game. Participants will be ranked based upon their cumulative score across all 4 games.</t>
  </si>
  <si>
    <t>Date: 2022-09-23 00:00:00</t>
  </si>
  <si>
    <t>Attendance: 25</t>
  </si>
  <si>
    <t>Location: SEC-218 from 8pm-12am (if the club room stays the same)</t>
  </si>
  <si>
    <t>$60 - Pizza for club members and participants entering</t>
  </si>
  <si>
    <t>Description here 195</t>
  </si>
  <si>
    <t>$65 / game x 3 games (195) - We own Cytus Alpha (so only 3 games)</t>
  </si>
  <si>
    <t>2 outlet power strips to power club equipment.</t>
  </si>
  <si>
    <t>For printing updated club flyers and event flyers throughout the semester.</t>
  </si>
  <si>
    <t>Pizza from Gerlandas at Busch Student Center for general club meetings.</t>
  </si>
  <si>
    <t>$20 Domain Hosting - a website that will allow users in our events to authenticate themselves.$5/month for 6 months ($30) VPC - required service for a website to make it easily accessible$4/month for 6 months ($24) osu!supporter tag - A subscription service that allows us to run tournament software for monthly tournaments$6/month for 6 months ($36) Discord Nitro - A subscription service we use for staff for our monthly tournaments</t>
  </si>
  <si>
    <t>Option 1$200 Monitor - Monitor for displaying games$65 Pro Controller - A controller for our club-owned Nintendo Switch$435 Groove Coaster - A controller for one of our club-owned games</t>
  </si>
  <si>
    <t>Location: 8 On The Break (340-346 North Ave, Dunellen, NJ 08812)</t>
  </si>
  <si>
    <t>8 On The Break is a local arcade that has a large selection of rhythm games that are not playable almost anywhere else in the state. The Rhythm Games Club goes there once a month to engage with members that enjoy the games that are present here, rather than the club room. It also helps us connect with commuters who can't make it to the club room easily. Our goal is to financially alleviate members that come somewhat since the price of games is out-of-pocket for the members, which would help incentivize more club members to come.</t>
  </si>
  <si>
    <t>Date: 09/30/2022, 10/28/2022, 11/25/2022</t>
  </si>
  <si>
    <t>$240 - Costs to cover travel for members w/out cars to the location and back</t>
  </si>
  <si>
    <t>$240 - Costs to cover food/beverage purchasable at the location</t>
  </si>
  <si>
    <t>$300 - Costs to give each member ~ $5 of game funds</t>
  </si>
  <si>
    <t>Organization Name: Furry Culture Association</t>
  </si>
  <si>
    <t>Roman Velasco</t>
  </si>
  <si>
    <t>rvv10@scarletmail.rutgers.edu</t>
  </si>
  <si>
    <t>The term “Furry” describes a diverse community of fans, artists, writers, gamers, and role players interested in anthropomorphic depictions of animals. Many members of the Furry community create a personal anthropomorphized animal character, or a fursona, with whom they identify. Common practices in the community then center around the love of said characters through artwork, craft, dance, music, cosplay, and countless other expressive outlets. 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</si>
  <si>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SABO #: 2002</t>
  </si>
  <si>
    <t>Not a series trip</t>
  </si>
  <si>
    <t>Location: Stamford, Connecticut</t>
  </si>
  <si>
    <t>The goal of the Furry Culture Association is to create a network for our members in the Rutgers student community to meet and connect with other members of the furry community. The best way for our organization to complete its goal is to allow our members to attend a furry convention where they will be able to not only meet and talk to other members and experts from within the community but also make lasting connections with them. Not only will this help our organization further our goal to help existing members of the community, but also allow curious Rutgers students who wish to learn more about our subculture through hands-on experience. By going to this convention, it will create new opportunities for the Rutgers student body, as well as allow them to experience everything the furry community has to offer.</t>
  </si>
  <si>
    <t>Date: 10/27/2022 - 10/30/2022</t>
  </si>
  <si>
    <t>$70 for a round trip for a train ticket to Stamford, Connecticut. With all 15 members on the trip, it will cost $1050 total.</t>
  </si>
  <si>
    <t>Registration per person is $60. Totalling to $900 for all 15 people.</t>
  </si>
  <si>
    <t>If all 15 people spend a total of $50 for food over the weekend, the total will be $750.</t>
  </si>
  <si>
    <t>Hotel room costs for the entirety of the weekend are $500 per room. In order to acquire enough rooms to fit all organization members while following Rutgers guidelines, the total will be $2500.</t>
  </si>
  <si>
    <t>Organization Name: Women's Gaming League</t>
  </si>
  <si>
    <t>Kassandra Martinez</t>
  </si>
  <si>
    <t>Secretary</t>
  </si>
  <si>
    <t>kvm27@scarletmail.rutgers.edu</t>
  </si>
  <si>
    <t>The purpose of Rutgers Women’s Gaming League is to promote equality in video gaming and provide a safe and quality environment for gamers of all kinds while uplifting women. We hope to provide the women of Rutgers a comfortable place to express their passion for video gaming who are seeking a community where they feel they belong. We value creating a club where everyone feels like they have a space and have people to share their hobbies with, and support all genders in participating in competitive and non competitive gaming.</t>
  </si>
  <si>
    <t>SABO #: 2011</t>
  </si>
  <si>
    <t>Program 1 Name: Fall Girls Knight</t>
  </si>
  <si>
    <t>Program 2 Name: Halloween Spooky Game Knight</t>
  </si>
  <si>
    <t>Event Description:  This event would serve to give members the opportunity to meet and grow friendly with each other in a fun and comfortable environment while playing a variety of games. Members will bring their consoles and have the opportunity to play local multiplayer games with each other, as well as various online video games and board games. There will be workshops where members can learn how to play new games without feeling overwhelmed or worrying they won't be good enough, and mini-competitions with prizes, as well as an overall raffle for attendees to enter. Because the club's mission is to provide a comfortable place and a sense of community to members who are passionate about video games but may feel otherwise isolated in other gaming clubs, we want to ensure that members have the opportunity to get friendly with others and form these bonds that they might feel less comfortable doing in the shorter, more gameplay focused general meetings and the competitive tournaments. By providing a variety of activities and opportunities, we are able to encourage members to seek out those who have similar interests as them so they come away with new teammates and feel more confident and less alone in these normally male-dominated and intimidating spaces. The event is social in nature, but critical to the club's primary objective of creating this community and promoting a passion for gaming.</t>
  </si>
  <si>
    <t>Date: 2022-11-25 00:00:00</t>
  </si>
  <si>
    <t>Attendance: 35</t>
  </si>
  <si>
    <t>Location: SERC</t>
  </si>
  <si>
    <t>Event Description This event would serve to give members a special themed meeting where they will have the opportunity to meet other members and play Halloween themed games together. They will have the opportunity to play casual video and board games, and to try out more competitive games together in a very comfortable, supportive environment. There will also be Halloween themed crafts, which will provide an extra activity for people who are between rounds of games. Because the club's mission is to provide a supportive community and a comfortable space for members who are passionate about video games but may feel otherwise isolated in or intimidated by other more traditional gaming clubs, we want to ensure that we are providing fun events for members while also providing the opportunity for them to form bonds and find teammates for the games they enjoy. We previously held a Halloween-themed general meeting which was very successful and demonstrated substantial interested in a Halloween meeting, but ultimately we realized we would need to expand the activities and refreshments offered so we could accommodate the increased attendance.</t>
  </si>
  <si>
    <t>Fliers, social media advertising (sponsored ads)</t>
  </si>
  <si>
    <t>Enough pizza for 35 people (7 pies), plus money for drinks and snacks. The event will be close to dinner time and last several hours.</t>
  </si>
  <si>
    <t>Enough pizza for 35 people (5 pies), plus money for drinks and snacks. The event will be close to dinner time and last several hours.</t>
  </si>
  <si>
    <t>$75 for craft supplies for 35 people, $100 for Halloween-specific board games and a spooky PC game on the organization's account, $25 for Halloween decorations</t>
  </si>
  <si>
    <t>Admissions Fee 0</t>
  </si>
  <si>
    <t>Installments: 5</t>
  </si>
  <si>
    <t>Because the club's general meetings are more casual and focused on the social aspects of the club, this program would be a series of five gaming tournaments, which would provide a competitive and fun gameplay experience. Many people are hesitant to join larger and more male-dominated tournaments because they may feel isolated or uncomfortable, and may run into toxicity and harassment. These tournaments allow club members to experience the excitement of competition in a friendly, comfortable environment moderated by the eboard.</t>
  </si>
  <si>
    <t>Attendance: 150</t>
  </si>
  <si>
    <t>Date: 9/16, 9/30, 10/7, 10/21, 11/11</t>
  </si>
  <si>
    <t>Fliers, sponsored ads</t>
  </si>
  <si>
    <t>We would buy 6 pizzas for an expected 30 people, as well as enough drinks. This would be for each event.</t>
  </si>
  <si>
    <t>Holding 16 general meetings during the semester, held weekly. Money would go toward pizza, drinks and a snack at each meeting. Based on the numbers we have seen during meetings this semester, we would expect about 20 people per meeting. This would require 3 pizza pies per meeting and enough drinks and a snack for 20 people. Because the club meets at night, this would ensure that students (especially those with later classes) have a chance to eat dinner.</t>
  </si>
  <si>
    <t>Would give away promotional customized swag that is especially relevant to the club's technical and video game-focused demographic. These items would be mousepads, stickers, phone wallets, and hand sanitizers, to be given away during promotions like the involvement fair and general meetings. Because the club caters specifically to women and people of any gender who love video games but would feel more comfortable in an alternative esports environment, we want to offer items that are not only useful to them as gamers, but allow them to represent our club and feel like they are part of our team. Recruiting is particularly important because we can only offer our club as a resource if people know about it--when we have talked to some of our most recent recruits, they reported that the reason they did not join earlier was because they were not previously aware of it. $200 would be allocated for 150 mousepads, which are particularly useful to club members, especially since many of the club's events revolve around PC games. $300 would be allocated for stickers, which are perhaps our most valuable advertising tool: stickers are a very popular adornment for laptops and binders, so anytime someone uses theirs around others, especially during classes and events like hackathons (especially women-focused events, like HackHers) they will be spreading awareness of the club. $200 would be allocated for hand sanitizers with a custom label, which aids in emphasizing that the club prioritizes the health and safety of its members, especially as we make the transition back into normalcy. This is especially important given that many people who play video games share controllers and computer mice. Finally, $160 would be allocated toward phone wallets, an item that is generally very popular and also helps spread awareness of the club and allow members to represent themselves as proud women gamers, or people who support women in gaming.</t>
  </si>
  <si>
    <t>Types of Contracts  None</t>
  </si>
  <si>
    <t>Many of the club's general meetings, in order to facilitate group gaming sessions, run multiplayer games that often require purchase.  We support our club's mission by hosting these multiplayer sessions at general meetings so that members may learn new games in a comfortable environment and get the opportunity to find new people to play their favorite games with. For instance, the club hosts a Minecraft server that allows other players to freely join and play online, as well as allows us to host small tournaments. We have also had meetings for friendly co-op multiplayer games like Stardew Valley. These games need to be hosted by executive board members, who have had to purchase and use personal accounts. We would like to set up a Minecraft account for use only within our organization and its events, as well as purchase some popular, reasonably priced, account-based games for our organization, with the purpose of running these events in a more standardized way that ensures we always have the necessary resources to offer the same gaming experience that other clubs and opportunities can.</t>
  </si>
  <si>
    <t>$450 would be allocated toward shirts for attendees who compete in or spectate the tournament and sweatshirts for the eboard. T-shirts act as both a valuable means of advertising and a big draw for the events. They also provide a powerful aid for our goal of promoting a sense of community in the club. The sweatshirts for the eboard would serve the purpose of not only advertising the club, but highlighting who they are as moderators for these events. The club has worked to ensure that members feel safe from the harassment and toxic commentary that is commonplace in competitive gaming, and encourage members to reach out to the eboard if someone makes them feel uncomfortable or they have any concerns. By having the distinguishing sweatshirts, the eboard makes themselves especially identifiable as a resource for everyone.</t>
  </si>
  <si>
    <t>Organization Name: VALORANT</t>
  </si>
  <si>
    <t>The purpose of the organization is to bring the Rutgers VALORANT community together by giving them a mutual place to get together at to watch, talk, or play the game. It will also be a place of competitive gaming for those who wish to put their skills to test.</t>
  </si>
  <si>
    <t>SABO #: 2015</t>
  </si>
  <si>
    <t>Program 1 Name: VALORANT Champions Tour 2022 Watch Event</t>
  </si>
  <si>
    <t>Event Description:  Bring together Rutgers VALORANT community to watch the circuit finale of VCT. The goal is for students to discuss the state of the game, review play by play matches, and collaborate to see who might win!</t>
  </si>
  <si>
    <t>Date: 2022-09-18 00:00:00</t>
  </si>
  <si>
    <t>Location: BSC COVE or Multipurpose Room</t>
  </si>
  <si>
    <r>
      <rPr>
        <rFont val="Arial"/>
        <b/>
        <i/>
        <color rgb="FF000000"/>
        <sz val="10.0"/>
      </rPr>
      <t>XS: 0-88</t>
    </r>
    <r>
      <rPr>
        <rFont val="Arial"/>
        <i/>
        <color rgb="FF000000"/>
        <sz val="10.0"/>
      </rPr>
      <t xml:space="preserve"> | S: 89-176 | M: 177-264 | L: 265-352 | XL: 353+</t>
    </r>
  </si>
  <si>
    <t>Not sure on rental cost of COVE / MPR</t>
  </si>
  <si>
    <t>Approved vendors</t>
  </si>
  <si>
    <t>Table covers, pens, markers, cardboard</t>
  </si>
  <si>
    <t>Projectors, Sound equipment,</t>
  </si>
  <si>
    <t>Cutout boards, crafts</t>
  </si>
  <si>
    <t>BiWeekly for the semester from approved vendors</t>
  </si>
  <si>
    <t>Sticker pack, t shirts, hats</t>
  </si>
  <si>
    <t>Storage Fee for capital equipment</t>
  </si>
  <si>
    <t>EMF</t>
  </si>
  <si>
    <t>Organization Name: Rocket League Club</t>
  </si>
  <si>
    <t>Alexander Gaspar</t>
  </si>
  <si>
    <t>acg191@scarletmail.rutgers.edu</t>
  </si>
  <si>
    <t>The mission of this organization is to create a platform for all students that show interest in the game Rocket League no matter the skill level. Rutgers Rocket League Club will hold events such as Rocket League tournaments, Rocket League viewing nights, and casual in-house nights.•	Rocket League Tournaments are a day or multiple days where members create a team to compete for fun or for a prize.•	Casual Inhouse Nights are nights where members meet up online or in-person to play standard games or games with mutator settings.•	Rocket League Viewings are days where members meet up in person to view any Rocket League tournaments on streams, such as RLCS (Rocket League Championship Series) or RLRS (Rocket League Rival Series).</t>
  </si>
  <si>
    <t>SABO #: 1876</t>
  </si>
  <si>
    <t>Rutgers Esports LAN Fall Events</t>
  </si>
  <si>
    <t>Location: Busch Esports LAN Center</t>
  </si>
  <si>
    <t>Installments: 3</t>
  </si>
  <si>
    <t>Rocket League will be hosting events apart of Rutgers Esports' larger events such as:- Fall Friendlies- Scarlet Knightmare- Fireside Open</t>
  </si>
  <si>
    <t>Date: 09/20/2022, 10/29/2022, 12/18/2022</t>
  </si>
  <si>
    <t>This would be for volunteers and staff for each event. We would order a few pizza pies for each event to reward these helpers for their services.</t>
  </si>
  <si>
    <t>We plan to hold a 3v3 and 2v2 competitive competition series across the entirety of the fall semester to foster the competitive spirit, increase club growth, and grow Rutgers Esports pride. There will be 3 events and we plan on using $150 for prize money for each event. $100 will go to first, $40 will go to second, and $10 will go to third for each team, and this will be split amongst each team member.</t>
  </si>
  <si>
    <t>As competitors in College Rocket League, run by College Carball Association, ONLY IF the Rutgers Rocket League team qualifies for LAN / in-person championships, funding will be required to attend the event at the to-be-determined location. The trip will be for approximately 5 days, and the money will be used to accommodate the necessities of students abroad.</t>
  </si>
  <si>
    <t>Location: TBD</t>
  </si>
  <si>
    <t>Attendance: 4</t>
  </si>
  <si>
    <t>Date: 12/01/2022 - 12/04/2022</t>
  </si>
  <si>
    <t>For this to-be-determined event, there will be approximately $500-$600 for a round-trip flight, depending on the location. There is another $100-$200 on bus/train charges.</t>
  </si>
  <si>
    <t>-Make sure location is national for College Rocket League event - CC</t>
  </si>
  <si>
    <t>CC</t>
  </si>
  <si>
    <t>AL</t>
  </si>
  <si>
    <t>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</si>
</sst>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3">
    <font>
      <sz val="10.0"/>
      <color rgb="FF000000"/>
      <name val="Arial"/>
      <scheme val="minor"/>
    </font>
    <font>
      <b/>
      <sz val="11.0"/>
      <color theme="1"/>
      <name val="Calibri"/>
    </font>
    <font>
      <sz val="11.0"/>
      <color theme="1"/>
      <name val="Calibri"/>
    </font>
    <font>
      <sz val="11.0"/>
      <color rgb="FF000000"/>
      <name val="Calibri"/>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0">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9">
    <border/>
    <border>
      <left style="thin">
        <color rgb="FF000000"/>
      </left>
      <right style="thin">
        <color rgb="FF000000"/>
      </right>
      <top style="thin">
        <color rgb="FF000000"/>
      </top>
      <bottom style="thin">
        <color rgb="FF000000"/>
      </bottom>
    </border>
    <border>
      <bottom style="thin">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top/>
      <bottom/>
    </border>
    <border>
      <left style="medium">
        <color rgb="FF000000"/>
      </left>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horizontal="center" vertical="bottom"/>
    </xf>
    <xf borderId="1" fillId="0" fontId="1" numFmtId="164" xfId="0" applyAlignment="1" applyBorder="1" applyFont="1" applyNumberFormat="1">
      <alignment vertical="bottom"/>
    </xf>
    <xf borderId="0" fillId="0" fontId="2" numFmtId="0" xfId="0" applyAlignment="1" applyFont="1">
      <alignment vertical="bottom"/>
    </xf>
    <xf borderId="0" fillId="0" fontId="2" numFmtId="0" xfId="0" applyFont="1"/>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164" xfId="0" applyAlignment="1" applyFont="1" applyNumberFormat="1">
      <alignment vertical="bottom"/>
    </xf>
    <xf borderId="0" fillId="0" fontId="2" numFmtId="0" xfId="0" applyAlignment="1" applyFont="1">
      <alignment shrinkToFit="0" vertical="bottom" wrapText="0"/>
    </xf>
    <xf borderId="0" fillId="0" fontId="2" numFmtId="0" xfId="0" applyAlignment="1" applyFont="1">
      <alignment readingOrder="0"/>
    </xf>
    <xf borderId="0" fillId="2" fontId="3" numFmtId="0" xfId="0" applyAlignment="1" applyFill="1" applyFont="1">
      <alignment readingOrder="0"/>
    </xf>
    <xf borderId="0" fillId="0" fontId="2" numFmtId="164" xfId="0" applyAlignment="1" applyFont="1" applyNumberFormat="1">
      <alignment horizontal="right" readingOrder="0" vertical="bottom"/>
    </xf>
    <xf borderId="2" fillId="0" fontId="2" numFmtId="164" xfId="0" applyAlignment="1" applyBorder="1" applyFont="1" applyNumberFormat="1">
      <alignment horizontal="right" vertical="bottom"/>
    </xf>
    <xf borderId="3" fillId="0" fontId="2" numFmtId="164" xfId="0" applyAlignment="1" applyBorder="1" applyFont="1" applyNumberFormat="1">
      <alignment horizontal="right" vertical="bottom"/>
    </xf>
    <xf borderId="0" fillId="0" fontId="2" numFmtId="164" xfId="0" applyFont="1" applyNumberFormat="1"/>
    <xf borderId="4" fillId="3" fontId="4" numFmtId="0" xfId="0" applyBorder="1" applyFill="1" applyFont="1"/>
    <xf borderId="5" fillId="3" fontId="4" numFmtId="0" xfId="0" applyBorder="1" applyFont="1"/>
    <xf borderId="6" fillId="3" fontId="4" numFmtId="0" xfId="0" applyBorder="1" applyFont="1"/>
    <xf borderId="0" fillId="0" fontId="5" numFmtId="0" xfId="0" applyFont="1"/>
    <xf borderId="4" fillId="3" fontId="4" numFmtId="164" xfId="0" applyBorder="1" applyFont="1" applyNumberFormat="1"/>
    <xf borderId="6" fillId="3" fontId="6" numFmtId="0" xfId="0" applyBorder="1" applyFont="1"/>
    <xf borderId="7" fillId="3" fontId="4" numFmtId="164" xfId="0" applyBorder="1" applyFont="1" applyNumberFormat="1"/>
    <xf borderId="8" fillId="3" fontId="7" numFmtId="0" xfId="0" applyBorder="1" applyFont="1"/>
    <xf borderId="9" fillId="3" fontId="7" numFmtId="0" xfId="0" applyBorder="1" applyFont="1"/>
    <xf borderId="9" fillId="3" fontId="8" numFmtId="164" xfId="0" applyBorder="1" applyFont="1" applyNumberFormat="1"/>
    <xf borderId="5" fillId="3" fontId="7" numFmtId="0" xfId="0" applyBorder="1" applyFont="1"/>
    <xf borderId="10" fillId="3" fontId="8" numFmtId="164" xfId="0" applyBorder="1" applyFont="1" applyNumberFormat="1"/>
    <xf borderId="11" fillId="3" fontId="7" numFmtId="164" xfId="0" applyBorder="1" applyFont="1" applyNumberFormat="1"/>
    <xf borderId="11" fillId="3" fontId="7" numFmtId="0" xfId="0" applyBorder="1" applyFont="1"/>
    <xf borderId="12" fillId="3" fontId="8" numFmtId="164" xfId="0" applyBorder="1" applyFont="1" applyNumberFormat="1"/>
    <xf borderId="11" fillId="3" fontId="9" numFmtId="0" xfId="0" applyAlignment="1" applyBorder="1" applyFont="1">
      <alignment shrinkToFit="0" wrapText="1"/>
    </xf>
    <xf borderId="13" fillId="3" fontId="7" numFmtId="164" xfId="0" applyBorder="1" applyFont="1" applyNumberFormat="1"/>
    <xf borderId="11" fillId="4" fontId="10" numFmtId="0" xfId="0" applyAlignment="1" applyBorder="1" applyFill="1" applyFont="1">
      <alignment shrinkToFit="0" wrapText="1"/>
    </xf>
    <xf borderId="11" fillId="5" fontId="8" numFmtId="164" xfId="0" applyBorder="1" applyFill="1" applyFont="1" applyNumberFormat="1"/>
    <xf borderId="11" fillId="5" fontId="8" numFmtId="164" xfId="0" applyAlignment="1" applyBorder="1" applyFont="1" applyNumberFormat="1">
      <alignment shrinkToFit="0" wrapText="1"/>
    </xf>
    <xf borderId="11" fillId="4" fontId="7" numFmtId="0" xfId="0" applyBorder="1" applyFont="1"/>
    <xf borderId="11" fillId="5" fontId="8" numFmtId="164" xfId="0" applyAlignment="1" applyBorder="1" applyFont="1" applyNumberFormat="1">
      <alignment readingOrder="0"/>
    </xf>
    <xf borderId="13" fillId="5" fontId="8" numFmtId="164" xfId="0" applyAlignment="1" applyBorder="1" applyFont="1" applyNumberFormat="1">
      <alignment readingOrder="0"/>
    </xf>
    <xf borderId="11" fillId="6" fontId="7" numFmtId="0" xfId="0" applyBorder="1" applyFill="1" applyFont="1"/>
    <xf borderId="11" fillId="7" fontId="8" numFmtId="164" xfId="0" applyBorder="1" applyFill="1" applyFont="1" applyNumberFormat="1"/>
    <xf borderId="11" fillId="7" fontId="8" numFmtId="164" xfId="0" applyAlignment="1" applyBorder="1" applyFont="1" applyNumberFormat="1">
      <alignment shrinkToFit="0" wrapText="1"/>
    </xf>
    <xf borderId="11" fillId="7" fontId="8" numFmtId="164" xfId="0" applyAlignment="1" applyBorder="1" applyFont="1" applyNumberFormat="1">
      <alignment readingOrder="0"/>
    </xf>
    <xf borderId="13" fillId="7" fontId="8" numFmtId="164" xfId="0" applyAlignment="1" applyBorder="1" applyFont="1" applyNumberFormat="1">
      <alignment readingOrder="0"/>
    </xf>
    <xf borderId="13" fillId="5" fontId="8" numFmtId="164" xfId="0" applyBorder="1" applyFont="1" applyNumberFormat="1"/>
    <xf borderId="13" fillId="7" fontId="8" numFmtId="164" xfId="0" applyBorder="1" applyFont="1" applyNumberFormat="1"/>
    <xf borderId="11" fillId="4" fontId="8" numFmtId="164" xfId="0" applyBorder="1" applyFont="1" applyNumberFormat="1"/>
    <xf borderId="13" fillId="4" fontId="8" numFmtId="164" xfId="0" applyBorder="1" applyFont="1" applyNumberFormat="1"/>
    <xf borderId="11" fillId="6" fontId="7" numFmtId="164" xfId="0" applyBorder="1" applyFont="1" applyNumberFormat="1"/>
    <xf borderId="11" fillId="6" fontId="8" numFmtId="0" xfId="0" applyAlignment="1" applyBorder="1" applyFont="1">
      <alignment shrinkToFit="0" wrapText="1"/>
    </xf>
    <xf borderId="11" fillId="6" fontId="8" numFmtId="164" xfId="0" applyBorder="1" applyFont="1" applyNumberFormat="1"/>
    <xf borderId="13" fillId="6" fontId="8" numFmtId="164" xfId="0" applyBorder="1" applyFont="1" applyNumberFormat="1"/>
    <xf borderId="11" fillId="4" fontId="10" numFmtId="0" xfId="0" applyAlignment="1" applyBorder="1" applyFont="1">
      <alignment horizontal="left"/>
    </xf>
    <xf borderId="11" fillId="6" fontId="7" numFmtId="0" xfId="0" applyAlignment="1" applyBorder="1" applyFont="1">
      <alignment horizontal="left"/>
    </xf>
    <xf borderId="11" fillId="4" fontId="7" numFmtId="0" xfId="0" applyAlignment="1" applyBorder="1" applyFont="1">
      <alignment shrinkToFit="0" wrapText="1"/>
    </xf>
    <xf borderId="11" fillId="4" fontId="7" numFmtId="164" xfId="0" applyBorder="1" applyFont="1" applyNumberFormat="1"/>
    <xf borderId="11" fillId="6" fontId="7" numFmtId="0" xfId="0" applyAlignment="1" applyBorder="1" applyFont="1">
      <alignment shrinkToFit="0" wrapText="1"/>
    </xf>
    <xf borderId="11" fillId="4" fontId="11" numFmtId="0" xfId="0" applyBorder="1" applyFont="1"/>
    <xf borderId="11" fillId="4" fontId="11" numFmtId="164" xfId="0" applyBorder="1" applyFont="1" applyNumberFormat="1"/>
    <xf borderId="11" fillId="4" fontId="11" numFmtId="0" xfId="0" applyAlignment="1" applyBorder="1" applyFont="1">
      <alignment shrinkToFit="0" wrapText="1"/>
    </xf>
    <xf borderId="11" fillId="6" fontId="8" numFmtId="0" xfId="0" applyBorder="1" applyFont="1"/>
    <xf borderId="13" fillId="4" fontId="7" numFmtId="164" xfId="0" applyBorder="1" applyFont="1" applyNumberFormat="1"/>
    <xf borderId="10" fillId="6" fontId="7" numFmtId="164" xfId="0" applyBorder="1" applyFont="1" applyNumberFormat="1"/>
    <xf borderId="4" fillId="3" fontId="7" numFmtId="0" xfId="0" applyBorder="1" applyFont="1"/>
    <xf borderId="5" fillId="3" fontId="7" numFmtId="0" xfId="0" applyAlignment="1" applyBorder="1" applyFont="1">
      <alignment shrinkToFit="0" wrapText="1"/>
    </xf>
    <xf borderId="5" fillId="3" fontId="8" numFmtId="164" xfId="0" applyBorder="1" applyFont="1" applyNumberFormat="1"/>
    <xf borderId="6" fillId="3" fontId="8" numFmtId="164" xfId="0" applyBorder="1" applyFont="1" applyNumberFormat="1"/>
    <xf borderId="6" fillId="3" fontId="7" numFmtId="0" xfId="0" applyBorder="1" applyFont="1"/>
    <xf borderId="11" fillId="3" fontId="7" numFmtId="0" xfId="0" applyAlignment="1" applyBorder="1" applyFont="1">
      <alignment shrinkToFit="0" wrapText="1"/>
    </xf>
    <xf borderId="11" fillId="3" fontId="8" numFmtId="164" xfId="0" applyBorder="1" applyFont="1" applyNumberFormat="1"/>
    <xf borderId="13" fillId="3" fontId="8" numFmtId="164" xfId="0" applyBorder="1" applyFont="1" applyNumberFormat="1"/>
    <xf borderId="11" fillId="3" fontId="7" numFmtId="164" xfId="0" applyAlignment="1" applyBorder="1" applyFont="1" applyNumberFormat="1">
      <alignment shrinkToFit="0" wrapText="1"/>
    </xf>
    <xf borderId="11" fillId="3" fontId="8" numFmtId="0" xfId="0" applyBorder="1" applyFont="1"/>
    <xf borderId="11" fillId="3" fontId="10" numFmtId="164" xfId="0" applyAlignment="1" applyBorder="1" applyFont="1" applyNumberFormat="1">
      <alignment shrinkToFit="0" wrapText="1"/>
    </xf>
    <xf borderId="11" fillId="8" fontId="7" numFmtId="0" xfId="0" applyBorder="1" applyFill="1" applyFont="1"/>
    <xf borderId="11" fillId="9" fontId="8" numFmtId="164" xfId="0" applyAlignment="1" applyBorder="1" applyFill="1" applyFont="1" applyNumberFormat="1">
      <alignment readingOrder="0"/>
    </xf>
    <xf borderId="11" fillId="9" fontId="8" numFmtId="164" xfId="0" applyAlignment="1" applyBorder="1" applyFont="1" applyNumberFormat="1">
      <alignment shrinkToFit="0" wrapText="1"/>
    </xf>
    <xf borderId="13" fillId="9" fontId="8" numFmtId="164" xfId="0" applyAlignment="1" applyBorder="1" applyFont="1" applyNumberFormat="1">
      <alignment readingOrder="0"/>
    </xf>
    <xf borderId="11" fillId="10" fontId="10" numFmtId="0" xfId="0" applyAlignment="1" applyBorder="1" applyFill="1" applyFont="1">
      <alignment shrinkToFit="0" wrapText="1"/>
    </xf>
    <xf borderId="11" fillId="11" fontId="8" numFmtId="164" xfId="0" applyBorder="1" applyFill="1" applyFont="1" applyNumberFormat="1"/>
    <xf borderId="11" fillId="11" fontId="8" numFmtId="164" xfId="0" applyAlignment="1" applyBorder="1" applyFont="1" applyNumberFormat="1">
      <alignment shrinkToFit="0" wrapText="1"/>
    </xf>
    <xf borderId="11" fillId="10" fontId="7" numFmtId="0" xfId="0" applyBorder="1" applyFont="1"/>
    <xf borderId="13" fillId="11" fontId="8" numFmtId="164" xfId="0" applyBorder="1" applyFont="1" applyNumberFormat="1"/>
    <xf borderId="11" fillId="9" fontId="8" numFmtId="164" xfId="0" applyBorder="1" applyFont="1" applyNumberFormat="1"/>
    <xf borderId="11" fillId="9" fontId="5" numFmtId="164" xfId="0" applyAlignment="1" applyBorder="1" applyFont="1" applyNumberFormat="1">
      <alignment readingOrder="0"/>
    </xf>
    <xf borderId="11" fillId="9" fontId="5" numFmtId="164" xfId="0" applyBorder="1" applyFont="1" applyNumberFormat="1"/>
    <xf borderId="11" fillId="10" fontId="7" numFmtId="164" xfId="0" applyBorder="1" applyFont="1" applyNumberFormat="1"/>
    <xf borderId="11" fillId="10" fontId="7" numFmtId="0" xfId="0" applyAlignment="1" applyBorder="1" applyFont="1">
      <alignment shrinkToFit="0" wrapText="1"/>
    </xf>
    <xf borderId="11" fillId="10" fontId="8" numFmtId="164" xfId="0" applyBorder="1" applyFont="1" applyNumberFormat="1"/>
    <xf borderId="13" fillId="10" fontId="8" numFmtId="164" xfId="0" applyBorder="1" applyFont="1" applyNumberFormat="1"/>
    <xf borderId="11" fillId="8" fontId="7" numFmtId="0" xfId="0" applyAlignment="1" applyBorder="1" applyFont="1">
      <alignment shrinkToFit="0" wrapText="1"/>
    </xf>
    <xf borderId="13" fillId="8" fontId="7" numFmtId="0" xfId="0" applyBorder="1" applyFont="1"/>
    <xf borderId="11" fillId="10" fontId="7" numFmtId="0" xfId="0" applyAlignment="1" applyBorder="1" applyFont="1">
      <alignment horizontal="left"/>
    </xf>
    <xf borderId="11" fillId="10" fontId="8" numFmtId="0" xfId="0" applyAlignment="1" applyBorder="1" applyFont="1">
      <alignment shrinkToFit="0" wrapText="1"/>
    </xf>
    <xf borderId="11" fillId="10" fontId="10" numFmtId="0" xfId="0" applyBorder="1" applyFont="1"/>
    <xf borderId="13" fillId="9" fontId="8" numFmtId="164" xfId="0" applyBorder="1" applyFont="1" applyNumberFormat="1"/>
    <xf borderId="11" fillId="10" fontId="8" numFmtId="0" xfId="0" applyBorder="1" applyFont="1"/>
    <xf borderId="11" fillId="8" fontId="8" numFmtId="0" xfId="0" applyBorder="1" applyFont="1"/>
    <xf borderId="11" fillId="8" fontId="8" numFmtId="164" xfId="0" applyBorder="1" applyFont="1" applyNumberFormat="1"/>
    <xf borderId="11" fillId="8" fontId="8" numFmtId="164" xfId="0" applyAlignment="1" applyBorder="1" applyFont="1" applyNumberFormat="1">
      <alignment shrinkToFit="0" wrapText="1"/>
    </xf>
    <xf borderId="13" fillId="8" fontId="8" numFmtId="164" xfId="0" applyBorder="1" applyFont="1" applyNumberFormat="1"/>
    <xf borderId="13" fillId="10" fontId="7" numFmtId="164" xfId="0" applyBorder="1" applyFont="1" applyNumberFormat="1"/>
    <xf borderId="11" fillId="8" fontId="8" numFmtId="0" xfId="0" applyAlignment="1" applyBorder="1" applyFont="1">
      <alignment shrinkToFit="0" wrapText="1"/>
    </xf>
    <xf borderId="11" fillId="8" fontId="7" numFmtId="164" xfId="0" applyBorder="1" applyFont="1" applyNumberFormat="1"/>
    <xf borderId="11" fillId="8" fontId="7" numFmtId="164" xfId="0" applyAlignment="1" applyBorder="1" applyFont="1" applyNumberFormat="1">
      <alignment shrinkToFit="0" wrapText="1"/>
    </xf>
    <xf borderId="10" fillId="8" fontId="7" numFmtId="164" xfId="0" applyBorder="1" applyFont="1" applyNumberFormat="1"/>
    <xf borderId="13" fillId="3" fontId="7" numFmtId="0" xfId="0" applyBorder="1" applyFont="1"/>
    <xf borderId="11" fillId="12" fontId="10" numFmtId="0" xfId="0" applyAlignment="1" applyBorder="1" applyFill="1" applyFont="1">
      <alignment shrinkToFit="0" wrapText="1"/>
    </xf>
    <xf borderId="11" fillId="13" fontId="8" numFmtId="164" xfId="0" applyBorder="1" applyFill="1" applyFont="1" applyNumberFormat="1"/>
    <xf borderId="11" fillId="13" fontId="8" numFmtId="164" xfId="0" applyAlignment="1" applyBorder="1" applyFont="1" applyNumberFormat="1">
      <alignment shrinkToFit="0" wrapText="1"/>
    </xf>
    <xf borderId="11" fillId="12" fontId="7" numFmtId="0" xfId="0" applyBorder="1" applyFont="1"/>
    <xf borderId="13" fillId="13" fontId="8" numFmtId="164" xfId="0" applyBorder="1" applyFont="1" applyNumberFormat="1"/>
    <xf borderId="11" fillId="12" fontId="7" numFmtId="0" xfId="0" applyAlignment="1" applyBorder="1" applyFont="1">
      <alignment shrinkToFit="0" wrapText="1"/>
    </xf>
    <xf borderId="11" fillId="3" fontId="5" numFmtId="0" xfId="0" applyAlignment="1" applyBorder="1" applyFont="1">
      <alignment horizontal="left"/>
    </xf>
    <xf borderId="11" fillId="14" fontId="7" numFmtId="0" xfId="0" applyAlignment="1" applyBorder="1" applyFill="1" applyFont="1">
      <alignment shrinkToFit="0" wrapText="1"/>
    </xf>
    <xf borderId="11" fillId="15" fontId="8" numFmtId="0" xfId="0" applyBorder="1" applyFill="1" applyFont="1"/>
    <xf borderId="11" fillId="15" fontId="5" numFmtId="164" xfId="0" applyAlignment="1" applyBorder="1" applyFont="1" applyNumberFormat="1">
      <alignment shrinkToFit="0" wrapText="1"/>
    </xf>
    <xf borderId="11" fillId="14" fontId="7" numFmtId="0" xfId="0" applyBorder="1" applyFont="1"/>
    <xf borderId="11" fillId="14" fontId="7" numFmtId="164" xfId="0" applyBorder="1" applyFont="1" applyNumberFormat="1"/>
    <xf borderId="14" fillId="12" fontId="10" numFmtId="0" xfId="0" applyAlignment="1" applyBorder="1" applyFont="1">
      <alignment shrinkToFit="0" wrapText="1"/>
    </xf>
    <xf borderId="11" fillId="15" fontId="8" numFmtId="164" xfId="0" applyAlignment="1" applyBorder="1" applyFont="1" applyNumberFormat="1">
      <alignment shrinkToFit="0" wrapText="1"/>
    </xf>
    <xf borderId="14" fillId="12" fontId="7" numFmtId="0" xfId="0" applyAlignment="1" applyBorder="1" applyFont="1">
      <alignment shrinkToFit="0" wrapText="1"/>
    </xf>
    <xf borderId="11" fillId="15" fontId="8" numFmtId="164" xfId="0" applyBorder="1" applyFont="1" applyNumberFormat="1"/>
    <xf borderId="13" fillId="15" fontId="8" numFmtId="164" xfId="0" applyBorder="1" applyFont="1" applyNumberFormat="1"/>
    <xf borderId="11" fillId="12" fontId="7" numFmtId="164" xfId="0" applyBorder="1" applyFont="1" applyNumberFormat="1"/>
    <xf borderId="13" fillId="12" fontId="7" numFmtId="164" xfId="0" applyBorder="1" applyFont="1" applyNumberFormat="1"/>
    <xf borderId="15" fillId="3" fontId="7" numFmtId="0" xfId="0" applyBorder="1" applyFont="1"/>
    <xf borderId="14" fillId="3" fontId="8" numFmtId="0" xfId="0" applyBorder="1" applyFont="1"/>
    <xf borderId="11" fillId="3" fontId="8" numFmtId="0" xfId="0" applyAlignment="1" applyBorder="1" applyFont="1">
      <alignment shrinkToFit="0" wrapText="1"/>
    </xf>
    <xf borderId="11" fillId="14" fontId="8" numFmtId="164" xfId="0" applyBorder="1" applyFont="1" applyNumberFormat="1"/>
    <xf borderId="13" fillId="14" fontId="8" numFmtId="164" xfId="0" applyBorder="1" applyFont="1" applyNumberFormat="1"/>
    <xf borderId="13" fillId="14" fontId="7" numFmtId="164" xfId="0" applyBorder="1" applyFont="1" applyNumberFormat="1"/>
    <xf borderId="11" fillId="3" fontId="5" numFmtId="0" xfId="0" applyBorder="1" applyFont="1"/>
    <xf borderId="11" fillId="16" fontId="10" numFmtId="0" xfId="0" applyAlignment="1" applyBorder="1" applyFill="1" applyFont="1">
      <alignment shrinkToFit="0" wrapText="1"/>
    </xf>
    <xf borderId="11" fillId="17" fontId="8" numFmtId="164" xfId="0" applyBorder="1" applyFill="1" applyFont="1" applyNumberFormat="1"/>
    <xf borderId="11" fillId="17" fontId="8" numFmtId="164" xfId="0" applyAlignment="1" applyBorder="1" applyFont="1" applyNumberFormat="1">
      <alignment shrinkToFit="0" wrapText="1"/>
    </xf>
    <xf borderId="11" fillId="16" fontId="7" numFmtId="0" xfId="0" applyBorder="1" applyFont="1"/>
    <xf borderId="13" fillId="17" fontId="8" numFmtId="164" xfId="0" applyBorder="1" applyFont="1" applyNumberFormat="1"/>
    <xf quotePrefix="1" borderId="11" fillId="3" fontId="7" numFmtId="0" xfId="0" applyBorder="1" applyFont="1"/>
    <xf borderId="11" fillId="18" fontId="10" numFmtId="0" xfId="0" applyAlignment="1" applyBorder="1" applyFill="1" applyFont="1">
      <alignment shrinkToFit="0" wrapText="1"/>
    </xf>
    <xf borderId="11" fillId="19" fontId="8" numFmtId="164" xfId="0" applyBorder="1" applyFill="1" applyFont="1" applyNumberFormat="1"/>
    <xf borderId="11" fillId="19" fontId="8" numFmtId="164" xfId="0" applyAlignment="1" applyBorder="1" applyFont="1" applyNumberFormat="1">
      <alignment shrinkToFit="0" wrapText="1"/>
    </xf>
    <xf borderId="11" fillId="18" fontId="7" numFmtId="0" xfId="0" applyBorder="1" applyFont="1"/>
    <xf borderId="13" fillId="19" fontId="8" numFmtId="164" xfId="0" applyBorder="1" applyFont="1" applyNumberFormat="1"/>
    <xf borderId="11" fillId="16" fontId="7" numFmtId="0" xfId="0" applyAlignment="1" applyBorder="1" applyFont="1">
      <alignment shrinkToFit="0" wrapText="1"/>
    </xf>
    <xf borderId="11" fillId="16" fontId="8" numFmtId="0" xfId="0" applyAlignment="1" applyBorder="1" applyFont="1">
      <alignment shrinkToFit="0" wrapText="1"/>
    </xf>
    <xf borderId="11" fillId="16" fontId="8" numFmtId="0" xfId="0" applyBorder="1" applyFont="1"/>
    <xf borderId="11" fillId="16" fontId="8" numFmtId="164" xfId="0" applyBorder="1" applyFont="1" applyNumberFormat="1"/>
    <xf borderId="13" fillId="16" fontId="8" numFmtId="164" xfId="0" applyBorder="1" applyFont="1" applyNumberFormat="1"/>
    <xf borderId="8" fillId="16" fontId="7" numFmtId="0" xfId="0" applyAlignment="1" applyBorder="1" applyFont="1">
      <alignment shrinkToFit="0" wrapText="1"/>
    </xf>
    <xf borderId="9" fillId="16" fontId="7" numFmtId="164" xfId="0" applyBorder="1" applyFont="1" applyNumberFormat="1"/>
    <xf borderId="9" fillId="16" fontId="7" numFmtId="0" xfId="0" applyAlignment="1" applyBorder="1" applyFont="1">
      <alignment shrinkToFit="0" wrapText="1"/>
    </xf>
    <xf borderId="9" fillId="16" fontId="7" numFmtId="0" xfId="0" applyBorder="1" applyFont="1"/>
    <xf borderId="10" fillId="16" fontId="7" numFmtId="164" xfId="0" applyBorder="1" applyFont="1" applyNumberFormat="1"/>
    <xf borderId="7" fillId="4" fontId="10" numFmtId="0" xfId="0" applyAlignment="1" applyBorder="1" applyFont="1">
      <alignment shrinkToFit="0" wrapText="1"/>
    </xf>
    <xf borderId="16" fillId="4" fontId="5" numFmtId="0" xfId="0" applyAlignment="1" applyBorder="1" applyFont="1">
      <alignment readingOrder="0" shrinkToFit="0" wrapText="1"/>
    </xf>
    <xf borderId="11" fillId="18" fontId="7" numFmtId="0" xfId="0" applyAlignment="1" applyBorder="1" applyFont="1">
      <alignment shrinkToFit="0" wrapText="1"/>
    </xf>
    <xf borderId="17" fillId="0" fontId="12" numFmtId="0" xfId="0" applyBorder="1" applyFont="1"/>
    <xf borderId="11" fillId="18" fontId="8" numFmtId="0" xfId="0" applyAlignment="1" applyBorder="1" applyFont="1">
      <alignment shrinkToFit="0" wrapText="1"/>
    </xf>
    <xf borderId="11" fillId="18" fontId="8" numFmtId="164" xfId="0" applyBorder="1" applyFont="1" applyNumberFormat="1"/>
    <xf borderId="11" fillId="18" fontId="8" numFmtId="164" xfId="0" applyAlignment="1" applyBorder="1" applyFont="1" applyNumberFormat="1">
      <alignment shrinkToFit="0" wrapText="1"/>
    </xf>
    <xf borderId="11" fillId="18" fontId="8" numFmtId="0" xfId="0" applyBorder="1" applyFont="1"/>
    <xf borderId="13" fillId="18" fontId="8" numFmtId="164" xfId="0" applyBorder="1" applyFont="1" applyNumberFormat="1"/>
    <xf borderId="11" fillId="18" fontId="7" numFmtId="164" xfId="0" applyBorder="1" applyFont="1" applyNumberFormat="1"/>
    <xf borderId="11" fillId="18" fontId="7" numFmtId="164" xfId="0" applyAlignment="1" applyBorder="1" applyFont="1" applyNumberFormat="1">
      <alignment shrinkToFit="0" wrapText="1"/>
    </xf>
    <xf borderId="13" fillId="18" fontId="7" numFmtId="164" xfId="0" applyBorder="1" applyFont="1" applyNumberFormat="1"/>
    <xf borderId="6" fillId="3" fontId="7" numFmtId="164" xfId="0" applyBorder="1" applyFont="1" applyNumberFormat="1"/>
    <xf borderId="7" fillId="3" fontId="7" numFmtId="164" xfId="0" applyBorder="1" applyFont="1" applyNumberFormat="1"/>
    <xf borderId="10" fillId="3" fontId="7" numFmtId="0" xfId="0" applyBorder="1" applyFont="1"/>
    <xf borderId="18" fillId="0" fontId="12" numFmtId="0" xfId="0" applyBorder="1" applyFont="1"/>
    <xf borderId="7" fillId="3" fontId="10" numFmtId="164" xfId="0" applyAlignment="1" applyBorder="1" applyFont="1" applyNumberFormat="1">
      <alignment readingOrder="0"/>
    </xf>
    <xf borderId="7" fillId="3" fontId="7" numFmtId="164" xfId="0" applyAlignment="1" applyBorder="1" applyFont="1" applyNumberFormat="1">
      <alignment readingOrder="0"/>
    </xf>
    <xf borderId="0" fillId="0" fontId="5" numFmtId="0" xfId="0" applyAlignment="1" applyFont="1">
      <alignment readingOrder="0"/>
    </xf>
    <xf borderId="0" fillId="0" fontId="8" numFmtId="0" xfId="0" applyFont="1"/>
    <xf borderId="0" fillId="0" fontId="8" numFmtId="164" xfId="0" applyFont="1" applyNumberFormat="1"/>
    <xf borderId="0" fillId="0" fontId="8" numFmtId="0" xfId="0" applyAlignment="1" applyFont="1">
      <alignment shrinkToFit="0" wrapText="1"/>
    </xf>
    <xf borderId="0" fillId="0" fontId="8" numFmtId="164" xfId="0" applyAlignment="1" applyFont="1" applyNumberFormat="1">
      <alignment shrinkToFit="0" wrapText="1"/>
    </xf>
    <xf borderId="11" fillId="19" fontId="8" numFmtId="164" xfId="0" applyAlignment="1" applyBorder="1" applyFont="1" applyNumberFormat="1">
      <alignment readingOrder="0"/>
    </xf>
    <xf borderId="13" fillId="19" fontId="8" numFmtId="164" xfId="0" applyAlignment="1" applyBorder="1" applyFont="1" applyNumberFormat="1">
      <alignment readingOrder="0"/>
    </xf>
    <xf borderId="11" fillId="13" fontId="8" numFmtId="164" xfId="0" applyAlignment="1" applyBorder="1" applyFont="1" applyNumberFormat="1">
      <alignment readingOrder="0"/>
    </xf>
    <xf borderId="13" fillId="13" fontId="8" numFmtId="164" xfId="0" applyAlignment="1" applyBorder="1" applyFont="1" applyNumberFormat="1">
      <alignment readingOrder="0"/>
    </xf>
    <xf borderId="11" fillId="9" fontId="8" numFmtId="164" xfId="0" applyAlignment="1" applyBorder="1" applyFont="1" applyNumberFormat="1">
      <alignment readingOrder="0" shrinkToFit="0" wrapText="1"/>
    </xf>
    <xf borderId="6" fillId="3" fontId="4" numFmtId="0" xfId="0" applyAlignment="1" applyBorder="1" applyFont="1">
      <alignment readingOrder="0"/>
    </xf>
    <xf borderId="13" fillId="4" fontId="8" numFmtId="164" xfId="0" applyAlignment="1" applyBorder="1" applyFont="1" applyNumberFormat="1">
      <alignment readingOrder="0"/>
    </xf>
    <xf borderId="4" fillId="3" fontId="4" numFmtId="0" xfId="0" applyAlignment="1" applyBorder="1" applyFont="1">
      <alignment readingOrder="0"/>
    </xf>
    <xf borderId="11" fillId="5" fontId="8" numFmtId="164" xfId="0" applyAlignment="1" applyBorder="1" applyFont="1" applyNumberFormat="1">
      <alignment readingOrder="0" shrinkToFit="0" wrapText="1"/>
    </xf>
    <xf borderId="16" fillId="4" fontId="5" numFmtId="0" xfId="0" applyAlignment="1" applyBorder="1" applyFont="1">
      <alignment shrinkToFit="0" wrapText="1"/>
    </xf>
    <xf borderId="13" fillId="11" fontId="8" numFmtId="164" xfId="0" applyAlignment="1" applyBorder="1" applyFont="1" applyNumberFormat="1">
      <alignment readingOrder="0"/>
    </xf>
    <xf borderId="11" fillId="3" fontId="9" numFmtId="0" xfId="0" applyAlignment="1" applyBorder="1" applyFont="1">
      <alignment readingOrder="0" shrinkToFit="0" wrapText="1"/>
    </xf>
    <xf borderId="11" fillId="11" fontId="8"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3" max="3" width="17.75"/>
  </cols>
  <sheetData>
    <row r="1">
      <c r="A1" s="1" t="s">
        <v>0</v>
      </c>
      <c r="B1" s="1" t="s">
        <v>1</v>
      </c>
      <c r="C1" s="2" t="s">
        <v>2</v>
      </c>
      <c r="D1" s="3" t="s">
        <v>3</v>
      </c>
      <c r="E1" s="2" t="s">
        <v>4</v>
      </c>
      <c r="F1" s="3" t="s">
        <v>5</v>
      </c>
      <c r="G1" s="3" t="s">
        <v>6</v>
      </c>
      <c r="H1" s="1" t="s">
        <v>7</v>
      </c>
      <c r="I1" s="3" t="s">
        <v>8</v>
      </c>
      <c r="J1" s="3" t="s">
        <v>9</v>
      </c>
      <c r="K1" s="1" t="s">
        <v>7</v>
      </c>
      <c r="L1" s="1" t="s">
        <v>10</v>
      </c>
      <c r="M1" s="1" t="s">
        <v>11</v>
      </c>
      <c r="N1" s="4"/>
      <c r="O1" s="4" t="s">
        <v>12</v>
      </c>
      <c r="P1" s="5"/>
      <c r="Q1" s="5"/>
      <c r="R1" s="5"/>
      <c r="S1" s="5"/>
      <c r="T1" s="5"/>
      <c r="U1" s="5"/>
      <c r="V1" s="5"/>
      <c r="W1" s="5"/>
      <c r="X1" s="5"/>
      <c r="Y1" s="5"/>
      <c r="Z1" s="5"/>
    </row>
    <row r="2">
      <c r="A2" s="6" t="s">
        <v>13</v>
      </c>
      <c r="B2" s="7" t="str">
        <f t="shared" ref="B2:B17" si="1">right(O2,len(O2)-8)</f>
        <v>745</v>
      </c>
      <c r="C2" s="4" t="str">
        <f>if(D2=indirect(A2&amp;"!$k$34"),mid(INDIRECT(A2&amp;"!$g$21"),23,len(INDIRECT(A2&amp;"!$g$21"))),mid(INDIRECT(A2&amp;"!$A$2"),17,len(INDIRECT(A2&amp;"!$A$2"))))</f>
        <v>Anime Karaoke</v>
      </c>
      <c r="D2" s="8">
        <f>max(indirect(A2&amp;"!$k$34"),INDIRECT(A2&amp;"!$E$20"))</f>
        <v>420</v>
      </c>
      <c r="E2" s="4" t="str">
        <f t="shared" ref="E2:E8" si="2">switch(F2,INDIRECT(A2&amp;"!$E$20"),mid(INDIRECT(A2&amp;"!$A$2"),17,len(INDIRECT(A2&amp;"!$A$2"))),INDIRECT(A2&amp;"!$k$20"),mid(INDIRECT(A2&amp;"!$g$2"),17,len(INDIRECT(A2&amp;"!$g$2"))),indirect(A2&amp;"!$k$34"),mid(INDIRECT(A2&amp;"!$g$21"),22,len(INDIRECT(A2&amp;"!$g$21"))))</f>
        <v>Anime Masquerade/Cosplay Ball</v>
      </c>
      <c r="F2" s="8">
        <f t="shared" ref="F2:F8" si="3">INDIRECT(A2&amp;"!$k$20")</f>
        <v>1100</v>
      </c>
      <c r="G2" s="8">
        <f t="shared" ref="G2:G17" si="4">INDIRECT(A2&amp;"!$E$64")</f>
        <v>1520</v>
      </c>
      <c r="H2" s="9" t="str">
        <f t="shared" ref="H2:H17" si="5">IF(D2+F2=G2,"MATCH","FALSE")</f>
        <v>MATCH</v>
      </c>
      <c r="I2" s="8">
        <f t="shared" ref="I2:I17" si="6">INDIRECT(A2&amp;"!$E$37")</f>
        <v>1625</v>
      </c>
      <c r="J2" s="8">
        <f t="shared" ref="J2:J17" si="7">INDIRECT(A2&amp;"!$E$66")</f>
        <v>3145</v>
      </c>
      <c r="K2" s="4" t="str">
        <f t="shared" ref="K2:K17" si="8">IF(G2+I2=J2,"MATCH")</f>
        <v>MATCH</v>
      </c>
      <c r="L2" s="4" t="str">
        <f t="shared" ref="L2:L17" si="9">INDIRECT(A2&amp;"!$G$60")</f>
        <v>In organizational maintenance, does not include the reason for the other costs. In program 2, they do not include the reason for the other costs as well.</v>
      </c>
      <c r="M2" s="10" t="str">
        <f t="shared" ref="M2:M17" si="10">INDIRECT(A2&amp;"!$D$1")</f>
        <v>rz251@scarletmail.rutgers.edu</v>
      </c>
      <c r="N2" s="4"/>
      <c r="O2" s="9" t="str">
        <f t="shared" ref="O2:O17" si="11">indirect(A2&amp;"!k1")</f>
        <v>SABO #: 745</v>
      </c>
      <c r="P2" s="5"/>
      <c r="Q2" s="5"/>
      <c r="R2" s="5"/>
      <c r="S2" s="5"/>
      <c r="T2" s="5"/>
      <c r="U2" s="5"/>
      <c r="V2" s="5"/>
      <c r="W2" s="5"/>
      <c r="X2" s="5"/>
      <c r="Y2" s="5"/>
      <c r="Z2" s="5"/>
    </row>
    <row r="3">
      <c r="A3" s="11" t="s">
        <v>14</v>
      </c>
      <c r="B3" s="7" t="str">
        <f t="shared" si="1"/>
        <v>1091</v>
      </c>
      <c r="C3" s="12" t="s">
        <v>15</v>
      </c>
      <c r="D3" s="13">
        <v>4125.0</v>
      </c>
      <c r="E3" s="4" t="str">
        <f t="shared" si="2"/>
        <v/>
      </c>
      <c r="F3" s="8">
        <f t="shared" si="3"/>
        <v>0</v>
      </c>
      <c r="G3" s="8">
        <f t="shared" si="4"/>
        <v>4125</v>
      </c>
      <c r="H3" s="9" t="str">
        <f t="shared" si="5"/>
        <v>MATCH</v>
      </c>
      <c r="I3" s="8">
        <f t="shared" si="6"/>
        <v>1060</v>
      </c>
      <c r="J3" s="8">
        <f t="shared" si="7"/>
        <v>5185</v>
      </c>
      <c r="K3" s="4" t="str">
        <f t="shared" si="8"/>
        <v>MATCH</v>
      </c>
      <c r="L3" s="4" t="str">
        <f t="shared" si="9"/>
        <v>Follow up with the organizational maintenance additional / other costs (1400 for board games for members, which is an especially large cost for board games)</v>
      </c>
      <c r="M3" s="10" t="str">
        <f t="shared" si="10"/>
        <v>jmf453@scarletmail.rutgers.edu</v>
      </c>
      <c r="N3" s="4"/>
      <c r="O3" s="9" t="str">
        <f t="shared" si="11"/>
        <v>SABO #: 1091</v>
      </c>
      <c r="P3" s="5"/>
      <c r="Q3" s="5"/>
      <c r="R3" s="5"/>
      <c r="S3" s="5"/>
      <c r="T3" s="5"/>
      <c r="U3" s="5"/>
      <c r="V3" s="5"/>
      <c r="W3" s="5"/>
      <c r="X3" s="5"/>
      <c r="Y3" s="5"/>
      <c r="Z3" s="5"/>
    </row>
    <row r="4">
      <c r="A4" s="11" t="s">
        <v>16</v>
      </c>
      <c r="B4" s="7" t="str">
        <f t="shared" si="1"/>
        <v>1094</v>
      </c>
      <c r="C4" s="12" t="s">
        <v>17</v>
      </c>
      <c r="D4" s="13">
        <v>190.0</v>
      </c>
      <c r="E4" s="4" t="str">
        <f t="shared" si="2"/>
        <v/>
      </c>
      <c r="F4" s="8">
        <f t="shared" si="3"/>
        <v>0</v>
      </c>
      <c r="G4" s="8">
        <f t="shared" si="4"/>
        <v>190</v>
      </c>
      <c r="H4" s="9" t="str">
        <f t="shared" si="5"/>
        <v>MATCH</v>
      </c>
      <c r="I4" s="8">
        <f t="shared" si="6"/>
        <v>170</v>
      </c>
      <c r="J4" s="8">
        <f t="shared" si="7"/>
        <v>360</v>
      </c>
      <c r="K4" s="4" t="str">
        <f t="shared" si="8"/>
        <v>MATCH</v>
      </c>
      <c r="L4" s="4" t="str">
        <f t="shared" si="9"/>
        <v>In organizational maintenance, does not state what the other costs are. </v>
      </c>
      <c r="M4" s="10" t="str">
        <f t="shared" si="10"/>
        <v>bwr31@scarletmail.rutgers.edu</v>
      </c>
      <c r="N4" s="4"/>
      <c r="O4" s="9" t="str">
        <f t="shared" si="11"/>
        <v>SABO #: 1094</v>
      </c>
      <c r="P4" s="5"/>
      <c r="Q4" s="5"/>
      <c r="R4" s="5"/>
      <c r="S4" s="5"/>
      <c r="T4" s="5"/>
      <c r="U4" s="5"/>
      <c r="V4" s="5"/>
      <c r="W4" s="5"/>
      <c r="X4" s="5"/>
      <c r="Y4" s="5"/>
      <c r="Z4" s="5"/>
    </row>
    <row r="5">
      <c r="A5" s="11" t="s">
        <v>18</v>
      </c>
      <c r="B5" s="7" t="str">
        <f t="shared" si="1"/>
        <v>1492</v>
      </c>
      <c r="C5" s="4" t="str">
        <f t="shared" ref="C5:C13" si="12">if(D5=indirect(A5&amp;"!$k$34"),mid(INDIRECT(A5&amp;"!$g$21"),23,len(INDIRECT(A5&amp;"!$g$21"))),mid(INDIRECT(A5&amp;"!$A$2"),17,len(INDIRECT(A5&amp;"!$A$2"))))</f>
        <v>Yule Ball</v>
      </c>
      <c r="D5" s="8">
        <f t="shared" ref="D5:D13" si="13">max(indirect(A5&amp;"!$k$34"),INDIRECT(A5&amp;"!$E$20"))</f>
        <v>295</v>
      </c>
      <c r="E5" s="4" t="str">
        <f t="shared" si="2"/>
        <v>Trivia Night</v>
      </c>
      <c r="F5" s="8">
        <f t="shared" si="3"/>
        <v>25</v>
      </c>
      <c r="G5" s="8">
        <f t="shared" si="4"/>
        <v>320</v>
      </c>
      <c r="H5" s="9" t="str">
        <f t="shared" si="5"/>
        <v>MATCH</v>
      </c>
      <c r="I5" s="8">
        <f t="shared" si="6"/>
        <v>105</v>
      </c>
      <c r="J5" s="8">
        <f t="shared" si="7"/>
        <v>425</v>
      </c>
      <c r="K5" s="4" t="str">
        <f t="shared" si="8"/>
        <v>MATCH</v>
      </c>
      <c r="L5" s="4" t="str">
        <f t="shared" si="9"/>
        <v>Kahoot Website cost was in the contracts section -- moved it into the software section. All is well.</v>
      </c>
      <c r="M5" s="10" t="str">
        <f t="shared" si="10"/>
        <v>alm388@scarletmail.rutgers.edu</v>
      </c>
      <c r="N5" s="4"/>
      <c r="O5" s="9" t="str">
        <f t="shared" si="11"/>
        <v>SABO #: 1492</v>
      </c>
      <c r="P5" s="5"/>
      <c r="Q5" s="5"/>
      <c r="R5" s="5"/>
      <c r="S5" s="5"/>
      <c r="T5" s="5"/>
      <c r="U5" s="5"/>
      <c r="V5" s="5"/>
      <c r="W5" s="5"/>
      <c r="X5" s="5"/>
      <c r="Y5" s="5"/>
      <c r="Z5" s="5"/>
    </row>
    <row r="6">
      <c r="A6" s="11" t="s">
        <v>19</v>
      </c>
      <c r="B6" s="7" t="str">
        <f t="shared" si="1"/>
        <v>1508</v>
      </c>
      <c r="C6" s="4" t="str">
        <f t="shared" si="12"/>
        <v>Fall 2022 Scarlet Game Jam</v>
      </c>
      <c r="D6" s="8">
        <f t="shared" si="13"/>
        <v>1360</v>
      </c>
      <c r="E6" s="4" t="str">
        <f t="shared" si="2"/>
        <v/>
      </c>
      <c r="F6" s="8">
        <f t="shared" si="3"/>
        <v>0</v>
      </c>
      <c r="G6" s="8">
        <f t="shared" si="4"/>
        <v>1360</v>
      </c>
      <c r="H6" s="9" t="str">
        <f t="shared" si="5"/>
        <v>MATCH</v>
      </c>
      <c r="I6" s="8">
        <f t="shared" si="6"/>
        <v>875</v>
      </c>
      <c r="J6" s="8">
        <f t="shared" si="7"/>
        <v>2235</v>
      </c>
      <c r="K6" s="4" t="str">
        <f t="shared" si="8"/>
        <v>MATCH</v>
      </c>
      <c r="L6" s="4" t="str">
        <f t="shared" si="9"/>
        <v>For Program 1, appeal for the food costs. Appeal for the organizational maintenance as well -- asked for 900 for food for general meetings.. Additionally, in organizational maintenance, they ask for 1685 in other costs but do not provide a reason why.</v>
      </c>
      <c r="M6" s="10" t="str">
        <f t="shared" si="10"/>
        <v>jsl286@scarletmail.rutgers.edu</v>
      </c>
      <c r="N6" s="4"/>
      <c r="O6" s="9" t="str">
        <f t="shared" si="11"/>
        <v>SABO #: 1508</v>
      </c>
      <c r="P6" s="5"/>
      <c r="Q6" s="5"/>
      <c r="R6" s="5"/>
      <c r="S6" s="5"/>
      <c r="T6" s="5"/>
      <c r="U6" s="5"/>
      <c r="V6" s="5"/>
      <c r="W6" s="5"/>
      <c r="X6" s="5"/>
      <c r="Y6" s="5"/>
      <c r="Z6" s="5"/>
    </row>
    <row r="7">
      <c r="A7" s="11" t="s">
        <v>20</v>
      </c>
      <c r="B7" s="7" t="str">
        <f t="shared" si="1"/>
        <v>1543</v>
      </c>
      <c r="C7" s="4" t="str">
        <f t="shared" si="12"/>
        <v>Scarlet Smackdown</v>
      </c>
      <c r="D7" s="8">
        <f t="shared" si="13"/>
        <v>1500</v>
      </c>
      <c r="E7" s="4" t="str">
        <f t="shared" si="2"/>
        <v>Collaboration with Rutgers Esports</v>
      </c>
      <c r="F7" s="8">
        <f t="shared" si="3"/>
        <v>600</v>
      </c>
      <c r="G7" s="8">
        <f t="shared" si="4"/>
        <v>2100</v>
      </c>
      <c r="H7" s="9" t="str">
        <f t="shared" si="5"/>
        <v>MATCH</v>
      </c>
      <c r="I7" s="8">
        <f t="shared" si="6"/>
        <v>0</v>
      </c>
      <c r="J7" s="8">
        <f t="shared" si="7"/>
        <v>2100</v>
      </c>
      <c r="K7" s="4" t="str">
        <f t="shared" si="8"/>
        <v>MATCH</v>
      </c>
      <c r="L7" s="4" t="str">
        <f t="shared" si="9"/>
        <v/>
      </c>
      <c r="M7" s="10" t="str">
        <f t="shared" si="10"/>
        <v>mkc126@scarletmail.rutgers.edu</v>
      </c>
      <c r="N7" s="4"/>
      <c r="O7" s="9" t="str">
        <f t="shared" si="11"/>
        <v>SABO #: 1543</v>
      </c>
      <c r="P7" s="5"/>
      <c r="Q7" s="5"/>
      <c r="R7" s="5"/>
      <c r="S7" s="5"/>
      <c r="T7" s="5"/>
      <c r="U7" s="5"/>
      <c r="V7" s="5"/>
      <c r="W7" s="5"/>
      <c r="X7" s="5"/>
      <c r="Y7" s="5"/>
      <c r="Z7" s="5"/>
    </row>
    <row r="8">
      <c r="A8" s="11" t="s">
        <v>21</v>
      </c>
      <c r="B8" s="7" t="str">
        <f t="shared" si="1"/>
        <v>1579</v>
      </c>
      <c r="C8" s="4" t="str">
        <f t="shared" si="12"/>
        <v>Worlds Finals</v>
      </c>
      <c r="D8" s="8">
        <f t="shared" si="13"/>
        <v>850</v>
      </c>
      <c r="E8" s="4" t="str">
        <f t="shared" si="2"/>
        <v>Fireside Open</v>
      </c>
      <c r="F8" s="8">
        <f t="shared" si="3"/>
        <v>640</v>
      </c>
      <c r="G8" s="8">
        <f t="shared" si="4"/>
        <v>1490</v>
      </c>
      <c r="H8" s="9" t="str">
        <f t="shared" si="5"/>
        <v>MATCH</v>
      </c>
      <c r="I8" s="8">
        <f t="shared" si="6"/>
        <v>1450</v>
      </c>
      <c r="J8" s="8">
        <f t="shared" si="7"/>
        <v>2940</v>
      </c>
      <c r="K8" s="4" t="str">
        <f t="shared" si="8"/>
        <v>MATCH</v>
      </c>
      <c r="L8" s="4" t="str">
        <f t="shared" si="9"/>
        <v>For contracts other, they do not state what the other costs are. Make sure to follow up with them.</v>
      </c>
      <c r="M8" s="10" t="str">
        <f t="shared" si="10"/>
        <v>xc277@scarletmail.rutgers.edu</v>
      </c>
      <c r="N8" s="4"/>
      <c r="O8" s="9" t="str">
        <f t="shared" si="11"/>
        <v>SABO #: 1579</v>
      </c>
      <c r="P8" s="5"/>
      <c r="Q8" s="5"/>
      <c r="R8" s="5"/>
      <c r="S8" s="5"/>
      <c r="T8" s="5"/>
      <c r="U8" s="5"/>
      <c r="V8" s="5"/>
      <c r="W8" s="5"/>
      <c r="X8" s="5"/>
      <c r="Y8" s="5"/>
      <c r="Z8" s="5"/>
    </row>
    <row r="9">
      <c r="A9" s="11" t="s">
        <v>22</v>
      </c>
      <c r="B9" s="7" t="str">
        <f t="shared" si="1"/>
        <v>1653</v>
      </c>
      <c r="C9" s="4" t="str">
        <f t="shared" si="12"/>
        <v>RU Fall Championship 2022</v>
      </c>
      <c r="D9" s="8">
        <f t="shared" si="13"/>
        <v>970</v>
      </c>
      <c r="E9" s="12" t="s">
        <v>23</v>
      </c>
      <c r="F9" s="13">
        <v>4275.0</v>
      </c>
      <c r="G9" s="8">
        <f t="shared" si="4"/>
        <v>5245</v>
      </c>
      <c r="H9" s="9" t="str">
        <f t="shared" si="5"/>
        <v>MATCH</v>
      </c>
      <c r="I9" s="8">
        <f t="shared" si="6"/>
        <v>2760</v>
      </c>
      <c r="J9" s="8">
        <f t="shared" si="7"/>
        <v>8005</v>
      </c>
      <c r="K9" s="4" t="str">
        <f t="shared" si="8"/>
        <v>MATCH</v>
      </c>
      <c r="L9" s="4" t="str">
        <f t="shared" si="9"/>
        <v/>
      </c>
      <c r="M9" s="10" t="str">
        <f t="shared" si="10"/>
        <v>rr1005@scarletmail.rutgers.edu</v>
      </c>
      <c r="N9" s="4"/>
      <c r="O9" s="9" t="str">
        <f t="shared" si="11"/>
        <v>SABO #: 1653</v>
      </c>
      <c r="P9" s="5"/>
      <c r="Q9" s="5"/>
      <c r="R9" s="5"/>
      <c r="S9" s="5"/>
      <c r="T9" s="5"/>
      <c r="U9" s="5"/>
      <c r="V9" s="5"/>
      <c r="W9" s="5"/>
      <c r="X9" s="5"/>
      <c r="Y9" s="5"/>
      <c r="Z9" s="5"/>
    </row>
    <row r="10">
      <c r="A10" s="11" t="s">
        <v>24</v>
      </c>
      <c r="B10" s="7" t="str">
        <f t="shared" si="1"/>
        <v>1688</v>
      </c>
      <c r="C10" s="4" t="str">
        <f t="shared" si="12"/>
        <v>Blast Fall Premier Final</v>
      </c>
      <c r="D10" s="8">
        <f t="shared" si="13"/>
        <v>270</v>
      </c>
      <c r="E10" s="12" t="s">
        <v>25</v>
      </c>
      <c r="F10" s="13">
        <v>400.0</v>
      </c>
      <c r="G10" s="8">
        <f t="shared" si="4"/>
        <v>670</v>
      </c>
      <c r="H10" s="9" t="str">
        <f t="shared" si="5"/>
        <v>MATCH</v>
      </c>
      <c r="I10" s="8">
        <f t="shared" si="6"/>
        <v>280</v>
      </c>
      <c r="J10" s="8">
        <f t="shared" si="7"/>
        <v>950</v>
      </c>
      <c r="K10" s="4" t="str">
        <f t="shared" si="8"/>
        <v>MATCH</v>
      </c>
      <c r="L10" s="4" t="str">
        <f t="shared" si="9"/>
        <v/>
      </c>
      <c r="M10" s="10" t="str">
        <f t="shared" si="10"/>
        <v>agg91@scarletmail.rutgers.edu</v>
      </c>
      <c r="N10" s="4"/>
      <c r="O10" s="9" t="str">
        <f t="shared" si="11"/>
        <v>SABO #: 1688</v>
      </c>
      <c r="P10" s="5"/>
      <c r="Q10" s="5"/>
      <c r="R10" s="5"/>
      <c r="S10" s="5"/>
      <c r="T10" s="5"/>
      <c r="U10" s="5"/>
      <c r="V10" s="5"/>
      <c r="W10" s="5"/>
      <c r="X10" s="5"/>
      <c r="Y10" s="5"/>
      <c r="Z10" s="5"/>
    </row>
    <row r="11">
      <c r="A11" s="11" t="s">
        <v>26</v>
      </c>
      <c r="B11" s="7" t="str">
        <f t="shared" si="1"/>
        <v>1716</v>
      </c>
      <c r="C11" s="4" t="str">
        <f t="shared" si="12"/>
        <v>Fall Friendlies</v>
      </c>
      <c r="D11" s="8">
        <f t="shared" si="13"/>
        <v>1590</v>
      </c>
      <c r="E11" s="4" t="str">
        <f t="shared" ref="E11:E12" si="14">switch(F11,INDIRECT(A11&amp;"!$E$20"),mid(INDIRECT(A11&amp;"!$A$2"),17,len(INDIRECT(A11&amp;"!$A$2"))),INDIRECT(A11&amp;"!$k$20"),mid(INDIRECT(A11&amp;"!$g$2"),17,len(INDIRECT(A11&amp;"!$g$2"))),indirect(A11&amp;"!$k$34"),mid(INDIRECT(A11&amp;"!$g$21"),22,len(INDIRECT(A11&amp;"!$g$21"))))</f>
        <v>Fireside Open</v>
      </c>
      <c r="F11" s="8">
        <f t="shared" ref="F11:F12" si="15">INDIRECT(A11&amp;"!$k$20")</f>
        <v>1930</v>
      </c>
      <c r="G11" s="8">
        <f t="shared" si="4"/>
        <v>3520</v>
      </c>
      <c r="H11" s="9" t="str">
        <f t="shared" si="5"/>
        <v>MATCH</v>
      </c>
      <c r="I11" s="8">
        <f t="shared" si="6"/>
        <v>1860</v>
      </c>
      <c r="J11" s="8">
        <f t="shared" si="7"/>
        <v>5380</v>
      </c>
      <c r="K11" s="4" t="str">
        <f t="shared" si="8"/>
        <v>MATCH</v>
      </c>
      <c r="L11" s="4" t="str">
        <f t="shared" si="9"/>
        <v>Ask them about the room rental -- entered wrong with 0.</v>
      </c>
      <c r="M11" s="10" t="str">
        <f t="shared" si="10"/>
        <v>jej112@scarletmail.rutgers.edu</v>
      </c>
      <c r="N11" s="4"/>
      <c r="O11" s="9" t="str">
        <f t="shared" si="11"/>
        <v>SABO #: 1716</v>
      </c>
      <c r="P11" s="5"/>
      <c r="Q11" s="5"/>
      <c r="R11" s="5"/>
      <c r="S11" s="5"/>
      <c r="T11" s="5"/>
      <c r="U11" s="5"/>
      <c r="V11" s="5"/>
      <c r="W11" s="5"/>
      <c r="X11" s="5"/>
      <c r="Y11" s="5"/>
      <c r="Z11" s="5"/>
    </row>
    <row r="12">
      <c r="A12" s="11" t="s">
        <v>27</v>
      </c>
      <c r="B12" s="7" t="str">
        <f t="shared" si="1"/>
        <v>1830</v>
      </c>
      <c r="C12" s="4" t="str">
        <f t="shared" si="12"/>
        <v>Overwatch League Finals 2022 Viewing Event</v>
      </c>
      <c r="D12" s="8">
        <f t="shared" si="13"/>
        <v>270</v>
      </c>
      <c r="E12" s="4" t="str">
        <f t="shared" si="14"/>
        <v/>
      </c>
      <c r="F12" s="8">
        <f t="shared" si="15"/>
        <v>0</v>
      </c>
      <c r="G12" s="8">
        <f t="shared" si="4"/>
        <v>270</v>
      </c>
      <c r="H12" s="9" t="str">
        <f t="shared" si="5"/>
        <v>MATCH</v>
      </c>
      <c r="I12" s="8">
        <f t="shared" si="6"/>
        <v>425</v>
      </c>
      <c r="J12" s="8">
        <f t="shared" si="7"/>
        <v>695</v>
      </c>
      <c r="K12" s="4" t="str">
        <f t="shared" si="8"/>
        <v>MATCH</v>
      </c>
      <c r="L12" s="4" t="str">
        <f t="shared" si="9"/>
        <v/>
      </c>
      <c r="M12" s="10" t="str">
        <f t="shared" si="10"/>
        <v>nd569@scarletmail.rutgers.edu</v>
      </c>
      <c r="N12" s="4"/>
      <c r="O12" s="9" t="str">
        <f t="shared" si="11"/>
        <v>SABO #: 1830</v>
      </c>
      <c r="P12" s="5"/>
      <c r="Q12" s="5"/>
      <c r="R12" s="5"/>
      <c r="S12" s="5"/>
      <c r="T12" s="5"/>
      <c r="U12" s="5"/>
      <c r="V12" s="5"/>
      <c r="W12" s="5"/>
      <c r="X12" s="5"/>
      <c r="Y12" s="5"/>
      <c r="Z12" s="5"/>
    </row>
    <row r="13">
      <c r="A13" s="11" t="s">
        <v>28</v>
      </c>
      <c r="B13" s="7" t="str">
        <f t="shared" si="1"/>
        <v>1882</v>
      </c>
      <c r="C13" s="4" t="str">
        <f t="shared" si="12"/>
        <v>Switch Game Circuit</v>
      </c>
      <c r="D13" s="8">
        <f t="shared" si="13"/>
        <v>315</v>
      </c>
      <c r="E13" s="12" t="s">
        <v>29</v>
      </c>
      <c r="F13" s="13">
        <v>780.0</v>
      </c>
      <c r="G13" s="8">
        <f t="shared" si="4"/>
        <v>1095</v>
      </c>
      <c r="H13" s="9" t="str">
        <f t="shared" si="5"/>
        <v>MATCH</v>
      </c>
      <c r="I13" s="8">
        <f t="shared" si="6"/>
        <v>1155</v>
      </c>
      <c r="J13" s="8">
        <f t="shared" si="7"/>
        <v>2250</v>
      </c>
      <c r="K13" s="4" t="str">
        <f t="shared" si="8"/>
        <v>MATCH</v>
      </c>
      <c r="L13" s="4" t="str">
        <f t="shared" si="9"/>
        <v/>
      </c>
      <c r="M13" s="10" t="str">
        <f t="shared" si="10"/>
        <v>ne151@scarletmail.rutgers.edu</v>
      </c>
      <c r="N13" s="4"/>
      <c r="O13" s="9" t="str">
        <f t="shared" si="11"/>
        <v>SABO #: 1882</v>
      </c>
      <c r="P13" s="5"/>
      <c r="Q13" s="5"/>
      <c r="R13" s="5"/>
      <c r="S13" s="5"/>
      <c r="T13" s="5"/>
      <c r="U13" s="5"/>
      <c r="V13" s="5"/>
      <c r="W13" s="5"/>
      <c r="X13" s="5"/>
      <c r="Y13" s="5"/>
      <c r="Z13" s="5"/>
    </row>
    <row r="14">
      <c r="A14" s="11" t="s">
        <v>30</v>
      </c>
      <c r="B14" s="7" t="str">
        <f t="shared" si="1"/>
        <v>2002</v>
      </c>
      <c r="C14" s="12" t="s">
        <v>31</v>
      </c>
      <c r="D14" s="13">
        <v>3085.0</v>
      </c>
      <c r="E14" s="4" t="str">
        <f t="shared" ref="E14:E15" si="16">switch(F14,INDIRECT(A14&amp;"!$E$20"),mid(INDIRECT(A14&amp;"!$A$2"),17,len(INDIRECT(A14&amp;"!$A$2"))),INDIRECT(A14&amp;"!$k$20"),mid(INDIRECT(A14&amp;"!$g$2"),17,len(INDIRECT(A14&amp;"!$g$2"))),indirect(A14&amp;"!$k$34"),mid(INDIRECT(A14&amp;"!$g$21"),22,len(INDIRECT(A14&amp;"!$g$21"))))</f>
        <v/>
      </c>
      <c r="F14" s="8">
        <f t="shared" ref="F14:F15" si="17">INDIRECT(A14&amp;"!$k$20")</f>
        <v>0</v>
      </c>
      <c r="G14" s="8">
        <f t="shared" si="4"/>
        <v>3085</v>
      </c>
      <c r="H14" s="9" t="str">
        <f t="shared" si="5"/>
        <v>MATCH</v>
      </c>
      <c r="I14" s="8">
        <f t="shared" si="6"/>
        <v>0</v>
      </c>
      <c r="J14" s="8">
        <f t="shared" si="7"/>
        <v>3085</v>
      </c>
      <c r="K14" s="4" t="str">
        <f t="shared" si="8"/>
        <v>MATCH</v>
      </c>
      <c r="L14" s="4" t="str">
        <f t="shared" si="9"/>
        <v/>
      </c>
      <c r="M14" s="10" t="str">
        <f t="shared" si="10"/>
        <v>rvv10@scarletmail.rutgers.edu</v>
      </c>
      <c r="N14" s="4"/>
      <c r="O14" s="9" t="str">
        <f t="shared" si="11"/>
        <v>SABO #: 2002</v>
      </c>
      <c r="P14" s="5"/>
      <c r="Q14" s="5"/>
      <c r="R14" s="5"/>
      <c r="S14" s="5"/>
      <c r="T14" s="5"/>
      <c r="U14" s="5"/>
      <c r="V14" s="5"/>
      <c r="W14" s="5"/>
      <c r="X14" s="5"/>
      <c r="Y14" s="5"/>
      <c r="Z14" s="5"/>
    </row>
    <row r="15">
      <c r="A15" s="11" t="s">
        <v>32</v>
      </c>
      <c r="B15" s="7" t="str">
        <f t="shared" si="1"/>
        <v>2011</v>
      </c>
      <c r="C15" s="12" t="s">
        <v>33</v>
      </c>
      <c r="D15" s="8">
        <f t="shared" ref="D15:D17" si="18">max(indirect(A15&amp;"!$k$34"),INDIRECT(A15&amp;"!$E$20"))</f>
        <v>1000</v>
      </c>
      <c r="E15" s="4" t="str">
        <f t="shared" si="16"/>
        <v>Halloween Spooky Game Knight</v>
      </c>
      <c r="F15" s="8">
        <f t="shared" si="17"/>
        <v>810</v>
      </c>
      <c r="G15" s="8">
        <f t="shared" si="4"/>
        <v>1810</v>
      </c>
      <c r="H15" s="9" t="str">
        <f t="shared" si="5"/>
        <v>MATCH</v>
      </c>
      <c r="I15" s="8">
        <f t="shared" si="6"/>
        <v>960</v>
      </c>
      <c r="J15" s="8">
        <f t="shared" si="7"/>
        <v>2770</v>
      </c>
      <c r="K15" s="4" t="str">
        <f t="shared" si="8"/>
        <v>MATCH</v>
      </c>
      <c r="L15" s="4" t="str">
        <f t="shared" si="9"/>
        <v/>
      </c>
      <c r="M15" s="10" t="str">
        <f t="shared" si="10"/>
        <v>kvm27@scarletmail.rutgers.edu</v>
      </c>
      <c r="N15" s="4"/>
      <c r="O15" s="9" t="str">
        <f t="shared" si="11"/>
        <v>SABO #: 2011</v>
      </c>
      <c r="P15" s="5"/>
      <c r="Q15" s="5"/>
      <c r="R15" s="5"/>
      <c r="S15" s="5"/>
      <c r="T15" s="5"/>
      <c r="U15" s="5"/>
      <c r="V15" s="5"/>
      <c r="W15" s="5"/>
      <c r="X15" s="5"/>
      <c r="Y15" s="5"/>
      <c r="Z15" s="5"/>
    </row>
    <row r="16">
      <c r="A16" s="11" t="s">
        <v>34</v>
      </c>
      <c r="B16" s="7" t="str">
        <f t="shared" si="1"/>
        <v>1876</v>
      </c>
      <c r="C16" s="12" t="s">
        <v>33</v>
      </c>
      <c r="D16" s="8">
        <f t="shared" si="18"/>
        <v>550</v>
      </c>
      <c r="E16" s="6" t="s">
        <v>35</v>
      </c>
      <c r="F16" s="13">
        <v>220.0</v>
      </c>
      <c r="G16" s="8">
        <f t="shared" si="4"/>
        <v>770</v>
      </c>
      <c r="H16" s="9" t="str">
        <f t="shared" si="5"/>
        <v>MATCH</v>
      </c>
      <c r="I16" s="8">
        <f t="shared" si="6"/>
        <v>0</v>
      </c>
      <c r="J16" s="8">
        <f t="shared" si="7"/>
        <v>770</v>
      </c>
      <c r="K16" s="4" t="str">
        <f t="shared" si="8"/>
        <v>MATCH</v>
      </c>
      <c r="L16" s="4" t="str">
        <f t="shared" si="9"/>
        <v>-Make sure location is national for College Rocket League event - CC</v>
      </c>
      <c r="M16" s="10" t="str">
        <f t="shared" si="10"/>
        <v>acg191@scarletmail.rutgers.edu</v>
      </c>
      <c r="N16" s="4"/>
      <c r="O16" s="9" t="str">
        <f t="shared" si="11"/>
        <v>SABO #: 1876</v>
      </c>
      <c r="P16" s="5"/>
      <c r="Q16" s="5"/>
      <c r="R16" s="5"/>
      <c r="S16" s="5"/>
      <c r="T16" s="5"/>
      <c r="U16" s="5"/>
      <c r="V16" s="5"/>
      <c r="W16" s="5"/>
      <c r="X16" s="5"/>
      <c r="Y16" s="5"/>
      <c r="Z16" s="5"/>
    </row>
    <row r="17">
      <c r="A17" s="11" t="s">
        <v>36</v>
      </c>
      <c r="B17" s="7" t="str">
        <f t="shared" si="1"/>
        <v>2015</v>
      </c>
      <c r="C17" s="4" t="str">
        <f>if(D17=indirect(A17&amp;"!$k$34"),mid(INDIRECT(A17&amp;"!$g$21"),23,len(INDIRECT(A17&amp;"!$g$21"))),mid(INDIRECT(A17&amp;"!$A$2"),17,len(INDIRECT(A17&amp;"!$A$2"))))</f>
        <v>VALORANT Champions Tour 2022 Watch Event</v>
      </c>
      <c r="D17" s="8">
        <f t="shared" si="18"/>
        <v>640</v>
      </c>
      <c r="E17" s="4" t="str">
        <f>switch(F17,INDIRECT(A17&amp;"!$E$20"),mid(INDIRECT(A17&amp;"!$A$2"),17,len(INDIRECT(A17&amp;"!$A$2"))),INDIRECT(A17&amp;"!$k$20"),mid(INDIRECT(A17&amp;"!$g$2"),17,len(INDIRECT(A17&amp;"!$g$2"))),indirect(A17&amp;"!$k$34"),mid(INDIRECT(A17&amp;"!$g$21"),22,len(INDIRECT(A17&amp;"!$g$21"))))</f>
        <v/>
      </c>
      <c r="F17" s="8">
        <f>INDIRECT(A17&amp;"!$k$20")</f>
        <v>0</v>
      </c>
      <c r="G17" s="14">
        <f t="shared" si="4"/>
        <v>640</v>
      </c>
      <c r="H17" s="9" t="str">
        <f t="shared" si="5"/>
        <v>MATCH</v>
      </c>
      <c r="I17" s="14">
        <f t="shared" si="6"/>
        <v>2000</v>
      </c>
      <c r="J17" s="15">
        <f t="shared" si="7"/>
        <v>2640</v>
      </c>
      <c r="K17" s="4" t="str">
        <f t="shared" si="8"/>
        <v>MATCH</v>
      </c>
      <c r="L17" s="4" t="str">
        <f t="shared" si="9"/>
        <v/>
      </c>
      <c r="M17" s="10" t="str">
        <f t="shared" si="10"/>
        <v>nd569@scarletmail.rutgers.edu</v>
      </c>
      <c r="N17" s="4"/>
      <c r="O17" s="9" t="str">
        <f t="shared" si="11"/>
        <v>SABO #: 2015</v>
      </c>
      <c r="P17" s="5"/>
      <c r="Q17" s="5"/>
      <c r="R17" s="5"/>
      <c r="S17" s="5"/>
      <c r="T17" s="5"/>
      <c r="U17" s="5"/>
      <c r="V17" s="5"/>
      <c r="W17" s="5"/>
      <c r="X17" s="5"/>
      <c r="Y17" s="5"/>
      <c r="Z17" s="5"/>
    </row>
    <row r="18">
      <c r="A18" s="5"/>
      <c r="B18" s="5"/>
      <c r="C18" s="5"/>
      <c r="D18" s="5"/>
      <c r="E18" s="5"/>
      <c r="F18" s="5"/>
      <c r="G18" s="16">
        <f>SUM(G2:G17)</f>
        <v>28210</v>
      </c>
      <c r="H18" s="5"/>
      <c r="I18" s="16">
        <f t="shared" ref="I18:J18" si="19">SUM(I2:I17)</f>
        <v>14725</v>
      </c>
      <c r="J18" s="16">
        <f t="shared" si="19"/>
        <v>42935</v>
      </c>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37</v>
      </c>
      <c r="B1" s="18" t="s">
        <v>38</v>
      </c>
      <c r="C1" s="18" t="s">
        <v>39</v>
      </c>
      <c r="D1" s="18" t="s">
        <v>40</v>
      </c>
      <c r="E1" s="18" t="s">
        <v>41</v>
      </c>
      <c r="F1" s="18" t="s">
        <v>42</v>
      </c>
      <c r="G1" s="19" t="s">
        <v>43</v>
      </c>
      <c r="H1" s="20"/>
      <c r="I1" s="20"/>
      <c r="J1" s="20"/>
      <c r="K1" s="21" t="s">
        <v>44</v>
      </c>
      <c r="L1" s="22"/>
      <c r="M1" s="20"/>
      <c r="N1" s="23"/>
      <c r="O1" s="20"/>
      <c r="P1" s="20"/>
      <c r="Q1" s="20"/>
      <c r="R1" s="20"/>
      <c r="S1" s="20"/>
      <c r="T1" s="20"/>
      <c r="U1" s="20"/>
      <c r="V1" s="20"/>
      <c r="W1" s="20"/>
      <c r="X1" s="20"/>
      <c r="Y1" s="20"/>
      <c r="Z1" s="20"/>
    </row>
    <row r="2" ht="12.75" customHeight="1">
      <c r="A2" s="24" t="s">
        <v>45</v>
      </c>
      <c r="B2" s="25"/>
      <c r="C2" s="25"/>
      <c r="D2" s="25"/>
      <c r="E2" s="26"/>
      <c r="F2" s="26"/>
      <c r="G2" s="25" t="s">
        <v>46</v>
      </c>
      <c r="H2" s="27"/>
      <c r="I2" s="27"/>
      <c r="J2" s="27"/>
      <c r="K2" s="26"/>
      <c r="L2" s="28"/>
      <c r="M2" s="20"/>
      <c r="N2" s="20"/>
      <c r="O2" s="20"/>
      <c r="P2" s="20"/>
      <c r="Q2" s="20"/>
      <c r="R2" s="20"/>
      <c r="S2" s="20"/>
      <c r="T2" s="20"/>
      <c r="U2" s="20"/>
      <c r="V2" s="20"/>
      <c r="W2" s="20"/>
      <c r="X2" s="20"/>
      <c r="Y2" s="20"/>
      <c r="Z2" s="20"/>
    </row>
    <row r="3" ht="12.75" customHeight="1">
      <c r="A3" s="29" t="s">
        <v>47</v>
      </c>
      <c r="B3" s="30" t="s">
        <v>48</v>
      </c>
      <c r="C3" s="30" t="s">
        <v>49</v>
      </c>
      <c r="D3" s="30" t="s">
        <v>50</v>
      </c>
      <c r="E3" s="29" t="s">
        <v>51</v>
      </c>
      <c r="F3" s="31"/>
      <c r="G3" s="29" t="s">
        <v>52</v>
      </c>
      <c r="H3" s="30" t="s">
        <v>53</v>
      </c>
      <c r="I3" s="30" t="s">
        <v>54</v>
      </c>
      <c r="J3" s="30" t="s">
        <v>55</v>
      </c>
      <c r="K3" s="29" t="s">
        <v>51</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200.0</v>
      </c>
      <c r="C5" s="36" t="s">
        <v>62</v>
      </c>
      <c r="D5" s="37"/>
      <c r="E5" s="38">
        <v>200.0</v>
      </c>
      <c r="F5" s="39">
        <v>200.0</v>
      </c>
      <c r="G5" s="40" t="s">
        <v>61</v>
      </c>
      <c r="H5" s="41">
        <v>450.0</v>
      </c>
      <c r="I5" s="42" t="s">
        <v>63</v>
      </c>
      <c r="J5" s="40"/>
      <c r="K5" s="43">
        <v>400.0</v>
      </c>
      <c r="L5" s="44">
        <v>400.0</v>
      </c>
      <c r="M5" s="20"/>
      <c r="N5" s="20"/>
      <c r="O5" s="20"/>
      <c r="P5" s="20"/>
      <c r="Q5" s="20"/>
      <c r="R5" s="20"/>
      <c r="S5" s="20"/>
      <c r="T5" s="20"/>
      <c r="U5" s="20"/>
      <c r="V5" s="20"/>
      <c r="W5" s="20"/>
      <c r="X5" s="20"/>
      <c r="Y5" s="20"/>
      <c r="Z5" s="20"/>
    </row>
    <row r="6" ht="12.75" customHeight="1">
      <c r="A6" s="34" t="s">
        <v>64</v>
      </c>
      <c r="B6" s="35">
        <v>0.0</v>
      </c>
      <c r="C6" s="36"/>
      <c r="D6" s="37"/>
      <c r="E6" s="3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200.0</v>
      </c>
      <c r="C7" s="36" t="s">
        <v>66</v>
      </c>
      <c r="D7" s="37"/>
      <c r="E7" s="38">
        <v>200.0</v>
      </c>
      <c r="F7" s="39">
        <v>200.0</v>
      </c>
      <c r="G7" s="40" t="s">
        <v>65</v>
      </c>
      <c r="H7" s="41">
        <v>500.0</v>
      </c>
      <c r="I7" s="42" t="s">
        <v>67</v>
      </c>
      <c r="J7" s="40"/>
      <c r="K7" s="43">
        <v>500.0</v>
      </c>
      <c r="L7" s="44">
        <v>500.0</v>
      </c>
      <c r="M7" s="20"/>
      <c r="N7" s="20"/>
      <c r="O7" s="20"/>
      <c r="P7" s="20"/>
      <c r="Q7" s="20"/>
      <c r="R7" s="20"/>
      <c r="S7" s="20"/>
      <c r="T7" s="20"/>
      <c r="U7" s="20"/>
      <c r="V7" s="20"/>
      <c r="W7" s="20"/>
      <c r="X7" s="20"/>
      <c r="Y7" s="20"/>
      <c r="Z7" s="20"/>
    </row>
    <row r="8" ht="12.75" customHeight="1">
      <c r="A8" s="34" t="s">
        <v>68</v>
      </c>
      <c r="B8" s="35">
        <v>20.0</v>
      </c>
      <c r="C8" s="36" t="s">
        <v>69</v>
      </c>
      <c r="D8" s="37"/>
      <c r="E8" s="38">
        <v>20.0</v>
      </c>
      <c r="F8" s="39">
        <v>20.0</v>
      </c>
      <c r="G8" s="40" t="s">
        <v>68</v>
      </c>
      <c r="H8" s="41">
        <v>200.0</v>
      </c>
      <c r="I8" s="42" t="s">
        <v>70</v>
      </c>
      <c r="J8" s="40"/>
      <c r="K8" s="43">
        <v>200.0</v>
      </c>
      <c r="L8" s="44">
        <v>200.0</v>
      </c>
      <c r="M8" s="20"/>
      <c r="N8" s="20"/>
      <c r="O8" s="20"/>
      <c r="P8" s="20"/>
      <c r="Q8" s="20"/>
      <c r="R8" s="20"/>
      <c r="S8" s="20"/>
      <c r="T8" s="20"/>
      <c r="U8" s="20"/>
      <c r="V8" s="20"/>
      <c r="W8" s="20"/>
      <c r="X8" s="20"/>
      <c r="Y8" s="20"/>
      <c r="Z8" s="20"/>
    </row>
    <row r="9" ht="12.75" customHeight="1">
      <c r="A9" s="37" t="s">
        <v>71</v>
      </c>
      <c r="B9" s="35">
        <v>0.0</v>
      </c>
      <c r="C9" s="36" t="s">
        <v>72</v>
      </c>
      <c r="D9" s="37"/>
      <c r="E9" s="47"/>
      <c r="F9" s="48"/>
      <c r="G9" s="40" t="s">
        <v>71</v>
      </c>
      <c r="H9" s="49">
        <v>0.0</v>
      </c>
      <c r="I9" s="50" t="s">
        <v>73</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t="s">
        <v>77</v>
      </c>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t="s">
        <v>77</v>
      </c>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0.0</v>
      </c>
      <c r="C17" s="36"/>
      <c r="D17" s="37"/>
      <c r="E17" s="35">
        <v>0.0</v>
      </c>
      <c r="F17" s="45">
        <v>0.0</v>
      </c>
      <c r="G17" s="40" t="s">
        <v>41</v>
      </c>
      <c r="H17" s="41"/>
      <c r="I17" s="42">
        <v>1150.0</v>
      </c>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420</v>
      </c>
      <c r="C20" s="56"/>
      <c r="D20" s="37"/>
      <c r="E20" s="56">
        <f t="shared" ref="E20:F20" si="1">SUM(E5,E6,E7,E8,E10,E11,E15,E17,E18)</f>
        <v>420</v>
      </c>
      <c r="F20" s="62">
        <f t="shared" si="1"/>
        <v>420</v>
      </c>
      <c r="G20" s="40" t="s">
        <v>83</v>
      </c>
      <c r="H20" s="49">
        <f>SUM(H5:H18)</f>
        <v>1150</v>
      </c>
      <c r="I20" s="57"/>
      <c r="J20" s="40"/>
      <c r="K20" s="49">
        <f t="shared" ref="K20:L20" si="2">SUM(K5:K19)</f>
        <v>1100</v>
      </c>
      <c r="L20" s="63">
        <f t="shared" si="2"/>
        <v>1100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76">
        <v>600.0</v>
      </c>
      <c r="C24" s="77" t="s">
        <v>94</v>
      </c>
      <c r="D24" s="75"/>
      <c r="E24" s="76">
        <v>600.0</v>
      </c>
      <c r="F24" s="78">
        <v>600.0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75.0</v>
      </c>
      <c r="C25" s="77" t="s">
        <v>97</v>
      </c>
      <c r="D25" s="75"/>
      <c r="E25" s="76">
        <v>75.0</v>
      </c>
      <c r="F25" s="78">
        <v>75.0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v>60.0</v>
      </c>
      <c r="C26" s="77" t="s">
        <v>100</v>
      </c>
      <c r="D26" s="75"/>
      <c r="E26" s="76">
        <v>60.0</v>
      </c>
      <c r="F26" s="78">
        <v>60.0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450.0</v>
      </c>
      <c r="C27" s="77" t="s">
        <v>103</v>
      </c>
      <c r="D27" s="75"/>
      <c r="E27" s="85">
        <v>450.0</v>
      </c>
      <c r="F27" s="78">
        <v>450.0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300.0</v>
      </c>
      <c r="C28" s="77" t="s">
        <v>106</v>
      </c>
      <c r="D28" s="75"/>
      <c r="E28" s="85">
        <v>300.0</v>
      </c>
      <c r="F28" s="78">
        <v>300.0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6">
        <v>140.0</v>
      </c>
      <c r="C30" s="77" t="s">
        <v>111</v>
      </c>
      <c r="D30" s="75"/>
      <c r="E30" s="76">
        <v>140.0</v>
      </c>
      <c r="F30" s="78">
        <v>140.0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0.0</v>
      </c>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76">
        <v>0.0</v>
      </c>
      <c r="C35" s="77"/>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1625</v>
      </c>
      <c r="C37" s="105"/>
      <c r="D37" s="75"/>
      <c r="E37" s="104">
        <f t="shared" ref="E37:F37" si="4">SUM(E24:E36)</f>
        <v>1625</v>
      </c>
      <c r="F37" s="106">
        <f t="shared" si="4"/>
        <v>1625</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56" t="s">
        <v>159</v>
      </c>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1520</v>
      </c>
      <c r="F64" s="168">
        <f t="shared" si="9"/>
        <v>1520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1625</v>
      </c>
      <c r="F65" s="168">
        <f t="shared" si="10"/>
        <v>1625</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3145</v>
      </c>
      <c r="F66" s="168">
        <f t="shared" si="11"/>
        <v>3145</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168</v>
      </c>
      <c r="B1" s="18" t="s">
        <v>169</v>
      </c>
      <c r="C1" s="18" t="s">
        <v>170</v>
      </c>
      <c r="D1" s="18" t="s">
        <v>171</v>
      </c>
      <c r="E1" s="18" t="s">
        <v>172</v>
      </c>
      <c r="F1" s="18" t="s">
        <v>42</v>
      </c>
      <c r="G1" s="19" t="s">
        <v>173</v>
      </c>
      <c r="H1" s="20"/>
      <c r="I1" s="20"/>
      <c r="J1" s="20"/>
      <c r="K1" s="21" t="s">
        <v>174</v>
      </c>
      <c r="L1" s="22"/>
      <c r="M1" s="20"/>
      <c r="N1" s="23"/>
      <c r="O1" s="20"/>
      <c r="P1" s="20"/>
      <c r="Q1" s="20"/>
      <c r="R1" s="20"/>
      <c r="S1" s="20"/>
      <c r="T1" s="20"/>
      <c r="U1" s="20"/>
      <c r="V1" s="20"/>
      <c r="W1" s="20"/>
      <c r="X1" s="20"/>
      <c r="Y1" s="20"/>
      <c r="Z1" s="20"/>
    </row>
    <row r="2" ht="12.75" customHeight="1">
      <c r="A2" s="24" t="s">
        <v>175</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177</v>
      </c>
      <c r="B3" s="30" t="s">
        <v>91</v>
      </c>
      <c r="C3" s="30" t="s">
        <v>90</v>
      </c>
      <c r="D3" s="30" t="s">
        <v>86</v>
      </c>
      <c r="E3" s="29" t="s">
        <v>178</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0.0</v>
      </c>
      <c r="C5" s="36"/>
      <c r="D5" s="37"/>
      <c r="E5" s="35">
        <v>0.0</v>
      </c>
      <c r="F5" s="45">
        <v>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0.0</v>
      </c>
      <c r="C6" s="36"/>
      <c r="D6" s="37"/>
      <c r="E6" s="3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0.0</v>
      </c>
      <c r="C7" s="36"/>
      <c r="D7" s="37"/>
      <c r="E7" s="35">
        <v>0.0</v>
      </c>
      <c r="F7" s="45">
        <v>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0.0</v>
      </c>
      <c r="C8" s="36"/>
      <c r="D8" s="37"/>
      <c r="E8" s="35">
        <v>0.0</v>
      </c>
      <c r="F8" s="45">
        <v>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109</v>
      </c>
      <c r="D9" s="37"/>
      <c r="E9" s="47"/>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c r="C17" s="3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0</v>
      </c>
      <c r="C20" s="56"/>
      <c r="D20" s="37"/>
      <c r="E20" s="56">
        <f t="shared" ref="E20:F20" si="1">SUM(E5,E6,E7,E8,E10,E11,E15,E17,E18)</f>
        <v>0</v>
      </c>
      <c r="F20" s="62">
        <f t="shared" si="1"/>
        <v>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84">
        <v>0.0</v>
      </c>
      <c r="C24" s="77"/>
      <c r="D24" s="75"/>
      <c r="E24" s="84">
        <v>0.0</v>
      </c>
      <c r="F24" s="96">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0.0</v>
      </c>
      <c r="C25" s="77"/>
      <c r="D25" s="75"/>
      <c r="E25" s="84">
        <v>0.0</v>
      </c>
      <c r="F25" s="96">
        <v>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76">
        <v>0.0</v>
      </c>
      <c r="C26" s="77"/>
      <c r="D26" s="75"/>
      <c r="E26" s="84">
        <v>0.0</v>
      </c>
      <c r="F26" s="78"/>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5">
        <v>800.0</v>
      </c>
      <c r="C27" s="77" t="s">
        <v>180</v>
      </c>
      <c r="D27" s="75"/>
      <c r="E27" s="85">
        <v>460.0</v>
      </c>
      <c r="F27" s="78">
        <v>460.0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0.0</v>
      </c>
      <c r="C28" s="77"/>
      <c r="D28" s="75"/>
      <c r="E28" s="86">
        <v>0.0</v>
      </c>
      <c r="F28" s="96">
        <v>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v>0.0</v>
      </c>
      <c r="C30" s="77"/>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76">
        <v>0.0</v>
      </c>
      <c r="C33" s="77"/>
      <c r="D33" s="75"/>
      <c r="E33" s="84">
        <v>0.0</v>
      </c>
      <c r="F33" s="78"/>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76">
        <v>600.0</v>
      </c>
      <c r="C35" s="77" t="s">
        <v>181</v>
      </c>
      <c r="D35" s="75"/>
      <c r="E35" s="76">
        <v>600.0</v>
      </c>
      <c r="F35" s="78">
        <v>600.0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1400</v>
      </c>
      <c r="C37" s="105"/>
      <c r="D37" s="75"/>
      <c r="E37" s="104">
        <f t="shared" ref="E37:F37" si="4">SUM(E24:E36)</f>
        <v>1060</v>
      </c>
      <c r="F37" s="106">
        <f t="shared" si="4"/>
        <v>1060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t="s">
        <v>15</v>
      </c>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t="s">
        <v>182</v>
      </c>
      <c r="C54" s="69" t="s">
        <v>183</v>
      </c>
      <c r="D54" s="30" t="s">
        <v>184</v>
      </c>
      <c r="E54" s="29" t="s">
        <v>185</v>
      </c>
      <c r="F54" s="33" t="s">
        <v>186</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600.0</v>
      </c>
      <c r="C56" s="142" t="s">
        <v>187</v>
      </c>
      <c r="D56" s="143"/>
      <c r="E56" s="178">
        <v>600.0</v>
      </c>
      <c r="F56" s="179">
        <v>600.0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2400.0</v>
      </c>
      <c r="C59" s="142" t="s">
        <v>188</v>
      </c>
      <c r="D59" s="143"/>
      <c r="E59" s="178">
        <v>2400.0</v>
      </c>
      <c r="F59" s="179">
        <v>2400.0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1125.0</v>
      </c>
      <c r="C60" s="142" t="s">
        <v>189</v>
      </c>
      <c r="D60" s="143"/>
      <c r="E60" s="178">
        <v>1125.0</v>
      </c>
      <c r="F60" s="179">
        <v>1125.0</v>
      </c>
      <c r="G60" s="156" t="s">
        <v>190</v>
      </c>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4125</v>
      </c>
      <c r="F63" s="166">
        <f t="shared" si="8"/>
        <v>4125</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4125</v>
      </c>
      <c r="F64" s="168">
        <f t="shared" si="9"/>
        <v>4125</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1060</v>
      </c>
      <c r="F65" s="168">
        <f t="shared" si="10"/>
        <v>1060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5185</v>
      </c>
      <c r="F66" s="168">
        <f t="shared" si="11"/>
        <v>5185</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191</v>
      </c>
      <c r="B1" s="18" t="s">
        <v>192</v>
      </c>
      <c r="C1" s="18" t="s">
        <v>39</v>
      </c>
      <c r="D1" s="18" t="s">
        <v>193</v>
      </c>
      <c r="E1" s="18" t="s">
        <v>194</v>
      </c>
      <c r="F1" s="18" t="s">
        <v>42</v>
      </c>
      <c r="G1" s="19" t="s">
        <v>195</v>
      </c>
      <c r="H1" s="20"/>
      <c r="I1" s="20"/>
      <c r="J1" s="20"/>
      <c r="K1" s="21" t="s">
        <v>196</v>
      </c>
      <c r="L1" s="22"/>
      <c r="M1" s="20"/>
      <c r="N1" s="23"/>
      <c r="O1" s="20"/>
      <c r="P1" s="20"/>
      <c r="Q1" s="20"/>
      <c r="R1" s="20"/>
      <c r="S1" s="20"/>
      <c r="T1" s="20"/>
      <c r="U1" s="20"/>
      <c r="V1" s="20"/>
      <c r="W1" s="20"/>
      <c r="X1" s="20"/>
      <c r="Y1" s="20"/>
      <c r="Z1" s="20"/>
    </row>
    <row r="2" ht="12.75" customHeight="1">
      <c r="A2" s="24" t="s">
        <v>175</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177</v>
      </c>
      <c r="B3" s="30" t="s">
        <v>91</v>
      </c>
      <c r="C3" s="30" t="s">
        <v>90</v>
      </c>
      <c r="D3" s="30" t="s">
        <v>86</v>
      </c>
      <c r="E3" s="29" t="s">
        <v>178</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0.0</v>
      </c>
      <c r="C5" s="36"/>
      <c r="D5" s="37"/>
      <c r="E5" s="35">
        <v>0.0</v>
      </c>
      <c r="F5" s="45">
        <v>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0.0</v>
      </c>
      <c r="C6" s="36"/>
      <c r="D6" s="37"/>
      <c r="E6" s="3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0.0</v>
      </c>
      <c r="C7" s="36"/>
      <c r="D7" s="37"/>
      <c r="E7" s="35">
        <v>0.0</v>
      </c>
      <c r="F7" s="45">
        <v>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0.0</v>
      </c>
      <c r="C8" s="36"/>
      <c r="D8" s="37"/>
      <c r="E8" s="35">
        <v>0.0</v>
      </c>
      <c r="F8" s="45">
        <v>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109</v>
      </c>
      <c r="D9" s="37"/>
      <c r="E9" s="47"/>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c r="C17" s="3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0</v>
      </c>
      <c r="C20" s="56"/>
      <c r="D20" s="37"/>
      <c r="E20" s="56">
        <f t="shared" ref="E20:F20" si="1">SUM(E5,E6,E7,E8,E10,E11,E15,E17,E18)</f>
        <v>0</v>
      </c>
      <c r="F20" s="62">
        <f t="shared" si="1"/>
        <v>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76">
        <v>100.0</v>
      </c>
      <c r="C24" s="77" t="s">
        <v>197</v>
      </c>
      <c r="D24" s="75"/>
      <c r="E24" s="84">
        <v>0.0</v>
      </c>
      <c r="F24" s="96">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50.0</v>
      </c>
      <c r="C25" s="77" t="s">
        <v>198</v>
      </c>
      <c r="D25" s="75"/>
      <c r="E25" s="78">
        <v>50.0</v>
      </c>
      <c r="F25" s="78">
        <v>50.0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76">
        <v>50.0</v>
      </c>
      <c r="C26" s="77" t="s">
        <v>199</v>
      </c>
      <c r="D26" s="75"/>
      <c r="E26" s="78">
        <v>120.0</v>
      </c>
      <c r="F26" s="78">
        <v>120.0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5">
        <v>120.0</v>
      </c>
      <c r="C27" s="77" t="s">
        <v>200</v>
      </c>
      <c r="D27" s="75"/>
      <c r="E27" s="86">
        <v>0.0</v>
      </c>
      <c r="F27" s="96">
        <v>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0.0</v>
      </c>
      <c r="C28" s="77"/>
      <c r="D28" s="75"/>
      <c r="E28" s="86">
        <v>0.0</v>
      </c>
      <c r="F28" s="96">
        <v>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v>0.0</v>
      </c>
      <c r="C30" s="77"/>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0.0</v>
      </c>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76">
        <v>0.0</v>
      </c>
      <c r="C35" s="77"/>
      <c r="D35" s="75"/>
      <c r="E35" s="84">
        <v>0.0</v>
      </c>
      <c r="F35" s="96">
        <v>0.0</v>
      </c>
      <c r="G35" s="27" t="s">
        <v>119</v>
      </c>
      <c r="H35" s="27" t="s">
        <v>201</v>
      </c>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t="s">
        <v>17</v>
      </c>
      <c r="I36" s="69"/>
      <c r="J36" s="30" t="s">
        <v>202</v>
      </c>
      <c r="K36" s="29"/>
      <c r="L36" s="71"/>
      <c r="M36" s="20"/>
      <c r="N36" s="20"/>
      <c r="O36" s="20"/>
      <c r="P36" s="20"/>
      <c r="Q36" s="20"/>
      <c r="R36" s="20"/>
      <c r="S36" s="20"/>
      <c r="T36" s="20"/>
      <c r="U36" s="20"/>
      <c r="V36" s="20"/>
      <c r="W36" s="20"/>
      <c r="X36" s="20"/>
      <c r="Y36" s="20"/>
      <c r="Z36" s="20"/>
    </row>
    <row r="37" ht="12.75" customHeight="1">
      <c r="A37" s="75" t="s">
        <v>83</v>
      </c>
      <c r="B37" s="104">
        <f>SUM(B24:B35)</f>
        <v>320</v>
      </c>
      <c r="C37" s="105"/>
      <c r="D37" s="75"/>
      <c r="E37" s="104">
        <f t="shared" ref="E37:F37" si="4">SUM(E24:E36)</f>
        <v>170</v>
      </c>
      <c r="F37" s="106">
        <f t="shared" si="4"/>
        <v>170</v>
      </c>
      <c r="G37" s="30" t="s">
        <v>89</v>
      </c>
      <c r="H37" s="30" t="s">
        <v>203</v>
      </c>
      <c r="I37" s="69"/>
      <c r="J37" s="30"/>
      <c r="K37" s="29" t="s">
        <v>185</v>
      </c>
      <c r="L37" s="33" t="s">
        <v>204</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40.0</v>
      </c>
      <c r="I39" s="110" t="s">
        <v>205</v>
      </c>
      <c r="J39" s="111"/>
      <c r="K39" s="180">
        <v>40.0</v>
      </c>
      <c r="L39" s="181">
        <v>40.0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150.0</v>
      </c>
      <c r="I41" s="110" t="s">
        <v>206</v>
      </c>
      <c r="J41" s="111"/>
      <c r="K41" s="180">
        <v>150.0</v>
      </c>
      <c r="L41" s="181">
        <v>150.0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190</v>
      </c>
      <c r="I45" s="113"/>
      <c r="J45" s="111"/>
      <c r="K45" s="125">
        <f t="shared" ref="K45:L45" si="5">SUM(K39,K40,K41,K42,K43,K44)</f>
        <v>190</v>
      </c>
      <c r="L45" s="126">
        <f t="shared" si="5"/>
        <v>190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56" t="s">
        <v>207</v>
      </c>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190</v>
      </c>
      <c r="F64" s="168">
        <f t="shared" si="9"/>
        <v>190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170</v>
      </c>
      <c r="F65" s="168">
        <f t="shared" si="10"/>
        <v>170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360</v>
      </c>
      <c r="F66" s="168">
        <f t="shared" si="11"/>
        <v>360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208</v>
      </c>
      <c r="B1" s="18" t="s">
        <v>209</v>
      </c>
      <c r="C1" s="18" t="s">
        <v>39</v>
      </c>
      <c r="D1" s="18" t="s">
        <v>210</v>
      </c>
      <c r="E1" s="18" t="s">
        <v>211</v>
      </c>
      <c r="F1" s="18" t="s">
        <v>42</v>
      </c>
      <c r="G1" s="19" t="s">
        <v>212</v>
      </c>
      <c r="H1" s="20"/>
      <c r="I1" s="20"/>
      <c r="J1" s="20"/>
      <c r="K1" s="21" t="s">
        <v>213</v>
      </c>
      <c r="L1" s="22"/>
      <c r="M1" s="20"/>
      <c r="N1" s="23"/>
      <c r="O1" s="20"/>
      <c r="P1" s="20"/>
      <c r="Q1" s="20"/>
      <c r="R1" s="20"/>
      <c r="S1" s="20"/>
      <c r="T1" s="20"/>
      <c r="U1" s="20"/>
      <c r="V1" s="20"/>
      <c r="W1" s="20"/>
      <c r="X1" s="20"/>
      <c r="Y1" s="20"/>
      <c r="Z1" s="20"/>
    </row>
    <row r="2" ht="12.75" customHeight="1">
      <c r="A2" s="24" t="s">
        <v>214</v>
      </c>
      <c r="B2" s="25"/>
      <c r="C2" s="25"/>
      <c r="D2" s="25"/>
      <c r="E2" s="26"/>
      <c r="F2" s="26"/>
      <c r="G2" s="25" t="s">
        <v>215</v>
      </c>
      <c r="H2" s="27"/>
      <c r="I2" s="27"/>
      <c r="J2" s="27"/>
      <c r="K2" s="26"/>
      <c r="L2" s="28"/>
      <c r="M2" s="20"/>
      <c r="N2" s="20"/>
      <c r="O2" s="20"/>
      <c r="P2" s="20"/>
      <c r="Q2" s="20"/>
      <c r="R2" s="20"/>
      <c r="S2" s="20"/>
      <c r="T2" s="20"/>
      <c r="U2" s="20"/>
      <c r="V2" s="20"/>
      <c r="W2" s="20"/>
      <c r="X2" s="20"/>
      <c r="Y2" s="20"/>
      <c r="Z2" s="20"/>
    </row>
    <row r="3" ht="12.75" customHeight="1">
      <c r="A3" s="29" t="s">
        <v>216</v>
      </c>
      <c r="B3" s="30" t="s">
        <v>217</v>
      </c>
      <c r="C3" s="30" t="s">
        <v>218</v>
      </c>
      <c r="D3" s="30" t="s">
        <v>219</v>
      </c>
      <c r="E3" s="29" t="s">
        <v>220</v>
      </c>
      <c r="F3" s="31"/>
      <c r="G3" s="29" t="s">
        <v>221</v>
      </c>
      <c r="H3" s="30" t="s">
        <v>222</v>
      </c>
      <c r="I3" s="30" t="s">
        <v>223</v>
      </c>
      <c r="J3" s="30" t="s">
        <v>224</v>
      </c>
      <c r="K3" s="29" t="s">
        <v>51</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25.0</v>
      </c>
      <c r="C5" s="36" t="s">
        <v>225</v>
      </c>
      <c r="D5" s="37"/>
      <c r="E5" s="39">
        <v>25.0</v>
      </c>
      <c r="F5" s="39">
        <v>25.0</v>
      </c>
      <c r="G5" s="40" t="s">
        <v>61</v>
      </c>
      <c r="H5" s="41">
        <v>0.0</v>
      </c>
      <c r="I5" s="42">
        <v>0.0</v>
      </c>
      <c r="J5" s="40"/>
      <c r="K5" s="41">
        <v>0.0</v>
      </c>
      <c r="L5" s="46">
        <v>0.0</v>
      </c>
      <c r="M5" s="20"/>
      <c r="N5" s="20"/>
      <c r="O5" s="20"/>
      <c r="P5" s="20"/>
      <c r="Q5" s="20"/>
      <c r="R5" s="20"/>
      <c r="S5" s="20"/>
      <c r="T5" s="20"/>
      <c r="U5" s="20"/>
      <c r="V5" s="20"/>
      <c r="W5" s="20"/>
      <c r="X5" s="20"/>
      <c r="Y5" s="20"/>
      <c r="Z5" s="20"/>
    </row>
    <row r="6" ht="12.75" customHeight="1">
      <c r="A6" s="34" t="s">
        <v>64</v>
      </c>
      <c r="B6" s="35">
        <v>0.0</v>
      </c>
      <c r="C6" s="36"/>
      <c r="D6" s="37"/>
      <c r="E6" s="4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250.0</v>
      </c>
      <c r="C7" s="36" t="s">
        <v>226</v>
      </c>
      <c r="D7" s="37"/>
      <c r="E7" s="39">
        <v>250.0</v>
      </c>
      <c r="F7" s="39">
        <v>250.0</v>
      </c>
      <c r="G7" s="40" t="s">
        <v>65</v>
      </c>
      <c r="H7" s="41">
        <v>25.0</v>
      </c>
      <c r="I7" s="42" t="s">
        <v>227</v>
      </c>
      <c r="J7" s="40"/>
      <c r="K7" s="43">
        <v>25.0</v>
      </c>
      <c r="L7" s="44">
        <v>25.0</v>
      </c>
      <c r="M7" s="20"/>
      <c r="N7" s="20"/>
      <c r="O7" s="20"/>
      <c r="P7" s="20"/>
      <c r="Q7" s="20"/>
      <c r="R7" s="20"/>
      <c r="S7" s="20"/>
      <c r="T7" s="20"/>
      <c r="U7" s="20"/>
      <c r="V7" s="20"/>
      <c r="W7" s="20"/>
      <c r="X7" s="20"/>
      <c r="Y7" s="20"/>
      <c r="Z7" s="20"/>
    </row>
    <row r="8" ht="12.75" customHeight="1">
      <c r="A8" s="34" t="s">
        <v>68</v>
      </c>
      <c r="B8" s="35">
        <v>20.0</v>
      </c>
      <c r="C8" s="36" t="s">
        <v>228</v>
      </c>
      <c r="D8" s="37"/>
      <c r="E8" s="39">
        <v>20.0</v>
      </c>
      <c r="F8" s="39">
        <v>20.0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229</v>
      </c>
      <c r="D9" s="37"/>
      <c r="E9" s="47"/>
      <c r="F9" s="48"/>
      <c r="G9" s="40" t="s">
        <v>71</v>
      </c>
      <c r="H9" s="49">
        <v>0.0</v>
      </c>
      <c r="I9" s="50" t="s">
        <v>230</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t="s">
        <v>77</v>
      </c>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t="s">
        <v>77</v>
      </c>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0.0</v>
      </c>
      <c r="C17" s="36"/>
      <c r="D17" s="37"/>
      <c r="E17" s="35">
        <v>0.0</v>
      </c>
      <c r="F17" s="45">
        <v>0.0</v>
      </c>
      <c r="G17" s="40" t="s">
        <v>41</v>
      </c>
      <c r="H17" s="41"/>
      <c r="I17" s="42"/>
      <c r="J17" s="40"/>
      <c r="K17" s="41">
        <v>0.0</v>
      </c>
      <c r="L17" s="44">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295</v>
      </c>
      <c r="C20" s="56"/>
      <c r="D20" s="37"/>
      <c r="E20" s="56">
        <f t="shared" ref="E20:F20" si="1">SUM(E5,E6,E7,E8,E10,E11,E15,E17,E18)</f>
        <v>295</v>
      </c>
      <c r="F20" s="62">
        <f t="shared" si="1"/>
        <v>295</v>
      </c>
      <c r="G20" s="40" t="s">
        <v>83</v>
      </c>
      <c r="H20" s="49">
        <f>SUM(H5:H18)</f>
        <v>25</v>
      </c>
      <c r="I20" s="57"/>
      <c r="J20" s="40"/>
      <c r="K20" s="49">
        <f t="shared" ref="K20:L20" si="2">SUM(K5:K19)</f>
        <v>25</v>
      </c>
      <c r="L20" s="63">
        <f t="shared" si="2"/>
        <v>25</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76">
        <v>0.0</v>
      </c>
      <c r="C24" s="77"/>
      <c r="D24" s="75"/>
      <c r="E24" s="84">
        <v>0.0</v>
      </c>
      <c r="F24" s="78"/>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20.0</v>
      </c>
      <c r="C25" s="77" t="s">
        <v>231</v>
      </c>
      <c r="D25" s="75"/>
      <c r="E25" s="76">
        <v>20.0</v>
      </c>
      <c r="F25" s="78">
        <v>20.0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76">
        <v>0.0</v>
      </c>
      <c r="C26" s="77"/>
      <c r="D26" s="75"/>
      <c r="E26" s="84">
        <v>0.0</v>
      </c>
      <c r="F26" s="78">
        <v>50.0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50.0</v>
      </c>
      <c r="C27" s="77" t="s">
        <v>232</v>
      </c>
      <c r="D27" s="75"/>
      <c r="E27" s="85">
        <v>50.0</v>
      </c>
      <c r="F27" s="96">
        <v>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0.0</v>
      </c>
      <c r="C28" s="77"/>
      <c r="D28" s="75"/>
      <c r="E28" s="86">
        <v>0.0</v>
      </c>
      <c r="F28" s="96">
        <v>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76">
        <v>35.0</v>
      </c>
      <c r="C30" s="182" t="s">
        <v>233</v>
      </c>
      <c r="D30" s="75"/>
      <c r="E30" s="76">
        <v>35.0</v>
      </c>
      <c r="F30" s="78">
        <v>35.0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0.0</v>
      </c>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c r="C35" s="77"/>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105</v>
      </c>
      <c r="C37" s="105"/>
      <c r="D37" s="75"/>
      <c r="E37" s="104">
        <f t="shared" ref="E37:F37" si="4">SUM(E24:E36)</f>
        <v>105</v>
      </c>
      <c r="F37" s="106">
        <f t="shared" si="4"/>
        <v>105</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56" t="s">
        <v>234</v>
      </c>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320</v>
      </c>
      <c r="F64" s="168">
        <f t="shared" si="9"/>
        <v>320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105</v>
      </c>
      <c r="F65" s="168">
        <f t="shared" si="10"/>
        <v>105</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425</v>
      </c>
      <c r="F66" s="168">
        <f t="shared" si="11"/>
        <v>425</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235</v>
      </c>
      <c r="B1" s="18" t="s">
        <v>236</v>
      </c>
      <c r="C1" s="18" t="s">
        <v>170</v>
      </c>
      <c r="D1" s="18" t="s">
        <v>237</v>
      </c>
      <c r="E1" s="18" t="s">
        <v>211</v>
      </c>
      <c r="F1" s="18" t="s">
        <v>238</v>
      </c>
      <c r="G1" s="19" t="s">
        <v>239</v>
      </c>
      <c r="H1" s="20"/>
      <c r="I1" s="20"/>
      <c r="J1" s="20"/>
      <c r="K1" s="21" t="s">
        <v>240</v>
      </c>
      <c r="L1" s="22"/>
      <c r="M1" s="20"/>
      <c r="N1" s="23"/>
      <c r="O1" s="20"/>
      <c r="P1" s="20"/>
      <c r="Q1" s="20"/>
      <c r="R1" s="20"/>
      <c r="S1" s="20"/>
      <c r="T1" s="20"/>
      <c r="U1" s="20"/>
      <c r="V1" s="20"/>
      <c r="W1" s="20"/>
      <c r="X1" s="20"/>
      <c r="Y1" s="20"/>
      <c r="Z1" s="20"/>
    </row>
    <row r="2" ht="12.75" customHeight="1">
      <c r="A2" s="24" t="s">
        <v>241</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242</v>
      </c>
      <c r="B3" s="30" t="s">
        <v>243</v>
      </c>
      <c r="C3" s="30" t="s">
        <v>244</v>
      </c>
      <c r="D3" s="30" t="s">
        <v>245</v>
      </c>
      <c r="E3" s="29" t="s">
        <v>51</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350.0</v>
      </c>
      <c r="C5" s="36" t="s">
        <v>246</v>
      </c>
      <c r="D5" s="37"/>
      <c r="E5" s="38">
        <v>240.0</v>
      </c>
      <c r="F5" s="39">
        <v>240.0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100.0</v>
      </c>
      <c r="C6" s="36" t="s">
        <v>247</v>
      </c>
      <c r="D6" s="37"/>
      <c r="E6" s="38">
        <v>100.0</v>
      </c>
      <c r="F6" s="39">
        <v>100.0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2640.0</v>
      </c>
      <c r="C7" s="36" t="s">
        <v>248</v>
      </c>
      <c r="D7" s="37"/>
      <c r="E7" s="38">
        <v>560.0</v>
      </c>
      <c r="F7" s="39">
        <v>560.0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50.0</v>
      </c>
      <c r="C8" s="36" t="s">
        <v>249</v>
      </c>
      <c r="D8" s="37"/>
      <c r="E8" s="38">
        <v>50.0</v>
      </c>
      <c r="F8" s="39">
        <v>50.0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109</v>
      </c>
      <c r="D9" s="37"/>
      <c r="E9" s="47"/>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t="s">
        <v>77</v>
      </c>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410.0</v>
      </c>
      <c r="C17" s="36" t="s">
        <v>250</v>
      </c>
      <c r="D17" s="37"/>
      <c r="E17" s="38">
        <v>410.0</v>
      </c>
      <c r="F17" s="39">
        <v>410.0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3550</v>
      </c>
      <c r="C20" s="56"/>
      <c r="D20" s="37"/>
      <c r="E20" s="56">
        <f t="shared" ref="E20:F20" si="1">SUM(E5,E6,E7,E8,E10,E11,E15,E17,E18)</f>
        <v>1360</v>
      </c>
      <c r="F20" s="62">
        <f t="shared" si="1"/>
        <v>1360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76">
        <v>100.0</v>
      </c>
      <c r="C24" s="77" t="s">
        <v>251</v>
      </c>
      <c r="D24" s="75"/>
      <c r="E24" s="76">
        <v>100.0</v>
      </c>
      <c r="F24" s="78">
        <v>100.0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25.0</v>
      </c>
      <c r="C25" s="77" t="s">
        <v>252</v>
      </c>
      <c r="D25" s="75"/>
      <c r="E25" s="76">
        <v>25.0</v>
      </c>
      <c r="F25" s="78">
        <v>25.0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76">
        <v>0.0</v>
      </c>
      <c r="C26" s="77"/>
      <c r="D26" s="75"/>
      <c r="E26" s="84">
        <v>0.0</v>
      </c>
      <c r="F26" s="78"/>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300.0</v>
      </c>
      <c r="C27" s="77" t="s">
        <v>253</v>
      </c>
      <c r="D27" s="75"/>
      <c r="E27" s="85">
        <v>300.0</v>
      </c>
      <c r="F27" s="78">
        <v>300.0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900.0</v>
      </c>
      <c r="C28" s="77" t="s">
        <v>254</v>
      </c>
      <c r="D28" s="75"/>
      <c r="E28" s="85">
        <v>300.0</v>
      </c>
      <c r="F28" s="78">
        <v>300.0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6">
        <v>360.0</v>
      </c>
      <c r="C30" s="77" t="s">
        <v>255</v>
      </c>
      <c r="D30" s="75"/>
      <c r="E30" s="76">
        <v>150.0</v>
      </c>
      <c r="F30" s="78">
        <v>150.0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0.0</v>
      </c>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c r="C35" s="77"/>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1685</v>
      </c>
      <c r="C37" s="105"/>
      <c r="D37" s="75"/>
      <c r="E37" s="104">
        <f t="shared" ref="E37:F37" si="4">SUM(E24:E36)</f>
        <v>875</v>
      </c>
      <c r="F37" s="106">
        <f t="shared" si="4"/>
        <v>875</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56" t="s">
        <v>256</v>
      </c>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1360</v>
      </c>
      <c r="F64" s="168">
        <f t="shared" si="9"/>
        <v>1360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875</v>
      </c>
      <c r="F65" s="168">
        <f t="shared" si="10"/>
        <v>875</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2235</v>
      </c>
      <c r="F66" s="168">
        <f t="shared" si="11"/>
        <v>2235</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257</v>
      </c>
      <c r="B1" s="18" t="s">
        <v>258</v>
      </c>
      <c r="C1" s="18" t="s">
        <v>170</v>
      </c>
      <c r="D1" s="18" t="s">
        <v>259</v>
      </c>
      <c r="E1" s="18" t="s">
        <v>260</v>
      </c>
      <c r="F1" s="18" t="s">
        <v>42</v>
      </c>
      <c r="G1" s="183" t="s">
        <v>261</v>
      </c>
      <c r="H1" s="20"/>
      <c r="I1" s="20"/>
      <c r="J1" s="20"/>
      <c r="K1" s="21" t="s">
        <v>262</v>
      </c>
      <c r="L1" s="22"/>
      <c r="M1" s="20"/>
      <c r="N1" s="23"/>
      <c r="O1" s="20"/>
      <c r="P1" s="20"/>
      <c r="Q1" s="20"/>
      <c r="R1" s="20"/>
      <c r="S1" s="20"/>
      <c r="T1" s="20"/>
      <c r="U1" s="20"/>
      <c r="V1" s="20"/>
      <c r="W1" s="20"/>
      <c r="X1" s="20"/>
      <c r="Y1" s="20"/>
      <c r="Z1" s="20"/>
    </row>
    <row r="2" ht="12.75" customHeight="1">
      <c r="A2" s="24" t="s">
        <v>263</v>
      </c>
      <c r="B2" s="25"/>
      <c r="C2" s="25"/>
      <c r="D2" s="25"/>
      <c r="E2" s="26"/>
      <c r="F2" s="26"/>
      <c r="G2" s="25" t="s">
        <v>264</v>
      </c>
      <c r="H2" s="27"/>
      <c r="I2" s="27"/>
      <c r="J2" s="27"/>
      <c r="K2" s="26"/>
      <c r="L2" s="28"/>
      <c r="M2" s="20"/>
      <c r="N2" s="20"/>
      <c r="O2" s="20"/>
      <c r="P2" s="20"/>
      <c r="Q2" s="20"/>
      <c r="R2" s="20"/>
      <c r="S2" s="20"/>
      <c r="T2" s="20"/>
      <c r="U2" s="20"/>
      <c r="V2" s="20"/>
      <c r="W2" s="20"/>
      <c r="X2" s="20"/>
      <c r="Y2" s="20"/>
      <c r="Z2" s="20"/>
    </row>
    <row r="3" ht="12.75" customHeight="1">
      <c r="A3" s="29" t="s">
        <v>265</v>
      </c>
      <c r="B3" s="30" t="s">
        <v>266</v>
      </c>
      <c r="C3" s="30" t="s">
        <v>54</v>
      </c>
      <c r="D3" s="30" t="s">
        <v>267</v>
      </c>
      <c r="E3" s="29" t="s">
        <v>51</v>
      </c>
      <c r="F3" s="31"/>
      <c r="G3" s="29" t="s">
        <v>268</v>
      </c>
      <c r="H3" s="30" t="s">
        <v>269</v>
      </c>
      <c r="I3" s="30" t="s">
        <v>54</v>
      </c>
      <c r="J3" s="30" t="s">
        <v>270</v>
      </c>
      <c r="K3" s="29" t="s">
        <v>51</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300.0</v>
      </c>
      <c r="C5" s="36" t="s">
        <v>271</v>
      </c>
      <c r="D5" s="37"/>
      <c r="E5" s="39">
        <v>300.0</v>
      </c>
      <c r="F5" s="39">
        <v>300.0</v>
      </c>
      <c r="G5" s="40" t="s">
        <v>61</v>
      </c>
      <c r="H5" s="41">
        <v>200.0</v>
      </c>
      <c r="I5" s="42" t="s">
        <v>272</v>
      </c>
      <c r="J5" s="40"/>
      <c r="K5" s="43">
        <v>200.0</v>
      </c>
      <c r="L5" s="44">
        <v>200.0</v>
      </c>
      <c r="M5" s="20"/>
      <c r="N5" s="20"/>
      <c r="O5" s="20"/>
      <c r="P5" s="20"/>
      <c r="Q5" s="20"/>
      <c r="R5" s="20"/>
      <c r="S5" s="20"/>
      <c r="T5" s="20"/>
      <c r="U5" s="20"/>
      <c r="V5" s="20"/>
      <c r="W5" s="20"/>
      <c r="X5" s="20"/>
      <c r="Y5" s="20"/>
      <c r="Z5" s="20"/>
    </row>
    <row r="6" ht="12.75" customHeight="1">
      <c r="A6" s="34" t="s">
        <v>64</v>
      </c>
      <c r="B6" s="35">
        <v>0.0</v>
      </c>
      <c r="C6" s="36" t="s">
        <v>273</v>
      </c>
      <c r="D6" s="37"/>
      <c r="E6" s="45">
        <v>0.0</v>
      </c>
      <c r="F6" s="45">
        <v>0.0</v>
      </c>
      <c r="G6" s="40" t="s">
        <v>64</v>
      </c>
      <c r="H6" s="41">
        <v>0.0</v>
      </c>
      <c r="I6" s="42" t="s">
        <v>274</v>
      </c>
      <c r="J6" s="40"/>
      <c r="K6" s="41">
        <v>0.0</v>
      </c>
      <c r="L6" s="46">
        <v>0.0</v>
      </c>
      <c r="M6" s="20"/>
      <c r="N6" s="20"/>
      <c r="O6" s="20"/>
      <c r="P6" s="20"/>
      <c r="Q6" s="20"/>
      <c r="R6" s="20"/>
      <c r="S6" s="20"/>
      <c r="T6" s="20"/>
      <c r="U6" s="20"/>
      <c r="V6" s="20"/>
      <c r="W6" s="20"/>
      <c r="X6" s="20"/>
      <c r="Y6" s="20"/>
      <c r="Z6" s="20"/>
    </row>
    <row r="7" ht="12.75" customHeight="1">
      <c r="A7" s="34" t="s">
        <v>65</v>
      </c>
      <c r="B7" s="35">
        <v>200.0</v>
      </c>
      <c r="C7" s="36" t="s">
        <v>275</v>
      </c>
      <c r="D7" s="37"/>
      <c r="E7" s="39">
        <v>200.0</v>
      </c>
      <c r="F7" s="39">
        <v>200.0</v>
      </c>
      <c r="G7" s="40" t="s">
        <v>65</v>
      </c>
      <c r="H7" s="41">
        <v>200.0</v>
      </c>
      <c r="I7" s="42" t="s">
        <v>275</v>
      </c>
      <c r="J7" s="40"/>
      <c r="K7" s="43">
        <v>200.0</v>
      </c>
      <c r="L7" s="44">
        <v>200.0</v>
      </c>
      <c r="M7" s="20"/>
      <c r="N7" s="20"/>
      <c r="O7" s="20"/>
      <c r="P7" s="20"/>
      <c r="Q7" s="20"/>
      <c r="R7" s="20"/>
      <c r="S7" s="20"/>
      <c r="T7" s="20"/>
      <c r="U7" s="20"/>
      <c r="V7" s="20"/>
      <c r="W7" s="20"/>
      <c r="X7" s="20"/>
      <c r="Y7" s="20"/>
      <c r="Z7" s="20"/>
    </row>
    <row r="8" ht="12.75" customHeight="1">
      <c r="A8" s="34" t="s">
        <v>68</v>
      </c>
      <c r="B8" s="35">
        <v>200.0</v>
      </c>
      <c r="C8" s="36" t="s">
        <v>276</v>
      </c>
      <c r="D8" s="37"/>
      <c r="E8" s="39">
        <v>200.0</v>
      </c>
      <c r="F8" s="39">
        <v>200.0</v>
      </c>
      <c r="G8" s="40" t="s">
        <v>68</v>
      </c>
      <c r="H8" s="41">
        <v>200.0</v>
      </c>
      <c r="I8" s="42" t="s">
        <v>277</v>
      </c>
      <c r="J8" s="40"/>
      <c r="K8" s="43">
        <v>200.0</v>
      </c>
      <c r="L8" s="44">
        <v>200.0</v>
      </c>
      <c r="M8" s="20"/>
      <c r="N8" s="20"/>
      <c r="O8" s="20"/>
      <c r="P8" s="20"/>
      <c r="Q8" s="20"/>
      <c r="R8" s="20"/>
      <c r="S8" s="20"/>
      <c r="T8" s="20"/>
      <c r="U8" s="20"/>
      <c r="V8" s="20"/>
      <c r="W8" s="20"/>
      <c r="X8" s="20"/>
      <c r="Y8" s="20"/>
      <c r="Z8" s="20"/>
    </row>
    <row r="9" ht="12.75" customHeight="1">
      <c r="A9" s="37" t="s">
        <v>71</v>
      </c>
      <c r="B9" s="35">
        <v>800.0</v>
      </c>
      <c r="C9" s="36" t="s">
        <v>278</v>
      </c>
      <c r="D9" s="37"/>
      <c r="E9" s="47"/>
      <c r="F9" s="184"/>
      <c r="G9" s="40" t="s">
        <v>71</v>
      </c>
      <c r="H9" s="49">
        <v>0.0</v>
      </c>
      <c r="I9" s="50" t="s">
        <v>279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8">
        <v>800.0</v>
      </c>
      <c r="F15" s="184">
        <v>800.0</v>
      </c>
      <c r="G15" s="54" t="s">
        <v>80</v>
      </c>
      <c r="H15" s="41" t="s">
        <v>77</v>
      </c>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50.0</v>
      </c>
      <c r="C17" s="36" t="s">
        <v>280</v>
      </c>
      <c r="D17" s="37"/>
      <c r="E17" s="35">
        <v>0.0</v>
      </c>
      <c r="F17" s="39">
        <v>50.0</v>
      </c>
      <c r="G17" s="40" t="s">
        <v>41</v>
      </c>
      <c r="H17" s="41" t="s">
        <v>281</v>
      </c>
      <c r="I17" s="42">
        <v>700.0</v>
      </c>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1550</v>
      </c>
      <c r="C20" s="56"/>
      <c r="D20" s="37"/>
      <c r="E20" s="56">
        <f t="shared" ref="E20:F20" si="1">SUM(E5,E6,E7,E8,E10,E11,E15,E17,E18)</f>
        <v>1500</v>
      </c>
      <c r="F20" s="62">
        <f t="shared" si="1"/>
        <v>1550</v>
      </c>
      <c r="G20" s="40" t="s">
        <v>83</v>
      </c>
      <c r="H20" s="49">
        <f>SUM(H5:H18)</f>
        <v>600</v>
      </c>
      <c r="I20" s="57"/>
      <c r="J20" s="40"/>
      <c r="K20" s="49">
        <f t="shared" ref="K20:L20" si="2">SUM(K5:K19)</f>
        <v>600</v>
      </c>
      <c r="L20" s="63">
        <f t="shared" si="2"/>
        <v>600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84"/>
      <c r="C24" s="77"/>
      <c r="D24" s="75"/>
      <c r="E24" s="84">
        <v>0.0</v>
      </c>
      <c r="F24" s="96">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c r="C25" s="77"/>
      <c r="D25" s="75"/>
      <c r="E25" s="84">
        <v>0.0</v>
      </c>
      <c r="F25" s="96">
        <v>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c r="C26" s="77"/>
      <c r="D26" s="75"/>
      <c r="E26" s="84">
        <v>0.0</v>
      </c>
      <c r="F26" s="96">
        <v>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6"/>
      <c r="C27" s="77"/>
      <c r="D27" s="75"/>
      <c r="E27" s="86">
        <v>0.0</v>
      </c>
      <c r="F27" s="96">
        <v>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c r="C28" s="77"/>
      <c r="D28" s="75"/>
      <c r="E28" s="86">
        <v>0.0</v>
      </c>
      <c r="F28" s="96">
        <v>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c r="C30" s="77"/>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c r="C35" s="77"/>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0</v>
      </c>
      <c r="C37" s="105"/>
      <c r="D37" s="75"/>
      <c r="E37" s="104">
        <f t="shared" ref="E37:F37" si="4">SUM(E24:E36)</f>
        <v>0</v>
      </c>
      <c r="F37" s="106">
        <f t="shared" si="4"/>
        <v>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56"/>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2100</v>
      </c>
      <c r="F64" s="168">
        <f t="shared" si="9"/>
        <v>2150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0</v>
      </c>
      <c r="F65" s="168">
        <f t="shared" si="10"/>
        <v>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2100</v>
      </c>
      <c r="F66" s="168">
        <f t="shared" si="11"/>
        <v>2150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85" t="s">
        <v>167</v>
      </c>
      <c r="B1" s="18" t="s">
        <v>282</v>
      </c>
      <c r="C1" s="18" t="s">
        <v>39</v>
      </c>
      <c r="D1" s="18" t="s">
        <v>283</v>
      </c>
      <c r="E1" s="18" t="s">
        <v>284</v>
      </c>
      <c r="F1" s="18" t="s">
        <v>42</v>
      </c>
      <c r="G1" s="19" t="s">
        <v>285</v>
      </c>
      <c r="H1" s="20"/>
      <c r="I1" s="20"/>
      <c r="J1" s="20"/>
      <c r="K1" s="21" t="s">
        <v>286</v>
      </c>
      <c r="L1" s="22"/>
      <c r="M1" s="20"/>
      <c r="N1" s="23"/>
      <c r="O1" s="20"/>
      <c r="P1" s="20"/>
      <c r="Q1" s="20"/>
      <c r="R1" s="20"/>
      <c r="S1" s="20"/>
      <c r="T1" s="20"/>
      <c r="U1" s="20"/>
      <c r="V1" s="20"/>
      <c r="W1" s="20"/>
      <c r="X1" s="20"/>
      <c r="Y1" s="20"/>
      <c r="Z1" s="20"/>
    </row>
    <row r="2" ht="12.75" customHeight="1">
      <c r="A2" s="24" t="s">
        <v>287</v>
      </c>
      <c r="B2" s="25"/>
      <c r="C2" s="25"/>
      <c r="D2" s="25"/>
      <c r="E2" s="26"/>
      <c r="F2" s="26"/>
      <c r="G2" s="25" t="s">
        <v>288</v>
      </c>
      <c r="H2" s="27"/>
      <c r="I2" s="27"/>
      <c r="J2" s="27"/>
      <c r="K2" s="26"/>
      <c r="L2" s="28"/>
      <c r="M2" s="20"/>
      <c r="N2" s="20"/>
      <c r="O2" s="20"/>
      <c r="P2" s="20"/>
      <c r="Q2" s="20"/>
      <c r="R2" s="20"/>
      <c r="S2" s="20"/>
      <c r="T2" s="20"/>
      <c r="U2" s="20"/>
      <c r="V2" s="20"/>
      <c r="W2" s="20"/>
      <c r="X2" s="20"/>
      <c r="Y2" s="20"/>
      <c r="Z2" s="20"/>
    </row>
    <row r="3" ht="12.75" customHeight="1">
      <c r="A3" s="29" t="s">
        <v>289</v>
      </c>
      <c r="B3" s="30" t="s">
        <v>290</v>
      </c>
      <c r="C3" s="30" t="s">
        <v>244</v>
      </c>
      <c r="D3" s="30" t="s">
        <v>291</v>
      </c>
      <c r="E3" s="29" t="s">
        <v>51</v>
      </c>
      <c r="F3" s="31"/>
      <c r="G3" s="29" t="s">
        <v>292</v>
      </c>
      <c r="H3" s="30" t="s">
        <v>186</v>
      </c>
      <c r="I3" s="30" t="s">
        <v>293</v>
      </c>
      <c r="J3" s="30" t="s">
        <v>294</v>
      </c>
      <c r="K3" s="29" t="s">
        <v>51</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300.0</v>
      </c>
      <c r="C5" s="36"/>
      <c r="D5" s="37"/>
      <c r="E5" s="38">
        <v>300.0</v>
      </c>
      <c r="F5" s="39">
        <v>300.0</v>
      </c>
      <c r="G5" s="40" t="s">
        <v>61</v>
      </c>
      <c r="H5" s="41">
        <v>500.0</v>
      </c>
      <c r="I5" s="42" t="s">
        <v>295</v>
      </c>
      <c r="J5" s="40"/>
      <c r="K5" s="44">
        <v>240.0</v>
      </c>
      <c r="L5" s="44">
        <v>240.0</v>
      </c>
      <c r="M5" s="20"/>
      <c r="N5" s="20"/>
      <c r="O5" s="20"/>
      <c r="P5" s="20"/>
      <c r="Q5" s="20"/>
      <c r="R5" s="20"/>
      <c r="S5" s="20"/>
      <c r="T5" s="20"/>
      <c r="U5" s="20"/>
      <c r="V5" s="20"/>
      <c r="W5" s="20"/>
      <c r="X5" s="20"/>
      <c r="Y5" s="20"/>
      <c r="Z5" s="20"/>
    </row>
    <row r="6" ht="12.75" customHeight="1">
      <c r="A6" s="34" t="s">
        <v>64</v>
      </c>
      <c r="B6" s="35">
        <v>100.0</v>
      </c>
      <c r="C6" s="36" t="s">
        <v>296</v>
      </c>
      <c r="D6" s="37"/>
      <c r="E6" s="38">
        <v>100.0</v>
      </c>
      <c r="F6" s="39">
        <v>100.0</v>
      </c>
      <c r="G6" s="40" t="s">
        <v>64</v>
      </c>
      <c r="H6" s="41">
        <v>200.0</v>
      </c>
      <c r="I6" s="42" t="s">
        <v>297</v>
      </c>
      <c r="J6" s="40"/>
      <c r="K6" s="44">
        <v>100.0</v>
      </c>
      <c r="L6" s="44">
        <v>100.0</v>
      </c>
      <c r="M6" s="20"/>
      <c r="N6" s="20"/>
      <c r="O6" s="20"/>
      <c r="P6" s="20"/>
      <c r="Q6" s="20"/>
      <c r="R6" s="20"/>
      <c r="S6" s="20"/>
      <c r="T6" s="20"/>
      <c r="U6" s="20"/>
      <c r="V6" s="20"/>
      <c r="W6" s="20"/>
      <c r="X6" s="20"/>
      <c r="Y6" s="20"/>
      <c r="Z6" s="20"/>
    </row>
    <row r="7" ht="12.75" customHeight="1">
      <c r="A7" s="34" t="s">
        <v>65</v>
      </c>
      <c r="B7" s="35">
        <v>400.0</v>
      </c>
      <c r="C7" s="36" t="s">
        <v>298</v>
      </c>
      <c r="D7" s="37"/>
      <c r="E7" s="38">
        <v>400.0</v>
      </c>
      <c r="F7" s="39">
        <v>400.0</v>
      </c>
      <c r="G7" s="40" t="s">
        <v>65</v>
      </c>
      <c r="H7" s="41">
        <v>300.0</v>
      </c>
      <c r="I7" s="42" t="s">
        <v>299</v>
      </c>
      <c r="J7" s="40"/>
      <c r="K7" s="44">
        <v>300.0</v>
      </c>
      <c r="L7" s="44">
        <v>300.0</v>
      </c>
      <c r="M7" s="20"/>
      <c r="N7" s="20"/>
      <c r="O7" s="20"/>
      <c r="P7" s="20"/>
      <c r="Q7" s="20"/>
      <c r="R7" s="20"/>
      <c r="S7" s="20"/>
      <c r="T7" s="20"/>
      <c r="U7" s="20"/>
      <c r="V7" s="20"/>
      <c r="W7" s="20"/>
      <c r="X7" s="20"/>
      <c r="Y7" s="20"/>
      <c r="Z7" s="20"/>
    </row>
    <row r="8" ht="12.75" customHeight="1">
      <c r="A8" s="34" t="s">
        <v>68</v>
      </c>
      <c r="B8" s="35">
        <v>50.0</v>
      </c>
      <c r="C8" s="36" t="s">
        <v>300</v>
      </c>
      <c r="D8" s="37"/>
      <c r="E8" s="38">
        <v>50.0</v>
      </c>
      <c r="F8" s="39">
        <v>50.0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109</v>
      </c>
      <c r="D9" s="37"/>
      <c r="E9" s="47"/>
      <c r="F9" s="48"/>
      <c r="G9" s="40" t="s">
        <v>71</v>
      </c>
      <c r="H9" s="49">
        <v>0.0</v>
      </c>
      <c r="I9" s="50" t="s">
        <v>73</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t="s">
        <v>77</v>
      </c>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t="s">
        <v>77</v>
      </c>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0.0</v>
      </c>
      <c r="C17" s="36"/>
      <c r="D17" s="37"/>
      <c r="E17" s="35">
        <v>0.0</v>
      </c>
      <c r="F17" s="45">
        <v>0.0</v>
      </c>
      <c r="G17" s="40" t="s">
        <v>41</v>
      </c>
      <c r="H17" s="41"/>
      <c r="I17" s="42"/>
      <c r="J17" s="40"/>
      <c r="K17" s="41">
        <v>0.0</v>
      </c>
      <c r="L17" s="44"/>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850</v>
      </c>
      <c r="C20" s="56"/>
      <c r="D20" s="37"/>
      <c r="E20" s="56">
        <f t="shared" ref="E20:F20" si="1">SUM(E5,E6,E7,E8,E10,E11,E15,E17,E18)</f>
        <v>850</v>
      </c>
      <c r="F20" s="62">
        <f t="shared" si="1"/>
        <v>850</v>
      </c>
      <c r="G20" s="40" t="s">
        <v>83</v>
      </c>
      <c r="H20" s="49">
        <f>SUM(H5:H18)</f>
        <v>1000</v>
      </c>
      <c r="I20" s="57"/>
      <c r="J20" s="40"/>
      <c r="K20" s="49">
        <f t="shared" ref="K20:L20" si="2">SUM(K5:K19)</f>
        <v>640</v>
      </c>
      <c r="L20" s="63">
        <f t="shared" si="2"/>
        <v>640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76">
        <v>0.0</v>
      </c>
      <c r="C24" s="77" t="s">
        <v>301</v>
      </c>
      <c r="D24" s="75"/>
      <c r="E24" s="84">
        <v>0.0</v>
      </c>
      <c r="F24" s="78">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150.0</v>
      </c>
      <c r="C25" s="77" t="s">
        <v>302</v>
      </c>
      <c r="D25" s="75"/>
      <c r="E25" s="76">
        <v>150.0</v>
      </c>
      <c r="F25" s="78">
        <v>150.0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v>600.0</v>
      </c>
      <c r="C26" s="77" t="s">
        <v>303</v>
      </c>
      <c r="D26" s="75"/>
      <c r="E26" s="76">
        <v>400.0</v>
      </c>
      <c r="F26" s="78">
        <v>400.0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6">
        <v>200.0</v>
      </c>
      <c r="C27" s="77" t="s">
        <v>304</v>
      </c>
      <c r="D27" s="75"/>
      <c r="E27" s="85">
        <v>200.0</v>
      </c>
      <c r="F27" s="78">
        <v>200.0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200.0</v>
      </c>
      <c r="C28" s="77" t="s">
        <v>305</v>
      </c>
      <c r="D28" s="75"/>
      <c r="E28" s="85">
        <v>200.0</v>
      </c>
      <c r="F28" s="78">
        <v>200.0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v>0.0</v>
      </c>
      <c r="C30" s="77"/>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76">
        <v>0.0</v>
      </c>
      <c r="C33" s="77"/>
      <c r="D33" s="75"/>
      <c r="E33" s="84">
        <v>0.0</v>
      </c>
      <c r="F33" s="78"/>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76">
        <v>500.0</v>
      </c>
      <c r="C35" s="77" t="s">
        <v>306</v>
      </c>
      <c r="D35" s="75"/>
      <c r="E35" s="76">
        <v>500.0</v>
      </c>
      <c r="F35" s="78">
        <v>500.0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1650</v>
      </c>
      <c r="C37" s="105"/>
      <c r="D37" s="75"/>
      <c r="E37" s="104">
        <f t="shared" ref="E37:F37" si="4">SUM(E24:E36)</f>
        <v>1450</v>
      </c>
      <c r="F37" s="106">
        <f t="shared" si="4"/>
        <v>1450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56" t="s">
        <v>307</v>
      </c>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1490</v>
      </c>
      <c r="F64" s="168">
        <f t="shared" si="9"/>
        <v>1490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1450</v>
      </c>
      <c r="F65" s="168">
        <f t="shared" si="10"/>
        <v>1450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2940</v>
      </c>
      <c r="F66" s="168">
        <f t="shared" si="11"/>
        <v>2940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308</v>
      </c>
      <c r="B1" s="18" t="s">
        <v>309</v>
      </c>
      <c r="C1" s="18" t="s">
        <v>39</v>
      </c>
      <c r="D1" s="18" t="s">
        <v>310</v>
      </c>
      <c r="E1" s="18" t="s">
        <v>211</v>
      </c>
      <c r="F1" s="18" t="s">
        <v>42</v>
      </c>
      <c r="G1" s="19" t="s">
        <v>311</v>
      </c>
      <c r="H1" s="20"/>
      <c r="I1" s="20"/>
      <c r="J1" s="20"/>
      <c r="K1" s="21" t="s">
        <v>312</v>
      </c>
      <c r="L1" s="22"/>
      <c r="M1" s="20"/>
      <c r="N1" s="23"/>
      <c r="O1" s="20"/>
      <c r="P1" s="20"/>
      <c r="Q1" s="20"/>
      <c r="R1" s="20"/>
      <c r="S1" s="20"/>
      <c r="T1" s="20"/>
      <c r="U1" s="20"/>
      <c r="V1" s="20"/>
      <c r="W1" s="20"/>
      <c r="X1" s="20"/>
      <c r="Y1" s="20"/>
      <c r="Z1" s="20"/>
    </row>
    <row r="2" ht="12.75" customHeight="1">
      <c r="A2" s="24" t="s">
        <v>313</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314</v>
      </c>
      <c r="B3" s="30" t="s">
        <v>315</v>
      </c>
      <c r="C3" s="30" t="s">
        <v>223</v>
      </c>
      <c r="D3" s="30" t="s">
        <v>316</v>
      </c>
      <c r="E3" s="29" t="s">
        <v>51</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800.0</v>
      </c>
      <c r="C5" s="36" t="s">
        <v>317</v>
      </c>
      <c r="D5" s="37"/>
      <c r="E5" s="38">
        <v>240.0</v>
      </c>
      <c r="F5" s="39">
        <v>240.0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0.0</v>
      </c>
      <c r="C6" s="36"/>
      <c r="D6" s="37"/>
      <c r="E6" s="3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600.0</v>
      </c>
      <c r="C7" s="36" t="s">
        <v>318</v>
      </c>
      <c r="D7" s="37"/>
      <c r="E7" s="38">
        <v>560.0</v>
      </c>
      <c r="F7" s="39">
        <v>560.0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2000.0</v>
      </c>
      <c r="C8" s="36" t="s">
        <v>319</v>
      </c>
      <c r="D8" s="37"/>
      <c r="E8" s="38">
        <v>170.0</v>
      </c>
      <c r="F8" s="39">
        <v>170.0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109</v>
      </c>
      <c r="D9" s="37"/>
      <c r="E9" s="47"/>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t="s">
        <v>77</v>
      </c>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0.0</v>
      </c>
      <c r="C17" s="18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3400</v>
      </c>
      <c r="C20" s="56"/>
      <c r="D20" s="37"/>
      <c r="E20" s="56">
        <f t="shared" ref="E20:F20" si="1">SUM(E5,E6,E7,E8,E10,E11,E15,E17,E18)</f>
        <v>970</v>
      </c>
      <c r="F20" s="62">
        <f t="shared" si="1"/>
        <v>970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76">
        <v>4000.0</v>
      </c>
      <c r="C24" s="77" t="s">
        <v>320</v>
      </c>
      <c r="D24" s="75"/>
      <c r="E24" s="78">
        <v>1800.0</v>
      </c>
      <c r="F24" s="78">
        <v>1800.0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2000.0</v>
      </c>
      <c r="C25" s="77" t="s">
        <v>321</v>
      </c>
      <c r="D25" s="75"/>
      <c r="E25" s="78">
        <v>200.0</v>
      </c>
      <c r="F25" s="78">
        <v>200.0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76">
        <v>0.0</v>
      </c>
      <c r="C26" s="77" t="s">
        <v>322</v>
      </c>
      <c r="D26" s="75"/>
      <c r="E26" s="96">
        <v>0.0</v>
      </c>
      <c r="F26" s="96">
        <v>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1500.0</v>
      </c>
      <c r="C27" s="77" t="s">
        <v>323</v>
      </c>
      <c r="D27" s="75"/>
      <c r="E27" s="78">
        <v>460.0</v>
      </c>
      <c r="F27" s="78">
        <v>460.0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3000.0</v>
      </c>
      <c r="C28" s="77" t="s">
        <v>324</v>
      </c>
      <c r="D28" s="75"/>
      <c r="E28" s="78">
        <v>300.0</v>
      </c>
      <c r="F28" s="78">
        <v>300.0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v>0.0</v>
      </c>
      <c r="C30" s="77" t="s">
        <v>325</v>
      </c>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t="s">
        <v>325</v>
      </c>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t="s">
        <v>325</v>
      </c>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0.0</v>
      </c>
      <c r="C33" s="77" t="s">
        <v>325</v>
      </c>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c r="C35" s="77" t="s">
        <v>325</v>
      </c>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10500</v>
      </c>
      <c r="C37" s="105"/>
      <c r="D37" s="75"/>
      <c r="E37" s="104">
        <f t="shared" ref="E37:F37" si="4">SUM(E24:E36)</f>
        <v>2760</v>
      </c>
      <c r="F37" s="106">
        <f t="shared" si="4"/>
        <v>2760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t="s">
        <v>23</v>
      </c>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t="s">
        <v>326</v>
      </c>
      <c r="C54" s="69" t="s">
        <v>327</v>
      </c>
      <c r="D54" s="30" t="s">
        <v>328</v>
      </c>
      <c r="E54" s="29" t="s">
        <v>329</v>
      </c>
      <c r="F54" s="33" t="s">
        <v>330</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5500.0</v>
      </c>
      <c r="C56" s="142" t="s">
        <v>331</v>
      </c>
      <c r="D56" s="143"/>
      <c r="E56" s="179">
        <v>825.0</v>
      </c>
      <c r="F56" s="179">
        <v>825.0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4">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1200.0</v>
      </c>
      <c r="C58" s="142" t="s">
        <v>332</v>
      </c>
      <c r="D58" s="143"/>
      <c r="E58" s="179">
        <v>1200.0</v>
      </c>
      <c r="F58" s="179">
        <v>1200.0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t="s">
        <v>333</v>
      </c>
      <c r="D59" s="143"/>
      <c r="E59" s="144">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2000.0</v>
      </c>
      <c r="C60" s="142" t="s">
        <v>334</v>
      </c>
      <c r="D60" s="143"/>
      <c r="E60" s="179">
        <v>1500.0</v>
      </c>
      <c r="F60" s="179">
        <v>1500.0</v>
      </c>
      <c r="G60" s="187"/>
      <c r="H60" s="20"/>
      <c r="I60" s="20"/>
      <c r="J60" s="20"/>
      <c r="K60" s="20"/>
      <c r="L60" s="20"/>
      <c r="M60" s="20"/>
      <c r="N60" s="20"/>
      <c r="O60" s="20"/>
      <c r="P60" s="20"/>
      <c r="Q60" s="20"/>
      <c r="R60" s="20"/>
      <c r="S60" s="20"/>
      <c r="T60" s="20"/>
      <c r="U60" s="20"/>
      <c r="V60" s="20"/>
      <c r="W60" s="20"/>
      <c r="X60" s="20"/>
      <c r="Y60" s="20"/>
      <c r="Z60" s="20"/>
    </row>
    <row r="61" ht="12.75" customHeight="1">
      <c r="A61" s="157" t="s">
        <v>41</v>
      </c>
      <c r="B61" s="141">
        <v>1000.0</v>
      </c>
      <c r="C61" s="142" t="s">
        <v>335</v>
      </c>
      <c r="D61" s="143"/>
      <c r="E61" s="179">
        <v>750.0</v>
      </c>
      <c r="F61" s="179">
        <v>750.0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SUM(B56:B62)</f>
        <v>9700</v>
      </c>
      <c r="C63" s="165"/>
      <c r="D63" s="143"/>
      <c r="E63" s="164">
        <f t="shared" ref="E63:F63" si="8">SUM(E56,E57,E58,E59,E60,E61)</f>
        <v>4275</v>
      </c>
      <c r="F63" s="166">
        <f t="shared" si="8"/>
        <v>4275</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5245</v>
      </c>
      <c r="F64" s="168">
        <f t="shared" si="9"/>
        <v>5245</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2760</v>
      </c>
      <c r="F65" s="168">
        <f t="shared" si="10"/>
        <v>2760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8005</v>
      </c>
      <c r="F66" s="168">
        <f t="shared" si="11"/>
        <v>8005</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336</v>
      </c>
      <c r="B1" s="18" t="s">
        <v>337</v>
      </c>
      <c r="C1" s="18" t="s">
        <v>39</v>
      </c>
      <c r="D1" s="18" t="s">
        <v>338</v>
      </c>
      <c r="E1" s="18" t="s">
        <v>260</v>
      </c>
      <c r="F1" s="18" t="s">
        <v>42</v>
      </c>
      <c r="G1" s="19" t="s">
        <v>339</v>
      </c>
      <c r="H1" s="20"/>
      <c r="I1" s="20"/>
      <c r="J1" s="20"/>
      <c r="K1" s="21" t="s">
        <v>340</v>
      </c>
      <c r="L1" s="22"/>
      <c r="M1" s="20"/>
      <c r="N1" s="23"/>
      <c r="O1" s="20"/>
      <c r="P1" s="20"/>
      <c r="Q1" s="20"/>
      <c r="R1" s="20"/>
      <c r="S1" s="20"/>
      <c r="T1" s="20"/>
      <c r="U1" s="20"/>
      <c r="V1" s="20"/>
      <c r="W1" s="20"/>
      <c r="X1" s="20"/>
      <c r="Y1" s="20"/>
      <c r="Z1" s="20"/>
    </row>
    <row r="2" ht="12.75" customHeight="1">
      <c r="A2" s="24" t="s">
        <v>341</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342</v>
      </c>
      <c r="B3" s="30" t="s">
        <v>343</v>
      </c>
      <c r="C3" s="30" t="s">
        <v>344</v>
      </c>
      <c r="D3" s="30" t="s">
        <v>345</v>
      </c>
      <c r="E3" s="29" t="s">
        <v>51</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0.0</v>
      </c>
      <c r="C5" s="36"/>
      <c r="D5" s="37"/>
      <c r="E5" s="35">
        <v>0.0</v>
      </c>
      <c r="F5" s="45">
        <v>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20.0</v>
      </c>
      <c r="C6" s="36" t="s">
        <v>346</v>
      </c>
      <c r="D6" s="37"/>
      <c r="E6" s="38">
        <v>20.0</v>
      </c>
      <c r="F6" s="39">
        <v>20.0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250.0</v>
      </c>
      <c r="C7" s="36" t="s">
        <v>347</v>
      </c>
      <c r="D7" s="37"/>
      <c r="E7" s="38">
        <v>250.0</v>
      </c>
      <c r="F7" s="39">
        <v>250.0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0.0</v>
      </c>
      <c r="C8" s="36"/>
      <c r="D8" s="37"/>
      <c r="E8" s="35">
        <v>0.0</v>
      </c>
      <c r="F8" s="45">
        <v>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73</v>
      </c>
      <c r="D9" s="37"/>
      <c r="E9" s="47"/>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t="s">
        <v>77</v>
      </c>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c r="C17" s="3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270</v>
      </c>
      <c r="C20" s="56"/>
      <c r="D20" s="37"/>
      <c r="E20" s="56">
        <f t="shared" ref="E20:F20" si="1">SUM(E5,E6,E7,E8,E10,E11,E15,E17,E18)</f>
        <v>270</v>
      </c>
      <c r="F20" s="62">
        <f t="shared" si="1"/>
        <v>270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84">
        <v>0.0</v>
      </c>
      <c r="C24" s="77"/>
      <c r="D24" s="75"/>
      <c r="E24" s="84">
        <v>0.0</v>
      </c>
      <c r="F24" s="96">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c r="C25" s="77"/>
      <c r="D25" s="75"/>
      <c r="E25" s="84">
        <v>0.0</v>
      </c>
      <c r="F25" s="96">
        <v>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v>50.0</v>
      </c>
      <c r="C26" s="77" t="s">
        <v>348</v>
      </c>
      <c r="D26" s="75"/>
      <c r="E26" s="78">
        <v>50.0</v>
      </c>
      <c r="F26" s="78">
        <v>50.0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150.0</v>
      </c>
      <c r="C27" s="77" t="s">
        <v>349</v>
      </c>
      <c r="D27" s="75"/>
      <c r="E27" s="78">
        <v>150.0</v>
      </c>
      <c r="F27" s="78">
        <v>150.0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c r="C28" s="77"/>
      <c r="D28" s="75"/>
      <c r="E28" s="86">
        <v>0.0</v>
      </c>
      <c r="F28" s="96">
        <v>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6">
        <v>80.0</v>
      </c>
      <c r="C30" s="77" t="s">
        <v>350</v>
      </c>
      <c r="D30" s="75"/>
      <c r="E30" s="76">
        <v>80.0</v>
      </c>
      <c r="F30" s="78">
        <v>80.0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0.0</v>
      </c>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v>280.0</v>
      </c>
      <c r="C35" s="77"/>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560</v>
      </c>
      <c r="C37" s="105"/>
      <c r="D37" s="75"/>
      <c r="E37" s="104">
        <f t="shared" ref="E37:F37" si="4">SUM(E24:E36)</f>
        <v>280</v>
      </c>
      <c r="F37" s="106">
        <f t="shared" si="4"/>
        <v>280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t="s">
        <v>25</v>
      </c>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t="s">
        <v>351</v>
      </c>
      <c r="C54" s="69" t="s">
        <v>352</v>
      </c>
      <c r="D54" s="30" t="s">
        <v>353</v>
      </c>
      <c r="E54" s="29" t="s">
        <v>354</v>
      </c>
      <c r="F54" s="33" t="s">
        <v>355</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79" t="s">
        <v>356</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400.0</v>
      </c>
      <c r="C60" s="142" t="s">
        <v>357</v>
      </c>
      <c r="D60" s="143"/>
      <c r="E60" s="178">
        <v>400.0</v>
      </c>
      <c r="F60" s="179">
        <v>400.0</v>
      </c>
      <c r="G60" s="187"/>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400</v>
      </c>
      <c r="F63" s="166">
        <f t="shared" si="8"/>
        <v>400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670</v>
      </c>
      <c r="F64" s="168">
        <f t="shared" si="9"/>
        <v>670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280</v>
      </c>
      <c r="F65" s="168">
        <f t="shared" si="10"/>
        <v>280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950</v>
      </c>
      <c r="F66" s="168">
        <f t="shared" si="11"/>
        <v>950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358</v>
      </c>
      <c r="B1" s="18" t="s">
        <v>359</v>
      </c>
      <c r="C1" s="18" t="s">
        <v>170</v>
      </c>
      <c r="D1" s="18" t="s">
        <v>360</v>
      </c>
      <c r="E1" s="18" t="s">
        <v>260</v>
      </c>
      <c r="F1" s="18" t="s">
        <v>238</v>
      </c>
      <c r="G1" s="19" t="s">
        <v>361</v>
      </c>
      <c r="H1" s="20"/>
      <c r="I1" s="20"/>
      <c r="J1" s="20"/>
      <c r="K1" s="21" t="s">
        <v>362</v>
      </c>
      <c r="L1" s="22"/>
      <c r="M1" s="20"/>
      <c r="N1" s="23"/>
      <c r="O1" s="20"/>
      <c r="P1" s="20"/>
      <c r="Q1" s="20"/>
      <c r="R1" s="20"/>
      <c r="S1" s="20"/>
      <c r="T1" s="20"/>
      <c r="U1" s="20"/>
      <c r="V1" s="20"/>
      <c r="W1" s="20"/>
      <c r="X1" s="20"/>
      <c r="Y1" s="20"/>
      <c r="Z1" s="20"/>
    </row>
    <row r="2" ht="12.75" customHeight="1">
      <c r="A2" s="24" t="s">
        <v>363</v>
      </c>
      <c r="B2" s="25"/>
      <c r="C2" s="25"/>
      <c r="D2" s="25"/>
      <c r="E2" s="26"/>
      <c r="F2" s="26"/>
      <c r="G2" s="25" t="s">
        <v>288</v>
      </c>
      <c r="H2" s="27"/>
      <c r="I2" s="27"/>
      <c r="J2" s="27"/>
      <c r="K2" s="26"/>
      <c r="L2" s="28"/>
      <c r="M2" s="20"/>
      <c r="N2" s="20"/>
      <c r="O2" s="20"/>
      <c r="P2" s="20"/>
      <c r="Q2" s="20"/>
      <c r="R2" s="20"/>
      <c r="S2" s="20"/>
      <c r="T2" s="20"/>
      <c r="U2" s="20"/>
      <c r="V2" s="20"/>
      <c r="W2" s="20"/>
      <c r="X2" s="20"/>
      <c r="Y2" s="20"/>
      <c r="Z2" s="20"/>
    </row>
    <row r="3" ht="12.75" customHeight="1">
      <c r="A3" s="29" t="s">
        <v>364</v>
      </c>
      <c r="B3" s="30" t="s">
        <v>365</v>
      </c>
      <c r="C3" s="30" t="s">
        <v>366</v>
      </c>
      <c r="D3" s="30" t="s">
        <v>345</v>
      </c>
      <c r="E3" s="29" t="s">
        <v>51</v>
      </c>
      <c r="F3" s="31"/>
      <c r="G3" s="29" t="s">
        <v>367</v>
      </c>
      <c r="H3" s="30" t="s">
        <v>266</v>
      </c>
      <c r="I3" s="30" t="s">
        <v>368</v>
      </c>
      <c r="J3" s="30" t="s">
        <v>345</v>
      </c>
      <c r="K3" s="29" t="s">
        <v>51</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3000.0</v>
      </c>
      <c r="C5" s="36" t="s">
        <v>369</v>
      </c>
      <c r="D5" s="37"/>
      <c r="E5" s="39">
        <v>730.0</v>
      </c>
      <c r="F5" s="39">
        <v>730.0</v>
      </c>
      <c r="G5" s="40" t="s">
        <v>61</v>
      </c>
      <c r="H5" s="41">
        <v>3000.0</v>
      </c>
      <c r="I5" s="42" t="s">
        <v>369</v>
      </c>
      <c r="J5" s="40"/>
      <c r="K5" s="43">
        <v>900.0</v>
      </c>
      <c r="L5" s="44">
        <v>900.0</v>
      </c>
      <c r="M5" s="20"/>
      <c r="N5" s="20"/>
      <c r="O5" s="20"/>
      <c r="P5" s="20"/>
      <c r="Q5" s="20"/>
      <c r="R5" s="20"/>
      <c r="S5" s="20"/>
      <c r="T5" s="20"/>
      <c r="U5" s="20"/>
      <c r="V5" s="20"/>
      <c r="W5" s="20"/>
      <c r="X5" s="20"/>
      <c r="Y5" s="20"/>
      <c r="Z5" s="20"/>
    </row>
    <row r="6" ht="12.75" customHeight="1">
      <c r="A6" s="34" t="s">
        <v>64</v>
      </c>
      <c r="B6" s="35">
        <v>450.0</v>
      </c>
      <c r="C6" s="36" t="s">
        <v>370</v>
      </c>
      <c r="D6" s="37"/>
      <c r="E6" s="39">
        <v>310.0</v>
      </c>
      <c r="F6" s="39">
        <v>310.0</v>
      </c>
      <c r="G6" s="40" t="s">
        <v>64</v>
      </c>
      <c r="H6" s="41">
        <v>700.0</v>
      </c>
      <c r="I6" s="42" t="s">
        <v>371</v>
      </c>
      <c r="J6" s="40"/>
      <c r="K6" s="43">
        <v>380.0</v>
      </c>
      <c r="L6" s="44">
        <v>380.0</v>
      </c>
      <c r="M6" s="20"/>
      <c r="N6" s="20"/>
      <c r="O6" s="20"/>
      <c r="P6" s="20"/>
      <c r="Q6" s="20"/>
      <c r="R6" s="20"/>
      <c r="S6" s="20"/>
      <c r="T6" s="20"/>
      <c r="U6" s="20"/>
      <c r="V6" s="20"/>
      <c r="W6" s="20"/>
      <c r="X6" s="20"/>
      <c r="Y6" s="20"/>
      <c r="Z6" s="20"/>
    </row>
    <row r="7" ht="12.75" customHeight="1">
      <c r="A7" s="34" t="s">
        <v>65</v>
      </c>
      <c r="B7" s="35">
        <v>550.0</v>
      </c>
      <c r="C7" s="36" t="s">
        <v>372</v>
      </c>
      <c r="D7" s="37"/>
      <c r="E7" s="39">
        <v>550.0</v>
      </c>
      <c r="F7" s="39">
        <v>550.0</v>
      </c>
      <c r="G7" s="40" t="s">
        <v>65</v>
      </c>
      <c r="H7" s="41">
        <v>550.0</v>
      </c>
      <c r="I7" s="42" t="s">
        <v>373</v>
      </c>
      <c r="J7" s="40"/>
      <c r="K7" s="43">
        <v>550.0</v>
      </c>
      <c r="L7" s="44">
        <v>550.0</v>
      </c>
      <c r="M7" s="20"/>
      <c r="N7" s="20"/>
      <c r="O7" s="20"/>
      <c r="P7" s="20"/>
      <c r="Q7" s="20"/>
      <c r="R7" s="20"/>
      <c r="S7" s="20"/>
      <c r="T7" s="20"/>
      <c r="U7" s="20"/>
      <c r="V7" s="20"/>
      <c r="W7" s="20"/>
      <c r="X7" s="20"/>
      <c r="Y7" s="20"/>
      <c r="Z7" s="20"/>
    </row>
    <row r="8" ht="12.75" customHeight="1">
      <c r="A8" s="34" t="s">
        <v>68</v>
      </c>
      <c r="B8" s="35">
        <v>100.0</v>
      </c>
      <c r="C8" s="36" t="s">
        <v>374</v>
      </c>
      <c r="D8" s="37"/>
      <c r="E8" s="45">
        <v>0.0</v>
      </c>
      <c r="F8" s="45">
        <v>0.0</v>
      </c>
      <c r="G8" s="40" t="s">
        <v>68</v>
      </c>
      <c r="H8" s="41">
        <v>100.0</v>
      </c>
      <c r="I8" s="42" t="s">
        <v>375</v>
      </c>
      <c r="J8" s="40"/>
      <c r="K8" s="43">
        <v>100.0</v>
      </c>
      <c r="L8" s="44">
        <v>100.0</v>
      </c>
      <c r="M8" s="20"/>
      <c r="N8" s="20"/>
      <c r="O8" s="20"/>
      <c r="P8" s="20"/>
      <c r="Q8" s="20"/>
      <c r="R8" s="20"/>
      <c r="S8" s="20"/>
      <c r="T8" s="20"/>
      <c r="U8" s="20"/>
      <c r="V8" s="20"/>
      <c r="W8" s="20"/>
      <c r="X8" s="20"/>
      <c r="Y8" s="20"/>
      <c r="Z8" s="20"/>
    </row>
    <row r="9" ht="12.75" customHeight="1">
      <c r="A9" s="37" t="s">
        <v>71</v>
      </c>
      <c r="B9" s="35">
        <v>0.0</v>
      </c>
      <c r="C9" s="36" t="s">
        <v>109</v>
      </c>
      <c r="D9" s="37"/>
      <c r="E9" s="47"/>
      <c r="F9" s="48"/>
      <c r="G9" s="40" t="s">
        <v>71</v>
      </c>
      <c r="H9" s="49">
        <v>0.0</v>
      </c>
      <c r="I9" s="50" t="s">
        <v>73</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t="s">
        <v>77</v>
      </c>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t="s">
        <v>77</v>
      </c>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0.0</v>
      </c>
      <c r="C17" s="3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4100</v>
      </c>
      <c r="C20" s="56"/>
      <c r="D20" s="37"/>
      <c r="E20" s="56">
        <f t="shared" ref="E20:F20" si="1">SUM(E5,E6,E7,E8,E10,E11,E15,E17,E18)</f>
        <v>1590</v>
      </c>
      <c r="F20" s="62">
        <f t="shared" si="1"/>
        <v>1590</v>
      </c>
      <c r="G20" s="40" t="s">
        <v>83</v>
      </c>
      <c r="H20" s="49">
        <f>SUM(H5:H18)</f>
        <v>4350</v>
      </c>
      <c r="I20" s="57"/>
      <c r="J20" s="40"/>
      <c r="K20" s="49">
        <f t="shared" ref="K20:L20" si="2">SUM(K5:K19)</f>
        <v>1930</v>
      </c>
      <c r="L20" s="63">
        <f t="shared" si="2"/>
        <v>1930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76">
        <v>0.0</v>
      </c>
      <c r="C24" s="77" t="s">
        <v>376</v>
      </c>
      <c r="D24" s="75"/>
      <c r="E24" s="96">
        <v>0.0</v>
      </c>
      <c r="F24" s="96">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100.0</v>
      </c>
      <c r="C25" s="77" t="s">
        <v>377</v>
      </c>
      <c r="D25" s="75"/>
      <c r="E25" s="78">
        <v>100.0</v>
      </c>
      <c r="F25" s="78">
        <v>100.0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v>400.0</v>
      </c>
      <c r="C26" s="77" t="s">
        <v>378</v>
      </c>
      <c r="D26" s="75"/>
      <c r="E26" s="78">
        <v>400.0</v>
      </c>
      <c r="F26" s="78">
        <v>400.0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1500.0</v>
      </c>
      <c r="C27" s="77" t="s">
        <v>379</v>
      </c>
      <c r="D27" s="75"/>
      <c r="E27" s="78">
        <v>460.0</v>
      </c>
      <c r="F27" s="78">
        <v>460.0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300.0</v>
      </c>
      <c r="C28" s="77" t="s">
        <v>380</v>
      </c>
      <c r="D28" s="75"/>
      <c r="E28" s="78">
        <v>300.0</v>
      </c>
      <c r="F28" s="78">
        <v>300.0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92"/>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6">
        <v>200.0</v>
      </c>
      <c r="C30" s="77" t="s">
        <v>381</v>
      </c>
      <c r="D30" s="75"/>
      <c r="E30" s="78">
        <v>150.0</v>
      </c>
      <c r="F30" s="78">
        <v>150.0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96">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c r="C32" s="77"/>
      <c r="D32" s="75"/>
      <c r="E32" s="96">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1000.0</v>
      </c>
      <c r="C33" s="77" t="s">
        <v>382</v>
      </c>
      <c r="D33" s="75"/>
      <c r="E33" s="78">
        <v>450.0</v>
      </c>
      <c r="F33" s="78">
        <v>450.0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v>3500.0</v>
      </c>
      <c r="C35" s="77"/>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7000</v>
      </c>
      <c r="C37" s="105"/>
      <c r="D37" s="75"/>
      <c r="E37" s="104">
        <f t="shared" ref="E37:F37" si="4">SUM(E24:E36)</f>
        <v>1860</v>
      </c>
      <c r="F37" s="106">
        <f t="shared" si="4"/>
        <v>1860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56" t="s">
        <v>383</v>
      </c>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3520</v>
      </c>
      <c r="F64" s="168">
        <f t="shared" si="9"/>
        <v>3520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1860</v>
      </c>
      <c r="F65" s="168">
        <f t="shared" si="10"/>
        <v>1860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5380</v>
      </c>
      <c r="F66" s="168">
        <f t="shared" si="11"/>
        <v>5380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384</v>
      </c>
      <c r="B1" s="18" t="s">
        <v>385</v>
      </c>
      <c r="C1" s="18" t="s">
        <v>39</v>
      </c>
      <c r="D1" s="18" t="s">
        <v>386</v>
      </c>
      <c r="E1" s="18" t="s">
        <v>260</v>
      </c>
      <c r="F1" s="18" t="s">
        <v>42</v>
      </c>
      <c r="G1" s="19" t="s">
        <v>387</v>
      </c>
      <c r="H1" s="20"/>
      <c r="I1" s="20"/>
      <c r="J1" s="20"/>
      <c r="K1" s="21" t="s">
        <v>388</v>
      </c>
      <c r="L1" s="22"/>
      <c r="M1" s="20"/>
      <c r="N1" s="23"/>
      <c r="O1" s="20"/>
      <c r="P1" s="20"/>
      <c r="Q1" s="20"/>
      <c r="R1" s="20"/>
      <c r="S1" s="20"/>
      <c r="T1" s="20"/>
      <c r="U1" s="20"/>
      <c r="V1" s="20"/>
      <c r="W1" s="20"/>
      <c r="X1" s="20"/>
      <c r="Y1" s="20"/>
      <c r="Z1" s="20"/>
    </row>
    <row r="2" ht="12.75" customHeight="1">
      <c r="A2" s="24" t="s">
        <v>389</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390</v>
      </c>
      <c r="B3" s="30" t="s">
        <v>391</v>
      </c>
      <c r="C3" s="30" t="s">
        <v>329</v>
      </c>
      <c r="D3" s="30" t="s">
        <v>345</v>
      </c>
      <c r="E3" s="29" t="s">
        <v>51</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150.0</v>
      </c>
      <c r="C5" s="36" t="s">
        <v>392</v>
      </c>
      <c r="D5" s="37"/>
      <c r="E5" s="39">
        <v>150.0</v>
      </c>
      <c r="F5" s="39">
        <v>150.0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0.0</v>
      </c>
      <c r="C6" s="36">
        <v>0.0</v>
      </c>
      <c r="D6" s="37"/>
      <c r="E6" s="4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120.0</v>
      </c>
      <c r="C7" s="36"/>
      <c r="D7" s="37"/>
      <c r="E7" s="39">
        <v>120.0</v>
      </c>
      <c r="F7" s="39">
        <v>120.0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0.0</v>
      </c>
      <c r="C8" s="36"/>
      <c r="D8" s="37"/>
      <c r="E8" s="45">
        <v>0.0</v>
      </c>
      <c r="F8" s="45">
        <v>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109</v>
      </c>
      <c r="D9" s="37"/>
      <c r="E9" s="48"/>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4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4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t="s">
        <v>77</v>
      </c>
      <c r="C12" s="36"/>
      <c r="D12" s="37"/>
      <c r="E12" s="4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0.0</v>
      </c>
      <c r="C17" s="3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270</v>
      </c>
      <c r="C20" s="56"/>
      <c r="D20" s="37"/>
      <c r="E20" s="56">
        <f t="shared" ref="E20:F20" si="1">SUM(E5,E6,E7,E8,E10,E11,E15,E17,E18)</f>
        <v>270</v>
      </c>
      <c r="F20" s="62">
        <f t="shared" si="1"/>
        <v>270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76">
        <v>150.0</v>
      </c>
      <c r="C24" s="77" t="s">
        <v>393</v>
      </c>
      <c r="D24" s="75"/>
      <c r="E24" s="76">
        <v>150.0</v>
      </c>
      <c r="F24" s="78">
        <v>150.0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0.0</v>
      </c>
      <c r="C25" s="77"/>
      <c r="D25" s="75"/>
      <c r="E25" s="84">
        <v>0.0</v>
      </c>
      <c r="F25" s="96">
        <v>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c r="C26" s="77"/>
      <c r="D26" s="75"/>
      <c r="E26" s="84">
        <v>0.0</v>
      </c>
      <c r="F26" s="96">
        <v>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175.0</v>
      </c>
      <c r="C27" s="77"/>
      <c r="D27" s="75"/>
      <c r="E27" s="85">
        <v>175.0</v>
      </c>
      <c r="F27" s="78">
        <v>175.0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v>100.0</v>
      </c>
      <c r="C28" s="77" t="s">
        <v>394</v>
      </c>
      <c r="D28" s="75"/>
      <c r="E28" s="85">
        <v>100.0</v>
      </c>
      <c r="F28" s="78">
        <v>100.0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v>0.0</v>
      </c>
      <c r="C30" s="77"/>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0.0</v>
      </c>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c r="C35" s="77"/>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425</v>
      </c>
      <c r="C37" s="105"/>
      <c r="D37" s="75"/>
      <c r="E37" s="104">
        <f t="shared" ref="E37:F37" si="4">SUM(E24:E36)</f>
        <v>425</v>
      </c>
      <c r="F37" s="106">
        <f t="shared" si="4"/>
        <v>425</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87"/>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270</v>
      </c>
      <c r="F64" s="168">
        <f t="shared" si="9"/>
        <v>270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425</v>
      </c>
      <c r="F65" s="168">
        <f t="shared" si="10"/>
        <v>425</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695</v>
      </c>
      <c r="F66" s="168">
        <f t="shared" si="11"/>
        <v>695</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395</v>
      </c>
      <c r="B1" s="18" t="s">
        <v>396</v>
      </c>
      <c r="C1" s="18" t="s">
        <v>39</v>
      </c>
      <c r="D1" s="18" t="s">
        <v>397</v>
      </c>
      <c r="E1" s="18" t="s">
        <v>260</v>
      </c>
      <c r="F1" s="18" t="s">
        <v>42</v>
      </c>
      <c r="G1" s="19" t="s">
        <v>398</v>
      </c>
      <c r="H1" s="20"/>
      <c r="I1" s="20"/>
      <c r="J1" s="20"/>
      <c r="K1" s="21" t="s">
        <v>399</v>
      </c>
      <c r="L1" s="22"/>
      <c r="M1" s="20"/>
      <c r="N1" s="23"/>
      <c r="O1" s="20"/>
      <c r="P1" s="20"/>
      <c r="Q1" s="20"/>
      <c r="R1" s="20"/>
      <c r="S1" s="20"/>
      <c r="T1" s="20"/>
      <c r="U1" s="20"/>
      <c r="V1" s="20"/>
      <c r="W1" s="20"/>
      <c r="X1" s="20"/>
      <c r="Y1" s="20"/>
      <c r="Z1" s="20"/>
    </row>
    <row r="2" ht="12.75" customHeight="1">
      <c r="A2" s="24" t="s">
        <v>400</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401</v>
      </c>
      <c r="B3" s="30" t="s">
        <v>402</v>
      </c>
      <c r="C3" s="30" t="s">
        <v>403</v>
      </c>
      <c r="D3" s="30" t="s">
        <v>404</v>
      </c>
      <c r="E3" s="29" t="s">
        <v>51</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0.0</v>
      </c>
      <c r="C5" s="36"/>
      <c r="D5" s="37"/>
      <c r="E5" s="45">
        <v>0.0</v>
      </c>
      <c r="F5" s="45">
        <v>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0.0</v>
      </c>
      <c r="C6" s="36"/>
      <c r="D6" s="37"/>
      <c r="E6" s="4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60.0</v>
      </c>
      <c r="C7" s="36" t="s">
        <v>405</v>
      </c>
      <c r="D7" s="37"/>
      <c r="E7" s="39">
        <v>60.0</v>
      </c>
      <c r="F7" s="39">
        <v>60.0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0.0</v>
      </c>
      <c r="C8" s="36"/>
      <c r="D8" s="37"/>
      <c r="E8" s="45">
        <v>0.0</v>
      </c>
      <c r="F8" s="45">
        <v>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406</v>
      </c>
      <c r="D9" s="37"/>
      <c r="E9" s="48"/>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4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4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c r="C12" s="36"/>
      <c r="D12" s="37"/>
      <c r="E12" s="4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4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4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t="s">
        <v>77</v>
      </c>
      <c r="C15" s="36"/>
      <c r="D15" s="37"/>
      <c r="E15" s="4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8"/>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t="s">
        <v>407</v>
      </c>
      <c r="C17" s="36">
        <v>255.0</v>
      </c>
      <c r="D17" s="37"/>
      <c r="E17" s="39">
        <v>255.0</v>
      </c>
      <c r="F17" s="39">
        <v>255.0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4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60</v>
      </c>
      <c r="C20" s="56"/>
      <c r="D20" s="37"/>
      <c r="E20" s="56">
        <f t="shared" ref="E20:F20" si="1">SUM(E5,E6,E7,E8,E10,E11,E15,E17,E18)</f>
        <v>315</v>
      </c>
      <c r="F20" s="62">
        <f t="shared" si="1"/>
        <v>315</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84"/>
      <c r="C24" s="77"/>
      <c r="D24" s="75"/>
      <c r="E24" s="96">
        <v>0.0</v>
      </c>
      <c r="F24" s="96">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40.0</v>
      </c>
      <c r="C25" s="77" t="s">
        <v>408</v>
      </c>
      <c r="D25" s="75"/>
      <c r="E25" s="78">
        <v>40.0</v>
      </c>
      <c r="F25" s="78">
        <v>40.0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v>5.0</v>
      </c>
      <c r="C26" s="77" t="s">
        <v>409</v>
      </c>
      <c r="D26" s="75"/>
      <c r="E26" s="78">
        <v>5.0</v>
      </c>
      <c r="F26" s="78">
        <v>5.0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300.0</v>
      </c>
      <c r="C27" s="77" t="s">
        <v>410</v>
      </c>
      <c r="D27" s="75"/>
      <c r="E27" s="78">
        <v>300.0</v>
      </c>
      <c r="F27" s="78">
        <v>300.0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c r="C28" s="77"/>
      <c r="D28" s="75"/>
      <c r="E28" s="96">
        <v>0.0</v>
      </c>
      <c r="F28" s="96">
        <v>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92"/>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6">
        <v>110.0</v>
      </c>
      <c r="C30" s="77" t="s">
        <v>411</v>
      </c>
      <c r="D30" s="75"/>
      <c r="E30" s="78">
        <v>110.0</v>
      </c>
      <c r="F30" s="78">
        <v>110.0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96">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96">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c r="C33" s="77"/>
      <c r="D33" s="75"/>
      <c r="E33" s="96">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101"/>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v>700.0</v>
      </c>
      <c r="C35" s="77" t="s">
        <v>412</v>
      </c>
      <c r="D35" s="75"/>
      <c r="E35" s="78">
        <v>700.0</v>
      </c>
      <c r="F35" s="78">
        <v>700.0</v>
      </c>
      <c r="G35" s="27" t="s">
        <v>119</v>
      </c>
      <c r="H35" s="27">
        <v>3.0</v>
      </c>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t="s">
        <v>29</v>
      </c>
      <c r="I36" s="69"/>
      <c r="J36" s="30" t="s">
        <v>413</v>
      </c>
      <c r="K36" s="29"/>
      <c r="L36" s="71"/>
      <c r="M36" s="20"/>
      <c r="N36" s="20"/>
      <c r="O36" s="20"/>
      <c r="P36" s="20"/>
      <c r="Q36" s="20"/>
      <c r="R36" s="20"/>
      <c r="S36" s="20"/>
      <c r="T36" s="20"/>
      <c r="U36" s="20"/>
      <c r="V36" s="20"/>
      <c r="W36" s="20"/>
      <c r="X36" s="20"/>
      <c r="Y36" s="20"/>
      <c r="Z36" s="20"/>
    </row>
    <row r="37" ht="12.75" customHeight="1">
      <c r="A37" s="75" t="s">
        <v>83</v>
      </c>
      <c r="B37" s="104">
        <f>SUM(B24:B35)</f>
        <v>1155</v>
      </c>
      <c r="C37" s="105"/>
      <c r="D37" s="75"/>
      <c r="E37" s="104">
        <f t="shared" ref="E37:F37" si="4">SUM(E24:E36)</f>
        <v>1155</v>
      </c>
      <c r="F37" s="106">
        <f t="shared" si="4"/>
        <v>1155</v>
      </c>
      <c r="G37" s="30" t="s">
        <v>89</v>
      </c>
      <c r="H37" s="30" t="s">
        <v>414</v>
      </c>
      <c r="I37" s="69"/>
      <c r="J37" s="30"/>
      <c r="K37" s="29" t="s">
        <v>329</v>
      </c>
      <c r="L37" s="33" t="s">
        <v>415</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240.0</v>
      </c>
      <c r="I39" s="110" t="s">
        <v>416</v>
      </c>
      <c r="J39" s="111"/>
      <c r="K39" s="181">
        <v>240.0</v>
      </c>
      <c r="L39" s="181">
        <v>240.0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12">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12">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240.0</v>
      </c>
      <c r="I42" s="110" t="s">
        <v>417</v>
      </c>
      <c r="J42" s="111"/>
      <c r="K42" s="181">
        <v>240.0</v>
      </c>
      <c r="L42" s="181">
        <v>240.0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12">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300.0</v>
      </c>
      <c r="I44" s="110" t="s">
        <v>418</v>
      </c>
      <c r="J44" s="111"/>
      <c r="K44" s="181">
        <v>300.0</v>
      </c>
      <c r="L44" s="181">
        <v>300.0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780</v>
      </c>
      <c r="I45" s="113"/>
      <c r="J45" s="111"/>
      <c r="K45" s="125">
        <f t="shared" ref="K45:L45" si="5">SUM(K39,K40,K41,K42,K43,K44)</f>
        <v>780</v>
      </c>
      <c r="L45" s="126">
        <f t="shared" si="5"/>
        <v>780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87"/>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1095</v>
      </c>
      <c r="F64" s="168">
        <f t="shared" si="9"/>
        <v>1095</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1155</v>
      </c>
      <c r="F65" s="168">
        <f t="shared" si="10"/>
        <v>1155</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2250</v>
      </c>
      <c r="F66" s="168">
        <f t="shared" si="11"/>
        <v>2250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419</v>
      </c>
      <c r="B1" s="18" t="s">
        <v>420</v>
      </c>
      <c r="C1" s="18" t="s">
        <v>39</v>
      </c>
      <c r="D1" s="18" t="s">
        <v>421</v>
      </c>
      <c r="E1" s="18" t="s">
        <v>41</v>
      </c>
      <c r="F1" s="18" t="s">
        <v>42</v>
      </c>
      <c r="G1" s="19" t="s">
        <v>422</v>
      </c>
      <c r="H1" s="20"/>
      <c r="I1" s="20"/>
      <c r="J1" s="20"/>
      <c r="K1" s="21" t="s">
        <v>423</v>
      </c>
      <c r="L1" s="22"/>
      <c r="M1" s="20"/>
      <c r="N1" s="23"/>
      <c r="O1" s="20"/>
      <c r="P1" s="20"/>
      <c r="Q1" s="20"/>
      <c r="R1" s="20"/>
      <c r="S1" s="20"/>
      <c r="T1" s="20"/>
      <c r="U1" s="20"/>
      <c r="V1" s="20"/>
      <c r="W1" s="20"/>
      <c r="X1" s="20"/>
      <c r="Y1" s="20"/>
      <c r="Z1" s="20"/>
    </row>
    <row r="2" ht="12.75" customHeight="1">
      <c r="A2" s="24" t="s">
        <v>175</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177</v>
      </c>
      <c r="B3" s="30" t="s">
        <v>91</v>
      </c>
      <c r="C3" s="30" t="s">
        <v>90</v>
      </c>
      <c r="D3" s="30" t="s">
        <v>86</v>
      </c>
      <c r="E3" s="29" t="s">
        <v>178</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0.0</v>
      </c>
      <c r="C5" s="36"/>
      <c r="D5" s="37"/>
      <c r="E5" s="35">
        <v>0.0</v>
      </c>
      <c r="F5" s="45">
        <v>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0.0</v>
      </c>
      <c r="C6" s="36"/>
      <c r="D6" s="37"/>
      <c r="E6" s="3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0.0</v>
      </c>
      <c r="C7" s="36"/>
      <c r="D7" s="37"/>
      <c r="E7" s="35">
        <v>0.0</v>
      </c>
      <c r="F7" s="45">
        <v>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0.0</v>
      </c>
      <c r="C8" s="36"/>
      <c r="D8" s="37"/>
      <c r="E8" s="35">
        <v>0.0</v>
      </c>
      <c r="F8" s="45">
        <v>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109</v>
      </c>
      <c r="D9" s="37"/>
      <c r="E9" s="47"/>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c r="C17" s="3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0</v>
      </c>
      <c r="C20" s="56"/>
      <c r="D20" s="37"/>
      <c r="E20" s="56">
        <f t="shared" ref="E20:F20" si="1">SUM(E5,E6,E7,E8,E10,E11,E15,E17,E18)</f>
        <v>0</v>
      </c>
      <c r="F20" s="62">
        <f t="shared" si="1"/>
        <v>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84"/>
      <c r="C24" s="77"/>
      <c r="D24" s="75"/>
      <c r="E24" s="84">
        <v>0.0</v>
      </c>
      <c r="F24" s="96">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c r="C25" s="77"/>
      <c r="D25" s="75"/>
      <c r="E25" s="84">
        <v>0.0</v>
      </c>
      <c r="F25" s="96">
        <v>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c r="C26" s="77"/>
      <c r="D26" s="75"/>
      <c r="E26" s="84">
        <v>0.0</v>
      </c>
      <c r="F26" s="96">
        <v>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6"/>
      <c r="C27" s="77"/>
      <c r="D27" s="75"/>
      <c r="E27" s="86">
        <v>0.0</v>
      </c>
      <c r="F27" s="96">
        <v>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c r="C28" s="77"/>
      <c r="D28" s="75"/>
      <c r="E28" s="86">
        <v>0.0</v>
      </c>
      <c r="F28" s="96">
        <v>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c r="C30" s="77"/>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c r="C35" s="77"/>
      <c r="D35" s="75"/>
      <c r="E35" s="84">
        <v>0.0</v>
      </c>
      <c r="F35" s="96">
        <v>0.0</v>
      </c>
      <c r="G35" s="27" t="s">
        <v>119</v>
      </c>
      <c r="H35" s="27" t="s">
        <v>424</v>
      </c>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t="s">
        <v>31</v>
      </c>
      <c r="I36" s="69"/>
      <c r="J36" s="30" t="s">
        <v>425</v>
      </c>
      <c r="K36" s="29"/>
      <c r="L36" s="71"/>
      <c r="M36" s="20"/>
      <c r="N36" s="20"/>
      <c r="O36" s="20"/>
      <c r="P36" s="20"/>
      <c r="Q36" s="20"/>
      <c r="R36" s="20"/>
      <c r="S36" s="20"/>
      <c r="T36" s="20"/>
      <c r="U36" s="20"/>
      <c r="V36" s="20"/>
      <c r="W36" s="20"/>
      <c r="X36" s="20"/>
      <c r="Y36" s="20"/>
      <c r="Z36" s="20"/>
    </row>
    <row r="37" ht="12.75" customHeight="1">
      <c r="A37" s="75" t="s">
        <v>83</v>
      </c>
      <c r="B37" s="104">
        <f>SUM(B24:B35)</f>
        <v>0</v>
      </c>
      <c r="C37" s="105"/>
      <c r="D37" s="75"/>
      <c r="E37" s="104">
        <f t="shared" ref="E37:F37" si="4">SUM(E24:E36)</f>
        <v>0</v>
      </c>
      <c r="F37" s="106">
        <f t="shared" si="4"/>
        <v>0</v>
      </c>
      <c r="G37" s="30" t="s">
        <v>89</v>
      </c>
      <c r="H37" s="30" t="s">
        <v>426</v>
      </c>
      <c r="I37" s="69"/>
      <c r="J37" s="30"/>
      <c r="K37" s="29" t="s">
        <v>185</v>
      </c>
      <c r="L37" s="33" t="s">
        <v>427</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1050.0</v>
      </c>
      <c r="I39" s="110" t="s">
        <v>428</v>
      </c>
      <c r="J39" s="111"/>
      <c r="K39" s="181">
        <v>775.0</v>
      </c>
      <c r="L39" s="181">
        <v>775.0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t="s">
        <v>325</v>
      </c>
      <c r="J40" s="111"/>
      <c r="K40" s="112">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900.0</v>
      </c>
      <c r="I41" s="110" t="s">
        <v>429</v>
      </c>
      <c r="J41" s="111"/>
      <c r="K41" s="181">
        <v>750.0</v>
      </c>
      <c r="L41" s="181">
        <v>750.0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750.0</v>
      </c>
      <c r="I42" s="110" t="s">
        <v>430</v>
      </c>
      <c r="J42" s="111"/>
      <c r="K42" s="181">
        <v>500.0</v>
      </c>
      <c r="L42" s="181">
        <v>500.0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2500.0</v>
      </c>
      <c r="I43" s="110" t="s">
        <v>431</v>
      </c>
      <c r="J43" s="111"/>
      <c r="K43" s="181">
        <v>1060.0</v>
      </c>
      <c r="L43" s="181">
        <v>1060.0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t="s">
        <v>325</v>
      </c>
      <c r="J44" s="111"/>
      <c r="K44" s="112">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5200</v>
      </c>
      <c r="I45" s="113"/>
      <c r="J45" s="111"/>
      <c r="K45" s="125">
        <f t="shared" ref="K45:L45" si="5">SUM(K39,K40,K41,K42,K43,K44)</f>
        <v>3085</v>
      </c>
      <c r="L45" s="126">
        <f t="shared" si="5"/>
        <v>3085</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87"/>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3085</v>
      </c>
      <c r="F64" s="168">
        <f t="shared" si="9"/>
        <v>3085</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0</v>
      </c>
      <c r="F65" s="168">
        <f t="shared" si="10"/>
        <v>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3085</v>
      </c>
      <c r="F66" s="168">
        <f t="shared" si="11"/>
        <v>3085</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432</v>
      </c>
      <c r="B1" s="18" t="s">
        <v>433</v>
      </c>
      <c r="C1" s="18" t="s">
        <v>434</v>
      </c>
      <c r="D1" s="18" t="s">
        <v>435</v>
      </c>
      <c r="E1" s="18" t="s">
        <v>260</v>
      </c>
      <c r="F1" s="18" t="s">
        <v>42</v>
      </c>
      <c r="G1" s="19" t="s">
        <v>436</v>
      </c>
      <c r="H1" s="20"/>
      <c r="I1" s="20"/>
      <c r="J1" s="20"/>
      <c r="K1" s="21" t="s">
        <v>437</v>
      </c>
      <c r="L1" s="22"/>
      <c r="M1" s="20"/>
      <c r="N1" s="23"/>
      <c r="O1" s="20"/>
      <c r="P1" s="20"/>
      <c r="Q1" s="20"/>
      <c r="R1" s="20"/>
      <c r="S1" s="20"/>
      <c r="T1" s="20"/>
      <c r="U1" s="20"/>
      <c r="V1" s="20"/>
      <c r="W1" s="20"/>
      <c r="X1" s="20"/>
      <c r="Y1" s="20"/>
      <c r="Z1" s="20"/>
    </row>
    <row r="2" ht="12.75" customHeight="1">
      <c r="A2" s="24" t="s">
        <v>438</v>
      </c>
      <c r="B2" s="25"/>
      <c r="C2" s="25"/>
      <c r="D2" s="25"/>
      <c r="E2" s="26"/>
      <c r="F2" s="26"/>
      <c r="G2" s="25" t="s">
        <v>439</v>
      </c>
      <c r="H2" s="27"/>
      <c r="I2" s="27"/>
      <c r="J2" s="27"/>
      <c r="K2" s="26"/>
      <c r="L2" s="28"/>
      <c r="M2" s="20"/>
      <c r="N2" s="20"/>
      <c r="O2" s="20"/>
      <c r="P2" s="20"/>
      <c r="Q2" s="20"/>
      <c r="R2" s="20"/>
      <c r="S2" s="20"/>
      <c r="T2" s="20"/>
      <c r="U2" s="20"/>
      <c r="V2" s="20"/>
      <c r="W2" s="20"/>
      <c r="X2" s="20"/>
      <c r="Y2" s="20"/>
      <c r="Z2" s="20"/>
    </row>
    <row r="3" ht="12.75" customHeight="1">
      <c r="A3" s="29" t="s">
        <v>440</v>
      </c>
      <c r="B3" s="30" t="s">
        <v>441</v>
      </c>
      <c r="C3" s="30" t="s">
        <v>442</v>
      </c>
      <c r="D3" s="30" t="s">
        <v>443</v>
      </c>
      <c r="E3" s="29" t="s">
        <v>51</v>
      </c>
      <c r="F3" s="31"/>
      <c r="G3" s="29" t="s">
        <v>444</v>
      </c>
      <c r="H3" s="30" t="s">
        <v>53</v>
      </c>
      <c r="I3" s="30" t="s">
        <v>442</v>
      </c>
      <c r="J3" s="30" t="s">
        <v>443</v>
      </c>
      <c r="K3" s="29" t="s">
        <v>51</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0.0</v>
      </c>
      <c r="C5" s="36">
        <v>0.0</v>
      </c>
      <c r="D5" s="37"/>
      <c r="E5" s="45">
        <v>0.0</v>
      </c>
      <c r="F5" s="45">
        <v>0.0</v>
      </c>
      <c r="G5" s="40" t="s">
        <v>61</v>
      </c>
      <c r="H5" s="41">
        <v>0.0</v>
      </c>
      <c r="I5" s="42">
        <v>0.0</v>
      </c>
      <c r="J5" s="40"/>
      <c r="K5" s="46">
        <v>0.0</v>
      </c>
      <c r="L5" s="46">
        <v>0.0</v>
      </c>
      <c r="M5" s="20"/>
      <c r="N5" s="20"/>
      <c r="O5" s="20"/>
      <c r="P5" s="20"/>
      <c r="Q5" s="20"/>
      <c r="R5" s="20"/>
      <c r="S5" s="20"/>
      <c r="T5" s="20"/>
      <c r="U5" s="20"/>
      <c r="V5" s="20"/>
      <c r="W5" s="20"/>
      <c r="X5" s="20"/>
      <c r="Y5" s="20"/>
      <c r="Z5" s="20"/>
    </row>
    <row r="6" ht="12.75" customHeight="1">
      <c r="A6" s="34" t="s">
        <v>64</v>
      </c>
      <c r="B6" s="35">
        <v>50.0</v>
      </c>
      <c r="C6" s="36" t="s">
        <v>445</v>
      </c>
      <c r="D6" s="37"/>
      <c r="E6" s="39">
        <v>0.0</v>
      </c>
      <c r="F6" s="39">
        <v>0.0</v>
      </c>
      <c r="G6" s="40" t="s">
        <v>64</v>
      </c>
      <c r="H6" s="41">
        <v>50.0</v>
      </c>
      <c r="I6" s="42" t="s">
        <v>445</v>
      </c>
      <c r="J6" s="40"/>
      <c r="K6" s="44">
        <v>50.0</v>
      </c>
      <c r="L6" s="44">
        <v>50.0</v>
      </c>
      <c r="M6" s="20"/>
      <c r="N6" s="20"/>
      <c r="O6" s="20"/>
      <c r="P6" s="20"/>
      <c r="Q6" s="20"/>
      <c r="R6" s="20"/>
      <c r="S6" s="20"/>
      <c r="T6" s="20"/>
      <c r="U6" s="20"/>
      <c r="V6" s="20"/>
      <c r="W6" s="20"/>
      <c r="X6" s="20"/>
      <c r="Y6" s="20"/>
      <c r="Z6" s="20"/>
    </row>
    <row r="7" ht="12.75" customHeight="1">
      <c r="A7" s="34" t="s">
        <v>65</v>
      </c>
      <c r="B7" s="35">
        <v>170.0</v>
      </c>
      <c r="C7" s="36" t="s">
        <v>446</v>
      </c>
      <c r="D7" s="37"/>
      <c r="E7" s="39">
        <v>0.0</v>
      </c>
      <c r="F7" s="39">
        <v>0.0</v>
      </c>
      <c r="G7" s="40" t="s">
        <v>65</v>
      </c>
      <c r="H7" s="41">
        <v>170.0</v>
      </c>
      <c r="I7" s="42" t="s">
        <v>447</v>
      </c>
      <c r="J7" s="40"/>
      <c r="K7" s="44">
        <v>170.0</v>
      </c>
      <c r="L7" s="44">
        <v>170.0</v>
      </c>
      <c r="M7" s="20"/>
      <c r="N7" s="20"/>
      <c r="O7" s="20"/>
      <c r="P7" s="20"/>
      <c r="Q7" s="20"/>
      <c r="R7" s="20"/>
      <c r="S7" s="20"/>
      <c r="T7" s="20"/>
      <c r="U7" s="20"/>
      <c r="V7" s="20"/>
      <c r="W7" s="20"/>
      <c r="X7" s="20"/>
      <c r="Y7" s="20"/>
      <c r="Z7" s="20"/>
    </row>
    <row r="8" ht="12.75" customHeight="1">
      <c r="A8" s="34" t="s">
        <v>68</v>
      </c>
      <c r="B8" s="35">
        <v>0.0</v>
      </c>
      <c r="C8" s="36">
        <v>0.0</v>
      </c>
      <c r="D8" s="37"/>
      <c r="E8" s="45">
        <v>0.0</v>
      </c>
      <c r="F8" s="45">
        <v>0.0</v>
      </c>
      <c r="G8" s="40" t="s">
        <v>68</v>
      </c>
      <c r="H8" s="41">
        <v>200.0</v>
      </c>
      <c r="I8" s="42" t="s">
        <v>448</v>
      </c>
      <c r="J8" s="40"/>
      <c r="K8" s="44">
        <v>170.0</v>
      </c>
      <c r="L8" s="44">
        <v>170.0</v>
      </c>
      <c r="M8" s="20"/>
      <c r="N8" s="20"/>
      <c r="O8" s="20"/>
      <c r="P8" s="20"/>
      <c r="Q8" s="20"/>
      <c r="R8" s="20"/>
      <c r="S8" s="20"/>
      <c r="T8" s="20"/>
      <c r="U8" s="20"/>
      <c r="V8" s="20"/>
      <c r="W8" s="20"/>
      <c r="X8" s="20"/>
      <c r="Y8" s="20"/>
      <c r="Z8" s="20"/>
    </row>
    <row r="9" ht="12.75" customHeight="1">
      <c r="A9" s="37" t="s">
        <v>71</v>
      </c>
      <c r="B9" s="35">
        <v>0.0</v>
      </c>
      <c r="C9" s="36" t="s">
        <v>73</v>
      </c>
      <c r="D9" s="37"/>
      <c r="E9" s="48"/>
      <c r="F9" s="48"/>
      <c r="G9" s="40" t="s">
        <v>71</v>
      </c>
      <c r="H9" s="49">
        <v>0.0</v>
      </c>
      <c r="I9" s="50" t="s">
        <v>73</v>
      </c>
      <c r="J9" s="40"/>
      <c r="K9" s="52"/>
      <c r="L9" s="52"/>
      <c r="M9" s="20"/>
      <c r="N9" s="20"/>
      <c r="O9" s="20"/>
      <c r="P9" s="20"/>
      <c r="Q9" s="20"/>
      <c r="R9" s="20"/>
      <c r="S9" s="20"/>
      <c r="T9" s="20"/>
      <c r="U9" s="20"/>
      <c r="V9" s="20"/>
      <c r="W9" s="20"/>
      <c r="X9" s="20"/>
      <c r="Y9" s="20"/>
      <c r="Z9" s="20"/>
    </row>
    <row r="10" ht="12.75" customHeight="1">
      <c r="A10" s="53" t="s">
        <v>74</v>
      </c>
      <c r="B10" s="35"/>
      <c r="C10" s="36"/>
      <c r="D10" s="37"/>
      <c r="E10" s="45">
        <v>0.0</v>
      </c>
      <c r="F10" s="45">
        <v>0.0</v>
      </c>
      <c r="G10" s="54" t="s">
        <v>74</v>
      </c>
      <c r="H10" s="41" t="s">
        <v>77</v>
      </c>
      <c r="I10" s="42"/>
      <c r="J10" s="40"/>
      <c r="K10" s="46">
        <v>0.0</v>
      </c>
      <c r="L10" s="46">
        <v>0.0</v>
      </c>
      <c r="M10" s="20"/>
      <c r="N10" s="20"/>
      <c r="O10" s="20"/>
      <c r="P10" s="20"/>
      <c r="Q10" s="20"/>
      <c r="R10" s="20"/>
      <c r="S10" s="20"/>
      <c r="T10" s="20"/>
      <c r="U10" s="20"/>
      <c r="V10" s="20"/>
      <c r="W10" s="20"/>
      <c r="X10" s="20"/>
      <c r="Y10" s="20"/>
      <c r="Z10" s="20"/>
    </row>
    <row r="11" ht="12.75" customHeight="1">
      <c r="A11" s="53" t="s">
        <v>75</v>
      </c>
      <c r="B11" s="35"/>
      <c r="C11" s="36"/>
      <c r="D11" s="37"/>
      <c r="E11" s="45">
        <v>0.0</v>
      </c>
      <c r="F11" s="45">
        <v>0.0</v>
      </c>
      <c r="G11" s="54" t="s">
        <v>75</v>
      </c>
      <c r="H11" s="41"/>
      <c r="I11" s="42"/>
      <c r="J11" s="40"/>
      <c r="K11" s="46">
        <v>0.0</v>
      </c>
      <c r="L11" s="46">
        <v>0.0</v>
      </c>
      <c r="M11" s="20"/>
      <c r="N11" s="20"/>
      <c r="O11" s="20"/>
      <c r="P11" s="20"/>
      <c r="Q11" s="20"/>
      <c r="R11" s="20"/>
      <c r="S11" s="20"/>
      <c r="T11" s="20"/>
      <c r="U11" s="20"/>
      <c r="V11" s="20"/>
      <c r="W11" s="20"/>
      <c r="X11" s="20"/>
      <c r="Y11" s="20"/>
      <c r="Z11" s="20"/>
    </row>
    <row r="12" ht="12.75" customHeight="1">
      <c r="A12" s="53" t="s">
        <v>76</v>
      </c>
      <c r="B12" s="35"/>
      <c r="C12" s="36"/>
      <c r="D12" s="37"/>
      <c r="E12" s="45"/>
      <c r="F12" s="45"/>
      <c r="G12" s="54" t="s">
        <v>76</v>
      </c>
      <c r="H12" s="41"/>
      <c r="I12" s="42"/>
      <c r="J12" s="40"/>
      <c r="K12" s="46">
        <v>0.0</v>
      </c>
      <c r="L12" s="46">
        <v>0.0</v>
      </c>
      <c r="M12" s="20"/>
      <c r="N12" s="20"/>
      <c r="O12" s="20"/>
      <c r="P12" s="20"/>
      <c r="Q12" s="20"/>
      <c r="R12" s="20"/>
      <c r="S12" s="20"/>
      <c r="T12" s="20"/>
      <c r="U12" s="20"/>
      <c r="V12" s="20"/>
      <c r="W12" s="20"/>
      <c r="X12" s="20"/>
      <c r="Y12" s="20"/>
      <c r="Z12" s="20"/>
    </row>
    <row r="13" ht="12.75" customHeight="1">
      <c r="A13" s="53" t="s">
        <v>78</v>
      </c>
      <c r="B13" s="35"/>
      <c r="C13" s="36"/>
      <c r="D13" s="37"/>
      <c r="E13" s="45"/>
      <c r="F13" s="45"/>
      <c r="G13" s="54" t="s">
        <v>78</v>
      </c>
      <c r="H13" s="41"/>
      <c r="I13" s="42"/>
      <c r="J13" s="40"/>
      <c r="K13" s="46">
        <v>0.0</v>
      </c>
      <c r="L13" s="46">
        <v>0.0</v>
      </c>
      <c r="M13" s="20"/>
      <c r="N13" s="20"/>
      <c r="O13" s="20"/>
      <c r="P13" s="20"/>
      <c r="Q13" s="20"/>
      <c r="R13" s="20"/>
      <c r="S13" s="20"/>
      <c r="T13" s="20"/>
      <c r="U13" s="20"/>
      <c r="V13" s="20"/>
      <c r="W13" s="20"/>
      <c r="X13" s="20"/>
      <c r="Y13" s="20"/>
      <c r="Z13" s="20"/>
    </row>
    <row r="14" ht="12.75" customHeight="1">
      <c r="A14" s="53" t="s">
        <v>79</v>
      </c>
      <c r="B14" s="35"/>
      <c r="C14" s="36"/>
      <c r="D14" s="37"/>
      <c r="E14" s="45"/>
      <c r="F14" s="45"/>
      <c r="G14" s="54" t="s">
        <v>79</v>
      </c>
      <c r="H14" s="41"/>
      <c r="I14" s="42"/>
      <c r="J14" s="40"/>
      <c r="K14" s="46">
        <v>0.0</v>
      </c>
      <c r="L14" s="46">
        <v>0.0</v>
      </c>
      <c r="M14" s="20"/>
      <c r="N14" s="20"/>
      <c r="O14" s="20"/>
      <c r="P14" s="20"/>
      <c r="Q14" s="20"/>
      <c r="R14" s="20"/>
      <c r="S14" s="20"/>
      <c r="T14" s="20"/>
      <c r="U14" s="20"/>
      <c r="V14" s="20"/>
      <c r="W14" s="20"/>
      <c r="X14" s="20"/>
      <c r="Y14" s="20"/>
      <c r="Z14" s="20"/>
    </row>
    <row r="15" ht="12.75" customHeight="1">
      <c r="A15" s="53" t="s">
        <v>80</v>
      </c>
      <c r="B15" s="35" t="s">
        <v>77</v>
      </c>
      <c r="C15" s="36"/>
      <c r="D15" s="37"/>
      <c r="E15" s="45">
        <v>0.0</v>
      </c>
      <c r="F15" s="45">
        <v>0.0</v>
      </c>
      <c r="G15" s="54" t="s">
        <v>80</v>
      </c>
      <c r="H15" s="41"/>
      <c r="I15" s="42"/>
      <c r="J15" s="40"/>
      <c r="K15" s="46">
        <v>0.0</v>
      </c>
      <c r="L15" s="46">
        <v>0.0</v>
      </c>
      <c r="M15" s="20"/>
      <c r="N15" s="20"/>
      <c r="O15" s="20"/>
      <c r="P15" s="20"/>
      <c r="Q15" s="20"/>
      <c r="R15" s="20"/>
      <c r="S15" s="20"/>
      <c r="T15" s="20"/>
      <c r="U15" s="20"/>
      <c r="V15" s="20"/>
      <c r="W15" s="20"/>
      <c r="X15" s="20"/>
      <c r="Y15" s="20"/>
      <c r="Z15" s="20"/>
    </row>
    <row r="16" ht="26.25" customHeight="1">
      <c r="A16" s="55" t="s">
        <v>81</v>
      </c>
      <c r="B16" s="56"/>
      <c r="C16" s="55"/>
      <c r="D16" s="37"/>
      <c r="E16" s="48"/>
      <c r="F16" s="48"/>
      <c r="G16" s="40" t="s">
        <v>81</v>
      </c>
      <c r="H16" s="49"/>
      <c r="I16" s="57"/>
      <c r="J16" s="40"/>
      <c r="K16" s="52"/>
      <c r="L16" s="52"/>
      <c r="M16" s="20"/>
      <c r="N16" s="20"/>
      <c r="O16" s="20"/>
      <c r="P16" s="20"/>
      <c r="Q16" s="20"/>
      <c r="R16" s="20"/>
      <c r="S16" s="20"/>
      <c r="T16" s="20"/>
      <c r="U16" s="20"/>
      <c r="V16" s="20"/>
      <c r="W16" s="20"/>
      <c r="X16" s="20"/>
      <c r="Y16" s="20"/>
      <c r="Z16" s="20"/>
    </row>
    <row r="17" ht="12.75" customHeight="1">
      <c r="A17" s="37" t="s">
        <v>41</v>
      </c>
      <c r="B17" s="35">
        <v>0.0</v>
      </c>
      <c r="C17" s="36">
        <v>220.0</v>
      </c>
      <c r="D17" s="37"/>
      <c r="E17" s="45">
        <v>0.0</v>
      </c>
      <c r="F17" s="45">
        <v>0.0</v>
      </c>
      <c r="G17" s="40" t="s">
        <v>41</v>
      </c>
      <c r="H17" s="41">
        <v>420.0</v>
      </c>
      <c r="I17" s="42"/>
      <c r="J17" s="40"/>
      <c r="K17" s="44">
        <v>420.0</v>
      </c>
      <c r="L17" s="44">
        <v>420.0</v>
      </c>
      <c r="M17" s="20"/>
      <c r="N17" s="20"/>
      <c r="O17" s="20"/>
      <c r="P17" s="20"/>
      <c r="Q17" s="20"/>
      <c r="R17" s="20"/>
      <c r="S17" s="20"/>
      <c r="T17" s="20"/>
      <c r="U17" s="20"/>
      <c r="V17" s="20"/>
      <c r="W17" s="20"/>
      <c r="X17" s="20"/>
      <c r="Y17" s="20"/>
      <c r="Z17" s="20"/>
    </row>
    <row r="18" ht="12.75" customHeight="1">
      <c r="A18" s="37" t="s">
        <v>41</v>
      </c>
      <c r="B18" s="35"/>
      <c r="C18" s="36"/>
      <c r="D18" s="37"/>
      <c r="E18" s="45">
        <v>0.0</v>
      </c>
      <c r="F18" s="45">
        <v>0.0</v>
      </c>
      <c r="G18" s="40" t="s">
        <v>41</v>
      </c>
      <c r="H18" s="41"/>
      <c r="I18" s="42"/>
      <c r="J18" s="40"/>
      <c r="K18" s="46">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220</v>
      </c>
      <c r="C20" s="56"/>
      <c r="D20" s="37"/>
      <c r="E20" s="56">
        <f t="shared" ref="E20:F20" si="1">SUM(E5,E6,E7,E8,E10,E11,E15,E17,E18)</f>
        <v>0</v>
      </c>
      <c r="F20" s="62">
        <f t="shared" si="1"/>
        <v>0</v>
      </c>
      <c r="G20" s="40" t="s">
        <v>83</v>
      </c>
      <c r="H20" s="49">
        <f>SUM(H5:H18)</f>
        <v>840</v>
      </c>
      <c r="I20" s="57"/>
      <c r="J20" s="40"/>
      <c r="K20" s="49">
        <f t="shared" ref="K20:L20" si="2">SUM(K5:K19)</f>
        <v>810</v>
      </c>
      <c r="L20" s="63">
        <f t="shared" si="2"/>
        <v>810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t="s">
        <v>33</v>
      </c>
      <c r="I21" s="65"/>
      <c r="J21" s="27" t="s">
        <v>443</v>
      </c>
      <c r="K21" s="27" t="s">
        <v>449</v>
      </c>
      <c r="L21" s="68" t="s">
        <v>450</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t="s">
        <v>451</v>
      </c>
      <c r="I22" s="72"/>
      <c r="J22" s="29"/>
      <c r="K22" s="29" t="s">
        <v>452</v>
      </c>
      <c r="L22" s="33" t="s">
        <v>453</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84">
        <v>0.0</v>
      </c>
      <c r="C24" s="77">
        <v>0.0</v>
      </c>
      <c r="D24" s="75"/>
      <c r="E24" s="96">
        <v>0.0</v>
      </c>
      <c r="F24" s="96">
        <v>0.0</v>
      </c>
      <c r="G24" s="79" t="s">
        <v>95</v>
      </c>
      <c r="H24" s="80">
        <v>0.0</v>
      </c>
      <c r="I24" s="81">
        <v>0.0</v>
      </c>
      <c r="J24" s="82"/>
      <c r="K24" s="83">
        <v>0.0</v>
      </c>
      <c r="L24" s="83">
        <v>0.0</v>
      </c>
      <c r="M24" s="20"/>
      <c r="N24" s="20"/>
      <c r="O24" s="20"/>
      <c r="P24" s="20"/>
      <c r="Q24" s="20"/>
      <c r="R24" s="20"/>
      <c r="S24" s="20"/>
      <c r="T24" s="20"/>
      <c r="U24" s="20"/>
      <c r="V24" s="20"/>
      <c r="W24" s="20"/>
      <c r="X24" s="20"/>
      <c r="Y24" s="20"/>
      <c r="Z24" s="20"/>
    </row>
    <row r="25" ht="12.75" customHeight="1">
      <c r="A25" s="75" t="s">
        <v>96</v>
      </c>
      <c r="B25" s="84"/>
      <c r="C25" s="77">
        <v>0.0</v>
      </c>
      <c r="D25" s="75"/>
      <c r="E25" s="96">
        <v>0.0</v>
      </c>
      <c r="F25" s="96">
        <v>0.0</v>
      </c>
      <c r="G25" s="79" t="s">
        <v>98</v>
      </c>
      <c r="H25" s="80">
        <v>50.0</v>
      </c>
      <c r="I25" s="81" t="s">
        <v>445</v>
      </c>
      <c r="J25" s="82"/>
      <c r="K25" s="188">
        <v>50.0</v>
      </c>
      <c r="L25" s="188">
        <v>50.0</v>
      </c>
      <c r="M25" s="20"/>
      <c r="N25" s="20"/>
      <c r="O25" s="20"/>
      <c r="P25" s="20"/>
      <c r="Q25" s="20"/>
      <c r="R25" s="20"/>
      <c r="S25" s="20"/>
      <c r="T25" s="20"/>
      <c r="U25" s="20"/>
      <c r="V25" s="20"/>
      <c r="W25" s="20"/>
      <c r="X25" s="20"/>
      <c r="Y25" s="20"/>
      <c r="Z25" s="20"/>
    </row>
    <row r="26" ht="12.75" customHeight="1">
      <c r="A26" s="75" t="s">
        <v>99</v>
      </c>
      <c r="B26" s="84">
        <v>50.0</v>
      </c>
      <c r="C26" s="77" t="s">
        <v>454</v>
      </c>
      <c r="D26" s="75"/>
      <c r="E26" s="78">
        <v>50.0</v>
      </c>
      <c r="F26" s="78">
        <v>50.0</v>
      </c>
      <c r="G26" s="79" t="s">
        <v>101</v>
      </c>
      <c r="H26" s="80">
        <v>500.0</v>
      </c>
      <c r="I26" s="81" t="s">
        <v>455</v>
      </c>
      <c r="J26" s="82"/>
      <c r="K26" s="188">
        <v>500.0</v>
      </c>
      <c r="L26" s="188">
        <v>500.0</v>
      </c>
      <c r="M26" s="20"/>
      <c r="N26" s="20"/>
      <c r="O26" s="20"/>
      <c r="P26" s="20"/>
      <c r="Q26" s="20"/>
      <c r="R26" s="20"/>
      <c r="S26" s="20"/>
      <c r="T26" s="20"/>
      <c r="U26" s="20"/>
      <c r="V26" s="20"/>
      <c r="W26" s="20"/>
      <c r="X26" s="20"/>
      <c r="Y26" s="20"/>
      <c r="Z26" s="20"/>
    </row>
    <row r="27" ht="12.75" customHeight="1">
      <c r="A27" s="75" t="s">
        <v>102</v>
      </c>
      <c r="B27" s="84">
        <v>720.0</v>
      </c>
      <c r="C27" s="77" t="s">
        <v>456</v>
      </c>
      <c r="D27" s="75"/>
      <c r="E27" s="78">
        <v>460.0</v>
      </c>
      <c r="F27" s="78">
        <v>460.0</v>
      </c>
      <c r="G27" s="82" t="s">
        <v>104</v>
      </c>
      <c r="H27" s="80">
        <v>0.0</v>
      </c>
      <c r="I27" s="81">
        <v>0.0</v>
      </c>
      <c r="J27" s="82"/>
      <c r="K27" s="83">
        <v>0.0</v>
      </c>
      <c r="L27" s="83">
        <v>0.0</v>
      </c>
      <c r="M27" s="20"/>
      <c r="N27" s="20"/>
      <c r="O27" s="20"/>
      <c r="P27" s="20"/>
      <c r="Q27" s="20"/>
      <c r="R27" s="20"/>
      <c r="S27" s="20"/>
      <c r="T27" s="20"/>
      <c r="U27" s="20"/>
      <c r="V27" s="20"/>
      <c r="W27" s="20"/>
      <c r="X27" s="20"/>
      <c r="Y27" s="20"/>
      <c r="Z27" s="20"/>
    </row>
    <row r="28" ht="12.75" customHeight="1">
      <c r="A28" s="75" t="s">
        <v>105</v>
      </c>
      <c r="B28" s="86">
        <v>860.0</v>
      </c>
      <c r="C28" s="77" t="s">
        <v>457</v>
      </c>
      <c r="D28" s="75"/>
      <c r="E28" s="78">
        <v>300.0</v>
      </c>
      <c r="F28" s="78">
        <v>300.0</v>
      </c>
      <c r="G28" s="79" t="s">
        <v>107</v>
      </c>
      <c r="H28" s="87">
        <v>0.0</v>
      </c>
      <c r="I28" s="88"/>
      <c r="J28" s="82"/>
      <c r="K28" s="90"/>
      <c r="L28" s="90"/>
      <c r="M28" s="20"/>
      <c r="N28" s="20"/>
      <c r="O28" s="20"/>
      <c r="P28" s="20"/>
      <c r="Q28" s="20"/>
      <c r="R28" s="20"/>
      <c r="S28" s="20"/>
      <c r="T28" s="20"/>
      <c r="U28" s="20"/>
      <c r="V28" s="20"/>
      <c r="W28" s="20"/>
      <c r="X28" s="20"/>
      <c r="Y28" s="20"/>
      <c r="Z28" s="20"/>
    </row>
    <row r="29" ht="12.75" customHeight="1">
      <c r="A29" s="75"/>
      <c r="B29" s="75"/>
      <c r="C29" s="91"/>
      <c r="D29" s="75"/>
      <c r="E29" s="92"/>
      <c r="F29" s="92"/>
      <c r="G29" s="93" t="s">
        <v>458</v>
      </c>
      <c r="H29" s="89"/>
      <c r="I29" s="94" t="s">
        <v>72</v>
      </c>
      <c r="J29" s="82"/>
      <c r="K29" s="90"/>
      <c r="L29" s="90"/>
      <c r="M29" s="20"/>
      <c r="N29" s="20"/>
      <c r="O29" s="20"/>
      <c r="P29" s="20"/>
      <c r="Q29" s="20"/>
      <c r="R29" s="20"/>
      <c r="S29" s="20"/>
      <c r="T29" s="20"/>
      <c r="U29" s="20"/>
      <c r="V29" s="20"/>
      <c r="W29" s="20"/>
      <c r="X29" s="20"/>
      <c r="Y29" s="20"/>
      <c r="Z29" s="20"/>
    </row>
    <row r="30" ht="12.75" customHeight="1">
      <c r="A30" s="75" t="s">
        <v>110</v>
      </c>
      <c r="B30" s="86">
        <v>200.0</v>
      </c>
      <c r="C30" s="77" t="s">
        <v>459</v>
      </c>
      <c r="D30" s="75"/>
      <c r="E30" s="78">
        <v>150.0</v>
      </c>
      <c r="F30" s="78">
        <v>150.0</v>
      </c>
      <c r="G30" s="95" t="s">
        <v>112</v>
      </c>
      <c r="H30" s="80">
        <v>0.0</v>
      </c>
      <c r="I30" s="81"/>
      <c r="J30" s="82"/>
      <c r="K30" s="83">
        <v>0.0</v>
      </c>
      <c r="L30" s="83">
        <v>0.0</v>
      </c>
      <c r="M30" s="20"/>
      <c r="N30" s="20"/>
      <c r="O30" s="20"/>
      <c r="P30" s="20"/>
      <c r="Q30" s="20"/>
      <c r="R30" s="20"/>
      <c r="S30" s="20"/>
      <c r="T30" s="20"/>
      <c r="U30" s="20"/>
      <c r="V30" s="20"/>
      <c r="W30" s="20"/>
      <c r="X30" s="20"/>
      <c r="Y30" s="20"/>
      <c r="Z30" s="20"/>
    </row>
    <row r="31" ht="27.0" customHeight="1">
      <c r="A31" s="75" t="s">
        <v>113</v>
      </c>
      <c r="B31" s="84">
        <v>0.0</v>
      </c>
      <c r="C31" s="77">
        <v>0.0</v>
      </c>
      <c r="D31" s="75"/>
      <c r="E31" s="96">
        <v>0.0</v>
      </c>
      <c r="F31" s="96">
        <v>0.0</v>
      </c>
      <c r="G31" s="88" t="s">
        <v>114</v>
      </c>
      <c r="H31" s="87"/>
      <c r="I31" s="88"/>
      <c r="J31" s="82"/>
      <c r="K31" s="90"/>
      <c r="L31" s="90"/>
      <c r="M31" s="20"/>
      <c r="N31" s="20"/>
      <c r="O31" s="20"/>
      <c r="P31" s="20"/>
      <c r="Q31" s="20"/>
      <c r="R31" s="20"/>
      <c r="S31" s="20"/>
      <c r="T31" s="20"/>
      <c r="U31" s="20"/>
      <c r="V31" s="20"/>
      <c r="W31" s="20"/>
      <c r="X31" s="20"/>
      <c r="Y31" s="20"/>
      <c r="Z31" s="20"/>
    </row>
    <row r="32" ht="12.75" customHeight="1">
      <c r="A32" s="75" t="s">
        <v>115</v>
      </c>
      <c r="B32" s="84">
        <v>0.0</v>
      </c>
      <c r="C32" s="77">
        <v>0.0</v>
      </c>
      <c r="D32" s="75"/>
      <c r="E32" s="96">
        <v>0.0</v>
      </c>
      <c r="F32" s="96">
        <v>0.0</v>
      </c>
      <c r="G32" s="82" t="s">
        <v>41</v>
      </c>
      <c r="H32" s="80">
        <v>450.0</v>
      </c>
      <c r="I32" s="81" t="s">
        <v>460</v>
      </c>
      <c r="J32" s="82"/>
      <c r="K32" s="188">
        <v>450.0</v>
      </c>
      <c r="L32" s="188">
        <v>450.0</v>
      </c>
      <c r="M32" s="20"/>
      <c r="N32" s="20"/>
      <c r="O32" s="20"/>
      <c r="P32" s="20"/>
      <c r="Q32" s="20"/>
      <c r="R32" s="20"/>
      <c r="S32" s="20"/>
      <c r="T32" s="20"/>
      <c r="U32" s="20"/>
      <c r="V32" s="20"/>
      <c r="W32" s="20"/>
      <c r="X32" s="20"/>
      <c r="Y32" s="20"/>
      <c r="Z32" s="20"/>
    </row>
    <row r="33" ht="12.75" customHeight="1">
      <c r="A33" s="75" t="s">
        <v>116</v>
      </c>
      <c r="B33" s="84">
        <v>0.0</v>
      </c>
      <c r="C33" s="77">
        <v>0.0</v>
      </c>
      <c r="D33" s="75"/>
      <c r="E33" s="96">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101"/>
      <c r="F34" s="101"/>
      <c r="G34" s="82" t="s">
        <v>83</v>
      </c>
      <c r="H34" s="87">
        <f>SUM(H24:H32)</f>
        <v>1000</v>
      </c>
      <c r="I34" s="88"/>
      <c r="J34" s="82"/>
      <c r="K34" s="87">
        <f t="shared" ref="K34:L34" si="3">SUM(K24,K25,K26,K27,K30,K32)</f>
        <v>1000</v>
      </c>
      <c r="L34" s="102">
        <f t="shared" si="3"/>
        <v>1000</v>
      </c>
      <c r="M34" s="20"/>
      <c r="N34" s="20"/>
      <c r="O34" s="20"/>
      <c r="P34" s="20"/>
      <c r="Q34" s="20"/>
      <c r="R34" s="20"/>
      <c r="S34" s="20"/>
      <c r="T34" s="20"/>
      <c r="U34" s="20"/>
      <c r="V34" s="20"/>
      <c r="W34" s="20"/>
      <c r="X34" s="20"/>
      <c r="Y34" s="20"/>
      <c r="Z34" s="20"/>
    </row>
    <row r="35" ht="12.75" customHeight="1">
      <c r="A35" s="75" t="s">
        <v>41</v>
      </c>
      <c r="B35" s="84"/>
      <c r="C35" s="77">
        <v>0.0</v>
      </c>
      <c r="D35" s="75"/>
      <c r="E35" s="96">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1830</v>
      </c>
      <c r="C37" s="105"/>
      <c r="D37" s="75"/>
      <c r="E37" s="104">
        <f t="shared" ref="E37:F37" si="4">SUM(E24:E36)</f>
        <v>960</v>
      </c>
      <c r="F37" s="106">
        <f t="shared" si="4"/>
        <v>960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87"/>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1810</v>
      </c>
      <c r="F64" s="168">
        <f t="shared" si="9"/>
        <v>1810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960</v>
      </c>
      <c r="F65" s="168">
        <f t="shared" si="10"/>
        <v>960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2770</v>
      </c>
      <c r="F66" s="168">
        <f t="shared" si="11"/>
        <v>2770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164</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461</v>
      </c>
      <c r="B1" s="18" t="s">
        <v>385</v>
      </c>
      <c r="C1" s="18" t="s">
        <v>39</v>
      </c>
      <c r="D1" s="18" t="s">
        <v>386</v>
      </c>
      <c r="E1" s="18" t="s">
        <v>260</v>
      </c>
      <c r="F1" s="18" t="s">
        <v>42</v>
      </c>
      <c r="G1" s="19" t="s">
        <v>462</v>
      </c>
      <c r="H1" s="20"/>
      <c r="I1" s="20"/>
      <c r="J1" s="20"/>
      <c r="K1" s="21" t="s">
        <v>463</v>
      </c>
      <c r="L1" s="22"/>
      <c r="M1" s="20"/>
      <c r="N1" s="23"/>
      <c r="O1" s="20"/>
      <c r="P1" s="20"/>
      <c r="Q1" s="20"/>
      <c r="R1" s="20"/>
      <c r="S1" s="20"/>
      <c r="T1" s="20"/>
      <c r="U1" s="20"/>
      <c r="V1" s="20"/>
      <c r="W1" s="20"/>
      <c r="X1" s="20"/>
      <c r="Y1" s="20"/>
      <c r="Z1" s="20"/>
    </row>
    <row r="2" ht="12.75" customHeight="1">
      <c r="A2" s="24" t="s">
        <v>464</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465</v>
      </c>
      <c r="B3" s="30" t="s">
        <v>466</v>
      </c>
      <c r="C3" s="30" t="s">
        <v>218</v>
      </c>
      <c r="D3" s="30" t="s">
        <v>467</v>
      </c>
      <c r="E3" s="29" t="s">
        <v>51</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189" t="s">
        <v>468</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400.0</v>
      </c>
      <c r="C5" s="36" t="s">
        <v>469</v>
      </c>
      <c r="D5" s="37"/>
      <c r="E5" s="38">
        <v>240.0</v>
      </c>
      <c r="F5" s="39">
        <v>240.0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0.0</v>
      </c>
      <c r="C6" s="36"/>
      <c r="D6" s="37"/>
      <c r="E6" s="3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350.0</v>
      </c>
      <c r="C7" s="36" t="s">
        <v>470</v>
      </c>
      <c r="D7" s="37"/>
      <c r="E7" s="38">
        <v>350.0</v>
      </c>
      <c r="F7" s="39">
        <v>350.0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50.0</v>
      </c>
      <c r="C8" s="36" t="s">
        <v>471</v>
      </c>
      <c r="D8" s="37"/>
      <c r="E8" s="38">
        <v>50.0</v>
      </c>
      <c r="F8" s="39">
        <v>50.0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229</v>
      </c>
      <c r="D9" s="37"/>
      <c r="E9" s="47"/>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t="s">
        <v>77</v>
      </c>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v>0.0</v>
      </c>
      <c r="C17" s="3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800</v>
      </c>
      <c r="C20" s="56"/>
      <c r="D20" s="37"/>
      <c r="E20" s="56">
        <f t="shared" ref="E20:F20" si="1">SUM(E5,E6,E7,E8,E10,E11,E15,E17,E18)</f>
        <v>640</v>
      </c>
      <c r="F20" s="62">
        <f t="shared" si="1"/>
        <v>640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c r="I21" s="65"/>
      <c r="J21" s="27" t="s">
        <v>86</v>
      </c>
      <c r="K21" s="27" t="s">
        <v>87</v>
      </c>
      <c r="L21" s="68" t="s">
        <v>88</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c r="I22" s="72"/>
      <c r="J22" s="29"/>
      <c r="K22" s="29" t="s">
        <v>90</v>
      </c>
      <c r="L22" s="33" t="s">
        <v>91</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84">
        <v>100.0</v>
      </c>
      <c r="C24" s="77" t="s">
        <v>472</v>
      </c>
      <c r="D24" s="75"/>
      <c r="E24" s="76">
        <v>100.0</v>
      </c>
      <c r="F24" s="78">
        <v>100.0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v>0.0</v>
      </c>
      <c r="C25" s="77" t="s">
        <v>473</v>
      </c>
      <c r="D25" s="75"/>
      <c r="E25" s="84">
        <v>0.0</v>
      </c>
      <c r="F25" s="96">
        <v>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76">
        <v>0.0</v>
      </c>
      <c r="C26" s="77"/>
      <c r="D26" s="75"/>
      <c r="E26" s="84">
        <v>0.0</v>
      </c>
      <c r="F26" s="96">
        <v>0.0</v>
      </c>
      <c r="G26" s="79" t="s">
        <v>101</v>
      </c>
      <c r="H26" s="80">
        <v>0.0</v>
      </c>
      <c r="I26" s="81"/>
      <c r="J26" s="82"/>
      <c r="K26" s="80">
        <v>0.0</v>
      </c>
      <c r="L26" s="83">
        <v>0.0</v>
      </c>
      <c r="M26" s="20"/>
      <c r="N26" s="20"/>
      <c r="O26" s="20"/>
      <c r="P26" s="20"/>
      <c r="Q26" s="20"/>
      <c r="R26" s="20"/>
      <c r="S26" s="20"/>
      <c r="T26" s="20"/>
      <c r="U26" s="20"/>
      <c r="V26" s="20"/>
      <c r="W26" s="20"/>
      <c r="X26" s="20"/>
      <c r="Y26" s="20"/>
      <c r="Z26" s="20"/>
    </row>
    <row r="27" ht="12.75" customHeight="1">
      <c r="A27" s="75" t="s">
        <v>102</v>
      </c>
      <c r="B27" s="84">
        <v>450.0</v>
      </c>
      <c r="C27" s="77" t="s">
        <v>474</v>
      </c>
      <c r="D27" s="75"/>
      <c r="E27" s="85">
        <v>450.0</v>
      </c>
      <c r="F27" s="78">
        <v>450.0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5">
        <v>150.0</v>
      </c>
      <c r="C28" s="77" t="s">
        <v>475</v>
      </c>
      <c r="D28" s="75"/>
      <c r="E28" s="85">
        <v>150.0</v>
      </c>
      <c r="F28" s="78">
        <v>150.0</v>
      </c>
      <c r="G28" s="79" t="s">
        <v>107</v>
      </c>
      <c r="H28" s="87"/>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108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v>0.0</v>
      </c>
      <c r="C30" s="77"/>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v>0.0</v>
      </c>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v>0.0</v>
      </c>
      <c r="C32" s="77"/>
      <c r="D32" s="75"/>
      <c r="E32" s="84">
        <v>0.0</v>
      </c>
      <c r="F32" s="96">
        <v>0.0</v>
      </c>
      <c r="G32" s="82" t="s">
        <v>41</v>
      </c>
      <c r="H32" s="80">
        <v>0.0</v>
      </c>
      <c r="I32" s="81"/>
      <c r="J32" s="82"/>
      <c r="K32" s="80">
        <v>0.0</v>
      </c>
      <c r="L32" s="83">
        <v>0.0</v>
      </c>
      <c r="M32" s="20"/>
      <c r="N32" s="20"/>
      <c r="O32" s="20"/>
      <c r="P32" s="20"/>
      <c r="Q32" s="20"/>
      <c r="R32" s="20"/>
      <c r="S32" s="20"/>
      <c r="T32" s="20"/>
      <c r="U32" s="20"/>
      <c r="V32" s="20"/>
      <c r="W32" s="20"/>
      <c r="X32" s="20"/>
      <c r="Y32" s="20"/>
      <c r="Z32" s="20"/>
    </row>
    <row r="33" ht="12.75" customHeight="1">
      <c r="A33" s="75" t="s">
        <v>116</v>
      </c>
      <c r="B33" s="84">
        <v>200.0</v>
      </c>
      <c r="C33" s="77"/>
      <c r="D33" s="75"/>
      <c r="E33" s="76">
        <v>200.0</v>
      </c>
      <c r="F33" s="78">
        <v>200.0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0</v>
      </c>
      <c r="I34" s="88"/>
      <c r="J34" s="82"/>
      <c r="K34" s="87">
        <f t="shared" ref="K34:L34" si="3">SUM(K24,K25,K26,K27,K30,K32)</f>
        <v>0</v>
      </c>
      <c r="L34" s="102">
        <f t="shared" si="3"/>
        <v>0</v>
      </c>
      <c r="M34" s="20"/>
      <c r="N34" s="20"/>
      <c r="O34" s="20"/>
      <c r="P34" s="20"/>
      <c r="Q34" s="20"/>
      <c r="R34" s="20"/>
      <c r="S34" s="20"/>
      <c r="T34" s="20"/>
      <c r="U34" s="20"/>
      <c r="V34" s="20"/>
      <c r="W34" s="20"/>
      <c r="X34" s="20"/>
      <c r="Y34" s="20"/>
      <c r="Z34" s="20"/>
    </row>
    <row r="35" ht="12.75" customHeight="1">
      <c r="A35" s="75" t="s">
        <v>41</v>
      </c>
      <c r="B35" s="84">
        <v>1100.0</v>
      </c>
      <c r="C35" s="77" t="s">
        <v>476</v>
      </c>
      <c r="D35" s="75"/>
      <c r="E35" s="76">
        <v>1100.0</v>
      </c>
      <c r="F35" s="78">
        <v>1100.0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2000</v>
      </c>
      <c r="C37" s="105"/>
      <c r="D37" s="75"/>
      <c r="E37" s="104">
        <f t="shared" ref="E37:F37" si="4">SUM(E24:E36)</f>
        <v>2000</v>
      </c>
      <c r="F37" s="106">
        <f t="shared" si="4"/>
        <v>2000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c r="C54" s="69" t="s">
        <v>149</v>
      </c>
      <c r="D54" s="30" t="s">
        <v>86</v>
      </c>
      <c r="E54" s="29" t="s">
        <v>90</v>
      </c>
      <c r="F54" s="33" t="s">
        <v>91</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0.0</v>
      </c>
      <c r="C56" s="142"/>
      <c r="D56" s="143"/>
      <c r="E56" s="141">
        <v>0.0</v>
      </c>
      <c r="F56" s="144">
        <v>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87"/>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0</v>
      </c>
      <c r="F63" s="166">
        <f t="shared" si="8"/>
        <v>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640</v>
      </c>
      <c r="F64" s="168">
        <f t="shared" si="9"/>
        <v>640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2000</v>
      </c>
      <c r="F65" s="168">
        <f t="shared" si="10"/>
        <v>2000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2640</v>
      </c>
      <c r="F66" s="168">
        <f t="shared" si="11"/>
        <v>2640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477</v>
      </c>
      <c r="F67" s="172" t="s">
        <v>165</v>
      </c>
      <c r="G67" s="173" t="s">
        <v>166</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478</v>
      </c>
      <c r="B1" s="18" t="s">
        <v>479</v>
      </c>
      <c r="C1" s="18" t="s">
        <v>170</v>
      </c>
      <c r="D1" s="18" t="s">
        <v>480</v>
      </c>
      <c r="E1" s="18" t="s">
        <v>260</v>
      </c>
      <c r="F1" s="18" t="s">
        <v>42</v>
      </c>
      <c r="G1" s="19" t="s">
        <v>481</v>
      </c>
      <c r="H1" s="20"/>
      <c r="I1" s="20"/>
      <c r="J1" s="20"/>
      <c r="K1" s="21" t="s">
        <v>482</v>
      </c>
      <c r="L1" s="22"/>
      <c r="M1" s="20"/>
      <c r="N1" s="23"/>
      <c r="O1" s="20"/>
      <c r="P1" s="20"/>
      <c r="Q1" s="20"/>
      <c r="R1" s="20"/>
      <c r="S1" s="20"/>
      <c r="T1" s="20"/>
      <c r="U1" s="20"/>
      <c r="V1" s="20"/>
      <c r="W1" s="20"/>
      <c r="X1" s="20"/>
      <c r="Y1" s="20"/>
      <c r="Z1" s="20"/>
    </row>
    <row r="2" ht="12.75" customHeight="1">
      <c r="A2" s="24" t="s">
        <v>175</v>
      </c>
      <c r="B2" s="25"/>
      <c r="C2" s="25"/>
      <c r="D2" s="25"/>
      <c r="E2" s="26"/>
      <c r="F2" s="26"/>
      <c r="G2" s="25" t="s">
        <v>176</v>
      </c>
      <c r="H2" s="27"/>
      <c r="I2" s="27"/>
      <c r="J2" s="27"/>
      <c r="K2" s="26"/>
      <c r="L2" s="28"/>
      <c r="M2" s="20"/>
      <c r="N2" s="20"/>
      <c r="O2" s="20"/>
      <c r="P2" s="20"/>
      <c r="Q2" s="20"/>
      <c r="R2" s="20"/>
      <c r="S2" s="20"/>
      <c r="T2" s="20"/>
      <c r="U2" s="20"/>
      <c r="V2" s="20"/>
      <c r="W2" s="20"/>
      <c r="X2" s="20"/>
      <c r="Y2" s="20"/>
      <c r="Z2" s="20"/>
    </row>
    <row r="3" ht="12.75" customHeight="1">
      <c r="A3" s="29" t="s">
        <v>177</v>
      </c>
      <c r="B3" s="30" t="s">
        <v>91</v>
      </c>
      <c r="C3" s="30" t="s">
        <v>90</v>
      </c>
      <c r="D3" s="30" t="s">
        <v>86</v>
      </c>
      <c r="E3" s="29" t="s">
        <v>178</v>
      </c>
      <c r="F3" s="31"/>
      <c r="G3" s="29" t="s">
        <v>179</v>
      </c>
      <c r="H3" s="30" t="s">
        <v>91</v>
      </c>
      <c r="I3" s="30" t="s">
        <v>90</v>
      </c>
      <c r="J3" s="30" t="s">
        <v>86</v>
      </c>
      <c r="K3" s="29" t="s">
        <v>178</v>
      </c>
      <c r="L3" s="31"/>
      <c r="M3" s="20"/>
      <c r="N3" s="20"/>
      <c r="O3" s="20"/>
      <c r="P3" s="20"/>
      <c r="Q3" s="20"/>
      <c r="R3" s="20"/>
      <c r="S3" s="20"/>
      <c r="T3" s="20"/>
      <c r="U3" s="20"/>
      <c r="V3" s="20"/>
      <c r="W3" s="20"/>
      <c r="X3" s="20"/>
      <c r="Y3" s="20"/>
      <c r="Z3" s="20"/>
    </row>
    <row r="4" ht="12.75" customHeight="1">
      <c r="A4" s="32" t="s">
        <v>56</v>
      </c>
      <c r="B4" s="29" t="s">
        <v>57</v>
      </c>
      <c r="C4" s="29" t="s">
        <v>58</v>
      </c>
      <c r="D4" s="29"/>
      <c r="E4" s="29" t="s">
        <v>59</v>
      </c>
      <c r="F4" s="33" t="s">
        <v>60</v>
      </c>
      <c r="G4" s="32" t="s">
        <v>56</v>
      </c>
      <c r="H4" s="30" t="s">
        <v>57</v>
      </c>
      <c r="I4" s="30" t="s">
        <v>58</v>
      </c>
      <c r="J4" s="30"/>
      <c r="K4" s="29" t="s">
        <v>59</v>
      </c>
      <c r="L4" s="33" t="s">
        <v>60</v>
      </c>
      <c r="M4" s="20"/>
      <c r="N4" s="20"/>
      <c r="O4" s="20"/>
      <c r="P4" s="20"/>
      <c r="Q4" s="20"/>
      <c r="R4" s="20"/>
      <c r="S4" s="20"/>
      <c r="T4" s="20"/>
      <c r="U4" s="20"/>
      <c r="V4" s="20"/>
      <c r="W4" s="20"/>
      <c r="X4" s="20"/>
      <c r="Y4" s="20"/>
      <c r="Z4" s="20"/>
    </row>
    <row r="5" ht="12.75" customHeight="1">
      <c r="A5" s="34" t="s">
        <v>61</v>
      </c>
      <c r="B5" s="35">
        <v>0.0</v>
      </c>
      <c r="C5" s="36"/>
      <c r="D5" s="37"/>
      <c r="E5" s="35">
        <v>0.0</v>
      </c>
      <c r="F5" s="45">
        <v>0.0</v>
      </c>
      <c r="G5" s="40" t="s">
        <v>61</v>
      </c>
      <c r="H5" s="41">
        <v>0.0</v>
      </c>
      <c r="I5" s="42"/>
      <c r="J5" s="40"/>
      <c r="K5" s="41">
        <v>0.0</v>
      </c>
      <c r="L5" s="46">
        <v>0.0</v>
      </c>
      <c r="M5" s="20"/>
      <c r="N5" s="20"/>
      <c r="O5" s="20"/>
      <c r="P5" s="20"/>
      <c r="Q5" s="20"/>
      <c r="R5" s="20"/>
      <c r="S5" s="20"/>
      <c r="T5" s="20"/>
      <c r="U5" s="20"/>
      <c r="V5" s="20"/>
      <c r="W5" s="20"/>
      <c r="X5" s="20"/>
      <c r="Y5" s="20"/>
      <c r="Z5" s="20"/>
    </row>
    <row r="6" ht="12.75" customHeight="1">
      <c r="A6" s="34" t="s">
        <v>64</v>
      </c>
      <c r="B6" s="35">
        <v>0.0</v>
      </c>
      <c r="C6" s="36"/>
      <c r="D6" s="37"/>
      <c r="E6" s="35">
        <v>0.0</v>
      </c>
      <c r="F6" s="45">
        <v>0.0</v>
      </c>
      <c r="G6" s="40" t="s">
        <v>64</v>
      </c>
      <c r="H6" s="41">
        <v>0.0</v>
      </c>
      <c r="I6" s="42"/>
      <c r="J6" s="40"/>
      <c r="K6" s="41">
        <v>0.0</v>
      </c>
      <c r="L6" s="46">
        <v>0.0</v>
      </c>
      <c r="M6" s="20"/>
      <c r="N6" s="20"/>
      <c r="O6" s="20"/>
      <c r="P6" s="20"/>
      <c r="Q6" s="20"/>
      <c r="R6" s="20"/>
      <c r="S6" s="20"/>
      <c r="T6" s="20"/>
      <c r="U6" s="20"/>
      <c r="V6" s="20"/>
      <c r="W6" s="20"/>
      <c r="X6" s="20"/>
      <c r="Y6" s="20"/>
      <c r="Z6" s="20"/>
    </row>
    <row r="7" ht="12.75" customHeight="1">
      <c r="A7" s="34" t="s">
        <v>65</v>
      </c>
      <c r="B7" s="35">
        <v>0.0</v>
      </c>
      <c r="C7" s="36"/>
      <c r="D7" s="37"/>
      <c r="E7" s="35">
        <v>0.0</v>
      </c>
      <c r="F7" s="45">
        <v>0.0</v>
      </c>
      <c r="G7" s="40" t="s">
        <v>65</v>
      </c>
      <c r="H7" s="41">
        <v>0.0</v>
      </c>
      <c r="I7" s="42"/>
      <c r="J7" s="40"/>
      <c r="K7" s="41">
        <v>0.0</v>
      </c>
      <c r="L7" s="46">
        <v>0.0</v>
      </c>
      <c r="M7" s="20"/>
      <c r="N7" s="20"/>
      <c r="O7" s="20"/>
      <c r="P7" s="20"/>
      <c r="Q7" s="20"/>
      <c r="R7" s="20"/>
      <c r="S7" s="20"/>
      <c r="T7" s="20"/>
      <c r="U7" s="20"/>
      <c r="V7" s="20"/>
      <c r="W7" s="20"/>
      <c r="X7" s="20"/>
      <c r="Y7" s="20"/>
      <c r="Z7" s="20"/>
    </row>
    <row r="8" ht="12.75" customHeight="1">
      <c r="A8" s="34" t="s">
        <v>68</v>
      </c>
      <c r="B8" s="35">
        <v>0.0</v>
      </c>
      <c r="C8" s="36"/>
      <c r="D8" s="37"/>
      <c r="E8" s="35">
        <v>0.0</v>
      </c>
      <c r="F8" s="45">
        <v>0.0</v>
      </c>
      <c r="G8" s="40" t="s">
        <v>68</v>
      </c>
      <c r="H8" s="41">
        <v>0.0</v>
      </c>
      <c r="I8" s="42"/>
      <c r="J8" s="40"/>
      <c r="K8" s="41">
        <v>0.0</v>
      </c>
      <c r="L8" s="46">
        <v>0.0</v>
      </c>
      <c r="M8" s="20"/>
      <c r="N8" s="20"/>
      <c r="O8" s="20"/>
      <c r="P8" s="20"/>
      <c r="Q8" s="20"/>
      <c r="R8" s="20"/>
      <c r="S8" s="20"/>
      <c r="T8" s="20"/>
      <c r="U8" s="20"/>
      <c r="V8" s="20"/>
      <c r="W8" s="20"/>
      <c r="X8" s="20"/>
      <c r="Y8" s="20"/>
      <c r="Z8" s="20"/>
    </row>
    <row r="9" ht="12.75" customHeight="1">
      <c r="A9" s="37" t="s">
        <v>71</v>
      </c>
      <c r="B9" s="35">
        <v>0.0</v>
      </c>
      <c r="C9" s="36" t="s">
        <v>109</v>
      </c>
      <c r="D9" s="37"/>
      <c r="E9" s="47"/>
      <c r="F9" s="48"/>
      <c r="G9" s="40" t="s">
        <v>71</v>
      </c>
      <c r="H9" s="49">
        <v>0.0</v>
      </c>
      <c r="I9" s="50" t="s">
        <v>109</v>
      </c>
      <c r="J9" s="40"/>
      <c r="K9" s="51"/>
      <c r="L9" s="52"/>
      <c r="M9" s="20"/>
      <c r="N9" s="20"/>
      <c r="O9" s="20"/>
      <c r="P9" s="20"/>
      <c r="Q9" s="20"/>
      <c r="R9" s="20"/>
      <c r="S9" s="20"/>
      <c r="T9" s="20"/>
      <c r="U9" s="20"/>
      <c r="V9" s="20"/>
      <c r="W9" s="20"/>
      <c r="X9" s="20"/>
      <c r="Y9" s="20"/>
      <c r="Z9" s="20"/>
    </row>
    <row r="10" ht="12.75" customHeight="1">
      <c r="A10" s="53" t="s">
        <v>74</v>
      </c>
      <c r="B10" s="35"/>
      <c r="C10" s="36"/>
      <c r="D10" s="37"/>
      <c r="E10" s="35">
        <v>0.0</v>
      </c>
      <c r="F10" s="45">
        <v>0.0</v>
      </c>
      <c r="G10" s="54" t="s">
        <v>74</v>
      </c>
      <c r="H10" s="41"/>
      <c r="I10" s="42"/>
      <c r="J10" s="40"/>
      <c r="K10" s="41">
        <v>0.0</v>
      </c>
      <c r="L10" s="46">
        <v>0.0</v>
      </c>
      <c r="M10" s="20"/>
      <c r="N10" s="20"/>
      <c r="O10" s="20"/>
      <c r="P10" s="20"/>
      <c r="Q10" s="20"/>
      <c r="R10" s="20"/>
      <c r="S10" s="20"/>
      <c r="T10" s="20"/>
      <c r="U10" s="20"/>
      <c r="V10" s="20"/>
      <c r="W10" s="20"/>
      <c r="X10" s="20"/>
      <c r="Y10" s="20"/>
      <c r="Z10" s="20"/>
    </row>
    <row r="11" ht="12.75" customHeight="1">
      <c r="A11" s="53" t="s">
        <v>75</v>
      </c>
      <c r="B11" s="35"/>
      <c r="C11" s="36"/>
      <c r="D11" s="37"/>
      <c r="E11" s="35">
        <v>0.0</v>
      </c>
      <c r="F11" s="45">
        <v>0.0</v>
      </c>
      <c r="G11" s="54" t="s">
        <v>75</v>
      </c>
      <c r="H11" s="41"/>
      <c r="I11" s="42"/>
      <c r="J11" s="40"/>
      <c r="K11" s="41">
        <v>0.0</v>
      </c>
      <c r="L11" s="46">
        <v>0.0</v>
      </c>
      <c r="M11" s="20"/>
      <c r="N11" s="20"/>
      <c r="O11" s="20"/>
      <c r="P11" s="20"/>
      <c r="Q11" s="20"/>
      <c r="R11" s="20"/>
      <c r="S11" s="20"/>
      <c r="T11" s="20"/>
      <c r="U11" s="20"/>
      <c r="V11" s="20"/>
      <c r="W11" s="20"/>
      <c r="X11" s="20"/>
      <c r="Y11" s="20"/>
      <c r="Z11" s="20"/>
    </row>
    <row r="12" ht="12.75" customHeight="1">
      <c r="A12" s="53" t="s">
        <v>76</v>
      </c>
      <c r="B12" s="35"/>
      <c r="C12" s="36"/>
      <c r="D12" s="37"/>
      <c r="E12" s="35"/>
      <c r="F12" s="45"/>
      <c r="G12" s="54" t="s">
        <v>76</v>
      </c>
      <c r="H12" s="41"/>
      <c r="I12" s="42"/>
      <c r="J12" s="40"/>
      <c r="K12" s="41">
        <v>0.0</v>
      </c>
      <c r="L12" s="46">
        <v>0.0</v>
      </c>
      <c r="M12" s="20"/>
      <c r="N12" s="20"/>
      <c r="O12" s="20"/>
      <c r="P12" s="20"/>
      <c r="Q12" s="20"/>
      <c r="R12" s="20"/>
      <c r="S12" s="20"/>
      <c r="T12" s="20"/>
      <c r="U12" s="20"/>
      <c r="V12" s="20"/>
      <c r="W12" s="20"/>
      <c r="X12" s="20"/>
      <c r="Y12" s="20"/>
      <c r="Z12" s="20"/>
    </row>
    <row r="13" ht="12.75" customHeight="1">
      <c r="A13" s="53" t="s">
        <v>78</v>
      </c>
      <c r="B13" s="35"/>
      <c r="C13" s="36"/>
      <c r="D13" s="37"/>
      <c r="E13" s="35"/>
      <c r="F13" s="45"/>
      <c r="G13" s="54" t="s">
        <v>78</v>
      </c>
      <c r="H13" s="41"/>
      <c r="I13" s="42"/>
      <c r="J13" s="40"/>
      <c r="K13" s="41">
        <v>0.0</v>
      </c>
      <c r="L13" s="46">
        <v>0.0</v>
      </c>
      <c r="M13" s="20"/>
      <c r="N13" s="20"/>
      <c r="O13" s="20"/>
      <c r="P13" s="20"/>
      <c r="Q13" s="20"/>
      <c r="R13" s="20"/>
      <c r="S13" s="20"/>
      <c r="T13" s="20"/>
      <c r="U13" s="20"/>
      <c r="V13" s="20"/>
      <c r="W13" s="20"/>
      <c r="X13" s="20"/>
      <c r="Y13" s="20"/>
      <c r="Z13" s="20"/>
    </row>
    <row r="14" ht="12.75" customHeight="1">
      <c r="A14" s="53" t="s">
        <v>79</v>
      </c>
      <c r="B14" s="35"/>
      <c r="C14" s="36"/>
      <c r="D14" s="37"/>
      <c r="E14" s="35"/>
      <c r="F14" s="45"/>
      <c r="G14" s="54" t="s">
        <v>79</v>
      </c>
      <c r="H14" s="41"/>
      <c r="I14" s="42"/>
      <c r="J14" s="40"/>
      <c r="K14" s="41">
        <v>0.0</v>
      </c>
      <c r="L14" s="46">
        <v>0.0</v>
      </c>
      <c r="M14" s="20"/>
      <c r="N14" s="20"/>
      <c r="O14" s="20"/>
      <c r="P14" s="20"/>
      <c r="Q14" s="20"/>
      <c r="R14" s="20"/>
      <c r="S14" s="20"/>
      <c r="T14" s="20"/>
      <c r="U14" s="20"/>
      <c r="V14" s="20"/>
      <c r="W14" s="20"/>
      <c r="X14" s="20"/>
      <c r="Y14" s="20"/>
      <c r="Z14" s="20"/>
    </row>
    <row r="15" ht="12.75" customHeight="1">
      <c r="A15" s="53" t="s">
        <v>80</v>
      </c>
      <c r="B15" s="35"/>
      <c r="C15" s="36"/>
      <c r="D15" s="37"/>
      <c r="E15" s="35">
        <v>0.0</v>
      </c>
      <c r="F15" s="45">
        <v>0.0</v>
      </c>
      <c r="G15" s="54" t="s">
        <v>80</v>
      </c>
      <c r="H15" s="41"/>
      <c r="I15" s="42"/>
      <c r="J15" s="40"/>
      <c r="K15" s="41">
        <v>0.0</v>
      </c>
      <c r="L15" s="46">
        <v>0.0</v>
      </c>
      <c r="M15" s="20"/>
      <c r="N15" s="20"/>
      <c r="O15" s="20"/>
      <c r="P15" s="20"/>
      <c r="Q15" s="20"/>
      <c r="R15" s="20"/>
      <c r="S15" s="20"/>
      <c r="T15" s="20"/>
      <c r="U15" s="20"/>
      <c r="V15" s="20"/>
      <c r="W15" s="20"/>
      <c r="X15" s="20"/>
      <c r="Y15" s="20"/>
      <c r="Z15" s="20"/>
    </row>
    <row r="16" ht="26.25" customHeight="1">
      <c r="A16" s="55" t="s">
        <v>81</v>
      </c>
      <c r="B16" s="56"/>
      <c r="C16" s="55"/>
      <c r="D16" s="37"/>
      <c r="E16" s="47"/>
      <c r="F16" s="48"/>
      <c r="G16" s="40" t="s">
        <v>81</v>
      </c>
      <c r="H16" s="49"/>
      <c r="I16" s="57"/>
      <c r="J16" s="40"/>
      <c r="K16" s="51"/>
      <c r="L16" s="52"/>
      <c r="M16" s="20"/>
      <c r="N16" s="20"/>
      <c r="O16" s="20"/>
      <c r="P16" s="20"/>
      <c r="Q16" s="20"/>
      <c r="R16" s="20"/>
      <c r="S16" s="20"/>
      <c r="T16" s="20"/>
      <c r="U16" s="20"/>
      <c r="V16" s="20"/>
      <c r="W16" s="20"/>
      <c r="X16" s="20"/>
      <c r="Y16" s="20"/>
      <c r="Z16" s="20"/>
    </row>
    <row r="17" ht="12.75" customHeight="1">
      <c r="A17" s="37" t="s">
        <v>41</v>
      </c>
      <c r="B17" s="35"/>
      <c r="C17" s="36"/>
      <c r="D17" s="37"/>
      <c r="E17" s="35">
        <v>0.0</v>
      </c>
      <c r="F17" s="45">
        <v>0.0</v>
      </c>
      <c r="G17" s="40" t="s">
        <v>41</v>
      </c>
      <c r="H17" s="41"/>
      <c r="I17" s="42"/>
      <c r="J17" s="40"/>
      <c r="K17" s="41">
        <v>0.0</v>
      </c>
      <c r="L17" s="46">
        <v>0.0</v>
      </c>
      <c r="M17" s="20"/>
      <c r="N17" s="20"/>
      <c r="O17" s="20"/>
      <c r="P17" s="20"/>
      <c r="Q17" s="20"/>
      <c r="R17" s="20"/>
      <c r="S17" s="20"/>
      <c r="T17" s="20"/>
      <c r="U17" s="20"/>
      <c r="V17" s="20"/>
      <c r="W17" s="20"/>
      <c r="X17" s="20"/>
      <c r="Y17" s="20"/>
      <c r="Z17" s="20"/>
    </row>
    <row r="18" ht="12.75" customHeight="1">
      <c r="A18" s="37" t="s">
        <v>41</v>
      </c>
      <c r="B18" s="35"/>
      <c r="C18" s="36"/>
      <c r="D18" s="37"/>
      <c r="E18" s="35">
        <v>0.0</v>
      </c>
      <c r="F18" s="45">
        <v>0.0</v>
      </c>
      <c r="G18" s="40" t="s">
        <v>41</v>
      </c>
      <c r="H18" s="41"/>
      <c r="I18" s="42"/>
      <c r="J18" s="40"/>
      <c r="K18" s="41">
        <v>0.0</v>
      </c>
      <c r="L18" s="46">
        <v>0.0</v>
      </c>
      <c r="M18" s="20"/>
      <c r="N18" s="20"/>
      <c r="O18" s="20"/>
      <c r="P18" s="20"/>
      <c r="Q18" s="20"/>
      <c r="R18" s="20"/>
      <c r="S18" s="20"/>
      <c r="T18" s="20"/>
      <c r="U18" s="20"/>
      <c r="V18" s="20"/>
      <c r="W18" s="20"/>
      <c r="X18" s="20"/>
      <c r="Y18" s="20"/>
      <c r="Z18" s="20"/>
    </row>
    <row r="19" ht="12.75" customHeight="1">
      <c r="A19" s="58" t="s">
        <v>82</v>
      </c>
      <c r="B19" s="59"/>
      <c r="C19" s="60"/>
      <c r="D19" s="58"/>
      <c r="E19" s="47"/>
      <c r="F19" s="48"/>
      <c r="G19" s="61" t="s">
        <v>82</v>
      </c>
      <c r="H19" s="51"/>
      <c r="I19" s="50"/>
      <c r="J19" s="61"/>
      <c r="K19" s="51"/>
      <c r="L19" s="52"/>
      <c r="M19" s="20"/>
      <c r="N19" s="20"/>
      <c r="O19" s="20"/>
      <c r="P19" s="20"/>
      <c r="Q19" s="20"/>
      <c r="R19" s="20"/>
      <c r="S19" s="20"/>
      <c r="T19" s="20"/>
      <c r="U19" s="20"/>
      <c r="V19" s="20"/>
      <c r="W19" s="20"/>
      <c r="X19" s="20"/>
      <c r="Y19" s="20"/>
      <c r="Z19" s="20"/>
    </row>
    <row r="20" ht="12.75" customHeight="1">
      <c r="A20" s="37" t="s">
        <v>83</v>
      </c>
      <c r="B20" s="56">
        <f>SUM(B5:B18)</f>
        <v>0</v>
      </c>
      <c r="C20" s="56"/>
      <c r="D20" s="37"/>
      <c r="E20" s="56">
        <f t="shared" ref="E20:F20" si="1">SUM(E5,E6,E7,E8,E10,E11,E15,E17,E18)</f>
        <v>0</v>
      </c>
      <c r="F20" s="62">
        <f t="shared" si="1"/>
        <v>0</v>
      </c>
      <c r="G20" s="40" t="s">
        <v>83</v>
      </c>
      <c r="H20" s="49">
        <f>SUM(H5:H18)</f>
        <v>0</v>
      </c>
      <c r="I20" s="57"/>
      <c r="J20" s="40"/>
      <c r="K20" s="49">
        <f t="shared" ref="K20:L20" si="2">SUM(K5:K19)</f>
        <v>0</v>
      </c>
      <c r="L20" s="63">
        <f t="shared" si="2"/>
        <v>0</v>
      </c>
      <c r="M20" s="20"/>
      <c r="N20" s="20"/>
      <c r="O20" s="20"/>
      <c r="P20" s="20"/>
      <c r="Q20" s="20"/>
      <c r="R20" s="20"/>
      <c r="S20" s="20"/>
      <c r="T20" s="20"/>
      <c r="U20" s="20"/>
      <c r="V20" s="20"/>
      <c r="W20" s="20"/>
      <c r="X20" s="20"/>
      <c r="Y20" s="20"/>
      <c r="Z20" s="20"/>
    </row>
    <row r="21" ht="12.75" customHeight="1">
      <c r="A21" s="64" t="s">
        <v>84</v>
      </c>
      <c r="B21" s="27"/>
      <c r="C21" s="65"/>
      <c r="D21" s="27"/>
      <c r="E21" s="66"/>
      <c r="F21" s="67"/>
      <c r="G21" s="27" t="s">
        <v>85</v>
      </c>
      <c r="H21" s="27" t="s">
        <v>483</v>
      </c>
      <c r="I21" s="65"/>
      <c r="J21" s="27" t="s">
        <v>484</v>
      </c>
      <c r="K21" s="27" t="s">
        <v>449</v>
      </c>
      <c r="L21" s="68" t="s">
        <v>485</v>
      </c>
      <c r="M21" s="20"/>
      <c r="N21" s="20"/>
      <c r="O21" s="20"/>
      <c r="P21" s="20"/>
      <c r="Q21" s="20"/>
      <c r="R21" s="20"/>
      <c r="S21" s="20"/>
      <c r="T21" s="20"/>
      <c r="U21" s="20"/>
      <c r="V21" s="20"/>
      <c r="W21" s="20"/>
      <c r="X21" s="20"/>
      <c r="Y21" s="20"/>
      <c r="Z21" s="20"/>
    </row>
    <row r="22" ht="12.75" customHeight="1">
      <c r="A22" s="30"/>
      <c r="B22" s="30"/>
      <c r="C22" s="69"/>
      <c r="D22" s="30"/>
      <c r="E22" s="70"/>
      <c r="F22" s="71"/>
      <c r="G22" s="29" t="s">
        <v>89</v>
      </c>
      <c r="H22" s="29" t="s">
        <v>486</v>
      </c>
      <c r="I22" s="72"/>
      <c r="J22" s="29"/>
      <c r="K22" s="29" t="s">
        <v>223</v>
      </c>
      <c r="L22" s="33" t="s">
        <v>487</v>
      </c>
      <c r="M22" s="20"/>
      <c r="N22" s="20"/>
      <c r="O22" s="20"/>
      <c r="P22" s="20"/>
      <c r="Q22" s="20"/>
      <c r="R22" s="20"/>
      <c r="S22" s="20"/>
      <c r="T22" s="20"/>
      <c r="U22" s="20"/>
      <c r="V22" s="20"/>
      <c r="W22" s="20"/>
      <c r="X22" s="20"/>
      <c r="Y22" s="20"/>
      <c r="Z22" s="20"/>
    </row>
    <row r="23" ht="12.75" customHeight="1">
      <c r="A23" s="73"/>
      <c r="B23" s="30" t="s">
        <v>57</v>
      </c>
      <c r="C23" s="69" t="s">
        <v>58</v>
      </c>
      <c r="D23" s="30"/>
      <c r="E23" s="29" t="s">
        <v>59</v>
      </c>
      <c r="F23" s="33" t="s">
        <v>60</v>
      </c>
      <c r="G23" s="74" t="s">
        <v>92</v>
      </c>
      <c r="H23" s="29" t="s">
        <v>57</v>
      </c>
      <c r="I23" s="72" t="s">
        <v>58</v>
      </c>
      <c r="J23" s="29"/>
      <c r="K23" s="29" t="s">
        <v>59</v>
      </c>
      <c r="L23" s="33" t="s">
        <v>60</v>
      </c>
      <c r="M23" s="20"/>
      <c r="N23" s="20"/>
      <c r="O23" s="20"/>
      <c r="P23" s="20"/>
      <c r="Q23" s="20"/>
      <c r="R23" s="20"/>
      <c r="S23" s="20"/>
      <c r="T23" s="20"/>
      <c r="U23" s="20"/>
      <c r="V23" s="20"/>
      <c r="W23" s="20"/>
      <c r="X23" s="20"/>
      <c r="Y23" s="20"/>
      <c r="Z23" s="20"/>
    </row>
    <row r="24" ht="12.75" customHeight="1">
      <c r="A24" s="75" t="s">
        <v>93</v>
      </c>
      <c r="B24" s="84"/>
      <c r="C24" s="77"/>
      <c r="D24" s="75"/>
      <c r="E24" s="84">
        <v>0.0</v>
      </c>
      <c r="F24" s="96">
        <v>0.0</v>
      </c>
      <c r="G24" s="79" t="s">
        <v>95</v>
      </c>
      <c r="H24" s="80">
        <v>0.0</v>
      </c>
      <c r="I24" s="81"/>
      <c r="J24" s="82"/>
      <c r="K24" s="80">
        <v>0.0</v>
      </c>
      <c r="L24" s="83">
        <v>0.0</v>
      </c>
      <c r="M24" s="20"/>
      <c r="N24" s="20"/>
      <c r="O24" s="20"/>
      <c r="P24" s="20"/>
      <c r="Q24" s="20"/>
      <c r="R24" s="20"/>
      <c r="S24" s="20"/>
      <c r="T24" s="20"/>
      <c r="U24" s="20"/>
      <c r="V24" s="20"/>
      <c r="W24" s="20"/>
      <c r="X24" s="20"/>
      <c r="Y24" s="20"/>
      <c r="Z24" s="20"/>
    </row>
    <row r="25" ht="12.75" customHeight="1">
      <c r="A25" s="75" t="s">
        <v>96</v>
      </c>
      <c r="B25" s="84"/>
      <c r="C25" s="77"/>
      <c r="D25" s="75"/>
      <c r="E25" s="84">
        <v>0.0</v>
      </c>
      <c r="F25" s="96">
        <v>0.0</v>
      </c>
      <c r="G25" s="79" t="s">
        <v>98</v>
      </c>
      <c r="H25" s="80">
        <v>0.0</v>
      </c>
      <c r="I25" s="81"/>
      <c r="J25" s="82"/>
      <c r="K25" s="80">
        <v>0.0</v>
      </c>
      <c r="L25" s="83">
        <v>0.0</v>
      </c>
      <c r="M25" s="20"/>
      <c r="N25" s="20"/>
      <c r="O25" s="20"/>
      <c r="P25" s="20"/>
      <c r="Q25" s="20"/>
      <c r="R25" s="20"/>
      <c r="S25" s="20"/>
      <c r="T25" s="20"/>
      <c r="U25" s="20"/>
      <c r="V25" s="20"/>
      <c r="W25" s="20"/>
      <c r="X25" s="20"/>
      <c r="Y25" s="20"/>
      <c r="Z25" s="20"/>
    </row>
    <row r="26" ht="12.75" customHeight="1">
      <c r="A26" s="75" t="s">
        <v>99</v>
      </c>
      <c r="B26" s="84"/>
      <c r="C26" s="77"/>
      <c r="D26" s="75"/>
      <c r="E26" s="84">
        <v>0.0</v>
      </c>
      <c r="F26" s="96">
        <v>0.0</v>
      </c>
      <c r="G26" s="79" t="s">
        <v>101</v>
      </c>
      <c r="H26" s="80">
        <v>100.0</v>
      </c>
      <c r="I26" s="81" t="s">
        <v>488</v>
      </c>
      <c r="J26" s="82"/>
      <c r="K26" s="190">
        <v>100.0</v>
      </c>
      <c r="L26" s="188">
        <v>100.0</v>
      </c>
      <c r="M26" s="20"/>
      <c r="N26" s="20"/>
      <c r="O26" s="20"/>
      <c r="P26" s="20"/>
      <c r="Q26" s="20"/>
      <c r="R26" s="20"/>
      <c r="S26" s="20"/>
      <c r="T26" s="20"/>
      <c r="U26" s="20"/>
      <c r="V26" s="20"/>
      <c r="W26" s="20"/>
      <c r="X26" s="20"/>
      <c r="Y26" s="20"/>
      <c r="Z26" s="20"/>
    </row>
    <row r="27" ht="12.75" customHeight="1">
      <c r="A27" s="75" t="s">
        <v>102</v>
      </c>
      <c r="B27" s="86"/>
      <c r="C27" s="77"/>
      <c r="D27" s="75"/>
      <c r="E27" s="86">
        <v>0.0</v>
      </c>
      <c r="F27" s="96">
        <v>0.0</v>
      </c>
      <c r="G27" s="82" t="s">
        <v>104</v>
      </c>
      <c r="H27" s="80">
        <v>0.0</v>
      </c>
      <c r="I27" s="81"/>
      <c r="J27" s="82"/>
      <c r="K27" s="80">
        <v>0.0</v>
      </c>
      <c r="L27" s="83">
        <v>0.0</v>
      </c>
      <c r="M27" s="20"/>
      <c r="N27" s="20"/>
      <c r="O27" s="20"/>
      <c r="P27" s="20"/>
      <c r="Q27" s="20"/>
      <c r="R27" s="20"/>
      <c r="S27" s="20"/>
      <c r="T27" s="20"/>
      <c r="U27" s="20"/>
      <c r="V27" s="20"/>
      <c r="W27" s="20"/>
      <c r="X27" s="20"/>
      <c r="Y27" s="20"/>
      <c r="Z27" s="20"/>
    </row>
    <row r="28" ht="12.75" customHeight="1">
      <c r="A28" s="75" t="s">
        <v>105</v>
      </c>
      <c r="B28" s="86"/>
      <c r="C28" s="77"/>
      <c r="D28" s="75"/>
      <c r="E28" s="86">
        <v>0.0</v>
      </c>
      <c r="F28" s="96">
        <v>0.0</v>
      </c>
      <c r="G28" s="79" t="s">
        <v>107</v>
      </c>
      <c r="H28" s="87">
        <v>0.0</v>
      </c>
      <c r="I28" s="88"/>
      <c r="J28" s="82"/>
      <c r="K28" s="89"/>
      <c r="L28" s="90"/>
      <c r="M28" s="20"/>
      <c r="N28" s="20"/>
      <c r="O28" s="20"/>
      <c r="P28" s="20"/>
      <c r="Q28" s="20"/>
      <c r="R28" s="20"/>
      <c r="S28" s="20"/>
      <c r="T28" s="20"/>
      <c r="U28" s="20"/>
      <c r="V28" s="20"/>
      <c r="W28" s="20"/>
      <c r="X28" s="20"/>
      <c r="Y28" s="20"/>
      <c r="Z28" s="20"/>
    </row>
    <row r="29" ht="12.75" customHeight="1">
      <c r="A29" s="75"/>
      <c r="B29" s="75"/>
      <c r="C29" s="91"/>
      <c r="D29" s="75"/>
      <c r="E29" s="75"/>
      <c r="F29" s="92"/>
      <c r="G29" s="93" t="s">
        <v>458</v>
      </c>
      <c r="H29" s="89"/>
      <c r="I29" s="94" t="s">
        <v>109</v>
      </c>
      <c r="J29" s="82"/>
      <c r="K29" s="89"/>
      <c r="L29" s="90"/>
      <c r="M29" s="20"/>
      <c r="N29" s="20"/>
      <c r="O29" s="20"/>
      <c r="P29" s="20"/>
      <c r="Q29" s="20"/>
      <c r="R29" s="20"/>
      <c r="S29" s="20"/>
      <c r="T29" s="20"/>
      <c r="U29" s="20"/>
      <c r="V29" s="20"/>
      <c r="W29" s="20"/>
      <c r="X29" s="20"/>
      <c r="Y29" s="20"/>
      <c r="Z29" s="20"/>
    </row>
    <row r="30" ht="12.75" customHeight="1">
      <c r="A30" s="75" t="s">
        <v>110</v>
      </c>
      <c r="B30" s="84"/>
      <c r="C30" s="77"/>
      <c r="D30" s="75"/>
      <c r="E30" s="84">
        <v>0.0</v>
      </c>
      <c r="F30" s="96">
        <v>0.0</v>
      </c>
      <c r="G30" s="95" t="s">
        <v>112</v>
      </c>
      <c r="H30" s="80">
        <v>0.0</v>
      </c>
      <c r="I30" s="81"/>
      <c r="J30" s="82"/>
      <c r="K30" s="80">
        <v>0.0</v>
      </c>
      <c r="L30" s="83">
        <v>0.0</v>
      </c>
      <c r="M30" s="20"/>
      <c r="N30" s="20"/>
      <c r="O30" s="20"/>
      <c r="P30" s="20"/>
      <c r="Q30" s="20"/>
      <c r="R30" s="20"/>
      <c r="S30" s="20"/>
      <c r="T30" s="20"/>
      <c r="U30" s="20"/>
      <c r="V30" s="20"/>
      <c r="W30" s="20"/>
      <c r="X30" s="20"/>
      <c r="Y30" s="20"/>
      <c r="Z30" s="20"/>
    </row>
    <row r="31" ht="27.0" customHeight="1">
      <c r="A31" s="75" t="s">
        <v>113</v>
      </c>
      <c r="B31" s="84"/>
      <c r="C31" s="77"/>
      <c r="D31" s="75"/>
      <c r="E31" s="84">
        <v>0.0</v>
      </c>
      <c r="F31" s="96">
        <v>0.0</v>
      </c>
      <c r="G31" s="88" t="s">
        <v>114</v>
      </c>
      <c r="H31" s="87"/>
      <c r="I31" s="88"/>
      <c r="J31" s="82"/>
      <c r="K31" s="89"/>
      <c r="L31" s="90"/>
      <c r="M31" s="20"/>
      <c r="N31" s="20"/>
      <c r="O31" s="20"/>
      <c r="P31" s="20"/>
      <c r="Q31" s="20"/>
      <c r="R31" s="20"/>
      <c r="S31" s="20"/>
      <c r="T31" s="20"/>
      <c r="U31" s="20"/>
      <c r="V31" s="20"/>
      <c r="W31" s="20"/>
      <c r="X31" s="20"/>
      <c r="Y31" s="20"/>
      <c r="Z31" s="20"/>
    </row>
    <row r="32" ht="12.75" customHeight="1">
      <c r="A32" s="75" t="s">
        <v>115</v>
      </c>
      <c r="B32" s="84"/>
      <c r="C32" s="77"/>
      <c r="D32" s="75"/>
      <c r="E32" s="84">
        <v>0.0</v>
      </c>
      <c r="F32" s="96">
        <v>0.0</v>
      </c>
      <c r="G32" s="82" t="s">
        <v>41</v>
      </c>
      <c r="H32" s="80">
        <v>450.0</v>
      </c>
      <c r="I32" s="81" t="s">
        <v>489</v>
      </c>
      <c r="J32" s="82"/>
      <c r="K32" s="190">
        <v>450.0</v>
      </c>
      <c r="L32" s="188">
        <v>450.0</v>
      </c>
      <c r="M32" s="20"/>
      <c r="N32" s="20"/>
      <c r="O32" s="20"/>
      <c r="P32" s="20"/>
      <c r="Q32" s="20"/>
      <c r="R32" s="20"/>
      <c r="S32" s="20"/>
      <c r="T32" s="20"/>
      <c r="U32" s="20"/>
      <c r="V32" s="20"/>
      <c r="W32" s="20"/>
      <c r="X32" s="20"/>
      <c r="Y32" s="20"/>
      <c r="Z32" s="20"/>
    </row>
    <row r="33" ht="12.75" customHeight="1">
      <c r="A33" s="75" t="s">
        <v>116</v>
      </c>
      <c r="B33" s="84"/>
      <c r="C33" s="77"/>
      <c r="D33" s="75"/>
      <c r="E33" s="84">
        <v>0.0</v>
      </c>
      <c r="F33" s="96">
        <v>0.0</v>
      </c>
      <c r="G33" s="97" t="s">
        <v>117</v>
      </c>
      <c r="H33" s="89"/>
      <c r="I33" s="94"/>
      <c r="J33" s="97"/>
      <c r="K33" s="89"/>
      <c r="L33" s="90"/>
      <c r="M33" s="20"/>
      <c r="N33" s="20"/>
      <c r="O33" s="20"/>
      <c r="P33" s="20"/>
      <c r="Q33" s="20"/>
      <c r="R33" s="20"/>
      <c r="S33" s="20"/>
      <c r="T33" s="20"/>
      <c r="U33" s="20"/>
      <c r="V33" s="20"/>
      <c r="W33" s="20"/>
      <c r="X33" s="20"/>
      <c r="Y33" s="20"/>
      <c r="Z33" s="20"/>
    </row>
    <row r="34" ht="12.75" customHeight="1">
      <c r="A34" s="98" t="s">
        <v>118</v>
      </c>
      <c r="B34" s="99"/>
      <c r="C34" s="100"/>
      <c r="D34" s="98"/>
      <c r="E34" s="99"/>
      <c r="F34" s="101"/>
      <c r="G34" s="82" t="s">
        <v>83</v>
      </c>
      <c r="H34" s="87">
        <f>SUM(H24:H32)</f>
        <v>550</v>
      </c>
      <c r="I34" s="88"/>
      <c r="J34" s="82"/>
      <c r="K34" s="87">
        <f t="shared" ref="K34:L34" si="3">SUM(K24,K25,K26,K27,K30,K32)</f>
        <v>550</v>
      </c>
      <c r="L34" s="102">
        <f t="shared" si="3"/>
        <v>550</v>
      </c>
      <c r="M34" s="20"/>
      <c r="N34" s="20"/>
      <c r="O34" s="20"/>
      <c r="P34" s="20"/>
      <c r="Q34" s="20"/>
      <c r="R34" s="20"/>
      <c r="S34" s="20"/>
      <c r="T34" s="20"/>
      <c r="U34" s="20"/>
      <c r="V34" s="20"/>
      <c r="W34" s="20"/>
      <c r="X34" s="20"/>
      <c r="Y34" s="20"/>
      <c r="Z34" s="20"/>
    </row>
    <row r="35" ht="12.75" customHeight="1">
      <c r="A35" s="75" t="s">
        <v>41</v>
      </c>
      <c r="B35" s="84"/>
      <c r="C35" s="77"/>
      <c r="D35" s="75"/>
      <c r="E35" s="84">
        <v>0.0</v>
      </c>
      <c r="F35" s="96">
        <v>0.0</v>
      </c>
      <c r="G35" s="27" t="s">
        <v>119</v>
      </c>
      <c r="H35" s="27"/>
      <c r="I35" s="65"/>
      <c r="J35" s="27"/>
      <c r="K35" s="66"/>
      <c r="L35" s="67"/>
      <c r="M35" s="20"/>
      <c r="N35" s="20"/>
      <c r="O35" s="20"/>
      <c r="P35" s="20"/>
      <c r="Q35" s="20"/>
      <c r="R35" s="20"/>
      <c r="S35" s="20"/>
      <c r="T35" s="20"/>
      <c r="U35" s="20"/>
      <c r="V35" s="20"/>
      <c r="W35" s="20"/>
      <c r="X35" s="20"/>
      <c r="Y35" s="20"/>
      <c r="Z35" s="20"/>
    </row>
    <row r="36" ht="12.75" customHeight="1">
      <c r="A36" s="98" t="s">
        <v>120</v>
      </c>
      <c r="B36" s="98"/>
      <c r="C36" s="103"/>
      <c r="D36" s="98"/>
      <c r="E36" s="99"/>
      <c r="F36" s="101"/>
      <c r="G36" s="30" t="s">
        <v>121</v>
      </c>
      <c r="H36" s="30"/>
      <c r="I36" s="69"/>
      <c r="J36" s="30" t="s">
        <v>86</v>
      </c>
      <c r="K36" s="29"/>
      <c r="L36" s="71"/>
      <c r="M36" s="20"/>
      <c r="N36" s="20"/>
      <c r="O36" s="20"/>
      <c r="P36" s="20"/>
      <c r="Q36" s="20"/>
      <c r="R36" s="20"/>
      <c r="S36" s="20"/>
      <c r="T36" s="20"/>
      <c r="U36" s="20"/>
      <c r="V36" s="20"/>
      <c r="W36" s="20"/>
      <c r="X36" s="20"/>
      <c r="Y36" s="20"/>
      <c r="Z36" s="20"/>
    </row>
    <row r="37" ht="12.75" customHeight="1">
      <c r="A37" s="75" t="s">
        <v>83</v>
      </c>
      <c r="B37" s="104">
        <f>SUM(B24:B35)</f>
        <v>0</v>
      </c>
      <c r="C37" s="105"/>
      <c r="D37" s="75"/>
      <c r="E37" s="104">
        <f t="shared" ref="E37:F37" si="4">SUM(E24:E36)</f>
        <v>0</v>
      </c>
      <c r="F37" s="106">
        <f t="shared" si="4"/>
        <v>0</v>
      </c>
      <c r="G37" s="30" t="s">
        <v>89</v>
      </c>
      <c r="H37" s="30"/>
      <c r="I37" s="69"/>
      <c r="J37" s="30"/>
      <c r="K37" s="29" t="s">
        <v>90</v>
      </c>
      <c r="L37" s="33" t="s">
        <v>91</v>
      </c>
      <c r="M37" s="20"/>
      <c r="N37" s="20"/>
      <c r="O37" s="20"/>
      <c r="P37" s="20"/>
      <c r="Q37" s="20"/>
      <c r="R37" s="20"/>
      <c r="S37" s="20"/>
      <c r="T37" s="20"/>
      <c r="U37" s="20"/>
      <c r="V37" s="20"/>
      <c r="W37" s="20"/>
      <c r="X37" s="20"/>
      <c r="Y37" s="20"/>
      <c r="Z37" s="20"/>
    </row>
    <row r="38" ht="12.75" customHeight="1">
      <c r="A38" s="64" t="s">
        <v>122</v>
      </c>
      <c r="B38" s="27"/>
      <c r="C38" s="65"/>
      <c r="D38" s="27"/>
      <c r="E38" s="27"/>
      <c r="F38" s="68"/>
      <c r="G38" s="73" t="s">
        <v>123</v>
      </c>
      <c r="H38" s="30" t="s">
        <v>57</v>
      </c>
      <c r="I38" s="69" t="s">
        <v>124</v>
      </c>
      <c r="J38" s="30"/>
      <c r="K38" s="29" t="s">
        <v>59</v>
      </c>
      <c r="L38" s="33" t="s">
        <v>60</v>
      </c>
      <c r="M38" s="20"/>
      <c r="N38" s="20"/>
      <c r="O38" s="20"/>
      <c r="P38" s="20"/>
      <c r="Q38" s="20"/>
      <c r="R38" s="20"/>
      <c r="S38" s="20"/>
      <c r="T38" s="20"/>
      <c r="U38" s="20"/>
      <c r="V38" s="20"/>
      <c r="W38" s="20"/>
      <c r="X38" s="20"/>
      <c r="Y38" s="20"/>
      <c r="Z38" s="20"/>
    </row>
    <row r="39" ht="12.75" customHeight="1">
      <c r="A39" s="30" t="s">
        <v>125</v>
      </c>
      <c r="B39" s="30"/>
      <c r="C39" s="69"/>
      <c r="D39" s="30"/>
      <c r="E39" s="30" t="s">
        <v>126</v>
      </c>
      <c r="F39" s="107" t="s">
        <v>127</v>
      </c>
      <c r="G39" s="108" t="s">
        <v>128</v>
      </c>
      <c r="H39" s="109">
        <v>0.0</v>
      </c>
      <c r="I39" s="110"/>
      <c r="J39" s="111"/>
      <c r="K39" s="109">
        <v>0.0</v>
      </c>
      <c r="L39" s="112">
        <v>0.0</v>
      </c>
      <c r="M39" s="20"/>
      <c r="N39" s="20"/>
      <c r="O39" s="20"/>
      <c r="P39" s="20"/>
      <c r="Q39" s="20"/>
      <c r="R39" s="20"/>
      <c r="S39" s="20"/>
      <c r="T39" s="20"/>
      <c r="U39" s="20"/>
      <c r="V39" s="20"/>
      <c r="W39" s="20"/>
      <c r="X39" s="20"/>
      <c r="Y39" s="20"/>
      <c r="Z39" s="20"/>
    </row>
    <row r="40" ht="12.75" customHeight="1">
      <c r="A40" s="30" t="s">
        <v>129</v>
      </c>
      <c r="B40" s="30"/>
      <c r="C40" s="69"/>
      <c r="D40" s="30"/>
      <c r="E40" s="30"/>
      <c r="F40" s="107"/>
      <c r="G40" s="113" t="s">
        <v>130</v>
      </c>
      <c r="H40" s="109">
        <v>0.0</v>
      </c>
      <c r="I40" s="110"/>
      <c r="J40" s="111"/>
      <c r="K40" s="109">
        <v>0.0</v>
      </c>
      <c r="L40" s="112">
        <v>0.0</v>
      </c>
      <c r="M40" s="20"/>
      <c r="N40" s="20"/>
      <c r="O40" s="20"/>
      <c r="P40" s="20"/>
      <c r="Q40" s="20"/>
      <c r="R40" s="20"/>
      <c r="S40" s="20"/>
      <c r="T40" s="20"/>
      <c r="U40" s="20"/>
      <c r="V40" s="20"/>
      <c r="W40" s="20"/>
      <c r="X40" s="20"/>
      <c r="Y40" s="20"/>
      <c r="Z40" s="20"/>
    </row>
    <row r="41" ht="12.75" customHeight="1">
      <c r="A41" s="114" t="s">
        <v>131</v>
      </c>
      <c r="B41" s="30" t="s">
        <v>57</v>
      </c>
      <c r="C41" s="69" t="s">
        <v>124</v>
      </c>
      <c r="D41" s="73"/>
      <c r="E41" s="29" t="s">
        <v>59</v>
      </c>
      <c r="F41" s="33" t="s">
        <v>60</v>
      </c>
      <c r="G41" s="113" t="s">
        <v>132</v>
      </c>
      <c r="H41" s="109">
        <v>0.0</v>
      </c>
      <c r="I41" s="110"/>
      <c r="J41" s="111"/>
      <c r="K41" s="109">
        <v>0.0</v>
      </c>
      <c r="L41" s="112">
        <v>0.0</v>
      </c>
      <c r="M41" s="20"/>
      <c r="N41" s="20"/>
      <c r="O41" s="20"/>
      <c r="P41" s="20"/>
      <c r="Q41" s="20"/>
      <c r="R41" s="20"/>
      <c r="S41" s="20"/>
      <c r="T41" s="20"/>
      <c r="U41" s="20"/>
      <c r="V41" s="20"/>
      <c r="W41" s="20"/>
      <c r="X41" s="20"/>
      <c r="Y41" s="20"/>
      <c r="Z41" s="20"/>
    </row>
    <row r="42" ht="13.5" customHeight="1">
      <c r="A42" s="115" t="s">
        <v>133</v>
      </c>
      <c r="B42" s="116">
        <v>0.0</v>
      </c>
      <c r="C42" s="117"/>
      <c r="D42" s="118"/>
      <c r="E42" s="119"/>
      <c r="F42" s="119"/>
      <c r="G42" s="120" t="s">
        <v>134</v>
      </c>
      <c r="H42" s="109">
        <v>0.0</v>
      </c>
      <c r="I42" s="110"/>
      <c r="J42" s="111"/>
      <c r="K42" s="109">
        <v>0.0</v>
      </c>
      <c r="L42" s="112">
        <v>0.0</v>
      </c>
      <c r="M42" s="20"/>
      <c r="N42" s="20"/>
      <c r="O42" s="20"/>
      <c r="P42" s="20"/>
      <c r="Q42" s="20"/>
      <c r="R42" s="20"/>
      <c r="S42" s="20"/>
      <c r="T42" s="20"/>
      <c r="U42" s="20"/>
      <c r="V42" s="20"/>
      <c r="W42" s="20"/>
      <c r="X42" s="20"/>
      <c r="Y42" s="20"/>
      <c r="Z42" s="20"/>
    </row>
    <row r="43" ht="12.75" customHeight="1">
      <c r="A43" s="115" t="s">
        <v>135</v>
      </c>
      <c r="B43" s="116">
        <v>0.0</v>
      </c>
      <c r="C43" s="117" t="s">
        <v>136</v>
      </c>
      <c r="D43" s="118"/>
      <c r="E43" s="119"/>
      <c r="F43" s="119"/>
      <c r="G43" s="120" t="s">
        <v>137</v>
      </c>
      <c r="H43" s="109">
        <v>0.0</v>
      </c>
      <c r="I43" s="110"/>
      <c r="J43" s="111"/>
      <c r="K43" s="109">
        <v>0.0</v>
      </c>
      <c r="L43" s="112">
        <v>0.0</v>
      </c>
      <c r="M43" s="20"/>
      <c r="N43" s="20"/>
      <c r="O43" s="20"/>
      <c r="P43" s="20"/>
      <c r="Q43" s="20"/>
      <c r="R43" s="20"/>
      <c r="S43" s="20"/>
      <c r="T43" s="20"/>
      <c r="U43" s="20"/>
      <c r="V43" s="20"/>
      <c r="W43" s="20"/>
      <c r="X43" s="20"/>
      <c r="Y43" s="20"/>
      <c r="Z43" s="20"/>
    </row>
    <row r="44" ht="13.5" customHeight="1">
      <c r="A44" s="115" t="s">
        <v>138</v>
      </c>
      <c r="B44" s="116">
        <v>0.0</v>
      </c>
      <c r="C44" s="121" t="s">
        <v>139</v>
      </c>
      <c r="D44" s="118"/>
      <c r="E44" s="119"/>
      <c r="F44" s="119"/>
      <c r="G44" s="122" t="s">
        <v>140</v>
      </c>
      <c r="H44" s="109">
        <v>0.0</v>
      </c>
      <c r="I44" s="110"/>
      <c r="J44" s="111"/>
      <c r="K44" s="109">
        <v>0.0</v>
      </c>
      <c r="L44" s="112">
        <v>0.0</v>
      </c>
      <c r="M44" s="20"/>
      <c r="N44" s="20"/>
      <c r="O44" s="20"/>
      <c r="P44" s="20"/>
      <c r="Q44" s="20"/>
      <c r="R44" s="20"/>
      <c r="S44" s="20"/>
      <c r="T44" s="20"/>
      <c r="U44" s="20"/>
      <c r="V44" s="20"/>
      <c r="W44" s="20"/>
      <c r="X44" s="20"/>
      <c r="Y44" s="20"/>
      <c r="Z44" s="20"/>
    </row>
    <row r="45" ht="15.75" customHeight="1">
      <c r="A45" s="115" t="s">
        <v>141</v>
      </c>
      <c r="B45" s="123">
        <v>0.0</v>
      </c>
      <c r="C45" s="121"/>
      <c r="D45" s="118"/>
      <c r="E45" s="123">
        <v>0.0</v>
      </c>
      <c r="F45" s="124">
        <v>0.0</v>
      </c>
      <c r="G45" s="113" t="s">
        <v>83</v>
      </c>
      <c r="H45" s="125">
        <f>SUM(H39:H44)</f>
        <v>0</v>
      </c>
      <c r="I45" s="113"/>
      <c r="J45" s="111"/>
      <c r="K45" s="125">
        <f t="shared" ref="K45:L45" si="5">SUM(K39,K40,K41,K42,K43,K44)</f>
        <v>0</v>
      </c>
      <c r="L45" s="126">
        <f t="shared" si="5"/>
        <v>0</v>
      </c>
      <c r="M45" s="20"/>
      <c r="N45" s="20"/>
      <c r="O45" s="20"/>
      <c r="P45" s="20"/>
      <c r="Q45" s="20"/>
      <c r="R45" s="20"/>
      <c r="S45" s="20"/>
      <c r="T45" s="20"/>
      <c r="U45" s="20"/>
      <c r="V45" s="20"/>
      <c r="W45" s="20"/>
      <c r="X45" s="20"/>
      <c r="Y45" s="20"/>
      <c r="Z45" s="20"/>
    </row>
    <row r="46" ht="15.0" customHeight="1">
      <c r="A46" s="115" t="s">
        <v>142</v>
      </c>
      <c r="B46" s="123">
        <v>0.0</v>
      </c>
      <c r="C46" s="121"/>
      <c r="D46" s="118"/>
      <c r="E46" s="123">
        <v>0.0</v>
      </c>
      <c r="F46" s="124">
        <v>0.0</v>
      </c>
      <c r="G46" s="27" t="s">
        <v>143</v>
      </c>
      <c r="H46" s="27"/>
      <c r="I46" s="65"/>
      <c r="J46" s="27"/>
      <c r="K46" s="66"/>
      <c r="L46" s="67"/>
      <c r="M46" s="20"/>
      <c r="N46" s="20"/>
      <c r="O46" s="20"/>
      <c r="P46" s="20"/>
      <c r="Q46" s="20"/>
      <c r="R46" s="20"/>
      <c r="S46" s="20"/>
      <c r="T46" s="20"/>
      <c r="U46" s="20"/>
      <c r="V46" s="20"/>
      <c r="W46" s="20"/>
      <c r="X46" s="20"/>
      <c r="Y46" s="20"/>
      <c r="Z46" s="20"/>
    </row>
    <row r="47" ht="13.5" customHeight="1">
      <c r="A47" s="115" t="s">
        <v>144</v>
      </c>
      <c r="B47" s="119"/>
      <c r="C47" s="115"/>
      <c r="D47" s="118"/>
      <c r="E47" s="119"/>
      <c r="F47" s="115"/>
      <c r="G47" s="127" t="s">
        <v>145</v>
      </c>
      <c r="H47" s="30"/>
      <c r="I47" s="69"/>
      <c r="J47" s="30"/>
      <c r="K47" s="70"/>
      <c r="L47" s="71"/>
      <c r="M47" s="20"/>
      <c r="N47" s="20"/>
      <c r="O47" s="20"/>
      <c r="P47" s="20"/>
      <c r="Q47" s="20"/>
      <c r="R47" s="20"/>
      <c r="S47" s="20"/>
      <c r="T47" s="20"/>
      <c r="U47" s="20"/>
      <c r="V47" s="20"/>
      <c r="W47" s="20"/>
      <c r="X47" s="20"/>
      <c r="Y47" s="20"/>
      <c r="Z47" s="20"/>
    </row>
    <row r="48" ht="13.5" customHeight="1">
      <c r="A48" s="115" t="s">
        <v>146</v>
      </c>
      <c r="B48" s="119"/>
      <c r="C48" s="115"/>
      <c r="D48" s="118"/>
      <c r="E48" s="119"/>
      <c r="F48" s="115"/>
      <c r="G48" s="128" t="s">
        <v>147</v>
      </c>
      <c r="H48" s="73"/>
      <c r="I48" s="129"/>
      <c r="J48" s="73"/>
      <c r="K48" s="70"/>
      <c r="L48" s="71"/>
      <c r="M48" s="20"/>
      <c r="N48" s="20"/>
      <c r="O48" s="20"/>
      <c r="P48" s="20"/>
      <c r="Q48" s="20"/>
      <c r="R48" s="20"/>
      <c r="S48" s="20"/>
      <c r="T48" s="20"/>
      <c r="U48" s="20"/>
      <c r="V48" s="20"/>
      <c r="W48" s="20"/>
      <c r="X48" s="20"/>
      <c r="Y48" s="20"/>
      <c r="Z48" s="20"/>
    </row>
    <row r="49" ht="12.0" customHeight="1">
      <c r="A49" s="115" t="s">
        <v>148</v>
      </c>
      <c r="B49" s="119"/>
      <c r="C49" s="115"/>
      <c r="D49" s="118"/>
      <c r="E49" s="130"/>
      <c r="F49" s="131"/>
      <c r="G49" s="30" t="s">
        <v>89</v>
      </c>
      <c r="H49" s="30"/>
      <c r="I49" s="69" t="s">
        <v>149</v>
      </c>
      <c r="J49" s="30" t="s">
        <v>86</v>
      </c>
      <c r="K49" s="29" t="s">
        <v>90</v>
      </c>
      <c r="L49" s="33" t="s">
        <v>91</v>
      </c>
      <c r="M49" s="20"/>
      <c r="N49" s="20"/>
      <c r="O49" s="20"/>
      <c r="P49" s="20"/>
      <c r="Q49" s="20"/>
      <c r="R49" s="20"/>
      <c r="S49" s="20"/>
      <c r="T49" s="20"/>
      <c r="U49" s="20"/>
      <c r="V49" s="20"/>
      <c r="W49" s="20"/>
      <c r="X49" s="20"/>
      <c r="Y49" s="20"/>
      <c r="Z49" s="20"/>
    </row>
    <row r="50" ht="12.75" customHeight="1">
      <c r="A50" s="118" t="s">
        <v>83</v>
      </c>
      <c r="B50" s="119">
        <f>SUM(B42:B46)</f>
        <v>0</v>
      </c>
      <c r="C50" s="115"/>
      <c r="D50" s="118"/>
      <c r="E50" s="119">
        <f t="shared" ref="E50:F50" si="6">SUM(E45,E46)</f>
        <v>0</v>
      </c>
      <c r="F50" s="132">
        <f t="shared" si="6"/>
        <v>0</v>
      </c>
      <c r="G50" s="133" t="s">
        <v>150</v>
      </c>
      <c r="H50" s="30" t="s">
        <v>57</v>
      </c>
      <c r="I50" s="69" t="s">
        <v>124</v>
      </c>
      <c r="J50" s="73"/>
      <c r="K50" s="29" t="s">
        <v>59</v>
      </c>
      <c r="L50" s="33" t="s">
        <v>60</v>
      </c>
      <c r="M50" s="20"/>
      <c r="N50" s="20"/>
      <c r="O50" s="20"/>
      <c r="P50" s="20"/>
      <c r="Q50" s="20"/>
      <c r="R50" s="20"/>
      <c r="S50" s="20"/>
      <c r="T50" s="20"/>
      <c r="U50" s="20"/>
      <c r="V50" s="20"/>
      <c r="W50" s="20"/>
      <c r="X50" s="20"/>
      <c r="Y50" s="20"/>
      <c r="Z50" s="20"/>
    </row>
    <row r="51" ht="12.75" customHeight="1">
      <c r="A51" s="64" t="s">
        <v>151</v>
      </c>
      <c r="B51" s="27"/>
      <c r="C51" s="65"/>
      <c r="D51" s="27"/>
      <c r="E51" s="66"/>
      <c r="F51" s="67"/>
      <c r="G51" s="134" t="s">
        <v>152</v>
      </c>
      <c r="H51" s="135">
        <v>0.0</v>
      </c>
      <c r="I51" s="136"/>
      <c r="J51" s="137"/>
      <c r="K51" s="135">
        <v>0.0</v>
      </c>
      <c r="L51" s="138">
        <v>0.0</v>
      </c>
      <c r="M51" s="20"/>
      <c r="N51" s="20"/>
      <c r="O51" s="20"/>
      <c r="P51" s="20"/>
      <c r="Q51" s="20"/>
      <c r="R51" s="20"/>
      <c r="S51" s="20"/>
      <c r="T51" s="20"/>
      <c r="U51" s="20"/>
      <c r="V51" s="20"/>
      <c r="W51" s="20"/>
      <c r="X51" s="20"/>
      <c r="Y51" s="20"/>
      <c r="Z51" s="20"/>
    </row>
    <row r="52" ht="12.75" customHeight="1">
      <c r="A52" s="30" t="s">
        <v>145</v>
      </c>
      <c r="B52" s="30" t="s">
        <v>35</v>
      </c>
      <c r="C52" s="69"/>
      <c r="D52" s="30"/>
      <c r="E52" s="70"/>
      <c r="F52" s="71"/>
      <c r="G52" s="134" t="s">
        <v>153</v>
      </c>
      <c r="H52" s="135">
        <v>0.0</v>
      </c>
      <c r="I52" s="136"/>
      <c r="J52" s="137"/>
      <c r="K52" s="135">
        <v>0.0</v>
      </c>
      <c r="L52" s="138">
        <v>0.0</v>
      </c>
      <c r="M52" s="20"/>
      <c r="N52" s="20"/>
      <c r="O52" s="20"/>
      <c r="P52" s="20"/>
      <c r="Q52" s="20"/>
      <c r="R52" s="20"/>
      <c r="S52" s="20"/>
      <c r="T52" s="20"/>
      <c r="U52" s="20"/>
      <c r="V52" s="20"/>
      <c r="W52" s="20"/>
      <c r="X52" s="20"/>
      <c r="Y52" s="20"/>
      <c r="Z52" s="20"/>
    </row>
    <row r="53" ht="12.75" customHeight="1">
      <c r="A53" s="133" t="s">
        <v>147</v>
      </c>
      <c r="B53" s="73"/>
      <c r="C53" s="129"/>
      <c r="D53" s="73"/>
      <c r="E53" s="70"/>
      <c r="F53" s="71"/>
      <c r="G53" s="134" t="s">
        <v>154</v>
      </c>
      <c r="H53" s="135">
        <v>0.0</v>
      </c>
      <c r="I53" s="136"/>
      <c r="J53" s="137"/>
      <c r="K53" s="135">
        <v>0.0</v>
      </c>
      <c r="L53" s="138">
        <v>0.0</v>
      </c>
      <c r="M53" s="20"/>
      <c r="N53" s="20"/>
      <c r="O53" s="20"/>
      <c r="P53" s="20"/>
      <c r="Q53" s="20"/>
      <c r="R53" s="20"/>
      <c r="S53" s="20"/>
      <c r="T53" s="20"/>
      <c r="U53" s="20"/>
      <c r="V53" s="20"/>
      <c r="W53" s="20"/>
      <c r="X53" s="20"/>
      <c r="Y53" s="20"/>
      <c r="Z53" s="20"/>
    </row>
    <row r="54" ht="12.75" customHeight="1">
      <c r="A54" s="30" t="s">
        <v>129</v>
      </c>
      <c r="B54" s="73" t="s">
        <v>490</v>
      </c>
      <c r="C54" s="69" t="s">
        <v>183</v>
      </c>
      <c r="D54" s="30" t="s">
        <v>491</v>
      </c>
      <c r="E54" s="29" t="s">
        <v>492</v>
      </c>
      <c r="F54" s="33" t="s">
        <v>493</v>
      </c>
      <c r="G54" s="134" t="s">
        <v>155</v>
      </c>
      <c r="H54" s="135">
        <v>0.0</v>
      </c>
      <c r="I54" s="136"/>
      <c r="J54" s="137"/>
      <c r="K54" s="135">
        <v>0.0</v>
      </c>
      <c r="L54" s="138">
        <v>0.0</v>
      </c>
      <c r="M54" s="20"/>
      <c r="N54" s="20"/>
      <c r="O54" s="20"/>
      <c r="P54" s="20"/>
      <c r="Q54" s="20"/>
      <c r="R54" s="20"/>
      <c r="S54" s="20"/>
      <c r="T54" s="20"/>
      <c r="U54" s="20"/>
      <c r="V54" s="20"/>
      <c r="W54" s="20"/>
      <c r="X54" s="20"/>
      <c r="Y54" s="20"/>
      <c r="Z54" s="20"/>
    </row>
    <row r="55" ht="25.5" customHeight="1">
      <c r="A55" s="133" t="s">
        <v>150</v>
      </c>
      <c r="B55" s="139" t="s">
        <v>57</v>
      </c>
      <c r="C55" s="69" t="s">
        <v>124</v>
      </c>
      <c r="D55" s="73"/>
      <c r="E55" s="29" t="s">
        <v>59</v>
      </c>
      <c r="F55" s="33" t="s">
        <v>60</v>
      </c>
      <c r="G55" s="134" t="s">
        <v>156</v>
      </c>
      <c r="H55" s="135">
        <v>0.0</v>
      </c>
      <c r="I55" s="136"/>
      <c r="J55" s="137"/>
      <c r="K55" s="135">
        <v>0.0</v>
      </c>
      <c r="L55" s="138">
        <v>0.0</v>
      </c>
      <c r="M55" s="20"/>
      <c r="N55" s="20"/>
      <c r="O55" s="20"/>
      <c r="P55" s="20"/>
      <c r="Q55" s="20"/>
      <c r="R55" s="20"/>
      <c r="S55" s="20"/>
      <c r="T55" s="20"/>
      <c r="U55" s="20"/>
      <c r="V55" s="20"/>
      <c r="W55" s="20"/>
      <c r="X55" s="20"/>
      <c r="Y55" s="20"/>
      <c r="Z55" s="20"/>
    </row>
    <row r="56" ht="12.75" customHeight="1">
      <c r="A56" s="140" t="s">
        <v>152</v>
      </c>
      <c r="B56" s="141">
        <v>700.0</v>
      </c>
      <c r="C56" s="142" t="s">
        <v>494</v>
      </c>
      <c r="D56" s="143"/>
      <c r="E56" s="178">
        <v>220.0</v>
      </c>
      <c r="F56" s="179">
        <v>220.0</v>
      </c>
      <c r="G56" s="145" t="s">
        <v>41</v>
      </c>
      <c r="H56" s="135">
        <v>0.0</v>
      </c>
      <c r="I56" s="136"/>
      <c r="J56" s="137"/>
      <c r="K56" s="135">
        <v>0.0</v>
      </c>
      <c r="L56" s="138">
        <v>0.0</v>
      </c>
      <c r="M56" s="20"/>
      <c r="N56" s="20"/>
      <c r="O56" s="20"/>
      <c r="P56" s="20"/>
      <c r="Q56" s="20"/>
      <c r="R56" s="20"/>
      <c r="S56" s="20"/>
      <c r="T56" s="20"/>
      <c r="U56" s="20"/>
      <c r="V56" s="20"/>
      <c r="W56" s="20"/>
      <c r="X56" s="20"/>
      <c r="Y56" s="20"/>
      <c r="Z56" s="20"/>
    </row>
    <row r="57" ht="25.5" customHeight="1">
      <c r="A57" s="140" t="s">
        <v>153</v>
      </c>
      <c r="B57" s="141">
        <v>0.0</v>
      </c>
      <c r="C57" s="142"/>
      <c r="D57" s="143"/>
      <c r="E57" s="141">
        <v>0.0</v>
      </c>
      <c r="F57" s="144">
        <v>0.0</v>
      </c>
      <c r="G57" s="146" t="s">
        <v>120</v>
      </c>
      <c r="H57" s="147"/>
      <c r="I57" s="146"/>
      <c r="J57" s="147"/>
      <c r="K57" s="148"/>
      <c r="L57" s="149"/>
      <c r="M57" s="20"/>
      <c r="N57" s="20"/>
      <c r="O57" s="20"/>
      <c r="P57" s="20"/>
      <c r="Q57" s="20"/>
      <c r="R57" s="20"/>
      <c r="S57" s="20"/>
      <c r="T57" s="20"/>
      <c r="U57" s="20"/>
      <c r="V57" s="20"/>
      <c r="W57" s="20"/>
      <c r="X57" s="20"/>
      <c r="Y57" s="20"/>
      <c r="Z57" s="20"/>
    </row>
    <row r="58" ht="12.75" customHeight="1">
      <c r="A58" s="140" t="s">
        <v>154</v>
      </c>
      <c r="B58" s="141">
        <v>0.0</v>
      </c>
      <c r="C58" s="142"/>
      <c r="D58" s="143"/>
      <c r="E58" s="141">
        <v>0.0</v>
      </c>
      <c r="F58" s="144">
        <v>0.0</v>
      </c>
      <c r="G58" s="150" t="s">
        <v>83</v>
      </c>
      <c r="H58" s="151">
        <f>SUM(H51:H56)</f>
        <v>0</v>
      </c>
      <c r="I58" s="152"/>
      <c r="J58" s="153"/>
      <c r="K58" s="151">
        <f t="shared" ref="K58:L58" si="7">SUM(K51,K52,K53,K54,K55,K56)</f>
        <v>0</v>
      </c>
      <c r="L58" s="154">
        <f t="shared" si="7"/>
        <v>0</v>
      </c>
      <c r="M58" s="20"/>
      <c r="N58" s="20"/>
      <c r="O58" s="20"/>
      <c r="P58" s="20"/>
      <c r="Q58" s="20"/>
      <c r="R58" s="20"/>
      <c r="S58" s="20"/>
      <c r="T58" s="20"/>
      <c r="U58" s="20"/>
      <c r="V58" s="20"/>
      <c r="W58" s="20"/>
      <c r="X58" s="20"/>
      <c r="Y58" s="20"/>
      <c r="Z58" s="20"/>
    </row>
    <row r="59" ht="12.75" customHeight="1">
      <c r="A59" s="140" t="s">
        <v>157</v>
      </c>
      <c r="B59" s="141">
        <v>0.0</v>
      </c>
      <c r="C59" s="142"/>
      <c r="D59" s="143"/>
      <c r="E59" s="141">
        <v>0.0</v>
      </c>
      <c r="F59" s="144">
        <v>0.0</v>
      </c>
      <c r="G59" s="155" t="s">
        <v>158</v>
      </c>
      <c r="H59" s="20"/>
      <c r="I59" s="20"/>
      <c r="J59" s="20"/>
      <c r="K59" s="20"/>
      <c r="L59" s="20"/>
      <c r="M59" s="20"/>
      <c r="N59" s="20"/>
      <c r="O59" s="20"/>
      <c r="P59" s="20"/>
      <c r="Q59" s="20"/>
      <c r="R59" s="20"/>
      <c r="S59" s="20"/>
      <c r="T59" s="20"/>
      <c r="U59" s="20"/>
      <c r="V59" s="20"/>
      <c r="W59" s="20"/>
      <c r="X59" s="20"/>
      <c r="Y59" s="20"/>
      <c r="Z59" s="20"/>
    </row>
    <row r="60" ht="12.75" customHeight="1">
      <c r="A60" s="140" t="s">
        <v>156</v>
      </c>
      <c r="B60" s="141">
        <v>0.0</v>
      </c>
      <c r="C60" s="142"/>
      <c r="D60" s="143"/>
      <c r="E60" s="141">
        <v>0.0</v>
      </c>
      <c r="F60" s="144">
        <v>0.0</v>
      </c>
      <c r="G60" s="156" t="s">
        <v>495</v>
      </c>
      <c r="H60" s="20"/>
      <c r="I60" s="20"/>
      <c r="J60" s="20"/>
      <c r="K60" s="20"/>
      <c r="L60" s="20"/>
      <c r="M60" s="20"/>
      <c r="N60" s="20"/>
      <c r="O60" s="20"/>
      <c r="P60" s="20"/>
      <c r="Q60" s="20"/>
      <c r="R60" s="20"/>
      <c r="S60" s="20"/>
      <c r="T60" s="20"/>
      <c r="U60" s="20"/>
      <c r="V60" s="20"/>
      <c r="W60" s="20"/>
      <c r="X60" s="20"/>
      <c r="Y60" s="20"/>
      <c r="Z60" s="20"/>
    </row>
    <row r="61" ht="12.75" customHeight="1">
      <c r="A61" s="157" t="s">
        <v>41</v>
      </c>
      <c r="B61" s="141">
        <v>0.0</v>
      </c>
      <c r="C61" s="142"/>
      <c r="D61" s="143"/>
      <c r="E61" s="141">
        <v>0.0</v>
      </c>
      <c r="F61" s="144">
        <v>0.0</v>
      </c>
      <c r="G61" s="158"/>
      <c r="H61" s="20"/>
      <c r="I61" s="20"/>
      <c r="J61" s="20"/>
      <c r="K61" s="20"/>
      <c r="L61" s="20"/>
      <c r="M61" s="20"/>
      <c r="N61" s="20"/>
      <c r="O61" s="20"/>
      <c r="P61" s="20"/>
      <c r="Q61" s="20"/>
      <c r="R61" s="20"/>
      <c r="S61" s="20"/>
      <c r="T61" s="20"/>
      <c r="U61" s="20"/>
      <c r="V61" s="20"/>
      <c r="W61" s="20"/>
      <c r="X61" s="20"/>
      <c r="Y61" s="20"/>
      <c r="Z61" s="20"/>
    </row>
    <row r="62" ht="12.75" customHeight="1">
      <c r="A62" s="159" t="s">
        <v>120</v>
      </c>
      <c r="B62" s="160"/>
      <c r="C62" s="161"/>
      <c r="D62" s="162"/>
      <c r="E62" s="160"/>
      <c r="F62" s="163"/>
      <c r="G62" s="158"/>
      <c r="H62" s="20"/>
      <c r="I62" s="20"/>
      <c r="J62" s="20"/>
      <c r="K62" s="20"/>
      <c r="L62" s="20"/>
      <c r="M62" s="20"/>
      <c r="N62" s="20"/>
      <c r="O62" s="20"/>
      <c r="P62" s="20"/>
      <c r="Q62" s="20"/>
      <c r="R62" s="20"/>
      <c r="S62" s="20"/>
      <c r="T62" s="20"/>
      <c r="U62" s="20"/>
      <c r="V62" s="20"/>
      <c r="W62" s="20"/>
      <c r="X62" s="20"/>
      <c r="Y62" s="20"/>
      <c r="Z62" s="20"/>
    </row>
    <row r="63" ht="12.75" customHeight="1">
      <c r="A63" s="157" t="s">
        <v>83</v>
      </c>
      <c r="B63" s="164">
        <f>SUM(H56:H62)</f>
        <v>0</v>
      </c>
      <c r="C63" s="165"/>
      <c r="D63" s="143"/>
      <c r="E63" s="164">
        <f t="shared" ref="E63:F63" si="8">SUM(E56,E57,E58,E59,E60,E61)</f>
        <v>220</v>
      </c>
      <c r="F63" s="166">
        <f t="shared" si="8"/>
        <v>220</v>
      </c>
      <c r="G63" s="158"/>
      <c r="H63" s="20"/>
      <c r="I63" s="20"/>
      <c r="J63" s="20"/>
      <c r="K63" s="20"/>
      <c r="L63" s="20"/>
      <c r="M63" s="20"/>
      <c r="N63" s="20"/>
      <c r="O63" s="20"/>
      <c r="P63" s="20"/>
      <c r="Q63" s="20"/>
      <c r="R63" s="20"/>
      <c r="S63" s="20"/>
      <c r="T63" s="20"/>
      <c r="U63" s="20"/>
      <c r="V63" s="20"/>
      <c r="W63" s="20"/>
      <c r="X63" s="20"/>
      <c r="Y63" s="20"/>
      <c r="Z63" s="20"/>
    </row>
    <row r="64" ht="12.75" customHeight="1">
      <c r="A64" s="64" t="s">
        <v>160</v>
      </c>
      <c r="B64" s="27"/>
      <c r="C64" s="27"/>
      <c r="D64" s="68"/>
      <c r="E64" s="167">
        <f t="shared" ref="E64:F64" si="9">SUM(E20,K20,K34,E50,K45,E63,K58)</f>
        <v>770</v>
      </c>
      <c r="F64" s="168">
        <f t="shared" si="9"/>
        <v>770</v>
      </c>
      <c r="G64" s="158"/>
      <c r="H64" s="20"/>
      <c r="I64" s="20"/>
      <c r="J64" s="20"/>
      <c r="K64" s="20"/>
      <c r="L64" s="20"/>
      <c r="M64" s="20"/>
      <c r="N64" s="20"/>
      <c r="O64" s="20"/>
      <c r="P64" s="20"/>
      <c r="Q64" s="20"/>
      <c r="R64" s="20"/>
      <c r="S64" s="20"/>
      <c r="T64" s="20"/>
      <c r="U64" s="20"/>
      <c r="V64" s="20"/>
      <c r="W64" s="20"/>
      <c r="X64" s="20"/>
      <c r="Y64" s="20"/>
      <c r="Z64" s="20"/>
    </row>
    <row r="65" ht="12.75" customHeight="1">
      <c r="A65" s="25" t="s">
        <v>161</v>
      </c>
      <c r="B65" s="25"/>
      <c r="C65" s="25"/>
      <c r="D65" s="169"/>
      <c r="E65" s="167">
        <f t="shared" ref="E65:F65" si="10">E37</f>
        <v>0</v>
      </c>
      <c r="F65" s="168">
        <f t="shared" si="10"/>
        <v>0</v>
      </c>
      <c r="G65" s="170"/>
      <c r="H65" s="20"/>
      <c r="I65" s="20"/>
      <c r="J65" s="20"/>
      <c r="K65" s="20"/>
      <c r="L65" s="20"/>
      <c r="M65" s="20"/>
      <c r="N65" s="20"/>
      <c r="O65" s="20"/>
      <c r="P65" s="20"/>
      <c r="Q65" s="20"/>
      <c r="R65" s="20"/>
      <c r="S65" s="20"/>
      <c r="T65" s="20"/>
      <c r="U65" s="20"/>
      <c r="V65" s="20"/>
      <c r="W65" s="20"/>
      <c r="X65" s="20"/>
      <c r="Y65" s="20"/>
      <c r="Z65" s="20"/>
    </row>
    <row r="66" ht="12.75" customHeight="1">
      <c r="A66" s="24" t="s">
        <v>162</v>
      </c>
      <c r="B66" s="25"/>
      <c r="C66" s="25"/>
      <c r="D66" s="25"/>
      <c r="E66" s="168">
        <f t="shared" ref="E66:F66" si="11">SUM(E64:E65)</f>
        <v>770</v>
      </c>
      <c r="F66" s="168">
        <f t="shared" si="11"/>
        <v>770</v>
      </c>
      <c r="G66" s="20"/>
      <c r="H66" s="20"/>
      <c r="I66" s="20"/>
      <c r="J66" s="20"/>
      <c r="K66" s="20"/>
      <c r="L66" s="20"/>
      <c r="M66" s="20"/>
      <c r="N66" s="20"/>
      <c r="O66" s="20"/>
      <c r="P66" s="20"/>
      <c r="Q66" s="20"/>
      <c r="R66" s="20"/>
      <c r="S66" s="20"/>
      <c r="T66" s="20"/>
      <c r="U66" s="20"/>
      <c r="V66" s="20"/>
      <c r="W66" s="20"/>
      <c r="X66" s="20"/>
      <c r="Y66" s="20"/>
      <c r="Z66" s="20"/>
    </row>
    <row r="67" ht="12.75" customHeight="1">
      <c r="A67" s="25" t="s">
        <v>163</v>
      </c>
      <c r="B67" s="25"/>
      <c r="C67" s="25"/>
      <c r="D67" s="25"/>
      <c r="E67" s="171" t="s">
        <v>496</v>
      </c>
      <c r="F67" s="172" t="s">
        <v>497</v>
      </c>
      <c r="G67" s="173" t="s">
        <v>498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4"/>
      <c r="B69" s="174"/>
      <c r="C69" s="174"/>
      <c r="D69" s="174"/>
      <c r="E69" s="175"/>
      <c r="F69" s="175"/>
      <c r="G69" s="20"/>
      <c r="H69" s="20"/>
      <c r="I69" s="20"/>
      <c r="J69" s="20"/>
      <c r="K69" s="20"/>
      <c r="L69" s="20"/>
      <c r="M69" s="20"/>
      <c r="N69" s="20"/>
      <c r="O69" s="20"/>
      <c r="P69" s="20"/>
      <c r="Q69" s="20"/>
      <c r="R69" s="20"/>
      <c r="S69" s="20"/>
      <c r="T69" s="20"/>
      <c r="U69" s="20"/>
      <c r="V69" s="20"/>
      <c r="W69" s="20"/>
      <c r="X69" s="20"/>
      <c r="Y69" s="20"/>
      <c r="Z69" s="20"/>
    </row>
    <row r="70" ht="12.75" customHeight="1">
      <c r="A70" s="174"/>
      <c r="B70" s="174"/>
      <c r="C70" s="174"/>
      <c r="D70" s="174"/>
      <c r="E70" s="175"/>
      <c r="F70" s="175"/>
      <c r="G70" s="174"/>
      <c r="H70" s="20"/>
      <c r="I70" s="20"/>
      <c r="J70" s="20"/>
      <c r="K70" s="20"/>
      <c r="L70" s="20"/>
      <c r="M70" s="20"/>
      <c r="N70" s="20"/>
      <c r="O70" s="20"/>
      <c r="P70" s="20"/>
      <c r="Q70" s="20"/>
      <c r="R70" s="20"/>
      <c r="S70" s="20"/>
      <c r="T70" s="20"/>
      <c r="U70" s="20"/>
      <c r="V70" s="20"/>
      <c r="W70" s="20"/>
      <c r="X70" s="20"/>
      <c r="Y70" s="20"/>
      <c r="Z70" s="20"/>
    </row>
    <row r="71" ht="12.75" customHeight="1">
      <c r="A71" s="174"/>
      <c r="B71" s="174"/>
      <c r="C71" s="174"/>
      <c r="D71" s="174"/>
      <c r="E71" s="175"/>
      <c r="F71" s="175"/>
      <c r="G71" s="176"/>
      <c r="H71" s="20"/>
      <c r="I71" s="20"/>
      <c r="J71" s="20"/>
      <c r="K71" s="175"/>
      <c r="L71" s="175"/>
      <c r="M71" s="20"/>
      <c r="N71" s="20"/>
      <c r="O71" s="20"/>
      <c r="P71" s="20"/>
      <c r="Q71" s="20"/>
      <c r="R71" s="20"/>
      <c r="S71" s="20"/>
      <c r="T71" s="20"/>
      <c r="U71" s="20"/>
      <c r="V71" s="20"/>
      <c r="W71" s="20"/>
      <c r="X71" s="20"/>
      <c r="Y71" s="20"/>
      <c r="Z71" s="20"/>
    </row>
    <row r="72" ht="12.75" customHeight="1">
      <c r="A72" s="174"/>
      <c r="B72" s="174"/>
      <c r="C72" s="174"/>
      <c r="D72" s="174"/>
      <c r="E72" s="175"/>
      <c r="F72" s="175"/>
      <c r="G72" s="174"/>
      <c r="H72" s="174"/>
      <c r="I72" s="174"/>
      <c r="J72" s="174"/>
      <c r="K72" s="175"/>
      <c r="L72" s="175"/>
      <c r="M72" s="20"/>
      <c r="N72" s="20"/>
      <c r="O72" s="20"/>
      <c r="P72" s="20"/>
      <c r="Q72" s="20"/>
      <c r="R72" s="20"/>
      <c r="S72" s="20"/>
      <c r="T72" s="20"/>
      <c r="U72" s="20"/>
      <c r="V72" s="20"/>
      <c r="W72" s="20"/>
      <c r="X72" s="20"/>
      <c r="Y72" s="20"/>
      <c r="Z72" s="20"/>
    </row>
    <row r="73" ht="12.75" customHeight="1">
      <c r="A73" s="174"/>
      <c r="B73" s="174"/>
      <c r="C73" s="174"/>
      <c r="D73" s="174"/>
      <c r="E73" s="175"/>
      <c r="F73" s="175"/>
      <c r="G73" s="174"/>
      <c r="H73" s="176"/>
      <c r="I73" s="176"/>
      <c r="J73" s="176"/>
      <c r="K73" s="177"/>
      <c r="L73" s="175"/>
      <c r="M73" s="20"/>
      <c r="N73" s="20"/>
      <c r="O73" s="20"/>
      <c r="P73" s="20"/>
      <c r="Q73" s="20"/>
      <c r="R73" s="20"/>
      <c r="S73" s="20"/>
      <c r="T73" s="20"/>
      <c r="U73" s="20"/>
      <c r="V73" s="20"/>
      <c r="W73" s="20"/>
      <c r="X73" s="20"/>
      <c r="Y73" s="20"/>
      <c r="Z73" s="20"/>
    </row>
    <row r="74" ht="12.75" customHeight="1">
      <c r="A74" s="174"/>
      <c r="B74" s="174"/>
      <c r="C74" s="174"/>
      <c r="D74" s="174"/>
      <c r="E74" s="175"/>
      <c r="F74" s="175"/>
      <c r="G74" s="174"/>
      <c r="H74" s="174"/>
      <c r="I74" s="174"/>
      <c r="J74" s="174"/>
      <c r="K74" s="175"/>
      <c r="L74" s="175"/>
      <c r="M74" s="20"/>
      <c r="N74" s="20"/>
      <c r="O74" s="20"/>
      <c r="P74" s="20"/>
      <c r="Q74" s="20"/>
      <c r="R74" s="20"/>
      <c r="S74" s="20"/>
      <c r="T74" s="20"/>
      <c r="U74" s="20"/>
      <c r="V74" s="20"/>
      <c r="W74" s="20"/>
      <c r="X74" s="20"/>
      <c r="Y74" s="20"/>
      <c r="Z74" s="20"/>
    </row>
    <row r="75" ht="12.75" customHeight="1">
      <c r="A75" s="174"/>
      <c r="B75" s="174"/>
      <c r="C75" s="174"/>
      <c r="D75" s="174"/>
      <c r="E75" s="175"/>
      <c r="F75" s="175"/>
      <c r="G75" s="174"/>
      <c r="H75" s="174"/>
      <c r="I75" s="174"/>
      <c r="J75" s="174"/>
      <c r="K75" s="175"/>
      <c r="L75" s="175"/>
      <c r="M75" s="20"/>
      <c r="N75" s="20"/>
      <c r="O75" s="20"/>
      <c r="P75" s="20"/>
      <c r="Q75" s="20"/>
      <c r="R75" s="20"/>
      <c r="S75" s="20"/>
      <c r="T75" s="20"/>
      <c r="U75" s="20"/>
      <c r="V75" s="20"/>
      <c r="W75" s="20"/>
      <c r="X75" s="20"/>
      <c r="Y75" s="20"/>
      <c r="Z75" s="20"/>
    </row>
    <row r="76" ht="12.75" customHeight="1">
      <c r="A76" s="174"/>
      <c r="B76" s="174"/>
      <c r="C76" s="174"/>
      <c r="D76" s="174"/>
      <c r="E76" s="175"/>
      <c r="F76" s="175"/>
      <c r="G76" s="174"/>
      <c r="H76" s="174"/>
      <c r="I76" s="174"/>
      <c r="J76" s="174"/>
      <c r="K76" s="175"/>
      <c r="L76" s="175"/>
      <c r="M76" s="20"/>
      <c r="N76" s="20"/>
      <c r="O76" s="20"/>
      <c r="P76" s="20"/>
      <c r="Q76" s="20"/>
      <c r="R76" s="20"/>
      <c r="S76" s="20"/>
      <c r="T76" s="20"/>
      <c r="U76" s="20"/>
      <c r="V76" s="20"/>
      <c r="W76" s="20"/>
      <c r="X76" s="20"/>
      <c r="Y76" s="20"/>
      <c r="Z76" s="20"/>
    </row>
    <row r="77" ht="12.75" customHeight="1">
      <c r="A77" s="174"/>
      <c r="B77" s="174"/>
      <c r="C77" s="174"/>
      <c r="D77" s="174"/>
      <c r="E77" s="175"/>
      <c r="F77" s="175"/>
      <c r="G77" s="174"/>
      <c r="H77" s="174"/>
      <c r="I77" s="174"/>
      <c r="J77" s="174"/>
      <c r="K77" s="175"/>
      <c r="L77" s="175"/>
      <c r="M77" s="20"/>
      <c r="N77" s="20"/>
      <c r="O77" s="20"/>
      <c r="P77" s="20"/>
      <c r="Q77" s="20"/>
      <c r="R77" s="20"/>
      <c r="S77" s="20"/>
      <c r="T77" s="20"/>
      <c r="U77" s="20"/>
      <c r="V77" s="20"/>
      <c r="W77" s="20"/>
      <c r="X77" s="20"/>
      <c r="Y77" s="20"/>
      <c r="Z77" s="20"/>
    </row>
    <row r="78" ht="12.75" customHeight="1">
      <c r="A78" s="174"/>
      <c r="B78" s="174"/>
      <c r="C78" s="174"/>
      <c r="D78" s="174"/>
      <c r="E78" s="175"/>
      <c r="F78" s="175"/>
      <c r="G78" s="174"/>
      <c r="H78" s="174"/>
      <c r="I78" s="174"/>
      <c r="J78" s="174"/>
      <c r="K78" s="175"/>
      <c r="L78" s="175"/>
      <c r="M78" s="20"/>
      <c r="N78" s="20"/>
      <c r="O78" s="20"/>
      <c r="P78" s="20"/>
      <c r="Q78" s="20"/>
      <c r="R78" s="20"/>
      <c r="S78" s="20"/>
      <c r="T78" s="20"/>
      <c r="U78" s="20"/>
      <c r="V78" s="20"/>
      <c r="W78" s="20"/>
      <c r="X78" s="20"/>
      <c r="Y78" s="20"/>
      <c r="Z78" s="20"/>
    </row>
    <row r="79" ht="12.75" customHeight="1">
      <c r="A79" s="174"/>
      <c r="B79" s="174"/>
      <c r="C79" s="174"/>
      <c r="D79" s="174"/>
      <c r="E79" s="175"/>
      <c r="F79" s="175"/>
      <c r="G79" s="174"/>
      <c r="H79" s="174"/>
      <c r="I79" s="174"/>
      <c r="J79" s="174"/>
      <c r="K79" s="175"/>
      <c r="L79" s="175"/>
      <c r="M79" s="20"/>
      <c r="N79" s="20"/>
      <c r="O79" s="20"/>
      <c r="P79" s="20"/>
      <c r="Q79" s="20"/>
      <c r="R79" s="20"/>
      <c r="S79" s="20"/>
      <c r="T79" s="20"/>
      <c r="U79" s="20"/>
      <c r="V79" s="20"/>
      <c r="W79" s="20"/>
      <c r="X79" s="20"/>
      <c r="Y79" s="20"/>
      <c r="Z79" s="20"/>
    </row>
    <row r="80" ht="12.75" customHeight="1">
      <c r="A80" s="174"/>
      <c r="B80" s="174"/>
      <c r="C80" s="174"/>
      <c r="D80" s="174"/>
      <c r="E80" s="175"/>
      <c r="F80" s="175"/>
      <c r="G80" s="174"/>
      <c r="H80" s="174"/>
      <c r="I80" s="174"/>
      <c r="J80" s="174"/>
      <c r="K80" s="175"/>
      <c r="L80" s="175"/>
      <c r="M80" s="20"/>
      <c r="N80" s="20"/>
      <c r="O80" s="20"/>
      <c r="P80" s="20"/>
      <c r="Q80" s="20"/>
      <c r="R80" s="20"/>
      <c r="S80" s="20"/>
      <c r="T80" s="20"/>
      <c r="U80" s="20"/>
      <c r="V80" s="20"/>
      <c r="W80" s="20"/>
      <c r="X80" s="20"/>
      <c r="Y80" s="20"/>
      <c r="Z80" s="20"/>
    </row>
    <row r="81" ht="12.75" customHeight="1">
      <c r="A81" s="20"/>
      <c r="B81" s="20"/>
      <c r="C81" s="20"/>
      <c r="D81" s="20"/>
      <c r="E81" s="175"/>
      <c r="F81" s="175"/>
      <c r="G81" s="174"/>
      <c r="H81" s="174"/>
      <c r="I81" s="174"/>
      <c r="J81" s="174"/>
      <c r="K81" s="175"/>
      <c r="L81" s="175"/>
      <c r="M81" s="20"/>
      <c r="N81" s="20"/>
      <c r="O81" s="20"/>
      <c r="P81" s="20"/>
      <c r="Q81" s="20"/>
      <c r="R81" s="20"/>
      <c r="S81" s="20"/>
      <c r="T81" s="20"/>
      <c r="U81" s="20"/>
      <c r="V81" s="20"/>
      <c r="W81" s="20"/>
      <c r="X81" s="20"/>
      <c r="Y81" s="20"/>
      <c r="Z81" s="20"/>
    </row>
    <row r="82" ht="12.75" customHeight="1">
      <c r="A82" s="174"/>
      <c r="B82" s="174"/>
      <c r="C82" s="174"/>
      <c r="D82" s="174"/>
      <c r="E82" s="175"/>
      <c r="F82" s="175"/>
      <c r="G82" s="174"/>
      <c r="H82" s="174"/>
      <c r="I82" s="174"/>
      <c r="J82" s="174"/>
      <c r="K82" s="175"/>
      <c r="L82" s="175"/>
      <c r="M82" s="20"/>
      <c r="N82" s="20"/>
      <c r="O82" s="20"/>
      <c r="P82" s="20"/>
      <c r="Q82" s="20"/>
      <c r="R82" s="20"/>
      <c r="S82" s="20"/>
      <c r="T82" s="20"/>
      <c r="U82" s="20"/>
      <c r="V82" s="20"/>
      <c r="W82" s="20"/>
      <c r="X82" s="20"/>
      <c r="Y82" s="20"/>
      <c r="Z82" s="20"/>
    </row>
    <row r="83" ht="12.75" customHeight="1">
      <c r="A83" s="20"/>
      <c r="B83" s="20"/>
      <c r="C83" s="20"/>
      <c r="D83" s="20"/>
      <c r="E83" s="175"/>
      <c r="F83" s="175"/>
      <c r="G83" s="174"/>
      <c r="H83" s="174"/>
      <c r="I83" s="174"/>
      <c r="J83" s="174"/>
      <c r="K83" s="175"/>
      <c r="L83" s="175"/>
      <c r="M83" s="20"/>
      <c r="N83" s="20"/>
      <c r="O83" s="20"/>
      <c r="P83" s="20"/>
      <c r="Q83" s="20"/>
      <c r="R83" s="20"/>
      <c r="S83" s="20"/>
      <c r="T83" s="20"/>
      <c r="U83" s="20"/>
      <c r="V83" s="20"/>
      <c r="W83" s="20"/>
      <c r="X83" s="20"/>
      <c r="Y83" s="20"/>
      <c r="Z83" s="20"/>
    </row>
    <row r="84" ht="12.75" customHeight="1">
      <c r="A84" s="20"/>
      <c r="B84" s="20"/>
      <c r="C84" s="20"/>
      <c r="D84" s="20"/>
      <c r="E84" s="175"/>
      <c r="F84" s="175"/>
      <c r="G84" s="20"/>
      <c r="H84" s="174"/>
      <c r="I84" s="174"/>
      <c r="J84" s="174"/>
      <c r="K84" s="175"/>
      <c r="L84" s="175"/>
      <c r="M84" s="20"/>
      <c r="N84" s="20"/>
      <c r="O84" s="20"/>
      <c r="P84" s="20"/>
      <c r="Q84" s="20"/>
      <c r="R84" s="20"/>
      <c r="S84" s="20"/>
      <c r="T84" s="20"/>
      <c r="U84" s="20"/>
      <c r="V84" s="20"/>
      <c r="W84" s="20"/>
      <c r="X84" s="20"/>
      <c r="Y84" s="20"/>
      <c r="Z84" s="20"/>
    </row>
    <row r="85" ht="12.75" customHeight="1">
      <c r="A85" s="20"/>
      <c r="B85" s="20"/>
      <c r="C85" s="20"/>
      <c r="D85" s="20"/>
      <c r="E85" s="175"/>
      <c r="F85" s="175"/>
      <c r="G85" s="20"/>
      <c r="H85" s="174"/>
      <c r="I85" s="174"/>
      <c r="J85" s="174"/>
      <c r="K85" s="175"/>
      <c r="L85" s="175"/>
      <c r="M85" s="20"/>
      <c r="N85" s="20"/>
      <c r="O85" s="20"/>
      <c r="P85" s="20"/>
      <c r="Q85" s="20"/>
      <c r="R85" s="20"/>
      <c r="S85" s="20"/>
      <c r="T85" s="20"/>
      <c r="U85" s="20"/>
      <c r="V85" s="20"/>
      <c r="W85" s="20"/>
      <c r="X85" s="20"/>
      <c r="Y85" s="20"/>
      <c r="Z85" s="20"/>
    </row>
    <row r="86" ht="12.75" customHeight="1">
      <c r="A86" s="20"/>
      <c r="B86" s="20"/>
      <c r="C86" s="20"/>
      <c r="D86" s="20"/>
      <c r="E86" s="175"/>
      <c r="F86" s="175"/>
      <c r="G86" s="20"/>
      <c r="H86" s="20"/>
      <c r="I86" s="20"/>
      <c r="J86" s="20"/>
      <c r="K86" s="175"/>
      <c r="L86" s="175"/>
      <c r="M86" s="20"/>
      <c r="N86" s="20"/>
      <c r="O86" s="20"/>
      <c r="P86" s="20"/>
      <c r="Q86" s="20"/>
      <c r="R86" s="20"/>
      <c r="S86" s="20"/>
      <c r="T86" s="20"/>
      <c r="U86" s="20"/>
      <c r="V86" s="20"/>
      <c r="W86" s="20"/>
      <c r="X86" s="20"/>
      <c r="Y86" s="20"/>
      <c r="Z86" s="20"/>
    </row>
    <row r="87" ht="12.75" customHeight="1">
      <c r="A87" s="20"/>
      <c r="B87" s="20"/>
      <c r="C87" s="20"/>
      <c r="D87" s="20"/>
      <c r="E87" s="175"/>
      <c r="F87" s="175"/>
      <c r="G87" s="20"/>
      <c r="H87" s="20"/>
      <c r="I87" s="20"/>
      <c r="J87" s="20"/>
      <c r="K87" s="175"/>
      <c r="L87" s="175"/>
      <c r="M87" s="20"/>
      <c r="N87" s="20"/>
      <c r="O87" s="20"/>
      <c r="P87" s="20"/>
      <c r="Q87" s="20"/>
      <c r="R87" s="20"/>
      <c r="S87" s="20"/>
      <c r="T87" s="20"/>
      <c r="U87" s="20"/>
      <c r="V87" s="20"/>
      <c r="W87" s="20"/>
      <c r="X87" s="20"/>
      <c r="Y87" s="20"/>
      <c r="Z87" s="20"/>
    </row>
    <row r="88" ht="12.75" customHeight="1">
      <c r="A88" s="20"/>
      <c r="B88" s="20"/>
      <c r="C88" s="20"/>
      <c r="D88" s="20"/>
      <c r="E88" s="175"/>
      <c r="F88" s="175"/>
      <c r="G88" s="20"/>
      <c r="H88" s="20"/>
      <c r="I88" s="20"/>
      <c r="J88" s="20"/>
      <c r="K88" s="175"/>
      <c r="L88" s="175"/>
      <c r="M88" s="20"/>
      <c r="N88" s="20"/>
      <c r="O88" s="20"/>
      <c r="P88" s="20"/>
      <c r="Q88" s="20"/>
      <c r="R88" s="20"/>
      <c r="S88" s="20"/>
      <c r="T88" s="20"/>
      <c r="U88" s="20"/>
      <c r="V88" s="20"/>
      <c r="W88" s="20"/>
      <c r="X88" s="20"/>
      <c r="Y88" s="20"/>
      <c r="Z88" s="20"/>
    </row>
    <row r="89" ht="12.75" customHeight="1">
      <c r="A89" s="20"/>
      <c r="B89" s="20"/>
      <c r="C89" s="20"/>
      <c r="D89" s="20"/>
      <c r="E89" s="175"/>
      <c r="F89" s="175"/>
      <c r="G89" s="20"/>
      <c r="H89" s="20"/>
      <c r="I89" s="20"/>
      <c r="J89" s="20"/>
      <c r="K89" s="175"/>
      <c r="L89" s="175"/>
      <c r="M89" s="20"/>
      <c r="N89" s="20"/>
      <c r="O89" s="20"/>
      <c r="P89" s="20"/>
      <c r="Q89" s="20"/>
      <c r="R89" s="20"/>
      <c r="S89" s="20"/>
      <c r="T89" s="20"/>
      <c r="U89" s="20"/>
      <c r="V89" s="20"/>
      <c r="W89" s="20"/>
      <c r="X89" s="20"/>
      <c r="Y89" s="20"/>
      <c r="Z89" s="20"/>
    </row>
    <row r="90" ht="12.75" customHeight="1">
      <c r="A90" s="20"/>
      <c r="B90" s="20"/>
      <c r="C90" s="20"/>
      <c r="D90" s="20"/>
      <c r="E90" s="175"/>
      <c r="F90" s="175"/>
      <c r="G90" s="20"/>
      <c r="H90" s="20"/>
      <c r="I90" s="20"/>
      <c r="J90" s="20"/>
      <c r="K90" s="175"/>
      <c r="L90" s="175"/>
      <c r="M90" s="20"/>
      <c r="N90" s="20"/>
      <c r="O90" s="20"/>
      <c r="P90" s="20"/>
      <c r="Q90" s="20"/>
      <c r="R90" s="20"/>
      <c r="S90" s="20"/>
      <c r="T90" s="20"/>
      <c r="U90" s="20"/>
      <c r="V90" s="20"/>
      <c r="W90" s="20"/>
      <c r="X90" s="20"/>
      <c r="Y90" s="20"/>
      <c r="Z90" s="20"/>
    </row>
    <row r="91" ht="12.75" customHeight="1">
      <c r="A91" s="20"/>
      <c r="B91" s="20"/>
      <c r="C91" s="20"/>
      <c r="D91" s="20"/>
      <c r="E91" s="175"/>
      <c r="F91" s="175"/>
      <c r="G91" s="20"/>
      <c r="H91" s="20"/>
      <c r="I91" s="20"/>
      <c r="J91" s="20"/>
      <c r="K91" s="175"/>
      <c r="L91" s="175"/>
      <c r="M91" s="20"/>
      <c r="N91" s="20"/>
      <c r="O91" s="20"/>
      <c r="P91" s="20"/>
      <c r="Q91" s="20"/>
      <c r="R91" s="20"/>
      <c r="S91" s="20"/>
      <c r="T91" s="20"/>
      <c r="U91" s="20"/>
      <c r="V91" s="20"/>
      <c r="W91" s="20"/>
      <c r="X91" s="20"/>
      <c r="Y91" s="20"/>
      <c r="Z91" s="20"/>
    </row>
    <row r="92" ht="12.75" customHeight="1">
      <c r="A92" s="20"/>
      <c r="B92" s="20"/>
      <c r="C92" s="20"/>
      <c r="D92" s="20"/>
      <c r="E92" s="175"/>
      <c r="F92" s="175"/>
      <c r="G92" s="20"/>
      <c r="H92" s="20"/>
      <c r="I92" s="20"/>
      <c r="J92" s="20"/>
      <c r="K92" s="175"/>
      <c r="L92" s="175"/>
      <c r="M92" s="20"/>
      <c r="N92" s="20"/>
      <c r="O92" s="20"/>
      <c r="P92" s="20"/>
      <c r="Q92" s="20"/>
      <c r="R92" s="20"/>
      <c r="S92" s="20"/>
      <c r="T92" s="20"/>
      <c r="U92" s="20"/>
      <c r="V92" s="20"/>
      <c r="W92" s="20"/>
      <c r="X92" s="20"/>
      <c r="Y92" s="20"/>
      <c r="Z92" s="20"/>
    </row>
    <row r="93" ht="12.75" customHeight="1">
      <c r="A93" s="20" t="s">
        <v>167</v>
      </c>
      <c r="B93" s="20"/>
      <c r="C93" s="20"/>
      <c r="D93" s="20"/>
      <c r="E93" s="175"/>
      <c r="F93" s="175"/>
      <c r="G93" s="20"/>
      <c r="H93" s="20"/>
      <c r="I93" s="20"/>
      <c r="J93" s="20"/>
      <c r="K93" s="175"/>
      <c r="L93" s="175"/>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5"/>
      <c r="L94" s="175"/>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5"/>
      <c r="L95" s="175"/>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5"/>
      <c r="L96" s="175"/>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5"/>
      <c r="L97" s="175"/>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5"/>
      <c r="L98" s="175"/>
      <c r="M98" s="20"/>
      <c r="N98" s="20"/>
      <c r="O98" s="20"/>
      <c r="P98" s="20"/>
      <c r="Q98" s="20"/>
      <c r="R98" s="20"/>
      <c r="S98" s="20"/>
      <c r="T98" s="20"/>
      <c r="U98" s="20"/>
      <c r="V98" s="20"/>
      <c r="W98" s="20"/>
      <c r="X98" s="20"/>
      <c r="Y98" s="20"/>
      <c r="Z98" s="20"/>
    </row>
    <row r="99" ht="12.75" customHeight="1">
      <c r="A99" s="20"/>
      <c r="B99" s="20"/>
      <c r="C99" s="20"/>
      <c r="D99" s="20"/>
      <c r="E99" s="175"/>
      <c r="F99" s="175"/>
      <c r="G99" s="20"/>
      <c r="H99" s="20"/>
      <c r="I99" s="20"/>
      <c r="J99" s="20"/>
      <c r="K99" s="175"/>
      <c r="L99" s="175"/>
      <c r="M99" s="20"/>
      <c r="N99" s="20"/>
      <c r="O99" s="20"/>
      <c r="P99" s="20"/>
      <c r="Q99" s="20"/>
      <c r="R99" s="20"/>
      <c r="S99" s="20"/>
      <c r="T99" s="20"/>
      <c r="U99" s="20"/>
      <c r="V99" s="20"/>
      <c r="W99" s="20"/>
      <c r="X99" s="20"/>
      <c r="Y99" s="20"/>
      <c r="Z99" s="20"/>
    </row>
    <row r="100" ht="12.75" customHeight="1">
      <c r="A100" s="20"/>
      <c r="B100" s="20"/>
      <c r="C100" s="20"/>
      <c r="D100" s="20"/>
      <c r="E100" s="175"/>
      <c r="F100" s="175"/>
      <c r="G100" s="20"/>
      <c r="H100" s="20"/>
      <c r="I100" s="20"/>
      <c r="J100" s="20"/>
      <c r="K100" s="175"/>
      <c r="L100" s="175"/>
      <c r="M100" s="20"/>
      <c r="N100" s="20"/>
      <c r="O100" s="20"/>
      <c r="P100" s="20"/>
      <c r="Q100" s="20"/>
      <c r="R100" s="20"/>
      <c r="S100" s="20"/>
      <c r="T100" s="20"/>
      <c r="U100" s="20"/>
      <c r="V100" s="20"/>
      <c r="W100" s="20"/>
      <c r="X100" s="20"/>
      <c r="Y100" s="20"/>
      <c r="Z100" s="20"/>
    </row>
    <row r="101" ht="12.75" customHeight="1">
      <c r="A101" s="20"/>
      <c r="B101" s="20"/>
      <c r="C101" s="20"/>
      <c r="D101" s="20"/>
      <c r="E101" s="175"/>
      <c r="F101" s="175"/>
      <c r="G101" s="20"/>
      <c r="H101" s="20"/>
      <c r="I101" s="20"/>
      <c r="J101" s="20"/>
      <c r="K101" s="175"/>
      <c r="L101" s="175"/>
      <c r="M101" s="20"/>
      <c r="N101" s="20"/>
      <c r="O101" s="20"/>
      <c r="P101" s="20"/>
      <c r="Q101" s="20"/>
      <c r="R101" s="20"/>
      <c r="S101" s="20"/>
      <c r="T101" s="20"/>
      <c r="U101" s="20"/>
      <c r="V101" s="20"/>
      <c r="W101" s="20"/>
      <c r="X101" s="20"/>
      <c r="Y101" s="20"/>
      <c r="Z101" s="20"/>
    </row>
    <row r="102" ht="12.75" customHeight="1">
      <c r="A102" s="20"/>
      <c r="B102" s="20"/>
      <c r="C102" s="20"/>
      <c r="D102" s="20"/>
      <c r="E102" s="175"/>
      <c r="F102" s="175"/>
      <c r="G102" s="20"/>
      <c r="H102" s="20"/>
      <c r="I102" s="20"/>
      <c r="J102" s="20"/>
      <c r="K102" s="175"/>
      <c r="L102" s="175"/>
      <c r="M102" s="20"/>
      <c r="N102" s="20"/>
      <c r="O102" s="20"/>
      <c r="P102" s="20"/>
      <c r="Q102" s="20"/>
      <c r="R102" s="20"/>
      <c r="S102" s="20"/>
      <c r="T102" s="20"/>
      <c r="U102" s="20"/>
      <c r="V102" s="20"/>
      <c r="W102" s="20"/>
      <c r="X102" s="20"/>
      <c r="Y102" s="20"/>
      <c r="Z102" s="20"/>
    </row>
    <row r="103" ht="12.75" customHeight="1">
      <c r="A103" s="20"/>
      <c r="B103" s="20"/>
      <c r="C103" s="20"/>
      <c r="D103" s="20"/>
      <c r="E103" s="175"/>
      <c r="F103" s="175"/>
      <c r="G103" s="20"/>
      <c r="H103" s="20"/>
      <c r="I103" s="20"/>
      <c r="J103" s="20"/>
      <c r="K103" s="175"/>
      <c r="L103" s="175"/>
      <c r="M103" s="20"/>
      <c r="N103" s="20"/>
      <c r="O103" s="20"/>
      <c r="P103" s="20"/>
      <c r="Q103" s="20"/>
      <c r="R103" s="20"/>
      <c r="S103" s="20"/>
      <c r="T103" s="20"/>
      <c r="U103" s="20"/>
      <c r="V103" s="20"/>
      <c r="W103" s="20"/>
      <c r="X103" s="20"/>
      <c r="Y103" s="20"/>
      <c r="Z103" s="20"/>
    </row>
    <row r="104" ht="12.75" customHeight="1">
      <c r="A104" s="20"/>
      <c r="B104" s="20"/>
      <c r="C104" s="20"/>
      <c r="D104" s="20"/>
      <c r="E104" s="175"/>
      <c r="F104" s="175"/>
      <c r="G104" s="20"/>
      <c r="H104" s="20"/>
      <c r="I104" s="20"/>
      <c r="J104" s="20"/>
      <c r="K104" s="175"/>
      <c r="L104" s="175"/>
      <c r="M104" s="20"/>
      <c r="N104" s="20"/>
      <c r="O104" s="20"/>
      <c r="P104" s="20"/>
      <c r="Q104" s="20"/>
      <c r="R104" s="20"/>
      <c r="S104" s="20"/>
      <c r="T104" s="20"/>
      <c r="U104" s="20"/>
      <c r="V104" s="20"/>
      <c r="W104" s="20"/>
      <c r="X104" s="20"/>
      <c r="Y104" s="20"/>
      <c r="Z104" s="20"/>
    </row>
    <row r="105" ht="12.75" customHeight="1">
      <c r="A105" s="20"/>
      <c r="B105" s="20"/>
      <c r="C105" s="20"/>
      <c r="D105" s="20"/>
      <c r="E105" s="175"/>
      <c r="F105" s="175"/>
      <c r="G105" s="20"/>
      <c r="H105" s="20"/>
      <c r="I105" s="20"/>
      <c r="J105" s="20"/>
      <c r="K105" s="175"/>
      <c r="L105" s="175"/>
      <c r="M105" s="20"/>
      <c r="N105" s="20"/>
      <c r="O105" s="20"/>
      <c r="P105" s="20"/>
      <c r="Q105" s="20"/>
      <c r="R105" s="20"/>
      <c r="S105" s="20"/>
      <c r="T105" s="20"/>
      <c r="U105" s="20"/>
      <c r="V105" s="20"/>
      <c r="W105" s="20"/>
      <c r="X105" s="20"/>
      <c r="Y105" s="20"/>
      <c r="Z105" s="20"/>
    </row>
    <row r="106" ht="12.75" customHeight="1">
      <c r="A106" s="20"/>
      <c r="B106" s="20"/>
      <c r="C106" s="20"/>
      <c r="D106" s="20"/>
      <c r="E106" s="175"/>
      <c r="F106" s="175"/>
      <c r="G106" s="20"/>
      <c r="H106" s="20"/>
      <c r="I106" s="20"/>
      <c r="J106" s="20"/>
      <c r="K106" s="175"/>
      <c r="L106" s="175"/>
      <c r="M106" s="20"/>
      <c r="N106" s="20"/>
      <c r="O106" s="20"/>
      <c r="P106" s="20"/>
      <c r="Q106" s="20"/>
      <c r="R106" s="20"/>
      <c r="S106" s="20"/>
      <c r="T106" s="20"/>
      <c r="U106" s="20"/>
      <c r="V106" s="20"/>
      <c r="W106" s="20"/>
      <c r="X106" s="20"/>
      <c r="Y106" s="20"/>
      <c r="Z106" s="20"/>
    </row>
    <row r="107" ht="12.75" customHeight="1">
      <c r="A107" s="20"/>
      <c r="B107" s="20"/>
      <c r="C107" s="20"/>
      <c r="D107" s="20"/>
      <c r="E107" s="175"/>
      <c r="F107" s="175"/>
      <c r="G107" s="20"/>
      <c r="H107" s="20"/>
      <c r="I107" s="20"/>
      <c r="J107" s="20"/>
      <c r="K107" s="175"/>
      <c r="L107" s="175"/>
      <c r="M107" s="20"/>
      <c r="N107" s="20"/>
      <c r="O107" s="20"/>
      <c r="P107" s="20"/>
      <c r="Q107" s="20"/>
      <c r="R107" s="20"/>
      <c r="S107" s="20"/>
      <c r="T107" s="20"/>
      <c r="U107" s="20"/>
      <c r="V107" s="20"/>
      <c r="W107" s="20"/>
      <c r="X107" s="20"/>
      <c r="Y107" s="20"/>
      <c r="Z107" s="20"/>
    </row>
    <row r="108" ht="12.75" customHeight="1">
      <c r="A108" s="20"/>
      <c r="B108" s="20"/>
      <c r="C108" s="20"/>
      <c r="D108" s="20"/>
      <c r="E108" s="175"/>
      <c r="F108" s="175"/>
      <c r="G108" s="20"/>
      <c r="H108" s="20"/>
      <c r="I108" s="20"/>
      <c r="J108" s="20"/>
      <c r="K108" s="175"/>
      <c r="L108" s="175"/>
      <c r="M108" s="20"/>
      <c r="N108" s="20"/>
      <c r="O108" s="20"/>
      <c r="P108" s="20"/>
      <c r="Q108" s="20"/>
      <c r="R108" s="20"/>
      <c r="S108" s="20"/>
      <c r="T108" s="20"/>
      <c r="U108" s="20"/>
      <c r="V108" s="20"/>
      <c r="W108" s="20"/>
      <c r="X108" s="20"/>
      <c r="Y108" s="20"/>
      <c r="Z108" s="20"/>
    </row>
    <row r="109" ht="12.75" customHeight="1">
      <c r="A109" s="20"/>
      <c r="B109" s="20"/>
      <c r="C109" s="20"/>
      <c r="D109" s="20"/>
      <c r="E109" s="175"/>
      <c r="F109" s="175"/>
      <c r="G109" s="20"/>
      <c r="H109" s="20"/>
      <c r="I109" s="20"/>
      <c r="J109" s="20"/>
      <c r="K109" s="175"/>
      <c r="L109" s="175"/>
      <c r="M109" s="20"/>
      <c r="N109" s="20"/>
      <c r="O109" s="20"/>
      <c r="P109" s="20"/>
      <c r="Q109" s="20"/>
      <c r="R109" s="20"/>
      <c r="S109" s="20"/>
      <c r="T109" s="20"/>
      <c r="U109" s="20"/>
      <c r="V109" s="20"/>
      <c r="W109" s="20"/>
      <c r="X109" s="20"/>
      <c r="Y109" s="20"/>
      <c r="Z109" s="20"/>
    </row>
    <row r="110" ht="12.75" customHeight="1">
      <c r="A110" s="20"/>
      <c r="B110" s="20"/>
      <c r="C110" s="20"/>
      <c r="D110" s="20"/>
      <c r="E110" s="175"/>
      <c r="F110" s="175"/>
      <c r="G110" s="20"/>
      <c r="H110" s="20"/>
      <c r="I110" s="20"/>
      <c r="J110" s="20"/>
      <c r="K110" s="175"/>
      <c r="L110" s="175"/>
      <c r="M110" s="20"/>
      <c r="N110" s="20"/>
      <c r="O110" s="20"/>
      <c r="P110" s="20"/>
      <c r="Q110" s="20"/>
      <c r="R110" s="20"/>
      <c r="S110" s="20"/>
      <c r="T110" s="20"/>
      <c r="U110" s="20"/>
      <c r="V110" s="20"/>
      <c r="W110" s="20"/>
      <c r="X110" s="20"/>
      <c r="Y110" s="20"/>
      <c r="Z110" s="20"/>
    </row>
    <row r="111" ht="12.75" customHeight="1">
      <c r="A111" s="20"/>
      <c r="B111" s="20"/>
      <c r="C111" s="20"/>
      <c r="D111" s="20"/>
      <c r="E111" s="175"/>
      <c r="F111" s="175"/>
      <c r="G111" s="20"/>
      <c r="H111" s="20"/>
      <c r="I111" s="20"/>
      <c r="J111" s="20"/>
      <c r="K111" s="175"/>
      <c r="L111" s="175"/>
      <c r="M111" s="20"/>
      <c r="N111" s="20"/>
      <c r="O111" s="20"/>
      <c r="P111" s="20"/>
      <c r="Q111" s="20"/>
      <c r="R111" s="20"/>
      <c r="S111" s="20"/>
      <c r="T111" s="20"/>
      <c r="U111" s="20"/>
      <c r="V111" s="20"/>
      <c r="W111" s="20"/>
      <c r="X111" s="20"/>
      <c r="Y111" s="20"/>
      <c r="Z111" s="20"/>
    </row>
    <row r="112" ht="12.75" customHeight="1">
      <c r="A112" s="20"/>
      <c r="B112" s="20"/>
      <c r="C112" s="20"/>
      <c r="D112" s="20"/>
      <c r="E112" s="175"/>
      <c r="F112" s="175"/>
      <c r="G112" s="20"/>
      <c r="H112" s="20"/>
      <c r="I112" s="20"/>
      <c r="J112" s="20"/>
      <c r="K112" s="175"/>
      <c r="L112" s="175"/>
      <c r="M112" s="20"/>
      <c r="N112" s="20"/>
      <c r="O112" s="20"/>
      <c r="P112" s="20"/>
      <c r="Q112" s="20"/>
      <c r="R112" s="20"/>
      <c r="S112" s="20"/>
      <c r="T112" s="20"/>
      <c r="U112" s="20"/>
      <c r="V112" s="20"/>
      <c r="W112" s="20"/>
      <c r="X112" s="20"/>
      <c r="Y112" s="20"/>
      <c r="Z112" s="20"/>
    </row>
    <row r="113" ht="12.75" customHeight="1">
      <c r="A113" s="20"/>
      <c r="B113" s="20"/>
      <c r="C113" s="20"/>
      <c r="D113" s="20"/>
      <c r="E113" s="175"/>
      <c r="F113" s="175"/>
      <c r="G113" s="20"/>
      <c r="H113" s="20"/>
      <c r="I113" s="20"/>
      <c r="J113" s="20"/>
      <c r="K113" s="175"/>
      <c r="L113" s="175"/>
      <c r="M113" s="20"/>
      <c r="N113" s="20"/>
      <c r="O113" s="20"/>
      <c r="P113" s="20"/>
      <c r="Q113" s="20"/>
      <c r="R113" s="20"/>
      <c r="S113" s="20"/>
      <c r="T113" s="20"/>
      <c r="U113" s="20"/>
      <c r="V113" s="20"/>
      <c r="W113" s="20"/>
      <c r="X113" s="20"/>
      <c r="Y113" s="20"/>
      <c r="Z113" s="20"/>
    </row>
    <row r="114" ht="12.75" customHeight="1">
      <c r="A114" s="20"/>
      <c r="B114" s="20"/>
      <c r="C114" s="20"/>
      <c r="D114" s="20"/>
      <c r="E114" s="175"/>
      <c r="F114" s="175"/>
      <c r="G114" s="20"/>
      <c r="H114" s="20"/>
      <c r="I114" s="20"/>
      <c r="J114" s="20"/>
      <c r="K114" s="175"/>
      <c r="L114" s="175"/>
      <c r="M114" s="20"/>
      <c r="N114" s="20"/>
      <c r="O114" s="20"/>
      <c r="P114" s="20"/>
      <c r="Q114" s="20"/>
      <c r="R114" s="20"/>
      <c r="S114" s="20"/>
      <c r="T114" s="20"/>
      <c r="U114" s="20"/>
      <c r="V114" s="20"/>
      <c r="W114" s="20"/>
      <c r="X114" s="20"/>
      <c r="Y114" s="20"/>
      <c r="Z114" s="20"/>
    </row>
    <row r="115" ht="12.75" customHeight="1">
      <c r="A115" s="20"/>
      <c r="B115" s="20"/>
      <c r="C115" s="20"/>
      <c r="D115" s="20"/>
      <c r="E115" s="175"/>
      <c r="F115" s="175"/>
      <c r="G115" s="20"/>
      <c r="H115" s="20"/>
      <c r="I115" s="20"/>
      <c r="J115" s="20"/>
      <c r="K115" s="175"/>
      <c r="L115" s="175"/>
      <c r="M115" s="20"/>
      <c r="N115" s="20"/>
      <c r="O115" s="20"/>
      <c r="P115" s="20"/>
      <c r="Q115" s="20"/>
      <c r="R115" s="20"/>
      <c r="S115" s="20"/>
      <c r="T115" s="20"/>
      <c r="U115" s="20"/>
      <c r="V115" s="20"/>
      <c r="W115" s="20"/>
      <c r="X115" s="20"/>
      <c r="Y115" s="20"/>
      <c r="Z115" s="20"/>
    </row>
    <row r="116" ht="12.75" customHeight="1">
      <c r="A116" s="20"/>
      <c r="B116" s="20"/>
      <c r="C116" s="20"/>
      <c r="D116" s="20"/>
      <c r="E116" s="175"/>
      <c r="F116" s="175"/>
      <c r="G116" s="20"/>
      <c r="H116" s="20"/>
      <c r="I116" s="20"/>
      <c r="J116" s="20"/>
      <c r="K116" s="175"/>
      <c r="L116" s="175"/>
      <c r="M116" s="20"/>
      <c r="N116" s="20"/>
      <c r="O116" s="20"/>
      <c r="P116" s="20"/>
      <c r="Q116" s="20"/>
      <c r="R116" s="20"/>
      <c r="S116" s="20"/>
      <c r="T116" s="20"/>
      <c r="U116" s="20"/>
      <c r="V116" s="20"/>
      <c r="W116" s="20"/>
      <c r="X116" s="20"/>
      <c r="Y116" s="20"/>
      <c r="Z116" s="20"/>
    </row>
    <row r="117" ht="12.75" customHeight="1">
      <c r="A117" s="20"/>
      <c r="B117" s="20"/>
      <c r="C117" s="20"/>
      <c r="D117" s="20"/>
      <c r="E117" s="175"/>
      <c r="F117" s="175"/>
      <c r="G117" s="20"/>
      <c r="H117" s="20"/>
      <c r="I117" s="20"/>
      <c r="J117" s="20"/>
      <c r="K117" s="175"/>
      <c r="L117" s="175"/>
      <c r="M117" s="20"/>
      <c r="N117" s="20"/>
      <c r="O117" s="20"/>
      <c r="P117" s="20"/>
      <c r="Q117" s="20"/>
      <c r="R117" s="20"/>
      <c r="S117" s="20"/>
      <c r="T117" s="20"/>
      <c r="U117" s="20"/>
      <c r="V117" s="20"/>
      <c r="W117" s="20"/>
      <c r="X117" s="20"/>
      <c r="Y117" s="20"/>
      <c r="Z117" s="20"/>
    </row>
    <row r="118" ht="12.75" customHeight="1">
      <c r="A118" s="20"/>
      <c r="B118" s="20"/>
      <c r="C118" s="20"/>
      <c r="D118" s="20"/>
      <c r="E118" s="175"/>
      <c r="F118" s="175"/>
      <c r="G118" s="20"/>
      <c r="H118" s="20"/>
      <c r="I118" s="20"/>
      <c r="J118" s="20"/>
      <c r="K118" s="175"/>
      <c r="L118" s="175"/>
      <c r="M118" s="20"/>
      <c r="N118" s="20"/>
      <c r="O118" s="20"/>
      <c r="P118" s="20"/>
      <c r="Q118" s="20"/>
      <c r="R118" s="20"/>
      <c r="S118" s="20"/>
      <c r="T118" s="20"/>
      <c r="U118" s="20"/>
      <c r="V118" s="20"/>
      <c r="W118" s="20"/>
      <c r="X118" s="20"/>
      <c r="Y118" s="20"/>
      <c r="Z118" s="20"/>
    </row>
    <row r="119" ht="12.75" customHeight="1">
      <c r="A119" s="20"/>
      <c r="B119" s="20"/>
      <c r="C119" s="20"/>
      <c r="D119" s="20"/>
      <c r="E119" s="175"/>
      <c r="F119" s="175"/>
      <c r="G119" s="20"/>
      <c r="H119" s="20"/>
      <c r="I119" s="20"/>
      <c r="J119" s="20"/>
      <c r="K119" s="175"/>
      <c r="L119" s="175"/>
      <c r="M119" s="20"/>
      <c r="N119" s="20"/>
      <c r="O119" s="20"/>
      <c r="P119" s="20"/>
      <c r="Q119" s="20"/>
      <c r="R119" s="20"/>
      <c r="S119" s="20"/>
      <c r="T119" s="20"/>
      <c r="U119" s="20"/>
      <c r="V119" s="20"/>
      <c r="W119" s="20"/>
      <c r="X119" s="20"/>
      <c r="Y119" s="20"/>
      <c r="Z119" s="20"/>
    </row>
    <row r="120" ht="12.75" customHeight="1">
      <c r="A120" s="20"/>
      <c r="B120" s="20"/>
      <c r="C120" s="20"/>
      <c r="D120" s="20"/>
      <c r="E120" s="175"/>
      <c r="F120" s="175"/>
      <c r="G120" s="20"/>
      <c r="H120" s="20"/>
      <c r="I120" s="20"/>
      <c r="J120" s="20"/>
      <c r="K120" s="175"/>
      <c r="L120" s="175"/>
      <c r="M120" s="20"/>
      <c r="N120" s="20"/>
      <c r="O120" s="20"/>
      <c r="P120" s="20"/>
      <c r="Q120" s="20"/>
      <c r="R120" s="20"/>
      <c r="S120" s="20"/>
      <c r="T120" s="20"/>
      <c r="U120" s="20"/>
      <c r="V120" s="20"/>
      <c r="W120" s="20"/>
      <c r="X120" s="20"/>
      <c r="Y120" s="20"/>
      <c r="Z120" s="20"/>
    </row>
    <row r="121" ht="12.75" customHeight="1">
      <c r="A121" s="20"/>
      <c r="B121" s="20"/>
      <c r="C121" s="20"/>
      <c r="D121" s="20"/>
      <c r="E121" s="175"/>
      <c r="F121" s="175"/>
      <c r="G121" s="20"/>
      <c r="H121" s="20"/>
      <c r="I121" s="20"/>
      <c r="J121" s="20"/>
      <c r="K121" s="175"/>
      <c r="L121" s="175"/>
      <c r="M121" s="20"/>
      <c r="N121" s="20"/>
      <c r="O121" s="20"/>
      <c r="P121" s="20"/>
      <c r="Q121" s="20"/>
      <c r="R121" s="20"/>
      <c r="S121" s="20"/>
      <c r="T121" s="20"/>
      <c r="U121" s="20"/>
      <c r="V121" s="20"/>
      <c r="W121" s="20"/>
      <c r="X121" s="20"/>
      <c r="Y121" s="20"/>
      <c r="Z121" s="20"/>
    </row>
    <row r="122" ht="12.75" customHeight="1">
      <c r="A122" s="20"/>
      <c r="B122" s="20"/>
      <c r="C122" s="20"/>
      <c r="D122" s="20"/>
      <c r="E122" s="175"/>
      <c r="F122" s="175"/>
      <c r="G122" s="20"/>
      <c r="H122" s="20"/>
      <c r="I122" s="20"/>
      <c r="J122" s="20"/>
      <c r="K122" s="175"/>
      <c r="L122" s="175"/>
      <c r="M122" s="20"/>
      <c r="N122" s="20"/>
      <c r="O122" s="20"/>
      <c r="P122" s="20"/>
      <c r="Q122" s="20"/>
      <c r="R122" s="20"/>
      <c r="S122" s="20"/>
      <c r="T122" s="20"/>
      <c r="U122" s="20"/>
      <c r="V122" s="20"/>
      <c r="W122" s="20"/>
      <c r="X122" s="20"/>
      <c r="Y122" s="20"/>
      <c r="Z122" s="20"/>
    </row>
    <row r="123" ht="12.75" customHeight="1">
      <c r="A123" s="20"/>
      <c r="B123" s="20"/>
      <c r="C123" s="20"/>
      <c r="D123" s="20"/>
      <c r="E123" s="175"/>
      <c r="F123" s="175"/>
      <c r="G123" s="20"/>
      <c r="H123" s="20"/>
      <c r="I123" s="20"/>
      <c r="J123" s="20"/>
      <c r="K123" s="175"/>
      <c r="L123" s="175"/>
      <c r="M123" s="20"/>
      <c r="N123" s="20"/>
      <c r="O123" s="20"/>
      <c r="P123" s="20"/>
      <c r="Q123" s="20"/>
      <c r="R123" s="20"/>
      <c r="S123" s="20"/>
      <c r="T123" s="20"/>
      <c r="U123" s="20"/>
      <c r="V123" s="20"/>
      <c r="W123" s="20"/>
      <c r="X123" s="20"/>
      <c r="Y123" s="20"/>
      <c r="Z123" s="20"/>
    </row>
    <row r="124" ht="12.75" customHeight="1">
      <c r="A124" s="20"/>
      <c r="B124" s="20"/>
      <c r="C124" s="20"/>
      <c r="D124" s="20"/>
      <c r="E124" s="175"/>
      <c r="F124" s="175"/>
      <c r="G124" s="20"/>
      <c r="H124" s="20"/>
      <c r="I124" s="20"/>
      <c r="J124" s="20"/>
      <c r="K124" s="175"/>
      <c r="L124" s="175"/>
      <c r="M124" s="20"/>
      <c r="N124" s="20"/>
      <c r="O124" s="20"/>
      <c r="P124" s="20"/>
      <c r="Q124" s="20"/>
      <c r="R124" s="20"/>
      <c r="S124" s="20"/>
      <c r="T124" s="20"/>
      <c r="U124" s="20"/>
      <c r="V124" s="20"/>
      <c r="W124" s="20"/>
      <c r="X124" s="20"/>
      <c r="Y124" s="20"/>
      <c r="Z124" s="20"/>
    </row>
    <row r="125" ht="12.75" customHeight="1">
      <c r="A125" s="20"/>
      <c r="B125" s="20"/>
      <c r="C125" s="20"/>
      <c r="D125" s="20"/>
      <c r="E125" s="175"/>
      <c r="F125" s="175"/>
      <c r="G125" s="20"/>
      <c r="H125" s="20"/>
      <c r="I125" s="20"/>
      <c r="J125" s="20"/>
      <c r="K125" s="175"/>
      <c r="L125" s="175"/>
      <c r="M125" s="20"/>
      <c r="N125" s="20"/>
      <c r="O125" s="20"/>
      <c r="P125" s="20"/>
      <c r="Q125" s="20"/>
      <c r="R125" s="20"/>
      <c r="S125" s="20"/>
      <c r="T125" s="20"/>
      <c r="U125" s="20"/>
      <c r="V125" s="20"/>
      <c r="W125" s="20"/>
      <c r="X125" s="20"/>
      <c r="Y125" s="20"/>
      <c r="Z125" s="20"/>
    </row>
    <row r="126" ht="12.75" customHeight="1">
      <c r="A126" s="20"/>
      <c r="B126" s="20"/>
      <c r="C126" s="20"/>
      <c r="D126" s="20"/>
      <c r="E126" s="175"/>
      <c r="F126" s="175"/>
      <c r="G126" s="20"/>
      <c r="H126" s="20"/>
      <c r="I126" s="20"/>
      <c r="J126" s="20"/>
      <c r="K126" s="175"/>
      <c r="L126" s="175"/>
      <c r="M126" s="20"/>
      <c r="N126" s="20"/>
      <c r="O126" s="20"/>
      <c r="P126" s="20"/>
      <c r="Q126" s="20"/>
      <c r="R126" s="20"/>
      <c r="S126" s="20"/>
      <c r="T126" s="20"/>
      <c r="U126" s="20"/>
      <c r="V126" s="20"/>
      <c r="W126" s="20"/>
      <c r="X126" s="20"/>
      <c r="Y126" s="20"/>
      <c r="Z126" s="20"/>
    </row>
    <row r="127" ht="12.75" customHeight="1">
      <c r="A127" s="20"/>
      <c r="B127" s="20"/>
      <c r="C127" s="20"/>
      <c r="D127" s="20"/>
      <c r="E127" s="175"/>
      <c r="F127" s="175"/>
      <c r="G127" s="20"/>
      <c r="H127" s="20"/>
      <c r="I127" s="20"/>
      <c r="J127" s="20"/>
      <c r="K127" s="175"/>
      <c r="L127" s="175"/>
      <c r="M127" s="20"/>
      <c r="N127" s="20"/>
      <c r="O127" s="20"/>
      <c r="P127" s="20"/>
      <c r="Q127" s="20"/>
      <c r="R127" s="20"/>
      <c r="S127" s="20"/>
      <c r="T127" s="20"/>
      <c r="U127" s="20"/>
      <c r="V127" s="20"/>
      <c r="W127" s="20"/>
      <c r="X127" s="20"/>
      <c r="Y127" s="20"/>
      <c r="Z127" s="20"/>
    </row>
    <row r="128" ht="12.75" customHeight="1">
      <c r="A128" s="20"/>
      <c r="B128" s="20"/>
      <c r="C128" s="20"/>
      <c r="D128" s="20"/>
      <c r="E128" s="175"/>
      <c r="F128" s="175"/>
      <c r="G128" s="20"/>
      <c r="H128" s="20"/>
      <c r="I128" s="20"/>
      <c r="J128" s="20"/>
      <c r="K128" s="175"/>
      <c r="L128" s="175"/>
      <c r="M128" s="20"/>
      <c r="N128" s="20"/>
      <c r="O128" s="20"/>
      <c r="P128" s="20"/>
      <c r="Q128" s="20"/>
      <c r="R128" s="20"/>
      <c r="S128" s="20"/>
      <c r="T128" s="20"/>
      <c r="U128" s="20"/>
      <c r="V128" s="20"/>
      <c r="W128" s="20"/>
      <c r="X128" s="20"/>
      <c r="Y128" s="20"/>
      <c r="Z128" s="20"/>
    </row>
    <row r="129" ht="12.75" customHeight="1">
      <c r="A129" s="20"/>
      <c r="B129" s="20"/>
      <c r="C129" s="20"/>
      <c r="D129" s="20"/>
      <c r="E129" s="175"/>
      <c r="F129" s="175"/>
      <c r="G129" s="20"/>
      <c r="H129" s="20"/>
      <c r="I129" s="20"/>
      <c r="J129" s="20"/>
      <c r="K129" s="175"/>
      <c r="L129" s="175"/>
      <c r="M129" s="20"/>
      <c r="N129" s="20"/>
      <c r="O129" s="20"/>
      <c r="P129" s="20"/>
      <c r="Q129" s="20"/>
      <c r="R129" s="20"/>
      <c r="S129" s="20"/>
      <c r="T129" s="20"/>
      <c r="U129" s="20"/>
      <c r="V129" s="20"/>
      <c r="W129" s="20"/>
      <c r="X129" s="20"/>
      <c r="Y129" s="20"/>
      <c r="Z129" s="20"/>
    </row>
    <row r="130" ht="12.75" customHeight="1">
      <c r="A130" s="20"/>
      <c r="B130" s="20"/>
      <c r="C130" s="20"/>
      <c r="D130" s="20"/>
      <c r="E130" s="175"/>
      <c r="F130" s="175"/>
      <c r="G130" s="20"/>
      <c r="H130" s="20"/>
      <c r="I130" s="20"/>
      <c r="J130" s="20"/>
      <c r="K130" s="175"/>
      <c r="L130" s="175"/>
      <c r="M130" s="20"/>
      <c r="N130" s="20"/>
      <c r="O130" s="20"/>
      <c r="P130" s="20"/>
      <c r="Q130" s="20"/>
      <c r="R130" s="20"/>
      <c r="S130" s="20"/>
      <c r="T130" s="20"/>
      <c r="U130" s="20"/>
      <c r="V130" s="20"/>
      <c r="W130" s="20"/>
      <c r="X130" s="20"/>
      <c r="Y130" s="20"/>
      <c r="Z130" s="20"/>
    </row>
    <row r="131" ht="12.75" customHeight="1">
      <c r="A131" s="20"/>
      <c r="B131" s="20"/>
      <c r="C131" s="20"/>
      <c r="D131" s="20"/>
      <c r="E131" s="175"/>
      <c r="F131" s="175"/>
      <c r="G131" s="20"/>
      <c r="H131" s="20"/>
      <c r="I131" s="20"/>
      <c r="J131" s="20"/>
      <c r="K131" s="175"/>
      <c r="L131" s="175"/>
      <c r="M131" s="20"/>
      <c r="N131" s="20"/>
      <c r="O131" s="20"/>
      <c r="P131" s="20"/>
      <c r="Q131" s="20"/>
      <c r="R131" s="20"/>
      <c r="S131" s="20"/>
      <c r="T131" s="20"/>
      <c r="U131" s="20"/>
      <c r="V131" s="20"/>
      <c r="W131" s="20"/>
      <c r="X131" s="20"/>
      <c r="Y131" s="20"/>
      <c r="Z131" s="20"/>
    </row>
    <row r="132" ht="12.75" customHeight="1">
      <c r="A132" s="20"/>
      <c r="B132" s="20"/>
      <c r="C132" s="20"/>
      <c r="D132" s="20"/>
      <c r="E132" s="175"/>
      <c r="F132" s="175"/>
      <c r="G132" s="20"/>
      <c r="H132" s="20"/>
      <c r="I132" s="20"/>
      <c r="J132" s="20"/>
      <c r="K132" s="175"/>
      <c r="L132" s="175"/>
      <c r="M132" s="20"/>
      <c r="N132" s="20"/>
      <c r="O132" s="20"/>
      <c r="P132" s="20"/>
      <c r="Q132" s="20"/>
      <c r="R132" s="20"/>
      <c r="S132" s="20"/>
      <c r="T132" s="20"/>
      <c r="U132" s="20"/>
      <c r="V132" s="20"/>
      <c r="W132" s="20"/>
      <c r="X132" s="20"/>
      <c r="Y132" s="20"/>
      <c r="Z132" s="20"/>
    </row>
    <row r="133" ht="12.75" customHeight="1">
      <c r="A133" s="20"/>
      <c r="B133" s="20"/>
      <c r="C133" s="20"/>
      <c r="D133" s="20"/>
      <c r="E133" s="175"/>
      <c r="F133" s="175"/>
      <c r="G133" s="20"/>
      <c r="H133" s="20"/>
      <c r="I133" s="20"/>
      <c r="J133" s="20"/>
      <c r="K133" s="175"/>
      <c r="L133" s="175"/>
      <c r="M133" s="20"/>
      <c r="N133" s="20"/>
      <c r="O133" s="20"/>
      <c r="P133" s="20"/>
      <c r="Q133" s="20"/>
      <c r="R133" s="20"/>
      <c r="S133" s="20"/>
      <c r="T133" s="20"/>
      <c r="U133" s="20"/>
      <c r="V133" s="20"/>
      <c r="W133" s="20"/>
      <c r="X133" s="20"/>
      <c r="Y133" s="20"/>
      <c r="Z133" s="20"/>
    </row>
    <row r="134" ht="12.75" customHeight="1">
      <c r="A134" s="20"/>
      <c r="B134" s="20"/>
      <c r="C134" s="20"/>
      <c r="D134" s="20"/>
      <c r="E134" s="175"/>
      <c r="F134" s="175"/>
      <c r="G134" s="20"/>
      <c r="H134" s="20"/>
      <c r="I134" s="20"/>
      <c r="J134" s="20"/>
      <c r="K134" s="175"/>
      <c r="L134" s="175"/>
      <c r="M134" s="20"/>
      <c r="N134" s="20"/>
      <c r="O134" s="20"/>
      <c r="P134" s="20"/>
      <c r="Q134" s="20"/>
      <c r="R134" s="20"/>
      <c r="S134" s="20"/>
      <c r="T134" s="20"/>
      <c r="U134" s="20"/>
      <c r="V134" s="20"/>
      <c r="W134" s="20"/>
      <c r="X134" s="20"/>
      <c r="Y134" s="20"/>
      <c r="Z134" s="20"/>
    </row>
    <row r="135" ht="12.75" customHeight="1">
      <c r="A135" s="20"/>
      <c r="B135" s="20"/>
      <c r="C135" s="20"/>
      <c r="D135" s="20"/>
      <c r="E135" s="175"/>
      <c r="F135" s="175"/>
      <c r="G135" s="20"/>
      <c r="H135" s="20"/>
      <c r="I135" s="20"/>
      <c r="J135" s="20"/>
      <c r="K135" s="175"/>
      <c r="L135" s="175"/>
      <c r="M135" s="20"/>
      <c r="N135" s="20"/>
      <c r="O135" s="20"/>
      <c r="P135" s="20"/>
      <c r="Q135" s="20"/>
      <c r="R135" s="20"/>
      <c r="S135" s="20"/>
      <c r="T135" s="20"/>
      <c r="U135" s="20"/>
      <c r="V135" s="20"/>
      <c r="W135" s="20"/>
      <c r="X135" s="20"/>
      <c r="Y135" s="20"/>
      <c r="Z135" s="20"/>
    </row>
    <row r="136" ht="12.75" customHeight="1">
      <c r="A136" s="20"/>
      <c r="B136" s="20"/>
      <c r="C136" s="20"/>
      <c r="D136" s="20"/>
      <c r="E136" s="175"/>
      <c r="F136" s="175"/>
      <c r="G136" s="20"/>
      <c r="H136" s="20"/>
      <c r="I136" s="20"/>
      <c r="J136" s="20"/>
      <c r="K136" s="175"/>
      <c r="L136" s="175"/>
      <c r="M136" s="20"/>
      <c r="N136" s="20"/>
      <c r="O136" s="20"/>
      <c r="P136" s="20"/>
      <c r="Q136" s="20"/>
      <c r="R136" s="20"/>
      <c r="S136" s="20"/>
      <c r="T136" s="20"/>
      <c r="U136" s="20"/>
      <c r="V136" s="20"/>
      <c r="W136" s="20"/>
      <c r="X136" s="20"/>
      <c r="Y136" s="20"/>
      <c r="Z136" s="20"/>
    </row>
    <row r="137" ht="12.75" customHeight="1">
      <c r="A137" s="20"/>
      <c r="B137" s="20"/>
      <c r="C137" s="20"/>
      <c r="D137" s="20"/>
      <c r="E137" s="175"/>
      <c r="F137" s="175"/>
      <c r="G137" s="20"/>
      <c r="H137" s="20"/>
      <c r="I137" s="20"/>
      <c r="J137" s="20"/>
      <c r="K137" s="175"/>
      <c r="L137" s="175"/>
      <c r="M137" s="20"/>
      <c r="N137" s="20"/>
      <c r="O137" s="20"/>
      <c r="P137" s="20"/>
      <c r="Q137" s="20"/>
      <c r="R137" s="20"/>
      <c r="S137" s="20"/>
      <c r="T137" s="20"/>
      <c r="U137" s="20"/>
      <c r="V137" s="20"/>
      <c r="W137" s="20"/>
      <c r="X137" s="20"/>
      <c r="Y137" s="20"/>
      <c r="Z137" s="20"/>
    </row>
    <row r="138" ht="12.75" customHeight="1">
      <c r="A138" s="20"/>
      <c r="B138" s="20"/>
      <c r="C138" s="20"/>
      <c r="D138" s="20"/>
      <c r="E138" s="175"/>
      <c r="F138" s="175"/>
      <c r="G138" s="20"/>
      <c r="H138" s="20"/>
      <c r="I138" s="20"/>
      <c r="J138" s="20"/>
      <c r="K138" s="175"/>
      <c r="L138" s="175"/>
      <c r="M138" s="20"/>
      <c r="N138" s="20"/>
      <c r="O138" s="20"/>
      <c r="P138" s="20"/>
      <c r="Q138" s="20"/>
      <c r="R138" s="20"/>
      <c r="S138" s="20"/>
      <c r="T138" s="20"/>
      <c r="U138" s="20"/>
      <c r="V138" s="20"/>
      <c r="W138" s="20"/>
      <c r="X138" s="20"/>
      <c r="Y138" s="20"/>
      <c r="Z138" s="20"/>
    </row>
    <row r="139" ht="12.75" customHeight="1">
      <c r="A139" s="20"/>
      <c r="B139" s="20"/>
      <c r="C139" s="20"/>
      <c r="D139" s="20"/>
      <c r="E139" s="175"/>
      <c r="F139" s="175"/>
      <c r="G139" s="20"/>
      <c r="H139" s="20"/>
      <c r="I139" s="20"/>
      <c r="J139" s="20"/>
      <c r="K139" s="175"/>
      <c r="L139" s="175"/>
      <c r="M139" s="20"/>
      <c r="N139" s="20"/>
      <c r="O139" s="20"/>
      <c r="P139" s="20"/>
      <c r="Q139" s="20"/>
      <c r="R139" s="20"/>
      <c r="S139" s="20"/>
      <c r="T139" s="20"/>
      <c r="U139" s="20"/>
      <c r="V139" s="20"/>
      <c r="W139" s="20"/>
      <c r="X139" s="20"/>
      <c r="Y139" s="20"/>
      <c r="Z139" s="20"/>
    </row>
    <row r="140" ht="12.75" customHeight="1">
      <c r="A140" s="20"/>
      <c r="B140" s="20"/>
      <c r="C140" s="20"/>
      <c r="D140" s="20"/>
      <c r="E140" s="175"/>
      <c r="F140" s="175"/>
      <c r="G140" s="20"/>
      <c r="H140" s="20"/>
      <c r="I140" s="20"/>
      <c r="J140" s="20"/>
      <c r="K140" s="175"/>
      <c r="L140" s="175"/>
      <c r="M140" s="20"/>
      <c r="N140" s="20"/>
      <c r="O140" s="20"/>
      <c r="P140" s="20"/>
      <c r="Q140" s="20"/>
      <c r="R140" s="20"/>
      <c r="S140" s="20"/>
      <c r="T140" s="20"/>
      <c r="U140" s="20"/>
      <c r="V140" s="20"/>
      <c r="W140" s="20"/>
      <c r="X140" s="20"/>
      <c r="Y140" s="20"/>
      <c r="Z140" s="20"/>
    </row>
    <row r="141" ht="12.75" customHeight="1">
      <c r="A141" s="20"/>
      <c r="B141" s="20"/>
      <c r="C141" s="20"/>
      <c r="D141" s="20"/>
      <c r="E141" s="175"/>
      <c r="F141" s="175"/>
      <c r="G141" s="20"/>
      <c r="H141" s="20"/>
      <c r="I141" s="20"/>
      <c r="J141" s="20"/>
      <c r="K141" s="175"/>
      <c r="L141" s="175"/>
      <c r="M141" s="20"/>
      <c r="N141" s="20"/>
      <c r="O141" s="20"/>
      <c r="P141" s="20"/>
      <c r="Q141" s="20"/>
      <c r="R141" s="20"/>
      <c r="S141" s="20"/>
      <c r="T141" s="20"/>
      <c r="U141" s="20"/>
      <c r="V141" s="20"/>
      <c r="W141" s="20"/>
      <c r="X141" s="20"/>
      <c r="Y141" s="20"/>
      <c r="Z141" s="20"/>
    </row>
    <row r="142" ht="12.75" customHeight="1">
      <c r="A142" s="20"/>
      <c r="B142" s="20"/>
      <c r="C142" s="20"/>
      <c r="D142" s="20"/>
      <c r="E142" s="175"/>
      <c r="F142" s="175"/>
      <c r="G142" s="20"/>
      <c r="H142" s="20"/>
      <c r="I142" s="20"/>
      <c r="J142" s="20"/>
      <c r="K142" s="175"/>
      <c r="L142" s="175"/>
      <c r="M142" s="20"/>
      <c r="N142" s="20"/>
      <c r="O142" s="20"/>
      <c r="P142" s="20"/>
      <c r="Q142" s="20"/>
      <c r="R142" s="20"/>
      <c r="S142" s="20"/>
      <c r="T142" s="20"/>
      <c r="U142" s="20"/>
      <c r="V142" s="20"/>
      <c r="W142" s="20"/>
      <c r="X142" s="20"/>
      <c r="Y142" s="20"/>
      <c r="Z142" s="20"/>
    </row>
    <row r="143" ht="12.75" customHeight="1">
      <c r="A143" s="20"/>
      <c r="B143" s="20"/>
      <c r="C143" s="20"/>
      <c r="D143" s="20"/>
      <c r="E143" s="175"/>
      <c r="F143" s="175"/>
      <c r="G143" s="20"/>
      <c r="H143" s="20"/>
      <c r="I143" s="20"/>
      <c r="J143" s="20"/>
      <c r="K143" s="175"/>
      <c r="L143" s="175"/>
      <c r="M143" s="20"/>
      <c r="N143" s="20"/>
      <c r="O143" s="20"/>
      <c r="P143" s="20"/>
      <c r="Q143" s="20"/>
      <c r="R143" s="20"/>
      <c r="S143" s="20"/>
      <c r="T143" s="20"/>
      <c r="U143" s="20"/>
      <c r="V143" s="20"/>
      <c r="W143" s="20"/>
      <c r="X143" s="20"/>
      <c r="Y143" s="20"/>
      <c r="Z143" s="20"/>
    </row>
    <row r="144" ht="12.75" customHeight="1">
      <c r="A144" s="20"/>
      <c r="B144" s="20"/>
      <c r="C144" s="20"/>
      <c r="D144" s="20"/>
      <c r="E144" s="175"/>
      <c r="F144" s="175"/>
      <c r="G144" s="20"/>
      <c r="H144" s="20"/>
      <c r="I144" s="20"/>
      <c r="J144" s="20"/>
      <c r="K144" s="175"/>
      <c r="L144" s="175"/>
      <c r="M144" s="20"/>
      <c r="N144" s="20"/>
      <c r="O144" s="20"/>
      <c r="P144" s="20"/>
      <c r="Q144" s="20"/>
      <c r="R144" s="20"/>
      <c r="S144" s="20"/>
      <c r="T144" s="20"/>
      <c r="U144" s="20"/>
      <c r="V144" s="20"/>
      <c r="W144" s="20"/>
      <c r="X144" s="20"/>
      <c r="Y144" s="20"/>
      <c r="Z144" s="20"/>
    </row>
    <row r="145" ht="12.75" customHeight="1">
      <c r="A145" s="20"/>
      <c r="B145" s="20"/>
      <c r="C145" s="20"/>
      <c r="D145" s="20"/>
      <c r="E145" s="175"/>
      <c r="F145" s="175"/>
      <c r="G145" s="20"/>
      <c r="H145" s="20"/>
      <c r="I145" s="20"/>
      <c r="J145" s="20"/>
      <c r="K145" s="175"/>
      <c r="L145" s="175"/>
      <c r="M145" s="20"/>
      <c r="N145" s="20"/>
      <c r="O145" s="20"/>
      <c r="P145" s="20"/>
      <c r="Q145" s="20"/>
      <c r="R145" s="20"/>
      <c r="S145" s="20"/>
      <c r="T145" s="20"/>
      <c r="U145" s="20"/>
      <c r="V145" s="20"/>
      <c r="W145" s="20"/>
      <c r="X145" s="20"/>
      <c r="Y145" s="20"/>
      <c r="Z145" s="20"/>
    </row>
    <row r="146" ht="12.75" customHeight="1">
      <c r="A146" s="20"/>
      <c r="B146" s="20"/>
      <c r="C146" s="20"/>
      <c r="D146" s="20"/>
      <c r="E146" s="175"/>
      <c r="F146" s="175"/>
      <c r="G146" s="20"/>
      <c r="H146" s="20"/>
      <c r="I146" s="20"/>
      <c r="J146" s="20"/>
      <c r="K146" s="175"/>
      <c r="L146" s="175"/>
      <c r="M146" s="20"/>
      <c r="N146" s="20"/>
      <c r="O146" s="20"/>
      <c r="P146" s="20"/>
      <c r="Q146" s="20"/>
      <c r="R146" s="20"/>
      <c r="S146" s="20"/>
      <c r="T146" s="20"/>
      <c r="U146" s="20"/>
      <c r="V146" s="20"/>
      <c r="W146" s="20"/>
      <c r="X146" s="20"/>
      <c r="Y146" s="20"/>
      <c r="Z146" s="20"/>
    </row>
    <row r="147" ht="12.75" customHeight="1">
      <c r="A147" s="20"/>
      <c r="B147" s="20"/>
      <c r="C147" s="20"/>
      <c r="D147" s="20"/>
      <c r="E147" s="175"/>
      <c r="F147" s="175"/>
      <c r="G147" s="20"/>
      <c r="H147" s="20"/>
      <c r="I147" s="20"/>
      <c r="J147" s="20"/>
      <c r="K147" s="175"/>
      <c r="L147" s="175"/>
      <c r="M147" s="20"/>
      <c r="N147" s="20"/>
      <c r="O147" s="20"/>
      <c r="P147" s="20"/>
      <c r="Q147" s="20"/>
      <c r="R147" s="20"/>
      <c r="S147" s="20"/>
      <c r="T147" s="20"/>
      <c r="U147" s="20"/>
      <c r="V147" s="20"/>
      <c r="W147" s="20"/>
      <c r="X147" s="20"/>
      <c r="Y147" s="20"/>
      <c r="Z147" s="20"/>
    </row>
    <row r="148" ht="12.75" customHeight="1">
      <c r="A148" s="20"/>
      <c r="B148" s="20"/>
      <c r="C148" s="20"/>
      <c r="D148" s="20"/>
      <c r="E148" s="175"/>
      <c r="F148" s="175"/>
      <c r="G148" s="20"/>
      <c r="H148" s="20"/>
      <c r="I148" s="20"/>
      <c r="J148" s="20"/>
      <c r="K148" s="175"/>
      <c r="L148" s="175"/>
      <c r="M148" s="20"/>
      <c r="N148" s="20"/>
      <c r="O148" s="20"/>
      <c r="P148" s="20"/>
      <c r="Q148" s="20"/>
      <c r="R148" s="20"/>
      <c r="S148" s="20"/>
      <c r="T148" s="20"/>
      <c r="U148" s="20"/>
      <c r="V148" s="20"/>
      <c r="W148" s="20"/>
      <c r="X148" s="20"/>
      <c r="Y148" s="20"/>
      <c r="Z148" s="20"/>
    </row>
    <row r="149" ht="12.75" customHeight="1">
      <c r="A149" s="20"/>
      <c r="B149" s="20"/>
      <c r="C149" s="20"/>
      <c r="D149" s="20"/>
      <c r="E149" s="175"/>
      <c r="F149" s="175"/>
      <c r="G149" s="20"/>
      <c r="H149" s="20"/>
      <c r="I149" s="20"/>
      <c r="J149" s="20"/>
      <c r="K149" s="175"/>
      <c r="L149" s="175"/>
      <c r="M149" s="20"/>
      <c r="N149" s="20"/>
      <c r="O149" s="20"/>
      <c r="P149" s="20"/>
      <c r="Q149" s="20"/>
      <c r="R149" s="20"/>
      <c r="S149" s="20"/>
      <c r="T149" s="20"/>
      <c r="U149" s="20"/>
      <c r="V149" s="20"/>
      <c r="W149" s="20"/>
      <c r="X149" s="20"/>
      <c r="Y149" s="20"/>
      <c r="Z149" s="20"/>
    </row>
    <row r="150" ht="12.75" customHeight="1">
      <c r="A150" s="20"/>
      <c r="B150" s="20"/>
      <c r="C150" s="20"/>
      <c r="D150" s="20"/>
      <c r="E150" s="175"/>
      <c r="F150" s="175"/>
      <c r="G150" s="20"/>
      <c r="H150" s="20"/>
      <c r="I150" s="20"/>
      <c r="J150" s="20"/>
      <c r="K150" s="175"/>
      <c r="L150" s="175"/>
      <c r="M150" s="20"/>
      <c r="N150" s="20"/>
      <c r="O150" s="20"/>
      <c r="P150" s="20"/>
      <c r="Q150" s="20"/>
      <c r="R150" s="20"/>
      <c r="S150" s="20"/>
      <c r="T150" s="20"/>
      <c r="U150" s="20"/>
      <c r="V150" s="20"/>
      <c r="W150" s="20"/>
      <c r="X150" s="20"/>
      <c r="Y150" s="20"/>
      <c r="Z150" s="20"/>
    </row>
    <row r="151" ht="12.75" customHeight="1">
      <c r="A151" s="20"/>
      <c r="B151" s="20"/>
      <c r="C151" s="20"/>
      <c r="D151" s="20"/>
      <c r="E151" s="175"/>
      <c r="F151" s="175"/>
      <c r="G151" s="20"/>
      <c r="H151" s="20"/>
      <c r="I151" s="20"/>
      <c r="J151" s="20"/>
      <c r="K151" s="175"/>
      <c r="L151" s="175"/>
      <c r="M151" s="20"/>
      <c r="N151" s="20"/>
      <c r="O151" s="20"/>
      <c r="P151" s="20"/>
      <c r="Q151" s="20"/>
      <c r="R151" s="20"/>
      <c r="S151" s="20"/>
      <c r="T151" s="20"/>
      <c r="U151" s="20"/>
      <c r="V151" s="20"/>
      <c r="W151" s="20"/>
      <c r="X151" s="20"/>
      <c r="Y151" s="20"/>
      <c r="Z151" s="20"/>
    </row>
    <row r="152" ht="12.75" customHeight="1">
      <c r="A152" s="20"/>
      <c r="B152" s="20"/>
      <c r="C152" s="20"/>
      <c r="D152" s="20"/>
      <c r="E152" s="175"/>
      <c r="F152" s="175"/>
      <c r="G152" s="20"/>
      <c r="H152" s="20"/>
      <c r="I152" s="20"/>
      <c r="J152" s="20"/>
      <c r="K152" s="175"/>
      <c r="L152" s="175"/>
      <c r="M152" s="20"/>
      <c r="N152" s="20"/>
      <c r="O152" s="20"/>
      <c r="P152" s="20"/>
      <c r="Q152" s="20"/>
      <c r="R152" s="20"/>
      <c r="S152" s="20"/>
      <c r="T152" s="20"/>
      <c r="U152" s="20"/>
      <c r="V152" s="20"/>
      <c r="W152" s="20"/>
      <c r="X152" s="20"/>
      <c r="Y152" s="20"/>
      <c r="Z152" s="20"/>
    </row>
    <row r="153" ht="12.75" customHeight="1">
      <c r="A153" s="20"/>
      <c r="B153" s="20"/>
      <c r="C153" s="20"/>
      <c r="D153" s="20"/>
      <c r="E153" s="175"/>
      <c r="F153" s="175"/>
      <c r="G153" s="20"/>
      <c r="H153" s="20"/>
      <c r="I153" s="20"/>
      <c r="J153" s="20"/>
      <c r="K153" s="175"/>
      <c r="L153" s="175"/>
      <c r="M153" s="20"/>
      <c r="N153" s="20"/>
      <c r="O153" s="20"/>
      <c r="P153" s="20"/>
      <c r="Q153" s="20"/>
      <c r="R153" s="20"/>
      <c r="S153" s="20"/>
      <c r="T153" s="20"/>
      <c r="U153" s="20"/>
      <c r="V153" s="20"/>
      <c r="W153" s="20"/>
      <c r="X153" s="20"/>
      <c r="Y153" s="20"/>
      <c r="Z153" s="20"/>
    </row>
    <row r="154" ht="12.75" customHeight="1">
      <c r="A154" s="20"/>
      <c r="B154" s="20"/>
      <c r="C154" s="20"/>
      <c r="D154" s="20"/>
      <c r="E154" s="175"/>
      <c r="F154" s="175"/>
      <c r="G154" s="20"/>
      <c r="H154" s="20"/>
      <c r="I154" s="20"/>
      <c r="J154" s="20"/>
      <c r="K154" s="175"/>
      <c r="L154" s="175"/>
      <c r="M154" s="20"/>
      <c r="N154" s="20"/>
      <c r="O154" s="20"/>
      <c r="P154" s="20"/>
      <c r="Q154" s="20"/>
      <c r="R154" s="20"/>
      <c r="S154" s="20"/>
      <c r="T154" s="20"/>
      <c r="U154" s="20"/>
      <c r="V154" s="20"/>
      <c r="W154" s="20"/>
      <c r="X154" s="20"/>
      <c r="Y154" s="20"/>
      <c r="Z154" s="20"/>
    </row>
    <row r="155" ht="12.75" customHeight="1">
      <c r="A155" s="20"/>
      <c r="B155" s="20"/>
      <c r="C155" s="20"/>
      <c r="D155" s="20"/>
      <c r="E155" s="175"/>
      <c r="F155" s="175"/>
      <c r="G155" s="20"/>
      <c r="H155" s="20"/>
      <c r="I155" s="20"/>
      <c r="J155" s="20"/>
      <c r="K155" s="175"/>
      <c r="L155" s="175"/>
      <c r="M155" s="20"/>
      <c r="N155" s="20"/>
      <c r="O155" s="20"/>
      <c r="P155" s="20"/>
      <c r="Q155" s="20"/>
      <c r="R155" s="20"/>
      <c r="S155" s="20"/>
      <c r="T155" s="20"/>
      <c r="U155" s="20"/>
      <c r="V155" s="20"/>
      <c r="W155" s="20"/>
      <c r="X155" s="20"/>
      <c r="Y155" s="20"/>
      <c r="Z155" s="20"/>
    </row>
    <row r="156" ht="12.75" customHeight="1">
      <c r="A156" s="20"/>
      <c r="B156" s="20"/>
      <c r="C156" s="20"/>
      <c r="D156" s="20"/>
      <c r="E156" s="175"/>
      <c r="F156" s="175"/>
      <c r="G156" s="20"/>
      <c r="H156" s="20"/>
      <c r="I156" s="20"/>
      <c r="J156" s="20"/>
      <c r="K156" s="175"/>
      <c r="L156" s="175"/>
      <c r="M156" s="20"/>
      <c r="N156" s="20"/>
      <c r="O156" s="20"/>
      <c r="P156" s="20"/>
      <c r="Q156" s="20"/>
      <c r="R156" s="20"/>
      <c r="S156" s="20"/>
      <c r="T156" s="20"/>
      <c r="U156" s="20"/>
      <c r="V156" s="20"/>
      <c r="W156" s="20"/>
      <c r="X156" s="20"/>
      <c r="Y156" s="20"/>
      <c r="Z156" s="20"/>
    </row>
    <row r="157" ht="12.75" customHeight="1">
      <c r="A157" s="20"/>
      <c r="B157" s="20"/>
      <c r="C157" s="20"/>
      <c r="D157" s="20"/>
      <c r="E157" s="175"/>
      <c r="F157" s="175"/>
      <c r="G157" s="20"/>
      <c r="H157" s="20"/>
      <c r="I157" s="20"/>
      <c r="J157" s="20"/>
      <c r="K157" s="175"/>
      <c r="L157" s="175"/>
      <c r="M157" s="20"/>
      <c r="N157" s="20"/>
      <c r="O157" s="20"/>
      <c r="P157" s="20"/>
      <c r="Q157" s="20"/>
      <c r="R157" s="20"/>
      <c r="S157" s="20"/>
      <c r="T157" s="20"/>
      <c r="U157" s="20"/>
      <c r="V157" s="20"/>
      <c r="W157" s="20"/>
      <c r="X157" s="20"/>
      <c r="Y157" s="20"/>
      <c r="Z157" s="20"/>
    </row>
    <row r="158" ht="12.75" customHeight="1">
      <c r="A158" s="20"/>
      <c r="B158" s="20"/>
      <c r="C158" s="20"/>
      <c r="D158" s="20"/>
      <c r="E158" s="175"/>
      <c r="F158" s="175"/>
      <c r="G158" s="20"/>
      <c r="H158" s="20"/>
      <c r="I158" s="20"/>
      <c r="J158" s="20"/>
      <c r="K158" s="175"/>
      <c r="L158" s="175"/>
      <c r="M158" s="20"/>
      <c r="N158" s="20"/>
      <c r="O158" s="20"/>
      <c r="P158" s="20"/>
      <c r="Q158" s="20"/>
      <c r="R158" s="20"/>
      <c r="S158" s="20"/>
      <c r="T158" s="20"/>
      <c r="U158" s="20"/>
      <c r="V158" s="20"/>
      <c r="W158" s="20"/>
      <c r="X158" s="20"/>
      <c r="Y158" s="20"/>
      <c r="Z158" s="20"/>
    </row>
    <row r="159" ht="12.75" customHeight="1">
      <c r="A159" s="20"/>
      <c r="B159" s="20"/>
      <c r="C159" s="20"/>
      <c r="D159" s="20"/>
      <c r="E159" s="175"/>
      <c r="F159" s="175"/>
      <c r="G159" s="20"/>
      <c r="H159" s="20"/>
      <c r="I159" s="20"/>
      <c r="J159" s="20"/>
      <c r="K159" s="175"/>
      <c r="L159" s="175"/>
      <c r="M159" s="20"/>
      <c r="N159" s="20"/>
      <c r="O159" s="20"/>
      <c r="P159" s="20"/>
      <c r="Q159" s="20"/>
      <c r="R159" s="20"/>
      <c r="S159" s="20"/>
      <c r="T159" s="20"/>
      <c r="U159" s="20"/>
      <c r="V159" s="20"/>
      <c r="W159" s="20"/>
      <c r="X159" s="20"/>
      <c r="Y159" s="20"/>
      <c r="Z159" s="20"/>
    </row>
    <row r="160" ht="12.75" customHeight="1">
      <c r="A160" s="20"/>
      <c r="B160" s="20"/>
      <c r="C160" s="20"/>
      <c r="D160" s="20"/>
      <c r="E160" s="175"/>
      <c r="F160" s="175"/>
      <c r="G160" s="20"/>
      <c r="H160" s="20"/>
      <c r="I160" s="20"/>
      <c r="J160" s="20"/>
      <c r="K160" s="175"/>
      <c r="L160" s="175"/>
      <c r="M160" s="20"/>
      <c r="N160" s="20"/>
      <c r="O160" s="20"/>
      <c r="P160" s="20"/>
      <c r="Q160" s="20"/>
      <c r="R160" s="20"/>
      <c r="S160" s="20"/>
      <c r="T160" s="20"/>
      <c r="U160" s="20"/>
      <c r="V160" s="20"/>
      <c r="W160" s="20"/>
      <c r="X160" s="20"/>
      <c r="Y160" s="20"/>
      <c r="Z160" s="20"/>
    </row>
    <row r="161" ht="12.75" customHeight="1">
      <c r="A161" s="20"/>
      <c r="B161" s="20"/>
      <c r="C161" s="20"/>
      <c r="D161" s="20"/>
      <c r="E161" s="175"/>
      <c r="F161" s="175"/>
      <c r="G161" s="20"/>
      <c r="H161" s="20"/>
      <c r="I161" s="20"/>
      <c r="J161" s="20"/>
      <c r="K161" s="175"/>
      <c r="L161" s="175"/>
      <c r="M161" s="20"/>
      <c r="N161" s="20"/>
      <c r="O161" s="20"/>
      <c r="P161" s="20"/>
      <c r="Q161" s="20"/>
      <c r="R161" s="20"/>
      <c r="S161" s="20"/>
      <c r="T161" s="20"/>
      <c r="U161" s="20"/>
      <c r="V161" s="20"/>
      <c r="W161" s="20"/>
      <c r="X161" s="20"/>
      <c r="Y161" s="20"/>
      <c r="Z161" s="20"/>
    </row>
    <row r="162" ht="12.75" customHeight="1">
      <c r="A162" s="20"/>
      <c r="B162" s="20"/>
      <c r="C162" s="20"/>
      <c r="D162" s="20"/>
      <c r="E162" s="175"/>
      <c r="F162" s="175"/>
      <c r="G162" s="20"/>
      <c r="H162" s="20"/>
      <c r="I162" s="20"/>
      <c r="J162" s="20"/>
      <c r="K162" s="175"/>
      <c r="L162" s="175"/>
      <c r="M162" s="20"/>
      <c r="N162" s="20"/>
      <c r="O162" s="20"/>
      <c r="P162" s="20"/>
      <c r="Q162" s="20"/>
      <c r="R162" s="20"/>
      <c r="S162" s="20"/>
      <c r="T162" s="20"/>
      <c r="U162" s="20"/>
      <c r="V162" s="20"/>
      <c r="W162" s="20"/>
      <c r="X162" s="20"/>
      <c r="Y162" s="20"/>
      <c r="Z162" s="20"/>
    </row>
    <row r="163" ht="12.75" customHeight="1">
      <c r="A163" s="20"/>
      <c r="B163" s="20"/>
      <c r="C163" s="20"/>
      <c r="D163" s="20"/>
      <c r="E163" s="175"/>
      <c r="F163" s="175"/>
      <c r="G163" s="20"/>
      <c r="H163" s="20"/>
      <c r="I163" s="20"/>
      <c r="J163" s="20"/>
      <c r="K163" s="175"/>
      <c r="L163" s="175"/>
      <c r="M163" s="20"/>
      <c r="N163" s="20"/>
      <c r="O163" s="20"/>
      <c r="P163" s="20"/>
      <c r="Q163" s="20"/>
      <c r="R163" s="20"/>
      <c r="S163" s="20"/>
      <c r="T163" s="20"/>
      <c r="U163" s="20"/>
      <c r="V163" s="20"/>
      <c r="W163" s="20"/>
      <c r="X163" s="20"/>
      <c r="Y163" s="20"/>
      <c r="Z163" s="20"/>
    </row>
    <row r="164" ht="12.75" customHeight="1">
      <c r="A164" s="20"/>
      <c r="B164" s="20"/>
      <c r="C164" s="20"/>
      <c r="D164" s="20"/>
      <c r="E164" s="175"/>
      <c r="F164" s="175"/>
      <c r="G164" s="20"/>
      <c r="H164" s="20"/>
      <c r="I164" s="20"/>
      <c r="J164" s="20"/>
      <c r="K164" s="175"/>
      <c r="L164" s="175"/>
      <c r="M164" s="20"/>
      <c r="N164" s="20"/>
      <c r="O164" s="20"/>
      <c r="P164" s="20"/>
      <c r="Q164" s="20"/>
      <c r="R164" s="20"/>
      <c r="S164" s="20"/>
      <c r="T164" s="20"/>
      <c r="U164" s="20"/>
      <c r="V164" s="20"/>
      <c r="W164" s="20"/>
      <c r="X164" s="20"/>
      <c r="Y164" s="20"/>
      <c r="Z164" s="20"/>
    </row>
    <row r="165" ht="12.75" customHeight="1">
      <c r="A165" s="20"/>
      <c r="B165" s="20"/>
      <c r="C165" s="20"/>
      <c r="D165" s="20"/>
      <c r="E165" s="175"/>
      <c r="F165" s="175"/>
      <c r="G165" s="20"/>
      <c r="H165" s="20"/>
      <c r="I165" s="20"/>
      <c r="J165" s="20"/>
      <c r="K165" s="175"/>
      <c r="L165" s="175"/>
      <c r="M165" s="20"/>
      <c r="N165" s="20"/>
      <c r="O165" s="20"/>
      <c r="P165" s="20"/>
      <c r="Q165" s="20"/>
      <c r="R165" s="20"/>
      <c r="S165" s="20"/>
      <c r="T165" s="20"/>
      <c r="U165" s="20"/>
      <c r="V165" s="20"/>
      <c r="W165" s="20"/>
      <c r="X165" s="20"/>
      <c r="Y165" s="20"/>
      <c r="Z165" s="20"/>
    </row>
    <row r="166" ht="12.75" customHeight="1">
      <c r="A166" s="20"/>
      <c r="B166" s="20"/>
      <c r="C166" s="20"/>
      <c r="D166" s="20"/>
      <c r="E166" s="175"/>
      <c r="F166" s="175"/>
      <c r="G166" s="20"/>
      <c r="H166" s="20"/>
      <c r="I166" s="20"/>
      <c r="J166" s="20"/>
      <c r="K166" s="175"/>
      <c r="L166" s="175"/>
      <c r="M166" s="20"/>
      <c r="N166" s="20"/>
      <c r="O166" s="20"/>
      <c r="P166" s="20"/>
      <c r="Q166" s="20"/>
      <c r="R166" s="20"/>
      <c r="S166" s="20"/>
      <c r="T166" s="20"/>
      <c r="U166" s="20"/>
      <c r="V166" s="20"/>
      <c r="W166" s="20"/>
      <c r="X166" s="20"/>
      <c r="Y166" s="20"/>
      <c r="Z166" s="20"/>
    </row>
    <row r="167" ht="12.75" customHeight="1">
      <c r="A167" s="20"/>
      <c r="B167" s="20"/>
      <c r="C167" s="20"/>
      <c r="D167" s="20"/>
      <c r="E167" s="175"/>
      <c r="F167" s="175"/>
      <c r="G167" s="20"/>
      <c r="H167" s="20"/>
      <c r="I167" s="20"/>
      <c r="J167" s="20"/>
      <c r="K167" s="175"/>
      <c r="L167" s="175"/>
      <c r="M167" s="20"/>
      <c r="N167" s="20"/>
      <c r="O167" s="20"/>
      <c r="P167" s="20"/>
      <c r="Q167" s="20"/>
      <c r="R167" s="20"/>
      <c r="S167" s="20"/>
      <c r="T167" s="20"/>
      <c r="U167" s="20"/>
      <c r="V167" s="20"/>
      <c r="W167" s="20"/>
      <c r="X167" s="20"/>
      <c r="Y167" s="20"/>
      <c r="Z167" s="20"/>
    </row>
    <row r="168" ht="12.75" customHeight="1">
      <c r="A168" s="20"/>
      <c r="B168" s="20"/>
      <c r="C168" s="20"/>
      <c r="D168" s="20"/>
      <c r="E168" s="175"/>
      <c r="F168" s="175"/>
      <c r="G168" s="20"/>
      <c r="H168" s="20"/>
      <c r="I168" s="20"/>
      <c r="J168" s="20"/>
      <c r="K168" s="175"/>
      <c r="L168" s="175"/>
      <c r="M168" s="20"/>
      <c r="N168" s="20"/>
      <c r="O168" s="20"/>
      <c r="P168" s="20"/>
      <c r="Q168" s="20"/>
      <c r="R168" s="20"/>
      <c r="S168" s="20"/>
      <c r="T168" s="20"/>
      <c r="U168" s="20"/>
      <c r="V168" s="20"/>
      <c r="W168" s="20"/>
      <c r="X168" s="20"/>
      <c r="Y168" s="20"/>
      <c r="Z168" s="20"/>
    </row>
    <row r="169" ht="12.75" customHeight="1">
      <c r="A169" s="20"/>
      <c r="B169" s="20"/>
      <c r="C169" s="20"/>
      <c r="D169" s="20"/>
      <c r="E169" s="175"/>
      <c r="F169" s="175"/>
      <c r="G169" s="20"/>
      <c r="H169" s="20"/>
      <c r="I169" s="20"/>
      <c r="J169" s="20"/>
      <c r="K169" s="175"/>
      <c r="L169" s="175"/>
      <c r="M169" s="20"/>
      <c r="N169" s="20"/>
      <c r="O169" s="20"/>
      <c r="P169" s="20"/>
      <c r="Q169" s="20"/>
      <c r="R169" s="20"/>
      <c r="S169" s="20"/>
      <c r="T169" s="20"/>
      <c r="U169" s="20"/>
      <c r="V169" s="20"/>
      <c r="W169" s="20"/>
      <c r="X169" s="20"/>
      <c r="Y169" s="20"/>
      <c r="Z169" s="20"/>
    </row>
    <row r="170" ht="12.75" customHeight="1">
      <c r="A170" s="20"/>
      <c r="B170" s="20"/>
      <c r="C170" s="20"/>
      <c r="D170" s="20"/>
      <c r="E170" s="175"/>
      <c r="F170" s="175"/>
      <c r="G170" s="20"/>
      <c r="H170" s="20"/>
      <c r="I170" s="20"/>
      <c r="J170" s="20"/>
      <c r="K170" s="175"/>
      <c r="L170" s="175"/>
      <c r="M170" s="20"/>
      <c r="N170" s="20"/>
      <c r="O170" s="20"/>
      <c r="P170" s="20"/>
      <c r="Q170" s="20"/>
      <c r="R170" s="20"/>
      <c r="S170" s="20"/>
      <c r="T170" s="20"/>
      <c r="U170" s="20"/>
      <c r="V170" s="20"/>
      <c r="W170" s="20"/>
      <c r="X170" s="20"/>
      <c r="Y170" s="20"/>
      <c r="Z170" s="20"/>
    </row>
    <row r="171" ht="12.75" customHeight="1">
      <c r="A171" s="20"/>
      <c r="B171" s="20"/>
      <c r="C171" s="20"/>
      <c r="D171" s="20"/>
      <c r="E171" s="175"/>
      <c r="F171" s="175"/>
      <c r="G171" s="20"/>
      <c r="H171" s="20"/>
      <c r="I171" s="20"/>
      <c r="J171" s="20"/>
      <c r="K171" s="175"/>
      <c r="L171" s="175"/>
      <c r="M171" s="20"/>
      <c r="N171" s="20"/>
      <c r="O171" s="20"/>
      <c r="P171" s="20"/>
      <c r="Q171" s="20"/>
      <c r="R171" s="20"/>
      <c r="S171" s="20"/>
      <c r="T171" s="20"/>
      <c r="U171" s="20"/>
      <c r="V171" s="20"/>
      <c r="W171" s="20"/>
      <c r="X171" s="20"/>
      <c r="Y171" s="20"/>
      <c r="Z171" s="20"/>
    </row>
    <row r="172" ht="12.75" customHeight="1">
      <c r="A172" s="20"/>
      <c r="B172" s="20"/>
      <c r="C172" s="20"/>
      <c r="D172" s="20"/>
      <c r="E172" s="175"/>
      <c r="F172" s="175"/>
      <c r="G172" s="20"/>
      <c r="H172" s="20"/>
      <c r="I172" s="20"/>
      <c r="J172" s="20"/>
      <c r="K172" s="175"/>
      <c r="L172" s="175"/>
      <c r="M172" s="20"/>
      <c r="N172" s="20"/>
      <c r="O172" s="20"/>
      <c r="P172" s="20"/>
      <c r="Q172" s="20"/>
      <c r="R172" s="20"/>
      <c r="S172" s="20"/>
      <c r="T172" s="20"/>
      <c r="U172" s="20"/>
      <c r="V172" s="20"/>
      <c r="W172" s="20"/>
      <c r="X172" s="20"/>
      <c r="Y172" s="20"/>
      <c r="Z172" s="20"/>
    </row>
    <row r="173" ht="12.75" customHeight="1">
      <c r="A173" s="20"/>
      <c r="B173" s="20"/>
      <c r="C173" s="20"/>
      <c r="D173" s="20"/>
      <c r="E173" s="175"/>
      <c r="F173" s="175"/>
      <c r="G173" s="20"/>
      <c r="H173" s="20"/>
      <c r="I173" s="20"/>
      <c r="J173" s="20"/>
      <c r="K173" s="175"/>
      <c r="L173" s="175"/>
      <c r="M173" s="20"/>
      <c r="N173" s="20"/>
      <c r="O173" s="20"/>
      <c r="P173" s="20"/>
      <c r="Q173" s="20"/>
      <c r="R173" s="20"/>
      <c r="S173" s="20"/>
      <c r="T173" s="20"/>
      <c r="U173" s="20"/>
      <c r="V173" s="20"/>
      <c r="W173" s="20"/>
      <c r="X173" s="20"/>
      <c r="Y173" s="20"/>
      <c r="Z173" s="20"/>
    </row>
    <row r="174" ht="12.75" customHeight="1">
      <c r="A174" s="20"/>
      <c r="B174" s="20"/>
      <c r="C174" s="20"/>
      <c r="D174" s="20"/>
      <c r="E174" s="175"/>
      <c r="F174" s="175"/>
      <c r="G174" s="20"/>
      <c r="H174" s="20"/>
      <c r="I174" s="20"/>
      <c r="J174" s="20"/>
      <c r="K174" s="175"/>
      <c r="L174" s="175"/>
      <c r="M174" s="20"/>
      <c r="N174" s="20"/>
      <c r="O174" s="20"/>
      <c r="P174" s="20"/>
      <c r="Q174" s="20"/>
      <c r="R174" s="20"/>
      <c r="S174" s="20"/>
      <c r="T174" s="20"/>
      <c r="U174" s="20"/>
      <c r="V174" s="20"/>
      <c r="W174" s="20"/>
      <c r="X174" s="20"/>
      <c r="Y174" s="20"/>
      <c r="Z174" s="20"/>
    </row>
    <row r="175" ht="12.75" customHeight="1">
      <c r="A175" s="20"/>
      <c r="B175" s="20"/>
      <c r="C175" s="20"/>
      <c r="D175" s="20"/>
      <c r="E175" s="175"/>
      <c r="F175" s="175"/>
      <c r="G175" s="20"/>
      <c r="H175" s="20"/>
      <c r="I175" s="20"/>
      <c r="J175" s="20"/>
      <c r="K175" s="175"/>
      <c r="L175" s="175"/>
      <c r="M175" s="20"/>
      <c r="N175" s="20"/>
      <c r="O175" s="20"/>
      <c r="P175" s="20"/>
      <c r="Q175" s="20"/>
      <c r="R175" s="20"/>
      <c r="S175" s="20"/>
      <c r="T175" s="20"/>
      <c r="U175" s="20"/>
      <c r="V175" s="20"/>
      <c r="W175" s="20"/>
      <c r="X175" s="20"/>
      <c r="Y175" s="20"/>
      <c r="Z175" s="20"/>
    </row>
    <row r="176" ht="12.75" customHeight="1">
      <c r="A176" s="20"/>
      <c r="B176" s="20"/>
      <c r="C176" s="20"/>
      <c r="D176" s="20"/>
      <c r="E176" s="175"/>
      <c r="F176" s="175"/>
      <c r="G176" s="20"/>
      <c r="H176" s="20"/>
      <c r="I176" s="20"/>
      <c r="J176" s="20"/>
      <c r="K176" s="175"/>
      <c r="L176" s="175"/>
      <c r="M176" s="20"/>
      <c r="N176" s="20"/>
      <c r="O176" s="20"/>
      <c r="P176" s="20"/>
      <c r="Q176" s="20"/>
      <c r="R176" s="20"/>
      <c r="S176" s="20"/>
      <c r="T176" s="20"/>
      <c r="U176" s="20"/>
      <c r="V176" s="20"/>
      <c r="W176" s="20"/>
      <c r="X176" s="20"/>
      <c r="Y176" s="20"/>
      <c r="Z176" s="20"/>
    </row>
    <row r="177" ht="12.75" customHeight="1">
      <c r="A177" s="20"/>
      <c r="B177" s="20"/>
      <c r="C177" s="20"/>
      <c r="D177" s="20"/>
      <c r="E177" s="175"/>
      <c r="F177" s="175"/>
      <c r="G177" s="20"/>
      <c r="H177" s="20"/>
      <c r="I177" s="20"/>
      <c r="J177" s="20"/>
      <c r="K177" s="175"/>
      <c r="L177" s="175"/>
      <c r="M177" s="20"/>
      <c r="N177" s="20"/>
      <c r="O177" s="20"/>
      <c r="P177" s="20"/>
      <c r="Q177" s="20"/>
      <c r="R177" s="20"/>
      <c r="S177" s="20"/>
      <c r="T177" s="20"/>
      <c r="U177" s="20"/>
      <c r="V177" s="20"/>
      <c r="W177" s="20"/>
      <c r="X177" s="20"/>
      <c r="Y177" s="20"/>
      <c r="Z177" s="20"/>
    </row>
    <row r="178" ht="12.75" customHeight="1">
      <c r="A178" s="20"/>
      <c r="B178" s="20"/>
      <c r="C178" s="20"/>
      <c r="D178" s="20"/>
      <c r="E178" s="175"/>
      <c r="F178" s="175"/>
      <c r="G178" s="20"/>
      <c r="H178" s="20"/>
      <c r="I178" s="20"/>
      <c r="J178" s="20"/>
      <c r="K178" s="175"/>
      <c r="L178" s="175"/>
      <c r="M178" s="20"/>
      <c r="N178" s="20"/>
      <c r="O178" s="20"/>
      <c r="P178" s="20"/>
      <c r="Q178" s="20"/>
      <c r="R178" s="20"/>
      <c r="S178" s="20"/>
      <c r="T178" s="20"/>
      <c r="U178" s="20"/>
      <c r="V178" s="20"/>
      <c r="W178" s="20"/>
      <c r="X178" s="20"/>
      <c r="Y178" s="20"/>
      <c r="Z178" s="20"/>
    </row>
    <row r="179" ht="12.75" customHeight="1">
      <c r="A179" s="20"/>
      <c r="B179" s="20"/>
      <c r="C179" s="20"/>
      <c r="D179" s="20"/>
      <c r="E179" s="175"/>
      <c r="F179" s="175"/>
      <c r="G179" s="20"/>
      <c r="H179" s="20"/>
      <c r="I179" s="20"/>
      <c r="J179" s="20"/>
      <c r="K179" s="175"/>
      <c r="L179" s="175"/>
      <c r="M179" s="20"/>
      <c r="N179" s="20"/>
      <c r="O179" s="20"/>
      <c r="P179" s="20"/>
      <c r="Q179" s="20"/>
      <c r="R179" s="20"/>
      <c r="S179" s="20"/>
      <c r="T179" s="20"/>
      <c r="U179" s="20"/>
      <c r="V179" s="20"/>
      <c r="W179" s="20"/>
      <c r="X179" s="20"/>
      <c r="Y179" s="20"/>
      <c r="Z179" s="20"/>
    </row>
    <row r="180" ht="12.75" customHeight="1">
      <c r="A180" s="20"/>
      <c r="B180" s="20"/>
      <c r="C180" s="20"/>
      <c r="D180" s="20"/>
      <c r="E180" s="175"/>
      <c r="F180" s="175"/>
      <c r="G180" s="20"/>
      <c r="H180" s="20"/>
      <c r="I180" s="20"/>
      <c r="J180" s="20"/>
      <c r="K180" s="175"/>
      <c r="L180" s="175"/>
      <c r="M180" s="20"/>
      <c r="N180" s="20"/>
      <c r="O180" s="20"/>
      <c r="P180" s="20"/>
      <c r="Q180" s="20"/>
      <c r="R180" s="20"/>
      <c r="S180" s="20"/>
      <c r="T180" s="20"/>
      <c r="U180" s="20"/>
      <c r="V180" s="20"/>
      <c r="W180" s="20"/>
      <c r="X180" s="20"/>
      <c r="Y180" s="20"/>
      <c r="Z180" s="20"/>
    </row>
    <row r="181" ht="12.75" customHeight="1">
      <c r="A181" s="20"/>
      <c r="B181" s="20"/>
      <c r="C181" s="20"/>
      <c r="D181" s="20"/>
      <c r="E181" s="175"/>
      <c r="F181" s="175"/>
      <c r="G181" s="20"/>
      <c r="H181" s="20"/>
      <c r="I181" s="20"/>
      <c r="J181" s="20"/>
      <c r="K181" s="175"/>
      <c r="L181" s="175"/>
      <c r="M181" s="20"/>
      <c r="N181" s="20"/>
      <c r="O181" s="20"/>
      <c r="P181" s="20"/>
      <c r="Q181" s="20"/>
      <c r="R181" s="20"/>
      <c r="S181" s="20"/>
      <c r="T181" s="20"/>
      <c r="U181" s="20"/>
      <c r="V181" s="20"/>
      <c r="W181" s="20"/>
      <c r="X181" s="20"/>
      <c r="Y181" s="20"/>
      <c r="Z181" s="20"/>
    </row>
    <row r="182" ht="12.75" customHeight="1">
      <c r="A182" s="20"/>
      <c r="B182" s="20"/>
      <c r="C182" s="20"/>
      <c r="D182" s="20"/>
      <c r="E182" s="175"/>
      <c r="F182" s="175"/>
      <c r="G182" s="20"/>
      <c r="H182" s="20"/>
      <c r="I182" s="20"/>
      <c r="J182" s="20"/>
      <c r="K182" s="175"/>
      <c r="L182" s="175"/>
      <c r="M182" s="20"/>
      <c r="N182" s="20"/>
      <c r="O182" s="20"/>
      <c r="P182" s="20"/>
      <c r="Q182" s="20"/>
      <c r="R182" s="20"/>
      <c r="S182" s="20"/>
      <c r="T182" s="20"/>
      <c r="U182" s="20"/>
      <c r="V182" s="20"/>
      <c r="W182" s="20"/>
      <c r="X182" s="20"/>
      <c r="Y182" s="20"/>
      <c r="Z182" s="20"/>
    </row>
    <row r="183" ht="12.75" customHeight="1">
      <c r="A183" s="20"/>
      <c r="B183" s="20"/>
      <c r="C183" s="20"/>
      <c r="D183" s="20"/>
      <c r="E183" s="175"/>
      <c r="F183" s="175"/>
      <c r="G183" s="20"/>
      <c r="H183" s="20"/>
      <c r="I183" s="20"/>
      <c r="J183" s="20"/>
      <c r="K183" s="175"/>
      <c r="L183" s="175"/>
      <c r="M183" s="20"/>
      <c r="N183" s="20"/>
      <c r="O183" s="20"/>
      <c r="P183" s="20"/>
      <c r="Q183" s="20"/>
      <c r="R183" s="20"/>
      <c r="S183" s="20"/>
      <c r="T183" s="20"/>
      <c r="U183" s="20"/>
      <c r="V183" s="20"/>
      <c r="W183" s="20"/>
      <c r="X183" s="20"/>
      <c r="Y183" s="20"/>
      <c r="Z183" s="20"/>
    </row>
    <row r="184" ht="12.75" customHeight="1">
      <c r="A184" s="20"/>
      <c r="B184" s="20"/>
      <c r="C184" s="20"/>
      <c r="D184" s="20"/>
      <c r="E184" s="175"/>
      <c r="F184" s="175"/>
      <c r="G184" s="20"/>
      <c r="H184" s="20"/>
      <c r="I184" s="20"/>
      <c r="J184" s="20"/>
      <c r="K184" s="175"/>
      <c r="L184" s="175"/>
      <c r="M184" s="20"/>
      <c r="N184" s="20"/>
      <c r="O184" s="20"/>
      <c r="P184" s="20"/>
      <c r="Q184" s="20"/>
      <c r="R184" s="20"/>
      <c r="S184" s="20"/>
      <c r="T184" s="20"/>
      <c r="U184" s="20"/>
      <c r="V184" s="20"/>
      <c r="W184" s="20"/>
      <c r="X184" s="20"/>
      <c r="Y184" s="20"/>
      <c r="Z184" s="20"/>
    </row>
    <row r="185" ht="12.75" customHeight="1">
      <c r="A185" s="20"/>
      <c r="B185" s="20"/>
      <c r="C185" s="20"/>
      <c r="D185" s="20"/>
      <c r="E185" s="175"/>
      <c r="F185" s="175"/>
      <c r="G185" s="20"/>
      <c r="H185" s="20"/>
      <c r="I185" s="20"/>
      <c r="J185" s="20"/>
      <c r="K185" s="175"/>
      <c r="L185" s="175"/>
      <c r="M185" s="20"/>
      <c r="N185" s="20"/>
      <c r="O185" s="20"/>
      <c r="P185" s="20"/>
      <c r="Q185" s="20"/>
      <c r="R185" s="20"/>
      <c r="S185" s="20"/>
      <c r="T185" s="20"/>
      <c r="U185" s="20"/>
      <c r="V185" s="20"/>
      <c r="W185" s="20"/>
      <c r="X185" s="20"/>
      <c r="Y185" s="20"/>
      <c r="Z185" s="20"/>
    </row>
    <row r="186" ht="12.75" customHeight="1">
      <c r="A186" s="20"/>
      <c r="B186" s="20"/>
      <c r="C186" s="20"/>
      <c r="D186" s="20"/>
      <c r="E186" s="175"/>
      <c r="F186" s="175"/>
      <c r="G186" s="20"/>
      <c r="H186" s="20"/>
      <c r="I186" s="20"/>
      <c r="J186" s="20"/>
      <c r="K186" s="175"/>
      <c r="L186" s="175"/>
      <c r="M186" s="20"/>
      <c r="N186" s="20"/>
      <c r="O186" s="20"/>
      <c r="P186" s="20"/>
      <c r="Q186" s="20"/>
      <c r="R186" s="20"/>
      <c r="S186" s="20"/>
      <c r="T186" s="20"/>
      <c r="U186" s="20"/>
      <c r="V186" s="20"/>
      <c r="W186" s="20"/>
      <c r="X186" s="20"/>
      <c r="Y186" s="20"/>
      <c r="Z186" s="20"/>
    </row>
    <row r="187" ht="12.75" customHeight="1">
      <c r="A187" s="20"/>
      <c r="B187" s="20"/>
      <c r="C187" s="20"/>
      <c r="D187" s="20"/>
      <c r="E187" s="175"/>
      <c r="F187" s="175"/>
      <c r="G187" s="20"/>
      <c r="H187" s="20"/>
      <c r="I187" s="20"/>
      <c r="J187" s="20"/>
      <c r="K187" s="175"/>
      <c r="L187" s="175"/>
      <c r="M187" s="20"/>
      <c r="N187" s="20"/>
      <c r="O187" s="20"/>
      <c r="P187" s="20"/>
      <c r="Q187" s="20"/>
      <c r="R187" s="20"/>
      <c r="S187" s="20"/>
      <c r="T187" s="20"/>
      <c r="U187" s="20"/>
      <c r="V187" s="20"/>
      <c r="W187" s="20"/>
      <c r="X187" s="20"/>
      <c r="Y187" s="20"/>
      <c r="Z187" s="20"/>
    </row>
    <row r="188" ht="12.75" customHeight="1">
      <c r="A188" s="20"/>
      <c r="B188" s="20"/>
      <c r="C188" s="20"/>
      <c r="D188" s="20"/>
      <c r="E188" s="175"/>
      <c r="F188" s="175"/>
      <c r="G188" s="20"/>
      <c r="H188" s="20"/>
      <c r="I188" s="20"/>
      <c r="J188" s="20"/>
      <c r="K188" s="175"/>
      <c r="L188" s="175"/>
      <c r="M188" s="20"/>
      <c r="N188" s="20"/>
      <c r="O188" s="20"/>
      <c r="P188" s="20"/>
      <c r="Q188" s="20"/>
      <c r="R188" s="20"/>
      <c r="S188" s="20"/>
      <c r="T188" s="20"/>
      <c r="U188" s="20"/>
      <c r="V188" s="20"/>
      <c r="W188" s="20"/>
      <c r="X188" s="20"/>
      <c r="Y188" s="20"/>
      <c r="Z188" s="20"/>
    </row>
    <row r="189" ht="12.75" customHeight="1">
      <c r="A189" s="20"/>
      <c r="B189" s="20"/>
      <c r="C189" s="20"/>
      <c r="D189" s="20"/>
      <c r="E189" s="175"/>
      <c r="F189" s="175"/>
      <c r="G189" s="20"/>
      <c r="H189" s="20"/>
      <c r="I189" s="20"/>
      <c r="J189" s="20"/>
      <c r="K189" s="175"/>
      <c r="L189" s="175"/>
      <c r="M189" s="20"/>
      <c r="N189" s="20"/>
      <c r="O189" s="20"/>
      <c r="P189" s="20"/>
      <c r="Q189" s="20"/>
      <c r="R189" s="20"/>
      <c r="S189" s="20"/>
      <c r="T189" s="20"/>
      <c r="U189" s="20"/>
      <c r="V189" s="20"/>
      <c r="W189" s="20"/>
      <c r="X189" s="20"/>
      <c r="Y189" s="20"/>
      <c r="Z189" s="20"/>
    </row>
    <row r="190" ht="12.75" customHeight="1">
      <c r="A190" s="20"/>
      <c r="B190" s="20"/>
      <c r="C190" s="20"/>
      <c r="D190" s="20"/>
      <c r="E190" s="175"/>
      <c r="F190" s="175"/>
      <c r="G190" s="20"/>
      <c r="H190" s="20"/>
      <c r="I190" s="20"/>
      <c r="J190" s="20"/>
      <c r="K190" s="175"/>
      <c r="L190" s="175"/>
      <c r="M190" s="20"/>
      <c r="N190" s="20"/>
      <c r="O190" s="20"/>
      <c r="P190" s="20"/>
      <c r="Q190" s="20"/>
      <c r="R190" s="20"/>
      <c r="S190" s="20"/>
      <c r="T190" s="20"/>
      <c r="U190" s="20"/>
      <c r="V190" s="20"/>
      <c r="W190" s="20"/>
      <c r="X190" s="20"/>
      <c r="Y190" s="20"/>
      <c r="Z190" s="20"/>
    </row>
    <row r="191" ht="12.75" customHeight="1">
      <c r="A191" s="20"/>
      <c r="B191" s="20"/>
      <c r="C191" s="20"/>
      <c r="D191" s="20"/>
      <c r="E191" s="175"/>
      <c r="F191" s="175"/>
      <c r="G191" s="20"/>
      <c r="H191" s="20"/>
      <c r="I191" s="20"/>
      <c r="J191" s="20"/>
      <c r="K191" s="175"/>
      <c r="L191" s="175"/>
      <c r="M191" s="20"/>
      <c r="N191" s="20"/>
      <c r="O191" s="20"/>
      <c r="P191" s="20"/>
      <c r="Q191" s="20"/>
      <c r="R191" s="20"/>
      <c r="S191" s="20"/>
      <c r="T191" s="20"/>
      <c r="U191" s="20"/>
      <c r="V191" s="20"/>
      <c r="W191" s="20"/>
      <c r="X191" s="20"/>
      <c r="Y191" s="20"/>
      <c r="Z191" s="20"/>
    </row>
    <row r="192" ht="12.75" customHeight="1">
      <c r="A192" s="20"/>
      <c r="B192" s="20"/>
      <c r="C192" s="20"/>
      <c r="D192" s="20"/>
      <c r="E192" s="175"/>
      <c r="F192" s="175"/>
      <c r="G192" s="20"/>
      <c r="H192" s="20"/>
      <c r="I192" s="20"/>
      <c r="J192" s="20"/>
      <c r="K192" s="175"/>
      <c r="L192" s="175"/>
      <c r="M192" s="20"/>
      <c r="N192" s="20"/>
      <c r="O192" s="20"/>
      <c r="P192" s="20"/>
      <c r="Q192" s="20"/>
      <c r="R192" s="20"/>
      <c r="S192" s="20"/>
      <c r="T192" s="20"/>
      <c r="U192" s="20"/>
      <c r="V192" s="20"/>
      <c r="W192" s="20"/>
      <c r="X192" s="20"/>
      <c r="Y192" s="20"/>
      <c r="Z192" s="20"/>
    </row>
    <row r="193" ht="12.75" customHeight="1">
      <c r="A193" s="20"/>
      <c r="B193" s="20"/>
      <c r="C193" s="20"/>
      <c r="D193" s="20"/>
      <c r="E193" s="175"/>
      <c r="F193" s="175"/>
      <c r="G193" s="20"/>
      <c r="H193" s="20"/>
      <c r="I193" s="20"/>
      <c r="J193" s="20"/>
      <c r="K193" s="175"/>
      <c r="L193" s="175"/>
      <c r="M193" s="20"/>
      <c r="N193" s="20"/>
      <c r="O193" s="20"/>
      <c r="P193" s="20"/>
      <c r="Q193" s="20"/>
      <c r="R193" s="20"/>
      <c r="S193" s="20"/>
      <c r="T193" s="20"/>
      <c r="U193" s="20"/>
      <c r="V193" s="20"/>
      <c r="W193" s="20"/>
      <c r="X193" s="20"/>
      <c r="Y193" s="20"/>
      <c r="Z193" s="20"/>
    </row>
    <row r="194" ht="12.75" customHeight="1">
      <c r="A194" s="20"/>
      <c r="B194" s="20"/>
      <c r="C194" s="20"/>
      <c r="D194" s="20"/>
      <c r="E194" s="175"/>
      <c r="F194" s="175"/>
      <c r="G194" s="20"/>
      <c r="H194" s="20"/>
      <c r="I194" s="20"/>
      <c r="J194" s="20"/>
      <c r="K194" s="175"/>
      <c r="L194" s="175"/>
      <c r="M194" s="20"/>
      <c r="N194" s="20"/>
      <c r="O194" s="20"/>
      <c r="P194" s="20"/>
      <c r="Q194" s="20"/>
      <c r="R194" s="20"/>
      <c r="S194" s="20"/>
      <c r="T194" s="20"/>
      <c r="U194" s="20"/>
      <c r="V194" s="20"/>
      <c r="W194" s="20"/>
      <c r="X194" s="20"/>
      <c r="Y194" s="20"/>
      <c r="Z194" s="20"/>
    </row>
    <row r="195" ht="12.75" customHeight="1">
      <c r="A195" s="20"/>
      <c r="B195" s="20"/>
      <c r="C195" s="20"/>
      <c r="D195" s="20"/>
      <c r="E195" s="175"/>
      <c r="F195" s="175"/>
      <c r="G195" s="20"/>
      <c r="H195" s="20"/>
      <c r="I195" s="20"/>
      <c r="J195" s="20"/>
      <c r="K195" s="175"/>
      <c r="L195" s="175"/>
      <c r="M195" s="20"/>
      <c r="N195" s="20"/>
      <c r="O195" s="20"/>
      <c r="P195" s="20"/>
      <c r="Q195" s="20"/>
      <c r="R195" s="20"/>
      <c r="S195" s="20"/>
      <c r="T195" s="20"/>
      <c r="U195" s="20"/>
      <c r="V195" s="20"/>
      <c r="W195" s="20"/>
      <c r="X195" s="20"/>
      <c r="Y195" s="20"/>
      <c r="Z195" s="20"/>
    </row>
    <row r="196" ht="12.75" customHeight="1">
      <c r="A196" s="20"/>
      <c r="B196" s="20"/>
      <c r="C196" s="20"/>
      <c r="D196" s="20"/>
      <c r="E196" s="175"/>
      <c r="F196" s="175"/>
      <c r="G196" s="20"/>
      <c r="H196" s="20"/>
      <c r="I196" s="20"/>
      <c r="J196" s="20"/>
      <c r="K196" s="175"/>
      <c r="L196" s="175"/>
      <c r="M196" s="20"/>
      <c r="N196" s="20"/>
      <c r="O196" s="20"/>
      <c r="P196" s="20"/>
      <c r="Q196" s="20"/>
      <c r="R196" s="20"/>
      <c r="S196" s="20"/>
      <c r="T196" s="20"/>
      <c r="U196" s="20"/>
      <c r="V196" s="20"/>
      <c r="W196" s="20"/>
      <c r="X196" s="20"/>
      <c r="Y196" s="20"/>
      <c r="Z196" s="20"/>
    </row>
    <row r="197" ht="12.75" customHeight="1">
      <c r="A197" s="20"/>
      <c r="B197" s="20"/>
      <c r="C197" s="20"/>
      <c r="D197" s="20"/>
      <c r="E197" s="175"/>
      <c r="F197" s="175"/>
      <c r="G197" s="20"/>
      <c r="H197" s="20"/>
      <c r="I197" s="20"/>
      <c r="J197" s="20"/>
      <c r="K197" s="175"/>
      <c r="L197" s="175"/>
      <c r="M197" s="20"/>
      <c r="N197" s="20"/>
      <c r="O197" s="20"/>
      <c r="P197" s="20"/>
      <c r="Q197" s="20"/>
      <c r="R197" s="20"/>
      <c r="S197" s="20"/>
      <c r="T197" s="20"/>
      <c r="U197" s="20"/>
      <c r="V197" s="20"/>
      <c r="W197" s="20"/>
      <c r="X197" s="20"/>
      <c r="Y197" s="20"/>
      <c r="Z197" s="20"/>
    </row>
    <row r="198" ht="12.75" customHeight="1">
      <c r="A198" s="20"/>
      <c r="B198" s="20"/>
      <c r="C198" s="20"/>
      <c r="D198" s="20"/>
      <c r="E198" s="175"/>
      <c r="F198" s="175"/>
      <c r="G198" s="20"/>
      <c r="H198" s="20"/>
      <c r="I198" s="20"/>
      <c r="J198" s="20"/>
      <c r="K198" s="175"/>
      <c r="L198" s="175"/>
      <c r="M198" s="20"/>
      <c r="N198" s="20"/>
      <c r="O198" s="20"/>
      <c r="P198" s="20"/>
      <c r="Q198" s="20"/>
      <c r="R198" s="20"/>
      <c r="S198" s="20"/>
      <c r="T198" s="20"/>
      <c r="U198" s="20"/>
      <c r="V198" s="20"/>
      <c r="W198" s="20"/>
      <c r="X198" s="20"/>
      <c r="Y198" s="20"/>
      <c r="Z198" s="20"/>
    </row>
    <row r="199" ht="12.75" customHeight="1">
      <c r="A199" s="20"/>
      <c r="B199" s="20"/>
      <c r="C199" s="20"/>
      <c r="D199" s="20"/>
      <c r="E199" s="175"/>
      <c r="F199" s="175"/>
      <c r="G199" s="20"/>
      <c r="H199" s="20"/>
      <c r="I199" s="20"/>
      <c r="J199" s="20"/>
      <c r="K199" s="175"/>
      <c r="L199" s="175"/>
      <c r="M199" s="20"/>
      <c r="N199" s="20"/>
      <c r="O199" s="20"/>
      <c r="P199" s="20"/>
      <c r="Q199" s="20"/>
      <c r="R199" s="20"/>
      <c r="S199" s="20"/>
      <c r="T199" s="20"/>
      <c r="U199" s="20"/>
      <c r="V199" s="20"/>
      <c r="W199" s="20"/>
      <c r="X199" s="20"/>
      <c r="Y199" s="20"/>
      <c r="Z199" s="20"/>
    </row>
    <row r="200" ht="12.75" customHeight="1">
      <c r="A200" s="20"/>
      <c r="B200" s="20"/>
      <c r="C200" s="20"/>
      <c r="D200" s="20"/>
      <c r="E200" s="175"/>
      <c r="F200" s="175"/>
      <c r="G200" s="20"/>
      <c r="H200" s="20"/>
      <c r="I200" s="20"/>
      <c r="J200" s="20"/>
      <c r="K200" s="175"/>
      <c r="L200" s="175"/>
      <c r="M200" s="20"/>
      <c r="N200" s="20"/>
      <c r="O200" s="20"/>
      <c r="P200" s="20"/>
      <c r="Q200" s="20"/>
      <c r="R200" s="20"/>
      <c r="S200" s="20"/>
      <c r="T200" s="20"/>
      <c r="U200" s="20"/>
      <c r="V200" s="20"/>
      <c r="W200" s="20"/>
      <c r="X200" s="20"/>
      <c r="Y200" s="20"/>
      <c r="Z200" s="20"/>
    </row>
    <row r="201" ht="12.75" customHeight="1">
      <c r="A201" s="20"/>
      <c r="B201" s="20"/>
      <c r="C201" s="20"/>
      <c r="D201" s="20"/>
      <c r="E201" s="175"/>
      <c r="F201" s="175"/>
      <c r="G201" s="20"/>
      <c r="H201" s="20"/>
      <c r="I201" s="20"/>
      <c r="J201" s="20"/>
      <c r="K201" s="175"/>
      <c r="L201" s="175"/>
      <c r="M201" s="20"/>
      <c r="N201" s="20"/>
      <c r="O201" s="20"/>
      <c r="P201" s="20"/>
      <c r="Q201" s="20"/>
      <c r="R201" s="20"/>
      <c r="S201" s="20"/>
      <c r="T201" s="20"/>
      <c r="U201" s="20"/>
      <c r="V201" s="20"/>
      <c r="W201" s="20"/>
      <c r="X201" s="20"/>
      <c r="Y201" s="20"/>
      <c r="Z201" s="20"/>
    </row>
    <row r="202" ht="12.75" customHeight="1">
      <c r="A202" s="20"/>
      <c r="B202" s="20"/>
      <c r="C202" s="20"/>
      <c r="D202" s="20"/>
      <c r="E202" s="175"/>
      <c r="F202" s="175"/>
      <c r="G202" s="20"/>
      <c r="H202" s="20"/>
      <c r="I202" s="20"/>
      <c r="J202" s="20"/>
      <c r="K202" s="175"/>
      <c r="L202" s="175"/>
      <c r="M202" s="20"/>
      <c r="N202" s="20"/>
      <c r="O202" s="20"/>
      <c r="P202" s="20"/>
      <c r="Q202" s="20"/>
      <c r="R202" s="20"/>
      <c r="S202" s="20"/>
      <c r="T202" s="20"/>
      <c r="U202" s="20"/>
      <c r="V202" s="20"/>
      <c r="W202" s="20"/>
      <c r="X202" s="20"/>
      <c r="Y202" s="20"/>
      <c r="Z202" s="20"/>
    </row>
    <row r="203" ht="12.75" customHeight="1">
      <c r="A203" s="20"/>
      <c r="B203" s="20"/>
      <c r="C203" s="20"/>
      <c r="D203" s="20"/>
      <c r="E203" s="175"/>
      <c r="F203" s="175"/>
      <c r="G203" s="20"/>
      <c r="H203" s="20"/>
      <c r="I203" s="20"/>
      <c r="J203" s="20"/>
      <c r="K203" s="175"/>
      <c r="L203" s="175"/>
      <c r="M203" s="20"/>
      <c r="N203" s="20"/>
      <c r="O203" s="20"/>
      <c r="P203" s="20"/>
      <c r="Q203" s="20"/>
      <c r="R203" s="20"/>
      <c r="S203" s="20"/>
      <c r="T203" s="20"/>
      <c r="U203" s="20"/>
      <c r="V203" s="20"/>
      <c r="W203" s="20"/>
      <c r="X203" s="20"/>
      <c r="Y203" s="20"/>
      <c r="Z203" s="20"/>
    </row>
    <row r="204" ht="12.75" customHeight="1">
      <c r="A204" s="20"/>
      <c r="B204" s="20"/>
      <c r="C204" s="20"/>
      <c r="D204" s="20"/>
      <c r="E204" s="175"/>
      <c r="F204" s="175"/>
      <c r="G204" s="20"/>
      <c r="H204" s="20"/>
      <c r="I204" s="20"/>
      <c r="J204" s="20"/>
      <c r="K204" s="175"/>
      <c r="L204" s="175"/>
      <c r="M204" s="20"/>
      <c r="N204" s="20"/>
      <c r="O204" s="20"/>
      <c r="P204" s="20"/>
      <c r="Q204" s="20"/>
      <c r="R204" s="20"/>
      <c r="S204" s="20"/>
      <c r="T204" s="20"/>
      <c r="U204" s="20"/>
      <c r="V204" s="20"/>
      <c r="W204" s="20"/>
      <c r="X204" s="20"/>
      <c r="Y204" s="20"/>
      <c r="Z204" s="20"/>
    </row>
    <row r="205" ht="12.75" customHeight="1">
      <c r="A205" s="20"/>
      <c r="B205" s="20"/>
      <c r="C205" s="20"/>
      <c r="D205" s="20"/>
      <c r="E205" s="175"/>
      <c r="F205" s="175"/>
      <c r="G205" s="20"/>
      <c r="H205" s="20"/>
      <c r="I205" s="20"/>
      <c r="J205" s="20"/>
      <c r="K205" s="175"/>
      <c r="L205" s="175"/>
      <c r="M205" s="20"/>
      <c r="N205" s="20"/>
      <c r="O205" s="20"/>
      <c r="P205" s="20"/>
      <c r="Q205" s="20"/>
      <c r="R205" s="20"/>
      <c r="S205" s="20"/>
      <c r="T205" s="20"/>
      <c r="U205" s="20"/>
      <c r="V205" s="20"/>
      <c r="W205" s="20"/>
      <c r="X205" s="20"/>
      <c r="Y205" s="20"/>
      <c r="Z205" s="20"/>
    </row>
    <row r="206" ht="12.75" customHeight="1">
      <c r="A206" s="20"/>
      <c r="B206" s="20"/>
      <c r="C206" s="20"/>
      <c r="D206" s="20"/>
      <c r="E206" s="175"/>
      <c r="F206" s="175"/>
      <c r="G206" s="20"/>
      <c r="H206" s="20"/>
      <c r="I206" s="20"/>
      <c r="J206" s="20"/>
      <c r="K206" s="175"/>
      <c r="L206" s="175"/>
      <c r="M206" s="20"/>
      <c r="N206" s="20"/>
      <c r="O206" s="20"/>
      <c r="P206" s="20"/>
      <c r="Q206" s="20"/>
      <c r="R206" s="20"/>
      <c r="S206" s="20"/>
      <c r="T206" s="20"/>
      <c r="U206" s="20"/>
      <c r="V206" s="20"/>
      <c r="W206" s="20"/>
      <c r="X206" s="20"/>
      <c r="Y206" s="20"/>
      <c r="Z206" s="20"/>
    </row>
    <row r="207" ht="12.75" customHeight="1">
      <c r="A207" s="20"/>
      <c r="B207" s="20"/>
      <c r="C207" s="20"/>
      <c r="D207" s="20"/>
      <c r="E207" s="175"/>
      <c r="F207" s="175"/>
      <c r="G207" s="20"/>
      <c r="H207" s="20"/>
      <c r="I207" s="20"/>
      <c r="J207" s="20"/>
      <c r="K207" s="175"/>
      <c r="L207" s="175"/>
      <c r="M207" s="20"/>
      <c r="N207" s="20"/>
      <c r="O207" s="20"/>
      <c r="P207" s="20"/>
      <c r="Q207" s="20"/>
      <c r="R207" s="20"/>
      <c r="S207" s="20"/>
      <c r="T207" s="20"/>
      <c r="U207" s="20"/>
      <c r="V207" s="20"/>
      <c r="W207" s="20"/>
      <c r="X207" s="20"/>
      <c r="Y207" s="20"/>
      <c r="Z207" s="20"/>
    </row>
    <row r="208" ht="12.75" customHeight="1">
      <c r="A208" s="20"/>
      <c r="B208" s="20"/>
      <c r="C208" s="20"/>
      <c r="D208" s="20"/>
      <c r="E208" s="175"/>
      <c r="F208" s="175"/>
      <c r="G208" s="20"/>
      <c r="H208" s="20"/>
      <c r="I208" s="20"/>
      <c r="J208" s="20"/>
      <c r="K208" s="175"/>
      <c r="L208" s="175"/>
      <c r="M208" s="20"/>
      <c r="N208" s="20"/>
      <c r="O208" s="20"/>
      <c r="P208" s="20"/>
      <c r="Q208" s="20"/>
      <c r="R208" s="20"/>
      <c r="S208" s="20"/>
      <c r="T208" s="20"/>
      <c r="U208" s="20"/>
      <c r="V208" s="20"/>
      <c r="W208" s="20"/>
      <c r="X208" s="20"/>
      <c r="Y208" s="20"/>
      <c r="Z208" s="20"/>
    </row>
    <row r="209" ht="12.75" customHeight="1">
      <c r="A209" s="20"/>
      <c r="B209" s="20"/>
      <c r="C209" s="20"/>
      <c r="D209" s="20"/>
      <c r="E209" s="175"/>
      <c r="F209" s="175"/>
      <c r="G209" s="20"/>
      <c r="H209" s="20"/>
      <c r="I209" s="20"/>
      <c r="J209" s="20"/>
      <c r="K209" s="175"/>
      <c r="L209" s="175"/>
      <c r="M209" s="20"/>
      <c r="N209" s="20"/>
      <c r="O209" s="20"/>
      <c r="P209" s="20"/>
      <c r="Q209" s="20"/>
      <c r="R209" s="20"/>
      <c r="S209" s="20"/>
      <c r="T209" s="20"/>
      <c r="U209" s="20"/>
      <c r="V209" s="20"/>
      <c r="W209" s="20"/>
      <c r="X209" s="20"/>
      <c r="Y209" s="20"/>
      <c r="Z209" s="20"/>
    </row>
    <row r="210" ht="12.75" customHeight="1">
      <c r="A210" s="20"/>
      <c r="B210" s="20"/>
      <c r="C210" s="20"/>
      <c r="D210" s="20"/>
      <c r="E210" s="175"/>
      <c r="F210" s="175"/>
      <c r="G210" s="20"/>
      <c r="H210" s="20"/>
      <c r="I210" s="20"/>
      <c r="J210" s="20"/>
      <c r="K210" s="175"/>
      <c r="L210" s="175"/>
      <c r="M210" s="20"/>
      <c r="N210" s="20"/>
      <c r="O210" s="20"/>
      <c r="P210" s="20"/>
      <c r="Q210" s="20"/>
      <c r="R210" s="20"/>
      <c r="S210" s="20"/>
      <c r="T210" s="20"/>
      <c r="U210" s="20"/>
      <c r="V210" s="20"/>
      <c r="W210" s="20"/>
      <c r="X210" s="20"/>
      <c r="Y210" s="20"/>
      <c r="Z210" s="20"/>
    </row>
    <row r="211" ht="12.75" customHeight="1">
      <c r="A211" s="20"/>
      <c r="B211" s="20"/>
      <c r="C211" s="20"/>
      <c r="D211" s="20"/>
      <c r="E211" s="175"/>
      <c r="F211" s="175"/>
      <c r="G211" s="20"/>
      <c r="H211" s="20"/>
      <c r="I211" s="20"/>
      <c r="J211" s="20"/>
      <c r="K211" s="175"/>
      <c r="L211" s="175"/>
      <c r="M211" s="20"/>
      <c r="N211" s="20"/>
      <c r="O211" s="20"/>
      <c r="P211" s="20"/>
      <c r="Q211" s="20"/>
      <c r="R211" s="20"/>
      <c r="S211" s="20"/>
      <c r="T211" s="20"/>
      <c r="U211" s="20"/>
      <c r="V211" s="20"/>
      <c r="W211" s="20"/>
      <c r="X211" s="20"/>
      <c r="Y211" s="20"/>
      <c r="Z211" s="20"/>
    </row>
    <row r="212" ht="12.75" customHeight="1">
      <c r="A212" s="20"/>
      <c r="B212" s="20"/>
      <c r="C212" s="20"/>
      <c r="D212" s="20"/>
      <c r="E212" s="175"/>
      <c r="F212" s="175"/>
      <c r="G212" s="20"/>
      <c r="H212" s="20"/>
      <c r="I212" s="20"/>
      <c r="J212" s="20"/>
      <c r="K212" s="175"/>
      <c r="L212" s="175"/>
      <c r="M212" s="20"/>
      <c r="N212" s="20"/>
      <c r="O212" s="20"/>
      <c r="P212" s="20"/>
      <c r="Q212" s="20"/>
      <c r="R212" s="20"/>
      <c r="S212" s="20"/>
      <c r="T212" s="20"/>
      <c r="U212" s="20"/>
      <c r="V212" s="20"/>
      <c r="W212" s="20"/>
      <c r="X212" s="20"/>
      <c r="Y212" s="20"/>
      <c r="Z212" s="20"/>
    </row>
    <row r="213" ht="12.75" customHeight="1">
      <c r="A213" s="20"/>
      <c r="B213" s="20"/>
      <c r="C213" s="20"/>
      <c r="D213" s="20"/>
      <c r="E213" s="175"/>
      <c r="F213" s="175"/>
      <c r="G213" s="20"/>
      <c r="H213" s="20"/>
      <c r="I213" s="20"/>
      <c r="J213" s="20"/>
      <c r="K213" s="175"/>
      <c r="L213" s="175"/>
      <c r="M213" s="20"/>
      <c r="N213" s="20"/>
      <c r="O213" s="20"/>
      <c r="P213" s="20"/>
      <c r="Q213" s="20"/>
      <c r="R213" s="20"/>
      <c r="S213" s="20"/>
      <c r="T213" s="20"/>
      <c r="U213" s="20"/>
      <c r="V213" s="20"/>
      <c r="W213" s="20"/>
      <c r="X213" s="20"/>
      <c r="Y213" s="20"/>
      <c r="Z213" s="20"/>
    </row>
    <row r="214" ht="12.75" customHeight="1">
      <c r="A214" s="20"/>
      <c r="B214" s="20"/>
      <c r="C214" s="20"/>
      <c r="D214" s="20"/>
      <c r="E214" s="175"/>
      <c r="F214" s="175"/>
      <c r="G214" s="20"/>
      <c r="H214" s="20"/>
      <c r="I214" s="20"/>
      <c r="J214" s="20"/>
      <c r="K214" s="175"/>
      <c r="L214" s="175"/>
      <c r="M214" s="20"/>
      <c r="N214" s="20"/>
      <c r="O214" s="20"/>
      <c r="P214" s="20"/>
      <c r="Q214" s="20"/>
      <c r="R214" s="20"/>
      <c r="S214" s="20"/>
      <c r="T214" s="20"/>
      <c r="U214" s="20"/>
      <c r="V214" s="20"/>
      <c r="W214" s="20"/>
      <c r="X214" s="20"/>
      <c r="Y214" s="20"/>
      <c r="Z214" s="20"/>
    </row>
    <row r="215" ht="12.75" customHeight="1">
      <c r="A215" s="20"/>
      <c r="B215" s="20"/>
      <c r="C215" s="20"/>
      <c r="D215" s="20"/>
      <c r="E215" s="175"/>
      <c r="F215" s="175"/>
      <c r="G215" s="20"/>
      <c r="H215" s="20"/>
      <c r="I215" s="20"/>
      <c r="J215" s="20"/>
      <c r="K215" s="175"/>
      <c r="L215" s="175"/>
      <c r="M215" s="20"/>
      <c r="N215" s="20"/>
      <c r="O215" s="20"/>
      <c r="P215" s="20"/>
      <c r="Q215" s="20"/>
      <c r="R215" s="20"/>
      <c r="S215" s="20"/>
      <c r="T215" s="20"/>
      <c r="U215" s="20"/>
      <c r="V215" s="20"/>
      <c r="W215" s="20"/>
      <c r="X215" s="20"/>
      <c r="Y215" s="20"/>
      <c r="Z215" s="20"/>
    </row>
    <row r="216" ht="12.75" customHeight="1">
      <c r="A216" s="20"/>
      <c r="B216" s="20"/>
      <c r="C216" s="20"/>
      <c r="D216" s="20"/>
      <c r="E216" s="175"/>
      <c r="F216" s="175"/>
      <c r="G216" s="20"/>
      <c r="H216" s="20"/>
      <c r="I216" s="20"/>
      <c r="J216" s="20"/>
      <c r="K216" s="175"/>
      <c r="L216" s="175"/>
      <c r="M216" s="20"/>
      <c r="N216" s="20"/>
      <c r="O216" s="20"/>
      <c r="P216" s="20"/>
      <c r="Q216" s="20"/>
      <c r="R216" s="20"/>
      <c r="S216" s="20"/>
      <c r="T216" s="20"/>
      <c r="U216" s="20"/>
      <c r="V216" s="20"/>
      <c r="W216" s="20"/>
      <c r="X216" s="20"/>
      <c r="Y216" s="20"/>
      <c r="Z216" s="20"/>
    </row>
    <row r="217" ht="12.75" customHeight="1">
      <c r="A217" s="20"/>
      <c r="B217" s="20"/>
      <c r="C217" s="20"/>
      <c r="D217" s="20"/>
      <c r="E217" s="175"/>
      <c r="F217" s="175"/>
      <c r="G217" s="20"/>
      <c r="H217" s="20"/>
      <c r="I217" s="20"/>
      <c r="J217" s="20"/>
      <c r="K217" s="175"/>
      <c r="L217" s="175"/>
      <c r="M217" s="20"/>
      <c r="N217" s="20"/>
      <c r="O217" s="20"/>
      <c r="P217" s="20"/>
      <c r="Q217" s="20"/>
      <c r="R217" s="20"/>
      <c r="S217" s="20"/>
      <c r="T217" s="20"/>
      <c r="U217" s="20"/>
      <c r="V217" s="20"/>
      <c r="W217" s="20"/>
      <c r="X217" s="20"/>
      <c r="Y217" s="20"/>
      <c r="Z217" s="20"/>
    </row>
    <row r="218" ht="12.75" customHeight="1">
      <c r="A218" s="20"/>
      <c r="B218" s="20"/>
      <c r="C218" s="20"/>
      <c r="D218" s="20"/>
      <c r="E218" s="175"/>
      <c r="F218" s="175"/>
      <c r="G218" s="20"/>
      <c r="H218" s="20"/>
      <c r="I218" s="20"/>
      <c r="J218" s="20"/>
      <c r="K218" s="175"/>
      <c r="L218" s="175"/>
      <c r="M218" s="20"/>
      <c r="N218" s="20"/>
      <c r="O218" s="20"/>
      <c r="P218" s="20"/>
      <c r="Q218" s="20"/>
      <c r="R218" s="20"/>
      <c r="S218" s="20"/>
      <c r="T218" s="20"/>
      <c r="U218" s="20"/>
      <c r="V218" s="20"/>
      <c r="W218" s="20"/>
      <c r="X218" s="20"/>
      <c r="Y218" s="20"/>
      <c r="Z218" s="20"/>
    </row>
    <row r="219" ht="12.75" customHeight="1">
      <c r="A219" s="20"/>
      <c r="B219" s="20"/>
      <c r="C219" s="20"/>
      <c r="D219" s="20"/>
      <c r="E219" s="175"/>
      <c r="F219" s="175"/>
      <c r="G219" s="20"/>
      <c r="H219" s="20"/>
      <c r="I219" s="20"/>
      <c r="J219" s="20"/>
      <c r="K219" s="175"/>
      <c r="L219" s="175"/>
      <c r="M219" s="20"/>
      <c r="N219" s="20"/>
      <c r="O219" s="20"/>
      <c r="P219" s="20"/>
      <c r="Q219" s="20"/>
      <c r="R219" s="20"/>
      <c r="S219" s="20"/>
      <c r="T219" s="20"/>
      <c r="U219" s="20"/>
      <c r="V219" s="20"/>
      <c r="W219" s="20"/>
      <c r="X219" s="20"/>
      <c r="Y219" s="20"/>
      <c r="Z219" s="20"/>
    </row>
    <row r="220" ht="12.75" customHeight="1">
      <c r="A220" s="20"/>
      <c r="B220" s="20"/>
      <c r="C220" s="20"/>
      <c r="D220" s="20"/>
      <c r="E220" s="175"/>
      <c r="F220" s="175"/>
      <c r="G220" s="20"/>
      <c r="H220" s="20"/>
      <c r="I220" s="20"/>
      <c r="J220" s="20"/>
      <c r="K220" s="175"/>
      <c r="L220" s="175"/>
      <c r="M220" s="20"/>
      <c r="N220" s="20"/>
      <c r="O220" s="20"/>
      <c r="P220" s="20"/>
      <c r="Q220" s="20"/>
      <c r="R220" s="20"/>
      <c r="S220" s="20"/>
      <c r="T220" s="20"/>
      <c r="U220" s="20"/>
      <c r="V220" s="20"/>
      <c r="W220" s="20"/>
      <c r="X220" s="20"/>
      <c r="Y220" s="20"/>
      <c r="Z220" s="20"/>
    </row>
    <row r="221" ht="12.75" customHeight="1">
      <c r="A221" s="20"/>
      <c r="B221" s="20"/>
      <c r="C221" s="20"/>
      <c r="D221" s="20"/>
      <c r="E221" s="175"/>
      <c r="F221" s="175"/>
      <c r="G221" s="20"/>
      <c r="H221" s="20"/>
      <c r="I221" s="20"/>
      <c r="J221" s="20"/>
      <c r="K221" s="175"/>
      <c r="L221" s="175"/>
      <c r="M221" s="20"/>
      <c r="N221" s="20"/>
      <c r="O221" s="20"/>
      <c r="P221" s="20"/>
      <c r="Q221" s="20"/>
      <c r="R221" s="20"/>
      <c r="S221" s="20"/>
      <c r="T221" s="20"/>
      <c r="U221" s="20"/>
      <c r="V221" s="20"/>
      <c r="W221" s="20"/>
      <c r="X221" s="20"/>
      <c r="Y221" s="20"/>
      <c r="Z221" s="20"/>
    </row>
    <row r="222" ht="12.75" customHeight="1">
      <c r="A222" s="20"/>
      <c r="B222" s="20"/>
      <c r="C222" s="20"/>
      <c r="D222" s="20"/>
      <c r="E222" s="175"/>
      <c r="F222" s="175"/>
      <c r="G222" s="20"/>
      <c r="H222" s="20"/>
      <c r="I222" s="20"/>
      <c r="J222" s="20"/>
      <c r="K222" s="175"/>
      <c r="L222" s="175"/>
      <c r="M222" s="20"/>
      <c r="N222" s="20"/>
      <c r="O222" s="20"/>
      <c r="P222" s="20"/>
      <c r="Q222" s="20"/>
      <c r="R222" s="20"/>
      <c r="S222" s="20"/>
      <c r="T222" s="20"/>
      <c r="U222" s="20"/>
      <c r="V222" s="20"/>
      <c r="W222" s="20"/>
      <c r="X222" s="20"/>
      <c r="Y222" s="20"/>
      <c r="Z222" s="20"/>
    </row>
    <row r="223" ht="12.75" customHeight="1">
      <c r="A223" s="20"/>
      <c r="B223" s="20"/>
      <c r="C223" s="20"/>
      <c r="D223" s="20"/>
      <c r="E223" s="175"/>
      <c r="F223" s="175"/>
      <c r="G223" s="20"/>
      <c r="H223" s="20"/>
      <c r="I223" s="20"/>
      <c r="J223" s="20"/>
      <c r="K223" s="175"/>
      <c r="L223" s="175"/>
      <c r="M223" s="20"/>
      <c r="N223" s="20"/>
      <c r="O223" s="20"/>
      <c r="P223" s="20"/>
      <c r="Q223" s="20"/>
      <c r="R223" s="20"/>
      <c r="S223" s="20"/>
      <c r="T223" s="20"/>
      <c r="U223" s="20"/>
      <c r="V223" s="20"/>
      <c r="W223" s="20"/>
      <c r="X223" s="20"/>
      <c r="Y223" s="20"/>
      <c r="Z223" s="20"/>
    </row>
    <row r="224" ht="12.75" customHeight="1">
      <c r="A224" s="20"/>
      <c r="B224" s="20"/>
      <c r="C224" s="20"/>
      <c r="D224" s="20"/>
      <c r="E224" s="175"/>
      <c r="F224" s="175"/>
      <c r="G224" s="20"/>
      <c r="H224" s="20"/>
      <c r="I224" s="20"/>
      <c r="J224" s="20"/>
      <c r="K224" s="175"/>
      <c r="L224" s="175"/>
      <c r="M224" s="20"/>
      <c r="N224" s="20"/>
      <c r="O224" s="20"/>
      <c r="P224" s="20"/>
      <c r="Q224" s="20"/>
      <c r="R224" s="20"/>
      <c r="S224" s="20"/>
      <c r="T224" s="20"/>
      <c r="U224" s="20"/>
      <c r="V224" s="20"/>
      <c r="W224" s="20"/>
      <c r="X224" s="20"/>
      <c r="Y224" s="20"/>
      <c r="Z224" s="20"/>
    </row>
    <row r="225" ht="12.75" customHeight="1">
      <c r="A225" s="20"/>
      <c r="B225" s="20"/>
      <c r="C225" s="20"/>
      <c r="D225" s="20"/>
      <c r="E225" s="175"/>
      <c r="F225" s="175"/>
      <c r="G225" s="20"/>
      <c r="H225" s="20"/>
      <c r="I225" s="20"/>
      <c r="J225" s="20"/>
      <c r="K225" s="175"/>
      <c r="L225" s="175"/>
      <c r="M225" s="20"/>
      <c r="N225" s="20"/>
      <c r="O225" s="20"/>
      <c r="P225" s="20"/>
      <c r="Q225" s="20"/>
      <c r="R225" s="20"/>
      <c r="S225" s="20"/>
      <c r="T225" s="20"/>
      <c r="U225" s="20"/>
      <c r="V225" s="20"/>
      <c r="W225" s="20"/>
      <c r="X225" s="20"/>
      <c r="Y225" s="20"/>
      <c r="Z225" s="20"/>
    </row>
    <row r="226" ht="12.75" customHeight="1">
      <c r="A226" s="20"/>
      <c r="B226" s="20"/>
      <c r="C226" s="20"/>
      <c r="D226" s="20"/>
      <c r="E226" s="175"/>
      <c r="F226" s="175"/>
      <c r="G226" s="20"/>
      <c r="H226" s="20"/>
      <c r="I226" s="20"/>
      <c r="J226" s="20"/>
      <c r="K226" s="175"/>
      <c r="L226" s="175"/>
      <c r="M226" s="20"/>
      <c r="N226" s="20"/>
      <c r="O226" s="20"/>
      <c r="P226" s="20"/>
      <c r="Q226" s="20"/>
      <c r="R226" s="20"/>
      <c r="S226" s="20"/>
      <c r="T226" s="20"/>
      <c r="U226" s="20"/>
      <c r="V226" s="20"/>
      <c r="W226" s="20"/>
      <c r="X226" s="20"/>
      <c r="Y226" s="20"/>
      <c r="Z226" s="20"/>
    </row>
    <row r="227" ht="12.75" customHeight="1">
      <c r="A227" s="20"/>
      <c r="B227" s="20"/>
      <c r="C227" s="20"/>
      <c r="D227" s="20"/>
      <c r="E227" s="175"/>
      <c r="F227" s="175"/>
      <c r="G227" s="20"/>
      <c r="H227" s="20"/>
      <c r="I227" s="20"/>
      <c r="J227" s="20"/>
      <c r="K227" s="175"/>
      <c r="L227" s="175"/>
      <c r="M227" s="20"/>
      <c r="N227" s="20"/>
      <c r="O227" s="20"/>
      <c r="P227" s="20"/>
      <c r="Q227" s="20"/>
      <c r="R227" s="20"/>
      <c r="S227" s="20"/>
      <c r="T227" s="20"/>
      <c r="U227" s="20"/>
      <c r="V227" s="20"/>
      <c r="W227" s="20"/>
      <c r="X227" s="20"/>
      <c r="Y227" s="20"/>
      <c r="Z227" s="20"/>
    </row>
    <row r="228" ht="12.75" customHeight="1">
      <c r="A228" s="20"/>
      <c r="B228" s="20"/>
      <c r="C228" s="20"/>
      <c r="D228" s="20"/>
      <c r="E228" s="175"/>
      <c r="F228" s="175"/>
      <c r="G228" s="20"/>
      <c r="H228" s="20"/>
      <c r="I228" s="20"/>
      <c r="J228" s="20"/>
      <c r="K228" s="175"/>
      <c r="L228" s="175"/>
      <c r="M228" s="20"/>
      <c r="N228" s="20"/>
      <c r="O228" s="20"/>
      <c r="P228" s="20"/>
      <c r="Q228" s="20"/>
      <c r="R228" s="20"/>
      <c r="S228" s="20"/>
      <c r="T228" s="20"/>
      <c r="U228" s="20"/>
      <c r="V228" s="20"/>
      <c r="W228" s="20"/>
      <c r="X228" s="20"/>
      <c r="Y228" s="20"/>
      <c r="Z228" s="20"/>
    </row>
    <row r="229" ht="12.75" customHeight="1">
      <c r="A229" s="20"/>
      <c r="B229" s="20"/>
      <c r="C229" s="20"/>
      <c r="D229" s="20"/>
      <c r="E229" s="175"/>
      <c r="F229" s="175"/>
      <c r="G229" s="20"/>
      <c r="H229" s="20"/>
      <c r="I229" s="20"/>
      <c r="J229" s="20"/>
      <c r="K229" s="175"/>
      <c r="L229" s="175"/>
      <c r="M229" s="20"/>
      <c r="N229" s="20"/>
      <c r="O229" s="20"/>
      <c r="P229" s="20"/>
      <c r="Q229" s="20"/>
      <c r="R229" s="20"/>
      <c r="S229" s="20"/>
      <c r="T229" s="20"/>
      <c r="U229" s="20"/>
      <c r="V229" s="20"/>
      <c r="W229" s="20"/>
      <c r="X229" s="20"/>
      <c r="Y229" s="20"/>
      <c r="Z229" s="20"/>
    </row>
    <row r="230" ht="12.75" customHeight="1">
      <c r="A230" s="20"/>
      <c r="B230" s="20"/>
      <c r="C230" s="20"/>
      <c r="D230" s="20"/>
      <c r="E230" s="175"/>
      <c r="F230" s="175"/>
      <c r="G230" s="20"/>
      <c r="H230" s="20"/>
      <c r="I230" s="20"/>
      <c r="J230" s="20"/>
      <c r="K230" s="175"/>
      <c r="L230" s="175"/>
      <c r="M230" s="20"/>
      <c r="N230" s="20"/>
      <c r="O230" s="20"/>
      <c r="P230" s="20"/>
      <c r="Q230" s="20"/>
      <c r="R230" s="20"/>
      <c r="S230" s="20"/>
      <c r="T230" s="20"/>
      <c r="U230" s="20"/>
      <c r="V230" s="20"/>
      <c r="W230" s="20"/>
      <c r="X230" s="20"/>
      <c r="Y230" s="20"/>
      <c r="Z230" s="20"/>
    </row>
    <row r="231" ht="12.75" customHeight="1">
      <c r="A231" s="20"/>
      <c r="B231" s="20"/>
      <c r="C231" s="20"/>
      <c r="D231" s="20"/>
      <c r="E231" s="175"/>
      <c r="F231" s="175"/>
      <c r="G231" s="20"/>
      <c r="H231" s="20"/>
      <c r="I231" s="20"/>
      <c r="J231" s="20"/>
      <c r="K231" s="175"/>
      <c r="L231" s="175"/>
      <c r="M231" s="20"/>
      <c r="N231" s="20"/>
      <c r="O231" s="20"/>
      <c r="P231" s="20"/>
      <c r="Q231" s="20"/>
      <c r="R231" s="20"/>
      <c r="S231" s="20"/>
      <c r="T231" s="20"/>
      <c r="U231" s="20"/>
      <c r="V231" s="20"/>
      <c r="W231" s="20"/>
      <c r="X231" s="20"/>
      <c r="Y231" s="20"/>
      <c r="Z231" s="20"/>
    </row>
    <row r="232" ht="12.75" customHeight="1">
      <c r="A232" s="20"/>
      <c r="B232" s="20"/>
      <c r="C232" s="20"/>
      <c r="D232" s="20"/>
      <c r="E232" s="175"/>
      <c r="F232" s="175"/>
      <c r="G232" s="20"/>
      <c r="H232" s="20"/>
      <c r="I232" s="20"/>
      <c r="J232" s="20"/>
      <c r="K232" s="175"/>
      <c r="L232" s="175"/>
      <c r="M232" s="20"/>
      <c r="N232" s="20"/>
      <c r="O232" s="20"/>
      <c r="P232" s="20"/>
      <c r="Q232" s="20"/>
      <c r="R232" s="20"/>
      <c r="S232" s="20"/>
      <c r="T232" s="20"/>
      <c r="U232" s="20"/>
      <c r="V232" s="20"/>
      <c r="W232" s="20"/>
      <c r="X232" s="20"/>
      <c r="Y232" s="20"/>
      <c r="Z232" s="20"/>
    </row>
    <row r="233" ht="12.75" customHeight="1">
      <c r="A233" s="20"/>
      <c r="B233" s="20"/>
      <c r="C233" s="20"/>
      <c r="D233" s="20"/>
      <c r="E233" s="175"/>
      <c r="F233" s="175"/>
      <c r="G233" s="20"/>
      <c r="H233" s="20"/>
      <c r="I233" s="20"/>
      <c r="J233" s="20"/>
      <c r="K233" s="175"/>
      <c r="L233" s="175"/>
      <c r="M233" s="20"/>
      <c r="N233" s="20"/>
      <c r="O233" s="20"/>
      <c r="P233" s="20"/>
      <c r="Q233" s="20"/>
      <c r="R233" s="20"/>
      <c r="S233" s="20"/>
      <c r="T233" s="20"/>
      <c r="U233" s="20"/>
      <c r="V233" s="20"/>
      <c r="W233" s="20"/>
      <c r="X233" s="20"/>
      <c r="Y233" s="20"/>
      <c r="Z233" s="20"/>
    </row>
    <row r="234" ht="12.75" customHeight="1">
      <c r="A234" s="20"/>
      <c r="B234" s="20"/>
      <c r="C234" s="20"/>
      <c r="D234" s="20"/>
      <c r="E234" s="175"/>
      <c r="F234" s="175"/>
      <c r="G234" s="20"/>
      <c r="H234" s="20"/>
      <c r="I234" s="20"/>
      <c r="J234" s="20"/>
      <c r="K234" s="175"/>
      <c r="L234" s="175"/>
      <c r="M234" s="20"/>
      <c r="N234" s="20"/>
      <c r="O234" s="20"/>
      <c r="P234" s="20"/>
      <c r="Q234" s="20"/>
      <c r="R234" s="20"/>
      <c r="S234" s="20"/>
      <c r="T234" s="20"/>
      <c r="U234" s="20"/>
      <c r="V234" s="20"/>
      <c r="W234" s="20"/>
      <c r="X234" s="20"/>
      <c r="Y234" s="20"/>
      <c r="Z234" s="20"/>
    </row>
    <row r="235" ht="12.75" customHeight="1">
      <c r="A235" s="20"/>
      <c r="B235" s="20"/>
      <c r="C235" s="20"/>
      <c r="D235" s="20"/>
      <c r="E235" s="175"/>
      <c r="F235" s="175"/>
      <c r="G235" s="20"/>
      <c r="H235" s="20"/>
      <c r="I235" s="20"/>
      <c r="J235" s="20"/>
      <c r="K235" s="175"/>
      <c r="L235" s="175"/>
      <c r="M235" s="20"/>
      <c r="N235" s="20"/>
      <c r="O235" s="20"/>
      <c r="P235" s="20"/>
      <c r="Q235" s="20"/>
      <c r="R235" s="20"/>
      <c r="S235" s="20"/>
      <c r="T235" s="20"/>
      <c r="U235" s="20"/>
      <c r="V235" s="20"/>
      <c r="W235" s="20"/>
      <c r="X235" s="20"/>
      <c r="Y235" s="20"/>
      <c r="Z235" s="20"/>
    </row>
    <row r="236" ht="12.75" customHeight="1">
      <c r="A236" s="20"/>
      <c r="B236" s="20"/>
      <c r="C236" s="20"/>
      <c r="D236" s="20"/>
      <c r="E236" s="175"/>
      <c r="F236" s="175"/>
      <c r="G236" s="20"/>
      <c r="H236" s="20"/>
      <c r="I236" s="20"/>
      <c r="J236" s="20"/>
      <c r="K236" s="175"/>
      <c r="L236" s="175"/>
      <c r="M236" s="20"/>
      <c r="N236" s="20"/>
      <c r="O236" s="20"/>
      <c r="P236" s="20"/>
      <c r="Q236" s="20"/>
      <c r="R236" s="20"/>
      <c r="S236" s="20"/>
      <c r="T236" s="20"/>
      <c r="U236" s="20"/>
      <c r="V236" s="20"/>
      <c r="W236" s="20"/>
      <c r="X236" s="20"/>
      <c r="Y236" s="20"/>
      <c r="Z236" s="20"/>
    </row>
    <row r="237" ht="12.75" customHeight="1">
      <c r="A237" s="20"/>
      <c r="B237" s="20"/>
      <c r="C237" s="20"/>
      <c r="D237" s="20"/>
      <c r="E237" s="175"/>
      <c r="F237" s="175"/>
      <c r="G237" s="20"/>
      <c r="H237" s="20"/>
      <c r="I237" s="20"/>
      <c r="J237" s="20"/>
      <c r="K237" s="175"/>
      <c r="L237" s="175"/>
      <c r="M237" s="20"/>
      <c r="N237" s="20"/>
      <c r="O237" s="20"/>
      <c r="P237" s="20"/>
      <c r="Q237" s="20"/>
      <c r="R237" s="20"/>
      <c r="S237" s="20"/>
      <c r="T237" s="20"/>
      <c r="U237" s="20"/>
      <c r="V237" s="20"/>
      <c r="W237" s="20"/>
      <c r="X237" s="20"/>
      <c r="Y237" s="20"/>
      <c r="Z237" s="20"/>
    </row>
    <row r="238" ht="12.75" customHeight="1">
      <c r="A238" s="20"/>
      <c r="B238" s="20"/>
      <c r="C238" s="20"/>
      <c r="D238" s="20"/>
      <c r="E238" s="175"/>
      <c r="F238" s="175"/>
      <c r="G238" s="20"/>
      <c r="H238" s="20"/>
      <c r="I238" s="20"/>
      <c r="J238" s="20"/>
      <c r="K238" s="175"/>
      <c r="L238" s="175"/>
      <c r="M238" s="20"/>
      <c r="N238" s="20"/>
      <c r="O238" s="20"/>
      <c r="P238" s="20"/>
      <c r="Q238" s="20"/>
      <c r="R238" s="20"/>
      <c r="S238" s="20"/>
      <c r="T238" s="20"/>
      <c r="U238" s="20"/>
      <c r="V238" s="20"/>
      <c r="W238" s="20"/>
      <c r="X238" s="20"/>
      <c r="Y238" s="20"/>
      <c r="Z238" s="20"/>
    </row>
    <row r="239" ht="12.75" customHeight="1">
      <c r="A239" s="20"/>
      <c r="B239" s="20"/>
      <c r="C239" s="20"/>
      <c r="D239" s="20"/>
      <c r="E239" s="175"/>
      <c r="F239" s="175"/>
      <c r="G239" s="20"/>
      <c r="H239" s="20"/>
      <c r="I239" s="20"/>
      <c r="J239" s="20"/>
      <c r="K239" s="175"/>
      <c r="L239" s="175"/>
      <c r="M239" s="20"/>
      <c r="N239" s="20"/>
      <c r="O239" s="20"/>
      <c r="P239" s="20"/>
      <c r="Q239" s="20"/>
      <c r="R239" s="20"/>
      <c r="S239" s="20"/>
      <c r="T239" s="20"/>
      <c r="U239" s="20"/>
      <c r="V239" s="20"/>
      <c r="W239" s="20"/>
      <c r="X239" s="20"/>
      <c r="Y239" s="20"/>
      <c r="Z239" s="20"/>
    </row>
    <row r="240" ht="12.75" customHeight="1">
      <c r="A240" s="20"/>
      <c r="B240" s="20"/>
      <c r="C240" s="20"/>
      <c r="D240" s="20"/>
      <c r="E240" s="175"/>
      <c r="F240" s="175"/>
      <c r="G240" s="20"/>
      <c r="H240" s="20"/>
      <c r="I240" s="20"/>
      <c r="J240" s="20"/>
      <c r="K240" s="175"/>
      <c r="L240" s="175"/>
      <c r="M240" s="20"/>
      <c r="N240" s="20"/>
      <c r="O240" s="20"/>
      <c r="P240" s="20"/>
      <c r="Q240" s="20"/>
      <c r="R240" s="20"/>
      <c r="S240" s="20"/>
      <c r="T240" s="20"/>
      <c r="U240" s="20"/>
      <c r="V240" s="20"/>
      <c r="W240" s="20"/>
      <c r="X240" s="20"/>
      <c r="Y240" s="20"/>
      <c r="Z240" s="20"/>
    </row>
    <row r="241" ht="12.75" customHeight="1">
      <c r="A241" s="20"/>
      <c r="B241" s="20"/>
      <c r="C241" s="20"/>
      <c r="D241" s="20"/>
      <c r="E241" s="175"/>
      <c r="F241" s="175"/>
      <c r="G241" s="20"/>
      <c r="H241" s="20"/>
      <c r="I241" s="20"/>
      <c r="J241" s="20"/>
      <c r="K241" s="175"/>
      <c r="L241" s="175"/>
      <c r="M241" s="20"/>
      <c r="N241" s="20"/>
      <c r="O241" s="20"/>
      <c r="P241" s="20"/>
      <c r="Q241" s="20"/>
      <c r="R241" s="20"/>
      <c r="S241" s="20"/>
      <c r="T241" s="20"/>
      <c r="U241" s="20"/>
      <c r="V241" s="20"/>
      <c r="W241" s="20"/>
      <c r="X241" s="20"/>
      <c r="Y241" s="20"/>
      <c r="Z241" s="20"/>
    </row>
    <row r="242" ht="12.75" customHeight="1">
      <c r="A242" s="20"/>
      <c r="B242" s="20"/>
      <c r="C242" s="20"/>
      <c r="D242" s="20"/>
      <c r="E242" s="175"/>
      <c r="F242" s="175"/>
      <c r="G242" s="20"/>
      <c r="H242" s="20"/>
      <c r="I242" s="20"/>
      <c r="J242" s="20"/>
      <c r="K242" s="175"/>
      <c r="L242" s="175"/>
      <c r="M242" s="20"/>
      <c r="N242" s="20"/>
      <c r="O242" s="20"/>
      <c r="P242" s="20"/>
      <c r="Q242" s="20"/>
      <c r="R242" s="20"/>
      <c r="S242" s="20"/>
      <c r="T242" s="20"/>
      <c r="U242" s="20"/>
      <c r="V242" s="20"/>
      <c r="W242" s="20"/>
      <c r="X242" s="20"/>
      <c r="Y242" s="20"/>
      <c r="Z242" s="20"/>
    </row>
    <row r="243" ht="12.75" customHeight="1">
      <c r="A243" s="20"/>
      <c r="B243" s="20"/>
      <c r="C243" s="20"/>
      <c r="D243" s="20"/>
      <c r="E243" s="175"/>
      <c r="F243" s="175"/>
      <c r="G243" s="20"/>
      <c r="H243" s="20"/>
      <c r="I243" s="20"/>
      <c r="J243" s="20"/>
      <c r="K243" s="175"/>
      <c r="L243" s="175"/>
      <c r="M243" s="20"/>
      <c r="N243" s="20"/>
      <c r="O243" s="20"/>
      <c r="P243" s="20"/>
      <c r="Q243" s="20"/>
      <c r="R243" s="20"/>
      <c r="S243" s="20"/>
      <c r="T243" s="20"/>
      <c r="U243" s="20"/>
      <c r="V243" s="20"/>
      <c r="W243" s="20"/>
      <c r="X243" s="20"/>
      <c r="Y243" s="20"/>
      <c r="Z243" s="20"/>
    </row>
    <row r="244" ht="12.75" customHeight="1">
      <c r="A244" s="20"/>
      <c r="B244" s="20"/>
      <c r="C244" s="20"/>
      <c r="D244" s="20"/>
      <c r="E244" s="175"/>
      <c r="F244" s="175"/>
      <c r="G244" s="20"/>
      <c r="H244" s="20"/>
      <c r="I244" s="20"/>
      <c r="J244" s="20"/>
      <c r="K244" s="175"/>
      <c r="L244" s="175"/>
      <c r="M244" s="20"/>
      <c r="N244" s="20"/>
      <c r="O244" s="20"/>
      <c r="P244" s="20"/>
      <c r="Q244" s="20"/>
      <c r="R244" s="20"/>
      <c r="S244" s="20"/>
      <c r="T244" s="20"/>
      <c r="U244" s="20"/>
      <c r="V244" s="20"/>
      <c r="W244" s="20"/>
      <c r="X244" s="20"/>
      <c r="Y244" s="20"/>
      <c r="Z244" s="20"/>
    </row>
    <row r="245" ht="12.75" customHeight="1">
      <c r="A245" s="20"/>
      <c r="B245" s="20"/>
      <c r="C245" s="20"/>
      <c r="D245" s="20"/>
      <c r="E245" s="175"/>
      <c r="F245" s="175"/>
      <c r="G245" s="20"/>
      <c r="H245" s="20"/>
      <c r="I245" s="20"/>
      <c r="J245" s="20"/>
      <c r="K245" s="175"/>
      <c r="L245" s="175"/>
      <c r="M245" s="20"/>
      <c r="N245" s="20"/>
      <c r="O245" s="20"/>
      <c r="P245" s="20"/>
      <c r="Q245" s="20"/>
      <c r="R245" s="20"/>
      <c r="S245" s="20"/>
      <c r="T245" s="20"/>
      <c r="U245" s="20"/>
      <c r="V245" s="20"/>
      <c r="W245" s="20"/>
      <c r="X245" s="20"/>
      <c r="Y245" s="20"/>
      <c r="Z245" s="20"/>
    </row>
    <row r="246" ht="12.75" customHeight="1">
      <c r="A246" s="20"/>
      <c r="B246" s="20"/>
      <c r="C246" s="20"/>
      <c r="D246" s="20"/>
      <c r="E246" s="175"/>
      <c r="F246" s="175"/>
      <c r="G246" s="20"/>
      <c r="H246" s="20"/>
      <c r="I246" s="20"/>
      <c r="J246" s="20"/>
      <c r="K246" s="175"/>
      <c r="L246" s="175"/>
      <c r="M246" s="20"/>
      <c r="N246" s="20"/>
      <c r="O246" s="20"/>
      <c r="P246" s="20"/>
      <c r="Q246" s="20"/>
      <c r="R246" s="20"/>
      <c r="S246" s="20"/>
      <c r="T246" s="20"/>
      <c r="U246" s="20"/>
      <c r="V246" s="20"/>
      <c r="W246" s="20"/>
      <c r="X246" s="20"/>
      <c r="Y246" s="20"/>
      <c r="Z246" s="20"/>
    </row>
    <row r="247" ht="12.75" customHeight="1">
      <c r="A247" s="20"/>
      <c r="B247" s="20"/>
      <c r="C247" s="20"/>
      <c r="D247" s="20"/>
      <c r="E247" s="175"/>
      <c r="F247" s="175"/>
      <c r="G247" s="20"/>
      <c r="H247" s="20"/>
      <c r="I247" s="20"/>
      <c r="J247" s="20"/>
      <c r="K247" s="175"/>
      <c r="L247" s="175"/>
      <c r="M247" s="20"/>
      <c r="N247" s="20"/>
      <c r="O247" s="20"/>
      <c r="P247" s="20"/>
      <c r="Q247" s="20"/>
      <c r="R247" s="20"/>
      <c r="S247" s="20"/>
      <c r="T247" s="20"/>
      <c r="U247" s="20"/>
      <c r="V247" s="20"/>
      <c r="W247" s="20"/>
      <c r="X247" s="20"/>
      <c r="Y247" s="20"/>
      <c r="Z247" s="20"/>
    </row>
    <row r="248" ht="12.75" customHeight="1">
      <c r="A248" s="20"/>
      <c r="B248" s="20"/>
      <c r="C248" s="20"/>
      <c r="D248" s="20"/>
      <c r="E248" s="175"/>
      <c r="F248" s="175"/>
      <c r="G248" s="20"/>
      <c r="H248" s="20"/>
      <c r="I248" s="20"/>
      <c r="J248" s="20"/>
      <c r="K248" s="175"/>
      <c r="L248" s="175"/>
      <c r="M248" s="20"/>
      <c r="N248" s="20"/>
      <c r="O248" s="20"/>
      <c r="P248" s="20"/>
      <c r="Q248" s="20"/>
      <c r="R248" s="20"/>
      <c r="S248" s="20"/>
      <c r="T248" s="20"/>
      <c r="U248" s="20"/>
      <c r="V248" s="20"/>
      <c r="W248" s="20"/>
      <c r="X248" s="20"/>
      <c r="Y248" s="20"/>
      <c r="Z248" s="20"/>
    </row>
    <row r="249" ht="12.75" customHeight="1">
      <c r="A249" s="20"/>
      <c r="B249" s="20"/>
      <c r="C249" s="20"/>
      <c r="D249" s="20"/>
      <c r="E249" s="175"/>
      <c r="F249" s="175"/>
      <c r="G249" s="20"/>
      <c r="H249" s="20"/>
      <c r="I249" s="20"/>
      <c r="J249" s="20"/>
      <c r="K249" s="175"/>
      <c r="L249" s="175"/>
      <c r="M249" s="20"/>
      <c r="N249" s="20"/>
      <c r="O249" s="20"/>
      <c r="P249" s="20"/>
      <c r="Q249" s="20"/>
      <c r="R249" s="20"/>
      <c r="S249" s="20"/>
      <c r="T249" s="20"/>
      <c r="U249" s="20"/>
      <c r="V249" s="20"/>
      <c r="W249" s="20"/>
      <c r="X249" s="20"/>
      <c r="Y249" s="20"/>
      <c r="Z249" s="20"/>
    </row>
    <row r="250" ht="12.75" customHeight="1">
      <c r="A250" s="20"/>
      <c r="B250" s="20"/>
      <c r="C250" s="20"/>
      <c r="D250" s="20"/>
      <c r="E250" s="175"/>
      <c r="F250" s="175"/>
      <c r="G250" s="20"/>
      <c r="H250" s="20"/>
      <c r="I250" s="20"/>
      <c r="J250" s="20"/>
      <c r="K250" s="175"/>
      <c r="L250" s="175"/>
      <c r="M250" s="20"/>
      <c r="N250" s="20"/>
      <c r="O250" s="20"/>
      <c r="P250" s="20"/>
      <c r="Q250" s="20"/>
      <c r="R250" s="20"/>
      <c r="S250" s="20"/>
      <c r="T250" s="20"/>
      <c r="U250" s="20"/>
      <c r="V250" s="20"/>
      <c r="W250" s="20"/>
      <c r="X250" s="20"/>
      <c r="Y250" s="20"/>
      <c r="Z250" s="20"/>
    </row>
    <row r="251" ht="12.75" customHeight="1">
      <c r="A251" s="20"/>
      <c r="B251" s="20"/>
      <c r="C251" s="20"/>
      <c r="D251" s="20"/>
      <c r="E251" s="175"/>
      <c r="F251" s="175"/>
      <c r="G251" s="20"/>
      <c r="H251" s="20"/>
      <c r="I251" s="20"/>
      <c r="J251" s="20"/>
      <c r="K251" s="175"/>
      <c r="L251" s="175"/>
      <c r="M251" s="20"/>
      <c r="N251" s="20"/>
      <c r="O251" s="20"/>
      <c r="P251" s="20"/>
      <c r="Q251" s="20"/>
      <c r="R251" s="20"/>
      <c r="S251" s="20"/>
      <c r="T251" s="20"/>
      <c r="U251" s="20"/>
      <c r="V251" s="20"/>
      <c r="W251" s="20"/>
      <c r="X251" s="20"/>
      <c r="Y251" s="20"/>
      <c r="Z251" s="20"/>
    </row>
    <row r="252" ht="12.75" customHeight="1">
      <c r="A252" s="20"/>
      <c r="B252" s="20"/>
      <c r="C252" s="20"/>
      <c r="D252" s="20"/>
      <c r="E252" s="175"/>
      <c r="F252" s="175"/>
      <c r="G252" s="20"/>
      <c r="H252" s="20"/>
      <c r="I252" s="20"/>
      <c r="J252" s="20"/>
      <c r="K252" s="175"/>
      <c r="L252" s="175"/>
      <c r="M252" s="20"/>
      <c r="N252" s="20"/>
      <c r="O252" s="20"/>
      <c r="P252" s="20"/>
      <c r="Q252" s="20"/>
      <c r="R252" s="20"/>
      <c r="S252" s="20"/>
      <c r="T252" s="20"/>
      <c r="U252" s="20"/>
      <c r="V252" s="20"/>
      <c r="W252" s="20"/>
      <c r="X252" s="20"/>
      <c r="Y252" s="20"/>
      <c r="Z252" s="20"/>
    </row>
    <row r="253" ht="12.75" customHeight="1">
      <c r="A253" s="20"/>
      <c r="B253" s="20"/>
      <c r="C253" s="20"/>
      <c r="D253" s="20"/>
      <c r="E253" s="175"/>
      <c r="F253" s="175"/>
      <c r="G253" s="20"/>
      <c r="H253" s="20"/>
      <c r="I253" s="20"/>
      <c r="J253" s="20"/>
      <c r="K253" s="175"/>
      <c r="L253" s="175"/>
      <c r="M253" s="20"/>
      <c r="N253" s="20"/>
      <c r="O253" s="20"/>
      <c r="P253" s="20"/>
      <c r="Q253" s="20"/>
      <c r="R253" s="20"/>
      <c r="S253" s="20"/>
      <c r="T253" s="20"/>
      <c r="U253" s="20"/>
      <c r="V253" s="20"/>
      <c r="W253" s="20"/>
      <c r="X253" s="20"/>
      <c r="Y253" s="20"/>
      <c r="Z253" s="20"/>
    </row>
    <row r="254" ht="12.75" customHeight="1">
      <c r="A254" s="20"/>
      <c r="B254" s="20"/>
      <c r="C254" s="20"/>
      <c r="D254" s="20"/>
      <c r="E254" s="175"/>
      <c r="F254" s="175"/>
      <c r="G254" s="20"/>
      <c r="H254" s="20"/>
      <c r="I254" s="20"/>
      <c r="J254" s="20"/>
      <c r="K254" s="175"/>
      <c r="L254" s="175"/>
      <c r="M254" s="20"/>
      <c r="N254" s="20"/>
      <c r="O254" s="20"/>
      <c r="P254" s="20"/>
      <c r="Q254" s="20"/>
      <c r="R254" s="20"/>
      <c r="S254" s="20"/>
      <c r="T254" s="20"/>
      <c r="U254" s="20"/>
      <c r="V254" s="20"/>
      <c r="W254" s="20"/>
      <c r="X254" s="20"/>
      <c r="Y254" s="20"/>
      <c r="Z254" s="20"/>
    </row>
    <row r="255" ht="12.75" customHeight="1">
      <c r="A255" s="20"/>
      <c r="B255" s="20"/>
      <c r="C255" s="20"/>
      <c r="D255" s="20"/>
      <c r="E255" s="175"/>
      <c r="F255" s="175"/>
      <c r="G255" s="20"/>
      <c r="H255" s="20"/>
      <c r="I255" s="20"/>
      <c r="J255" s="20"/>
      <c r="K255" s="175"/>
      <c r="L255" s="175"/>
      <c r="M255" s="20"/>
      <c r="N255" s="20"/>
      <c r="O255" s="20"/>
      <c r="P255" s="20"/>
      <c r="Q255" s="20"/>
      <c r="R255" s="20"/>
      <c r="S255" s="20"/>
      <c r="T255" s="20"/>
      <c r="U255" s="20"/>
      <c r="V255" s="20"/>
      <c r="W255" s="20"/>
      <c r="X255" s="20"/>
      <c r="Y255" s="20"/>
      <c r="Z255" s="20"/>
    </row>
    <row r="256" ht="12.75" customHeight="1">
      <c r="A256" s="20"/>
      <c r="B256" s="20"/>
      <c r="C256" s="20"/>
      <c r="D256" s="20"/>
      <c r="E256" s="175"/>
      <c r="F256" s="175"/>
      <c r="G256" s="20"/>
      <c r="H256" s="20"/>
      <c r="I256" s="20"/>
      <c r="J256" s="20"/>
      <c r="K256" s="175"/>
      <c r="L256" s="175"/>
      <c r="M256" s="20"/>
      <c r="N256" s="20"/>
      <c r="O256" s="20"/>
      <c r="P256" s="20"/>
      <c r="Q256" s="20"/>
      <c r="R256" s="20"/>
      <c r="S256" s="20"/>
      <c r="T256" s="20"/>
      <c r="U256" s="20"/>
      <c r="V256" s="20"/>
      <c r="W256" s="20"/>
      <c r="X256" s="20"/>
      <c r="Y256" s="20"/>
      <c r="Z256" s="20"/>
    </row>
    <row r="257" ht="12.75" customHeight="1">
      <c r="A257" s="20"/>
      <c r="B257" s="20"/>
      <c r="C257" s="20"/>
      <c r="D257" s="20"/>
      <c r="E257" s="175"/>
      <c r="F257" s="175"/>
      <c r="G257" s="20"/>
      <c r="H257" s="20"/>
      <c r="I257" s="20"/>
      <c r="J257" s="20"/>
      <c r="K257" s="175"/>
      <c r="L257" s="175"/>
      <c r="M257" s="20"/>
      <c r="N257" s="20"/>
      <c r="O257" s="20"/>
      <c r="P257" s="20"/>
      <c r="Q257" s="20"/>
      <c r="R257" s="20"/>
      <c r="S257" s="20"/>
      <c r="T257" s="20"/>
      <c r="U257" s="20"/>
      <c r="V257" s="20"/>
      <c r="W257" s="20"/>
      <c r="X257" s="20"/>
      <c r="Y257" s="20"/>
      <c r="Z257" s="20"/>
    </row>
    <row r="258" ht="12.75" customHeight="1">
      <c r="A258" s="20"/>
      <c r="B258" s="20"/>
      <c r="C258" s="20"/>
      <c r="D258" s="20"/>
      <c r="E258" s="175"/>
      <c r="F258" s="175"/>
      <c r="G258" s="20"/>
      <c r="H258" s="20"/>
      <c r="I258" s="20"/>
      <c r="J258" s="20"/>
      <c r="K258" s="175"/>
      <c r="L258" s="175"/>
      <c r="M258" s="20"/>
      <c r="N258" s="20"/>
      <c r="O258" s="20"/>
      <c r="P258" s="20"/>
      <c r="Q258" s="20"/>
      <c r="R258" s="20"/>
      <c r="S258" s="20"/>
      <c r="T258" s="20"/>
      <c r="U258" s="20"/>
      <c r="V258" s="20"/>
      <c r="W258" s="20"/>
      <c r="X258" s="20"/>
      <c r="Y258" s="20"/>
      <c r="Z258" s="20"/>
    </row>
    <row r="259" ht="12.75" customHeight="1">
      <c r="A259" s="20"/>
      <c r="B259" s="20"/>
      <c r="C259" s="20"/>
      <c r="D259" s="20"/>
      <c r="E259" s="175"/>
      <c r="F259" s="175"/>
      <c r="G259" s="20"/>
      <c r="H259" s="20"/>
      <c r="I259" s="20"/>
      <c r="J259" s="20"/>
      <c r="K259" s="175"/>
      <c r="L259" s="175"/>
      <c r="M259" s="20"/>
      <c r="N259" s="20"/>
      <c r="O259" s="20"/>
      <c r="P259" s="20"/>
      <c r="Q259" s="20"/>
      <c r="R259" s="20"/>
      <c r="S259" s="20"/>
      <c r="T259" s="20"/>
      <c r="U259" s="20"/>
      <c r="V259" s="20"/>
      <c r="W259" s="20"/>
      <c r="X259" s="20"/>
      <c r="Y259" s="20"/>
      <c r="Z259" s="20"/>
    </row>
    <row r="260" ht="12.75" customHeight="1">
      <c r="A260" s="20"/>
      <c r="B260" s="20"/>
      <c r="C260" s="20"/>
      <c r="D260" s="20"/>
      <c r="E260" s="175"/>
      <c r="F260" s="175"/>
      <c r="G260" s="20"/>
      <c r="H260" s="20"/>
      <c r="I260" s="20"/>
      <c r="J260" s="20"/>
      <c r="K260" s="175"/>
      <c r="L260" s="175"/>
      <c r="M260" s="20"/>
      <c r="N260" s="20"/>
      <c r="O260" s="20"/>
      <c r="P260" s="20"/>
      <c r="Q260" s="20"/>
      <c r="R260" s="20"/>
      <c r="S260" s="20"/>
      <c r="T260" s="20"/>
      <c r="U260" s="20"/>
      <c r="V260" s="20"/>
      <c r="W260" s="20"/>
      <c r="X260" s="20"/>
      <c r="Y260" s="20"/>
      <c r="Z260" s="20"/>
    </row>
    <row r="261" ht="12.75" customHeight="1">
      <c r="A261" s="20"/>
      <c r="B261" s="20"/>
      <c r="C261" s="20"/>
      <c r="D261" s="20"/>
      <c r="E261" s="175"/>
      <c r="F261" s="175"/>
      <c r="G261" s="20"/>
      <c r="H261" s="20"/>
      <c r="I261" s="20"/>
      <c r="J261" s="20"/>
      <c r="K261" s="175"/>
      <c r="L261" s="175"/>
      <c r="M261" s="20"/>
      <c r="N261" s="20"/>
      <c r="O261" s="20"/>
      <c r="P261" s="20"/>
      <c r="Q261" s="20"/>
      <c r="R261" s="20"/>
      <c r="S261" s="20"/>
      <c r="T261" s="20"/>
      <c r="U261" s="20"/>
      <c r="V261" s="20"/>
      <c r="W261" s="20"/>
      <c r="X261" s="20"/>
      <c r="Y261" s="20"/>
      <c r="Z261" s="20"/>
    </row>
    <row r="262" ht="12.75" customHeight="1">
      <c r="A262" s="20"/>
      <c r="B262" s="20"/>
      <c r="C262" s="20"/>
      <c r="D262" s="20"/>
      <c r="E262" s="175"/>
      <c r="F262" s="175"/>
      <c r="G262" s="20"/>
      <c r="H262" s="20"/>
      <c r="I262" s="20"/>
      <c r="J262" s="20"/>
      <c r="K262" s="175"/>
      <c r="L262" s="175"/>
      <c r="M262" s="20"/>
      <c r="N262" s="20"/>
      <c r="O262" s="20"/>
      <c r="P262" s="20"/>
      <c r="Q262" s="20"/>
      <c r="R262" s="20"/>
      <c r="S262" s="20"/>
      <c r="T262" s="20"/>
      <c r="U262" s="20"/>
      <c r="V262" s="20"/>
      <c r="W262" s="20"/>
      <c r="X262" s="20"/>
      <c r="Y262" s="20"/>
      <c r="Z262" s="20"/>
    </row>
    <row r="263" ht="12.75" customHeight="1">
      <c r="A263" s="20"/>
      <c r="B263" s="20"/>
      <c r="C263" s="20"/>
      <c r="D263" s="20"/>
      <c r="E263" s="175"/>
      <c r="F263" s="175"/>
      <c r="G263" s="20"/>
      <c r="H263" s="20"/>
      <c r="I263" s="20"/>
      <c r="J263" s="20"/>
      <c r="K263" s="175"/>
      <c r="L263" s="175"/>
      <c r="M263" s="20"/>
      <c r="N263" s="20"/>
      <c r="O263" s="20"/>
      <c r="P263" s="20"/>
      <c r="Q263" s="20"/>
      <c r="R263" s="20"/>
      <c r="S263" s="20"/>
      <c r="T263" s="20"/>
      <c r="U263" s="20"/>
      <c r="V263" s="20"/>
      <c r="W263" s="20"/>
      <c r="X263" s="20"/>
      <c r="Y263" s="20"/>
      <c r="Z263" s="20"/>
    </row>
    <row r="264" ht="12.75" customHeight="1">
      <c r="A264" s="20"/>
      <c r="B264" s="20"/>
      <c r="C264" s="20"/>
      <c r="D264" s="20"/>
      <c r="E264" s="175"/>
      <c r="F264" s="175"/>
      <c r="G264" s="20"/>
      <c r="H264" s="20"/>
      <c r="I264" s="20"/>
      <c r="J264" s="20"/>
      <c r="K264" s="175"/>
      <c r="L264" s="175"/>
      <c r="M264" s="20"/>
      <c r="N264" s="20"/>
      <c r="O264" s="20"/>
      <c r="P264" s="20"/>
      <c r="Q264" s="20"/>
      <c r="R264" s="20"/>
      <c r="S264" s="20"/>
      <c r="T264" s="20"/>
      <c r="U264" s="20"/>
      <c r="V264" s="20"/>
      <c r="W264" s="20"/>
      <c r="X264" s="20"/>
      <c r="Y264" s="20"/>
      <c r="Z264" s="20"/>
    </row>
    <row r="265" ht="12.75" customHeight="1">
      <c r="A265" s="20"/>
      <c r="B265" s="20"/>
      <c r="C265" s="20"/>
      <c r="D265" s="20"/>
      <c r="E265" s="175"/>
      <c r="F265" s="175"/>
      <c r="G265" s="20"/>
      <c r="H265" s="20"/>
      <c r="I265" s="20"/>
      <c r="J265" s="20"/>
      <c r="K265" s="175"/>
      <c r="L265" s="175"/>
      <c r="M265" s="20"/>
      <c r="N265" s="20"/>
      <c r="O265" s="20"/>
      <c r="P265" s="20"/>
      <c r="Q265" s="20"/>
      <c r="R265" s="20"/>
      <c r="S265" s="20"/>
      <c r="T265" s="20"/>
      <c r="U265" s="20"/>
      <c r="V265" s="20"/>
      <c r="W265" s="20"/>
      <c r="X265" s="20"/>
      <c r="Y265" s="20"/>
      <c r="Z265" s="20"/>
    </row>
    <row r="266" ht="12.75" customHeight="1">
      <c r="A266" s="20"/>
      <c r="B266" s="20"/>
      <c r="C266" s="20"/>
      <c r="D266" s="20"/>
      <c r="E266" s="175"/>
      <c r="F266" s="175"/>
      <c r="G266" s="20"/>
      <c r="H266" s="20"/>
      <c r="I266" s="20"/>
      <c r="J266" s="20"/>
      <c r="K266" s="175"/>
      <c r="L266" s="175"/>
      <c r="M266" s="20"/>
      <c r="N266" s="20"/>
      <c r="O266" s="20"/>
      <c r="P266" s="20"/>
      <c r="Q266" s="20"/>
      <c r="R266" s="20"/>
      <c r="S266" s="20"/>
      <c r="T266" s="20"/>
      <c r="U266" s="20"/>
      <c r="V266" s="20"/>
      <c r="W266" s="20"/>
      <c r="X266" s="20"/>
      <c r="Y266" s="20"/>
      <c r="Z266" s="20"/>
    </row>
    <row r="267" ht="12.75" customHeight="1">
      <c r="A267" s="20"/>
      <c r="B267" s="20"/>
      <c r="C267" s="20"/>
      <c r="D267" s="20"/>
      <c r="E267" s="175"/>
      <c r="F267" s="175"/>
      <c r="G267" s="20"/>
      <c r="H267" s="20"/>
      <c r="I267" s="20"/>
      <c r="J267" s="20"/>
      <c r="K267" s="175"/>
      <c r="L267" s="175"/>
      <c r="M267" s="20"/>
      <c r="N267" s="20"/>
      <c r="O267" s="20"/>
      <c r="P267" s="20"/>
      <c r="Q267" s="20"/>
      <c r="R267" s="20"/>
      <c r="S267" s="20"/>
      <c r="T267" s="20"/>
      <c r="U267" s="20"/>
      <c r="V267" s="20"/>
      <c r="W267" s="20"/>
      <c r="X267" s="20"/>
      <c r="Y267" s="20"/>
      <c r="Z267" s="20"/>
    </row>
    <row r="268" ht="12.75" customHeight="1">
      <c r="A268" s="20"/>
      <c r="B268" s="20"/>
      <c r="C268" s="20"/>
      <c r="D268" s="20"/>
      <c r="E268" s="175"/>
      <c r="F268" s="175"/>
      <c r="G268" s="20"/>
      <c r="H268" s="20"/>
      <c r="I268" s="20"/>
      <c r="J268" s="20"/>
      <c r="K268" s="175"/>
      <c r="L268" s="175"/>
      <c r="M268" s="20"/>
      <c r="N268" s="20"/>
      <c r="O268" s="20"/>
      <c r="P268" s="20"/>
      <c r="Q268" s="20"/>
      <c r="R268" s="20"/>
      <c r="S268" s="20"/>
      <c r="T268" s="20"/>
      <c r="U268" s="20"/>
      <c r="V268" s="20"/>
      <c r="W268" s="20"/>
      <c r="X268" s="20"/>
      <c r="Y268" s="20"/>
      <c r="Z268" s="20"/>
    </row>
    <row r="269" ht="12.75" customHeight="1">
      <c r="A269" s="20"/>
      <c r="B269" s="20"/>
      <c r="C269" s="20"/>
      <c r="D269" s="20"/>
      <c r="E269" s="175"/>
      <c r="F269" s="175"/>
      <c r="G269" s="20"/>
      <c r="H269" s="20"/>
      <c r="I269" s="20"/>
      <c r="J269" s="20"/>
      <c r="K269" s="175"/>
      <c r="L269" s="175"/>
      <c r="M269" s="20"/>
      <c r="N269" s="20"/>
      <c r="O269" s="20"/>
      <c r="P269" s="20"/>
      <c r="Q269" s="20"/>
      <c r="R269" s="20"/>
      <c r="S269" s="20"/>
      <c r="T269" s="20"/>
      <c r="U269" s="20"/>
      <c r="V269" s="20"/>
      <c r="W269" s="20"/>
      <c r="X269" s="20"/>
      <c r="Y269" s="20"/>
      <c r="Z269" s="20"/>
    </row>
    <row r="270" ht="12.75" customHeight="1">
      <c r="A270" s="20"/>
      <c r="B270" s="20"/>
      <c r="C270" s="20"/>
      <c r="D270" s="20"/>
      <c r="E270" s="175"/>
      <c r="F270" s="175"/>
      <c r="G270" s="20"/>
      <c r="H270" s="20"/>
      <c r="I270" s="20"/>
      <c r="J270" s="20"/>
      <c r="K270" s="175"/>
      <c r="L270" s="175"/>
      <c r="M270" s="20"/>
      <c r="N270" s="20"/>
      <c r="O270" s="20"/>
      <c r="P270" s="20"/>
      <c r="Q270" s="20"/>
      <c r="R270" s="20"/>
      <c r="S270" s="20"/>
      <c r="T270" s="20"/>
      <c r="U270" s="20"/>
      <c r="V270" s="20"/>
      <c r="W270" s="20"/>
      <c r="X270" s="20"/>
      <c r="Y270" s="20"/>
      <c r="Z270" s="20"/>
    </row>
    <row r="271" ht="12.75" customHeight="1">
      <c r="A271" s="20"/>
      <c r="B271" s="20"/>
      <c r="C271" s="20"/>
      <c r="D271" s="20"/>
      <c r="E271" s="175"/>
      <c r="F271" s="175"/>
      <c r="G271" s="20"/>
      <c r="H271" s="20"/>
      <c r="I271" s="20"/>
      <c r="J271" s="20"/>
      <c r="K271" s="175"/>
      <c r="L271" s="175"/>
      <c r="M271" s="20"/>
      <c r="N271" s="20"/>
      <c r="O271" s="20"/>
      <c r="P271" s="20"/>
      <c r="Q271" s="20"/>
      <c r="R271" s="20"/>
      <c r="S271" s="20"/>
      <c r="T271" s="20"/>
      <c r="U271" s="20"/>
      <c r="V271" s="20"/>
      <c r="W271" s="20"/>
      <c r="X271" s="20"/>
      <c r="Y271" s="20"/>
      <c r="Z271" s="20"/>
    </row>
    <row r="272" ht="12.75" customHeight="1">
      <c r="A272" s="20"/>
      <c r="B272" s="20"/>
      <c r="C272" s="20"/>
      <c r="D272" s="20"/>
      <c r="E272" s="175"/>
      <c r="F272" s="175"/>
      <c r="G272" s="20"/>
      <c r="H272" s="20"/>
      <c r="I272" s="20"/>
      <c r="J272" s="20"/>
      <c r="K272" s="175"/>
      <c r="L272" s="175"/>
      <c r="M272" s="20"/>
      <c r="N272" s="20"/>
      <c r="O272" s="20"/>
      <c r="P272" s="20"/>
      <c r="Q272" s="20"/>
      <c r="R272" s="20"/>
      <c r="S272" s="20"/>
      <c r="T272" s="20"/>
      <c r="U272" s="20"/>
      <c r="V272" s="20"/>
      <c r="W272" s="20"/>
      <c r="X272" s="20"/>
      <c r="Y272" s="20"/>
      <c r="Z272" s="20"/>
    </row>
    <row r="273" ht="12.75" customHeight="1">
      <c r="A273" s="20"/>
      <c r="B273" s="20"/>
      <c r="C273" s="20"/>
      <c r="D273" s="20"/>
      <c r="E273" s="175"/>
      <c r="F273" s="175"/>
      <c r="G273" s="20"/>
      <c r="H273" s="20"/>
      <c r="I273" s="20"/>
      <c r="J273" s="20"/>
      <c r="K273" s="175"/>
      <c r="L273" s="175"/>
      <c r="M273" s="20"/>
      <c r="N273" s="20"/>
      <c r="O273" s="20"/>
      <c r="P273" s="20"/>
      <c r="Q273" s="20"/>
      <c r="R273" s="20"/>
      <c r="S273" s="20"/>
      <c r="T273" s="20"/>
      <c r="U273" s="20"/>
      <c r="V273" s="20"/>
      <c r="W273" s="20"/>
      <c r="X273" s="20"/>
      <c r="Y273" s="20"/>
      <c r="Z273" s="20"/>
    </row>
    <row r="274" ht="12.75" customHeight="1">
      <c r="A274" s="20"/>
      <c r="B274" s="20"/>
      <c r="C274" s="20"/>
      <c r="D274" s="20"/>
      <c r="E274" s="175"/>
      <c r="F274" s="175"/>
      <c r="G274" s="20"/>
      <c r="H274" s="20"/>
      <c r="I274" s="20"/>
      <c r="J274" s="20"/>
      <c r="K274" s="175"/>
      <c r="L274" s="175"/>
      <c r="M274" s="20"/>
      <c r="N274" s="20"/>
      <c r="O274" s="20"/>
      <c r="P274" s="20"/>
      <c r="Q274" s="20"/>
      <c r="R274" s="20"/>
      <c r="S274" s="20"/>
      <c r="T274" s="20"/>
      <c r="U274" s="20"/>
      <c r="V274" s="20"/>
      <c r="W274" s="20"/>
      <c r="X274" s="20"/>
      <c r="Y274" s="20"/>
      <c r="Z274" s="20"/>
    </row>
    <row r="275" ht="12.75" customHeight="1">
      <c r="A275" s="20"/>
      <c r="B275" s="20"/>
      <c r="C275" s="20"/>
      <c r="D275" s="20"/>
      <c r="E275" s="175"/>
      <c r="F275" s="175"/>
      <c r="G275" s="20"/>
      <c r="H275" s="20"/>
      <c r="I275" s="20"/>
      <c r="J275" s="20"/>
      <c r="K275" s="175"/>
      <c r="L275" s="175"/>
      <c r="M275" s="20"/>
      <c r="N275" s="20"/>
      <c r="O275" s="20"/>
      <c r="P275" s="20"/>
      <c r="Q275" s="20"/>
      <c r="R275" s="20"/>
      <c r="S275" s="20"/>
      <c r="T275" s="20"/>
      <c r="U275" s="20"/>
      <c r="V275" s="20"/>
      <c r="W275" s="20"/>
      <c r="X275" s="20"/>
      <c r="Y275" s="20"/>
      <c r="Z275" s="20"/>
    </row>
    <row r="276" ht="12.75" customHeight="1">
      <c r="A276" s="20"/>
      <c r="B276" s="20"/>
      <c r="C276" s="20"/>
      <c r="D276" s="20"/>
      <c r="E276" s="175"/>
      <c r="F276" s="175"/>
      <c r="G276" s="20"/>
      <c r="H276" s="20"/>
      <c r="I276" s="20"/>
      <c r="J276" s="20"/>
      <c r="K276" s="175"/>
      <c r="L276" s="175"/>
      <c r="M276" s="20"/>
      <c r="N276" s="20"/>
      <c r="O276" s="20"/>
      <c r="P276" s="20"/>
      <c r="Q276" s="20"/>
      <c r="R276" s="20"/>
      <c r="S276" s="20"/>
      <c r="T276" s="20"/>
      <c r="U276" s="20"/>
      <c r="V276" s="20"/>
      <c r="W276" s="20"/>
      <c r="X276" s="20"/>
      <c r="Y276" s="20"/>
      <c r="Z276" s="20"/>
    </row>
    <row r="277" ht="12.75" customHeight="1">
      <c r="A277" s="20"/>
      <c r="B277" s="20"/>
      <c r="C277" s="20"/>
      <c r="D277" s="20"/>
      <c r="E277" s="175"/>
      <c r="F277" s="175"/>
      <c r="G277" s="20"/>
      <c r="H277" s="20"/>
      <c r="I277" s="20"/>
      <c r="J277" s="20"/>
      <c r="K277" s="175"/>
      <c r="L277" s="175"/>
      <c r="M277" s="20"/>
      <c r="N277" s="20"/>
      <c r="O277" s="20"/>
      <c r="P277" s="20"/>
      <c r="Q277" s="20"/>
      <c r="R277" s="20"/>
      <c r="S277" s="20"/>
      <c r="T277" s="20"/>
      <c r="U277" s="20"/>
      <c r="V277" s="20"/>
      <c r="W277" s="20"/>
      <c r="X277" s="20"/>
      <c r="Y277" s="20"/>
      <c r="Z277" s="20"/>
    </row>
    <row r="278" ht="12.75" customHeight="1">
      <c r="A278" s="20"/>
      <c r="B278" s="20"/>
      <c r="C278" s="20"/>
      <c r="D278" s="20"/>
      <c r="E278" s="175"/>
      <c r="F278" s="175"/>
      <c r="G278" s="20"/>
      <c r="H278" s="20"/>
      <c r="I278" s="20"/>
      <c r="J278" s="20"/>
      <c r="K278" s="175"/>
      <c r="L278" s="175"/>
      <c r="M278" s="20"/>
      <c r="N278" s="20"/>
      <c r="O278" s="20"/>
      <c r="P278" s="20"/>
      <c r="Q278" s="20"/>
      <c r="R278" s="20"/>
      <c r="S278" s="20"/>
      <c r="T278" s="20"/>
      <c r="U278" s="20"/>
      <c r="V278" s="20"/>
      <c r="W278" s="20"/>
      <c r="X278" s="20"/>
      <c r="Y278" s="20"/>
      <c r="Z278" s="20"/>
    </row>
    <row r="279" ht="12.75" customHeight="1">
      <c r="A279" s="20"/>
      <c r="B279" s="20"/>
      <c r="C279" s="20"/>
      <c r="D279" s="20"/>
      <c r="E279" s="175"/>
      <c r="F279" s="175"/>
      <c r="G279" s="20"/>
      <c r="H279" s="20"/>
      <c r="I279" s="20"/>
      <c r="J279" s="20"/>
      <c r="K279" s="175"/>
      <c r="L279" s="175"/>
      <c r="M279" s="20"/>
      <c r="N279" s="20"/>
      <c r="O279" s="20"/>
      <c r="P279" s="20"/>
      <c r="Q279" s="20"/>
      <c r="R279" s="20"/>
      <c r="S279" s="20"/>
      <c r="T279" s="20"/>
      <c r="U279" s="20"/>
      <c r="V279" s="20"/>
      <c r="W279" s="20"/>
      <c r="X279" s="20"/>
      <c r="Y279" s="20"/>
      <c r="Z279" s="20"/>
    </row>
    <row r="280" ht="12.75" customHeight="1">
      <c r="A280" s="20"/>
      <c r="B280" s="20"/>
      <c r="C280" s="20"/>
      <c r="D280" s="20"/>
      <c r="E280" s="175"/>
      <c r="F280" s="175"/>
      <c r="G280" s="20"/>
      <c r="H280" s="20"/>
      <c r="I280" s="20"/>
      <c r="J280" s="20"/>
      <c r="K280" s="175"/>
      <c r="L280" s="175"/>
      <c r="M280" s="20"/>
      <c r="N280" s="20"/>
      <c r="O280" s="20"/>
      <c r="P280" s="20"/>
      <c r="Q280" s="20"/>
      <c r="R280" s="20"/>
      <c r="S280" s="20"/>
      <c r="T280" s="20"/>
      <c r="U280" s="20"/>
      <c r="V280" s="20"/>
      <c r="W280" s="20"/>
      <c r="X280" s="20"/>
      <c r="Y280" s="20"/>
      <c r="Z280" s="20"/>
    </row>
    <row r="281" ht="12.75" customHeight="1">
      <c r="A281" s="20"/>
      <c r="B281" s="20"/>
      <c r="C281" s="20"/>
      <c r="D281" s="20"/>
      <c r="E281" s="175"/>
      <c r="F281" s="175"/>
      <c r="G281" s="20"/>
      <c r="H281" s="20"/>
      <c r="I281" s="20"/>
      <c r="J281" s="20"/>
      <c r="K281" s="175"/>
      <c r="L281" s="175"/>
      <c r="M281" s="20"/>
      <c r="N281" s="20"/>
      <c r="O281" s="20"/>
      <c r="P281" s="20"/>
      <c r="Q281" s="20"/>
      <c r="R281" s="20"/>
      <c r="S281" s="20"/>
      <c r="T281" s="20"/>
      <c r="U281" s="20"/>
      <c r="V281" s="20"/>
      <c r="W281" s="20"/>
      <c r="X281" s="20"/>
      <c r="Y281" s="20"/>
      <c r="Z281" s="20"/>
    </row>
    <row r="282" ht="12.75" customHeight="1">
      <c r="A282" s="20"/>
      <c r="B282" s="20"/>
      <c r="C282" s="20"/>
      <c r="D282" s="20"/>
      <c r="E282" s="175"/>
      <c r="F282" s="175"/>
      <c r="G282" s="20"/>
      <c r="H282" s="20"/>
      <c r="I282" s="20"/>
      <c r="J282" s="20"/>
      <c r="K282" s="175"/>
      <c r="L282" s="175"/>
      <c r="M282" s="20"/>
      <c r="N282" s="20"/>
      <c r="O282" s="20"/>
      <c r="P282" s="20"/>
      <c r="Q282" s="20"/>
      <c r="R282" s="20"/>
      <c r="S282" s="20"/>
      <c r="T282" s="20"/>
      <c r="U282" s="20"/>
      <c r="V282" s="20"/>
      <c r="W282" s="20"/>
      <c r="X282" s="20"/>
      <c r="Y282" s="20"/>
      <c r="Z282" s="20"/>
    </row>
    <row r="283" ht="12.75" customHeight="1">
      <c r="A283" s="20"/>
      <c r="B283" s="20"/>
      <c r="C283" s="20"/>
      <c r="D283" s="20"/>
      <c r="E283" s="175"/>
      <c r="F283" s="175"/>
      <c r="G283" s="20"/>
      <c r="H283" s="20"/>
      <c r="I283" s="20"/>
      <c r="J283" s="20"/>
      <c r="K283" s="175"/>
      <c r="L283" s="175"/>
      <c r="M283" s="20"/>
      <c r="N283" s="20"/>
      <c r="O283" s="20"/>
      <c r="P283" s="20"/>
      <c r="Q283" s="20"/>
      <c r="R283" s="20"/>
      <c r="S283" s="20"/>
      <c r="T283" s="20"/>
      <c r="U283" s="20"/>
      <c r="V283" s="20"/>
      <c r="W283" s="20"/>
      <c r="X283" s="20"/>
      <c r="Y283" s="20"/>
      <c r="Z283" s="20"/>
    </row>
    <row r="284" ht="12.75" customHeight="1">
      <c r="A284" s="20"/>
      <c r="B284" s="20"/>
      <c r="C284" s="20"/>
      <c r="D284" s="20"/>
      <c r="E284" s="175"/>
      <c r="F284" s="175"/>
      <c r="G284" s="20"/>
      <c r="H284" s="20"/>
      <c r="I284" s="20"/>
      <c r="J284" s="20"/>
      <c r="K284" s="175"/>
      <c r="L284" s="175"/>
      <c r="M284" s="20"/>
      <c r="N284" s="20"/>
      <c r="O284" s="20"/>
      <c r="P284" s="20"/>
      <c r="Q284" s="20"/>
      <c r="R284" s="20"/>
      <c r="S284" s="20"/>
      <c r="T284" s="20"/>
      <c r="U284" s="20"/>
      <c r="V284" s="20"/>
      <c r="W284" s="20"/>
      <c r="X284" s="20"/>
      <c r="Y284" s="20"/>
      <c r="Z284" s="20"/>
    </row>
    <row r="285" ht="12.75" customHeight="1">
      <c r="A285" s="20"/>
      <c r="B285" s="20"/>
      <c r="C285" s="20"/>
      <c r="D285" s="20"/>
      <c r="E285" s="175"/>
      <c r="F285" s="175"/>
      <c r="G285" s="20"/>
      <c r="H285" s="20"/>
      <c r="I285" s="20"/>
      <c r="J285" s="20"/>
      <c r="K285" s="175"/>
      <c r="L285" s="175"/>
      <c r="M285" s="20"/>
      <c r="N285" s="20"/>
      <c r="O285" s="20"/>
      <c r="P285" s="20"/>
      <c r="Q285" s="20"/>
      <c r="R285" s="20"/>
      <c r="S285" s="20"/>
      <c r="T285" s="20"/>
      <c r="U285" s="20"/>
      <c r="V285" s="20"/>
      <c r="W285" s="20"/>
      <c r="X285" s="20"/>
      <c r="Y285" s="20"/>
      <c r="Z285" s="20"/>
    </row>
    <row r="286" ht="12.75" customHeight="1">
      <c r="A286" s="20"/>
      <c r="B286" s="20"/>
      <c r="C286" s="20"/>
      <c r="D286" s="20"/>
      <c r="E286" s="175"/>
      <c r="F286" s="175"/>
      <c r="G286" s="20"/>
      <c r="H286" s="20"/>
      <c r="I286" s="20"/>
      <c r="J286" s="20"/>
      <c r="K286" s="175"/>
      <c r="L286" s="175"/>
      <c r="M286" s="20"/>
      <c r="N286" s="20"/>
      <c r="O286" s="20"/>
      <c r="P286" s="20"/>
      <c r="Q286" s="20"/>
      <c r="R286" s="20"/>
      <c r="S286" s="20"/>
      <c r="T286" s="20"/>
      <c r="U286" s="20"/>
      <c r="V286" s="20"/>
      <c r="W286" s="20"/>
      <c r="X286" s="20"/>
      <c r="Y286" s="20"/>
      <c r="Z286" s="20"/>
    </row>
    <row r="287" ht="12.75" customHeight="1">
      <c r="A287" s="20"/>
      <c r="B287" s="20"/>
      <c r="C287" s="20"/>
      <c r="D287" s="20"/>
      <c r="E287" s="175"/>
      <c r="F287" s="175"/>
      <c r="G287" s="20"/>
      <c r="H287" s="20"/>
      <c r="I287" s="20"/>
      <c r="J287" s="20"/>
      <c r="K287" s="175"/>
      <c r="L287" s="175"/>
      <c r="M287" s="20"/>
      <c r="N287" s="20"/>
      <c r="O287" s="20"/>
      <c r="P287" s="20"/>
      <c r="Q287" s="20"/>
      <c r="R287" s="20"/>
      <c r="S287" s="20"/>
      <c r="T287" s="20"/>
      <c r="U287" s="20"/>
      <c r="V287" s="20"/>
      <c r="W287" s="20"/>
      <c r="X287" s="20"/>
      <c r="Y287" s="20"/>
      <c r="Z287" s="20"/>
    </row>
    <row r="288" ht="12.75" customHeight="1">
      <c r="A288" s="20"/>
      <c r="B288" s="20"/>
      <c r="C288" s="20"/>
      <c r="D288" s="20"/>
      <c r="E288" s="175"/>
      <c r="F288" s="175"/>
      <c r="G288" s="20"/>
      <c r="H288" s="20"/>
      <c r="I288" s="20"/>
      <c r="J288" s="20"/>
      <c r="K288" s="175"/>
      <c r="L288" s="175"/>
      <c r="M288" s="20"/>
      <c r="N288" s="20"/>
      <c r="O288" s="20"/>
      <c r="P288" s="20"/>
      <c r="Q288" s="20"/>
      <c r="R288" s="20"/>
      <c r="S288" s="20"/>
      <c r="T288" s="20"/>
      <c r="U288" s="20"/>
      <c r="V288" s="20"/>
      <c r="W288" s="20"/>
      <c r="X288" s="20"/>
      <c r="Y288" s="20"/>
      <c r="Z288" s="20"/>
    </row>
    <row r="289" ht="12.75" customHeight="1">
      <c r="A289" s="20"/>
      <c r="B289" s="20"/>
      <c r="C289" s="20"/>
      <c r="D289" s="20"/>
      <c r="E289" s="175"/>
      <c r="F289" s="175"/>
      <c r="G289" s="20"/>
      <c r="H289" s="20"/>
      <c r="I289" s="20"/>
      <c r="J289" s="20"/>
      <c r="K289" s="175"/>
      <c r="L289" s="175"/>
      <c r="M289" s="20"/>
      <c r="N289" s="20"/>
      <c r="O289" s="20"/>
      <c r="P289" s="20"/>
      <c r="Q289" s="20"/>
      <c r="R289" s="20"/>
      <c r="S289" s="20"/>
      <c r="T289" s="20"/>
      <c r="U289" s="20"/>
      <c r="V289" s="20"/>
      <c r="W289" s="20"/>
      <c r="X289" s="20"/>
      <c r="Y289" s="20"/>
      <c r="Z289" s="20"/>
    </row>
    <row r="290" ht="12.75" customHeight="1">
      <c r="A290" s="20"/>
      <c r="B290" s="20"/>
      <c r="C290" s="20"/>
      <c r="D290" s="20"/>
      <c r="E290" s="175"/>
      <c r="F290" s="175"/>
      <c r="G290" s="20"/>
      <c r="H290" s="20"/>
      <c r="I290" s="20"/>
      <c r="J290" s="20"/>
      <c r="K290" s="175"/>
      <c r="L290" s="175"/>
      <c r="M290" s="20"/>
      <c r="N290" s="20"/>
      <c r="O290" s="20"/>
      <c r="P290" s="20"/>
      <c r="Q290" s="20"/>
      <c r="R290" s="20"/>
      <c r="S290" s="20"/>
      <c r="T290" s="20"/>
      <c r="U290" s="20"/>
      <c r="V290" s="20"/>
      <c r="W290" s="20"/>
      <c r="X290" s="20"/>
      <c r="Y290" s="20"/>
      <c r="Z290" s="20"/>
    </row>
    <row r="291" ht="12.75" customHeight="1">
      <c r="A291" s="20"/>
      <c r="B291" s="20"/>
      <c r="C291" s="20"/>
      <c r="D291" s="20"/>
      <c r="E291" s="175"/>
      <c r="F291" s="175"/>
      <c r="G291" s="20"/>
      <c r="H291" s="20"/>
      <c r="I291" s="20"/>
      <c r="J291" s="20"/>
      <c r="K291" s="175"/>
      <c r="L291" s="175"/>
      <c r="M291" s="20"/>
      <c r="N291" s="20"/>
      <c r="O291" s="20"/>
      <c r="P291" s="20"/>
      <c r="Q291" s="20"/>
      <c r="R291" s="20"/>
      <c r="S291" s="20"/>
      <c r="T291" s="20"/>
      <c r="U291" s="20"/>
      <c r="V291" s="20"/>
      <c r="W291" s="20"/>
      <c r="X291" s="20"/>
      <c r="Y291" s="20"/>
      <c r="Z291" s="20"/>
    </row>
    <row r="292" ht="15.75" customHeight="1">
      <c r="A292" s="20"/>
      <c r="B292" s="20"/>
      <c r="C292" s="20"/>
      <c r="D292" s="20"/>
      <c r="E292" s="175"/>
      <c r="F292" s="175"/>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5"/>
      <c r="F293" s="175"/>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