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Sheet" sheetId="1" r:id="rId4"/>
    <sheet state="visible" name="Amnesty International" sheetId="2" r:id="rId5"/>
    <sheet state="visible" name="Queer Student Alliance" sheetId="3" r:id="rId6"/>
    <sheet state="visible" name="Democrats" sheetId="4" r:id="rId7"/>
    <sheet state="visible" name="Student Justice for Palestine" sheetId="5" r:id="rId8"/>
    <sheet state="visible" name="Institute of Domestic and Inter" sheetId="6" r:id="rId9"/>
    <sheet state="visible" name="Douglass Governing Council" sheetId="7" r:id="rId10"/>
    <sheet state="visible" name="Sophia Club" sheetId="8" r:id="rId11"/>
    <sheet state="visible" name="Womens Political Caucus" sheetId="9" r:id="rId12"/>
    <sheet state="visible" name="Bioethics Society" sheetId="10" r:id="rId13"/>
    <sheet state="visible" name="Young Americans for Liberty" sheetId="11" r:id="rId14"/>
    <sheet state="visible" name="Veg Society" sheetId="12" r:id="rId15"/>
    <sheet state="visible" name="oSTEM" sheetId="13" r:id="rId16"/>
    <sheet state="visible" name="Shes the First" sheetId="14" r:id="rId17"/>
    <sheet state="visible" name="Rutgers University for Primate " sheetId="15" r:id="rId18"/>
    <sheet state="visible" name="All Marxist-Leninist Union" sheetId="16" r:id="rId19"/>
    <sheet state="visible" name="UndocuRutgers" sheetId="17" r:id="rId20"/>
    <sheet state="visible" name="RU Suryoyo Organization" sheetId="18" r:id="rId21"/>
    <sheet state="visible" name="RU Progressive" sheetId="19" r:id="rId22"/>
    <sheet state="visible" name="BlueFootPrint Project" sheetId="20" r:id="rId23"/>
    <sheet state="visible" name="Anakbayan" sheetId="21" r:id="rId24"/>
    <sheet state="visible" name="Turning Point USA" sheetId="22" r:id="rId25"/>
    <sheet state="visible" name="Psychedelic Club" sheetId="23" r:id="rId26"/>
    <sheet state="visible" name="The Utopia-Dystopia Collective" sheetId="24" r:id="rId27"/>
    <sheet state="visible" name="Partners in Health Engage" sheetId="25" r:id="rId28"/>
    <sheet state="visible" name="Transmissions" sheetId="26" r:id="rId29"/>
  </sheets>
  <definedNames/>
  <calcPr/>
</workbook>
</file>

<file path=xl/sharedStrings.xml><?xml version="1.0" encoding="utf-8"?>
<sst xmlns="http://schemas.openxmlformats.org/spreadsheetml/2006/main" count="5229" uniqueCount="703">
  <si>
    <t>Organization Name</t>
  </si>
  <si>
    <t>SABO</t>
  </si>
  <si>
    <t>Program 1 Name</t>
  </si>
  <si>
    <t>Program 1 Allocation</t>
  </si>
  <si>
    <t>Program 2 Name</t>
  </si>
  <si>
    <t>Program 2 Allocation</t>
  </si>
  <si>
    <t>Total Programming</t>
  </si>
  <si>
    <t>MATCH</t>
  </si>
  <si>
    <t>OM</t>
  </si>
  <si>
    <t>Total Allocation</t>
  </si>
  <si>
    <t>Notes</t>
  </si>
  <si>
    <t>Email</t>
  </si>
  <si>
    <t>SABO unparsed</t>
  </si>
  <si>
    <t>Amnesty International</t>
  </si>
  <si>
    <t>Queer Student Alliance</t>
  </si>
  <si>
    <t>Democrats</t>
  </si>
  <si>
    <t>Speaker Series</t>
  </si>
  <si>
    <t>Rutgers Democrats Washington DC Trip</t>
  </si>
  <si>
    <t>Student Justice for Palestine</t>
  </si>
  <si>
    <t>Institute of Domestic and International Affairs</t>
  </si>
  <si>
    <t>United Nations Headquarters/Embassy Tour</t>
  </si>
  <si>
    <t>Douglass Governing Council</t>
  </si>
  <si>
    <t>Intersectional Feminism Conversation Series</t>
  </si>
  <si>
    <t>Sophia Club</t>
  </si>
  <si>
    <t>Women's Political Caucus</t>
  </si>
  <si>
    <t>Bioethics Society</t>
  </si>
  <si>
    <t>Bioethics Journal</t>
  </si>
  <si>
    <t>Young Americans for Liberty</t>
  </si>
  <si>
    <t>2nd Amendment Educational Event</t>
  </si>
  <si>
    <t>Veg Society</t>
  </si>
  <si>
    <t>oSTEM</t>
  </si>
  <si>
    <t>International Day of LGBTQIA+ People in STEM Liberty Science Center Trip</t>
  </si>
  <si>
    <t>She's the First</t>
  </si>
  <si>
    <t>Girls' Education Outreach</t>
  </si>
  <si>
    <t>She's the First Summit</t>
  </si>
  <si>
    <t>Rutgers University for Primate Conservation</t>
  </si>
  <si>
    <t>Museum of Natural History</t>
  </si>
  <si>
    <t>All Marxist-Leninist Union</t>
  </si>
  <si>
    <t>UndocuRutgers</t>
  </si>
  <si>
    <t>How to be an ally to Undocumented Students</t>
  </si>
  <si>
    <t>RU Suryoyo Organization</t>
  </si>
  <si>
    <t>RU Progressive</t>
  </si>
  <si>
    <t>Trenton Trip</t>
  </si>
  <si>
    <t>BlueFootPrint Project</t>
  </si>
  <si>
    <t>Anakbayan</t>
  </si>
  <si>
    <t>Bayan Mobilizations</t>
  </si>
  <si>
    <t>Turning Point USA</t>
  </si>
  <si>
    <t>Psychedelic Club</t>
  </si>
  <si>
    <t>The Utopia-Dystopia Collective</t>
  </si>
  <si>
    <t>Film Screening</t>
  </si>
  <si>
    <t>Partners in Health Engage</t>
  </si>
  <si>
    <t>Global Health Community Building</t>
  </si>
  <si>
    <t>Transmissions</t>
  </si>
  <si>
    <t>Organization Name: Amnesty International</t>
  </si>
  <si>
    <t>Mayeesha Maliha</t>
  </si>
  <si>
    <t>Treasurer</t>
  </si>
  <si>
    <t>mm2898@scarletmail.rutgers.edu</t>
  </si>
  <si>
    <t>Lori L. Smith (Lori@echo.rutgers.edu)</t>
  </si>
  <si>
    <t>Location on Campus: No</t>
  </si>
  <si>
    <t>The purpose of this organization shall be the promotion of human rights by providing a forum for activism and for students to undertake research and action focused on preventing and ending grave abuses of the rights to physical and mental integrity, freedom of conscience and expression, and freedom from discrimination. Amnesty International is a non-governmental organization that includes 7 million members worldwide who are working to fight injustices and promote human rights. A major component of Amnesty International is that we work to free prisoners of conscience, individuals who have not used or advocated violence but are imprisoned because of who they are (sexual orientation, ethnic, national or social origin, language, birth, color, sex or economic status) or what they believe (religious, political or other conscientiously held beliefs). We engage in letter writing directed towards government officials to address human rights abuses occurring around the globe. We also take peaceful action in front of embassies, consulates, and corporate headquarters in support of human rights. Most of these cases focus on individuals who were imprisoned solely for being human rights defenders. During our meetings, we plan to work on the specific campaigns that Amnesty International has prioritized, such as refugee and migrant rights, the death penalty, police accountability, gun violence, and rights associated with gender and sexuality.</t>
  </si>
  <si>
    <t>SABO #: 26</t>
  </si>
  <si>
    <t>Program 1 Name: Java for Justice</t>
  </si>
  <si>
    <t>Program 2 Name: Write for Rights</t>
  </si>
  <si>
    <t>Event Description:  This event will be focused on spreading awareness about activists around the world who have been imprisoned, threatened, or murdered for their efforts to preserve human rights and fight for justice in their communities. We will be engaging in member-led breakout sessions where we talk in depth about these individuals and how they have taken strides towards a better quality of life for all, commemorating their achievements and work, and signing petitions to free those who have been unjustly confined as a way to take peaceful action and advocate for their fundamental human rights. We will also be distributing coffee, desserts, and other snacks to our members during the event, and we will screen parts of a film about human rights (which will be selected by our members via a poll prior to the meeting) towards the end of the event.</t>
  </si>
  <si>
    <t>Date: 2022-10-19 00:00:00</t>
  </si>
  <si>
    <t>Attendance: 30 / XS</t>
  </si>
  <si>
    <t>Location: College Ave Student Center</t>
  </si>
  <si>
    <t>Admission Fee 0</t>
  </si>
  <si>
    <t>Event Description This event will be our hallmark service event for the semester, where we, alongside other social justice organizations across campus, will coalesce to support local refugees and empower members to take action and advocate for their fundamental human rights. This event will include member-led breakout sessions about different topics, assembly of “First Night Kits” in conjunction with Jersey Cares of NJ to create welcome packages for families of recently relocated or released refugees or asylum-seekers who are prisoners of conscience. In addition to this, we will be hosting letter-writing geared towards people who are still being detained unjustly as well as their representatives and policy-makers. Furthermore, our closing ceremony will involve a final recitation of the Universal Declaration of Human Rights while lighting (fireproof) candles, as well as a late-night film screening of an educational human rights documentary.</t>
  </si>
  <si>
    <t>Date: 2022-12-07 00:00:00</t>
  </si>
  <si>
    <t>Attendance: 40</t>
  </si>
  <si>
    <t>Location: CASC</t>
  </si>
  <si>
    <t>XS: 0-88 | S: 89-176 | M: 177-264 | L: 265-352 | XL: 353+</t>
  </si>
  <si>
    <t>Requested</t>
  </si>
  <si>
    <t>Description</t>
  </si>
  <si>
    <t>Review 1:</t>
  </si>
  <si>
    <t>Review 2:</t>
  </si>
  <si>
    <t>Room Rental &amp; Equipment  (XS: 240 | S: 400 | M: 570 | L: 730 | XL: 900)</t>
  </si>
  <si>
    <t>We use electronic media such as projectors and the computers to hold our meetings.</t>
  </si>
  <si>
    <t>We use electronic media such as projectors and the computers to hold our meetings, and we will also be using TVs to screen the film during the latter part of our event.</t>
  </si>
  <si>
    <t>Advertising (XS: 100 | S: 170 | M: 240 | L: 310 | XL: 380)</t>
  </si>
  <si>
    <t>We would like to give merchandise like pens to advertise our cause to Rutgers students. We would also use the money to print flyers to put up around campus to inform people of our event.</t>
  </si>
  <si>
    <t>We would like to give merchandise like pens to advertise our cause to Rutgers students and print flyers to hang up around campus to inform our members and the rest of the student body at Rutgers about this event.</t>
  </si>
  <si>
    <t>Food (XS: 560 | S: 920 | M: 1280 | L: 1640 | XL: 2000)</t>
  </si>
  <si>
    <t>General meetings usually have small snacks and pizza to show gratitude to those that showed up to support Amnesty. At the Java for Justice event, we will also provide coffee and desserts for our members.</t>
  </si>
  <si>
    <t>We will provide pizza, snacks, and drinks to our members during the event.</t>
  </si>
  <si>
    <t>Supplies/Duplications (XS: 170 | S: 260 | M: 360 | L: 450 | XL: 540)</t>
  </si>
  <si>
    <t>We will be decorating the room with balloons and buying tablecloths and  for the drinks and refreshments.</t>
  </si>
  <si>
    <t>We will be decorating the room with banners and balloons, buying tablecloths for the food and drinks, and buying stationary for members to use to write letters to free those who have been unjustly confined. We will also be using this money to purchase postage stamps for the letters, as well as to purchase fireproof candles for the recitation of the Universal Declaration of Human Rights.</t>
  </si>
  <si>
    <t>Total Contracts &amp; Rights (no limit to number of contracts)</t>
  </si>
  <si>
    <t>Description here</t>
  </si>
  <si>
    <t xml:space="preserve">     Contract: Film Rights/Royalties</t>
  </si>
  <si>
    <t>None</t>
  </si>
  <si>
    <t xml:space="preserve">     Contract: Speaker fee</t>
  </si>
  <si>
    <t xml:space="preserve">     Contract: Accompanist</t>
  </si>
  <si>
    <t xml:space="preserve">     Contract: DJ</t>
  </si>
  <si>
    <t xml:space="preserve">     Contract: Live Music/performance</t>
  </si>
  <si>
    <t xml:space="preserve">     Contract: Other</t>
  </si>
  <si>
    <t>Contracts: XS: 1350 | S: 1970 | M: 3890 | L: 6330 | XL: 8090 (total cap)</t>
  </si>
  <si>
    <t>Other</t>
  </si>
  <si>
    <t>*write what the other costs are</t>
  </si>
  <si>
    <t>TOTAL</t>
  </si>
  <si>
    <t>Organizational Maintenance</t>
  </si>
  <si>
    <t xml:space="preserve">Series Program Name: </t>
  </si>
  <si>
    <t>Location:</t>
  </si>
  <si>
    <t>Admissions Fee</t>
  </si>
  <si>
    <t>Installments:</t>
  </si>
  <si>
    <t>Description:</t>
  </si>
  <si>
    <t>Attendance:</t>
  </si>
  <si>
    <t>Date:</t>
  </si>
  <si>
    <t>Small &lt;= 125 | Large &gt; 125 (maximum 7 events)</t>
  </si>
  <si>
    <t>Room Rental and Equipment (1800; includes storage fees)</t>
  </si>
  <si>
    <t>We will be holding our weekly meetings (which will alternate between general member meetings and small scale events/workshops/training) in the College Avenue Student Center. We will be renting rooms as well as using the television screens in our designated CASC meeting room to fulfill our mission to educate, empower and advocate.</t>
  </si>
  <si>
    <t>Room Rental and Equipment (Small: 1190 | Large: 1790)</t>
  </si>
  <si>
    <t>Office Supplies (200)</t>
  </si>
  <si>
    <t>We will use a variety of office supplies (including, but not limited to, poster boards, paint, markers, pens, chalk, duct tape) to engage in art as a form of activism and to make informational posters/ letters/ displays to advocate for the support of human rights across the globe.</t>
  </si>
  <si>
    <t>Advertising (Small: 210 | Large: 420)</t>
  </si>
  <si>
    <t>Advertising (400)</t>
  </si>
  <si>
    <t>We will use this money to recruit new members as well as inform the rest of the student body at Rutgers about our events and advocacy work. We will be specifically using it to create informational posters and post the flyers around campus to advertise our human rights campaigns and related issues.</t>
  </si>
  <si>
    <t>Food  (Small: 1300 | Large: 2590)</t>
  </si>
  <si>
    <t>Food for General Meetings (460)</t>
  </si>
  <si>
    <t>We intend to provide pizza, drinks, and snacks to all of our members at each meeting.</t>
  </si>
  <si>
    <t>Supplies/Duplications (Small: 590 | Large: 1190)</t>
  </si>
  <si>
    <t>Giveaways/Involvement Fair (300)</t>
  </si>
  <si>
    <t>We intend to extensively use personalized pens, custom stickers, printed drawstring bags, and other materials ordered from approved vendors, in order to recruit new members as well as to conduct lasting, tangible outreach.</t>
  </si>
  <si>
    <t>Contracts &amp; Rights (no limit to number of contracts)</t>
  </si>
  <si>
    <t>Types of Contracts</t>
  </si>
  <si>
    <t>Software(150)</t>
  </si>
  <si>
    <t>We will utilize this money to establish a Rutgers Amnesty website as a comprehensive place to not only list our events and activities on campus, but also connect our members to resources related to local, statewide and national human rights issues, including a virtual Know-Your-Rights training module that we will be developing over the course of the semester, and disseminating throughout the community. We will also be partaking in the Amnesty Decoder’s Project, which is an international research initiative that uses crowd-sourced volunteer decoder and digital power to uncover human rights abuses around the globe.</t>
  </si>
  <si>
    <t xml:space="preserve">     Contract 1</t>
  </si>
  <si>
    <t>Duplications(110)</t>
  </si>
  <si>
    <t>We intend to create duplications of the program and educational pamphlets/brochures for distribution during our events.</t>
  </si>
  <si>
    <t>Contracts: S: 3450 | L: 6900 (total cap)</t>
  </si>
  <si>
    <t>Phone Charges(100)</t>
  </si>
  <si>
    <t>Uniforms/Costumes ($30 per person, max 15 people)</t>
  </si>
  <si>
    <t>*write down what the costs are</t>
  </si>
  <si>
    <t>*Uniforms/Costumes for performing groups only, but all groups can use advertising money to buy t-shirts.</t>
  </si>
  <si>
    <t>Other Trip (Stand Alone | Series Trip) (circle one)</t>
  </si>
  <si>
    <t>No, it is not a series Trip.</t>
  </si>
  <si>
    <t>*write down what the other costs are</t>
  </si>
  <si>
    <t>Trip Name:</t>
  </si>
  <si>
    <t>Introduction to the United Nations</t>
  </si>
  <si>
    <t>Location: United Nations Headquarters at 405 East 42nd Street, New York, NY 10017</t>
  </si>
  <si>
    <t>This trip will serve as a way to acquaint our members with the human rights work being done globally by the United Nations, with an emphasis on the UN's Sustainable Development Goals, which align with Amnesty's efforts to establish a better quality of life for people all over the world along with strengthening human rights policies. We will explore the progress the UN has made towards global sustainability, and inspire our members to explore the environment in which they live, reflect on aspects of social, economic and environmental sustainability in their community and how these affect the people living there, and actively participate in supporting change and sustainable development within their local communities. We will be touring the UN Headquarters and learning about the UN's history and various achievements in establishing equality, while discussing ways Amnesty's goals align with those of the UN and how we, as activists, can make changes in our own communities to achieve higher sustainability.</t>
  </si>
  <si>
    <t>Attendance: 15</t>
  </si>
  <si>
    <t>Date: 2022-11-09 00:00:00</t>
  </si>
  <si>
    <t>Media Publication (Newspaper | Journal | Magazine) (circle one)</t>
  </si>
  <si>
    <t>*fund for any number of people.</t>
  </si>
  <si>
    <t>Descripton</t>
  </si>
  <si>
    <t>Publication Name:</t>
  </si>
  <si>
    <t>Publication Type</t>
  </si>
  <si>
    <t>AT</t>
  </si>
  <si>
    <t>Transportation/Parking/Tolls (775 | 1550)</t>
  </si>
  <si>
    <t>We will be using this money to rent a bus to transport 15 members to the UN Headquarters in New York City and back to Rutgers, as well as to pay for tolls along the way.</t>
  </si>
  <si>
    <t xml:space="preserve">Description: </t>
  </si>
  <si>
    <t>Advertising (150 | 150)</t>
  </si>
  <si>
    <t>(newspaper: max 13 issues, journal: max 2 issues, magazine: max 14 issues)</t>
  </si>
  <si>
    <t>Admission/Registration Fees (750 | 2250)</t>
  </si>
  <si>
    <t>Number of Issues</t>
  </si>
  <si>
    <t>Food (500 | 100)</t>
  </si>
  <si>
    <t>Number of Copies per Issue</t>
  </si>
  <si>
    <t>Cost per Page:</t>
  </si>
  <si>
    <t>Lodging (1060 | 2120)</t>
  </si>
  <si>
    <t>Number of Pages per Issue</t>
  </si>
  <si>
    <t>Cost per Issue:</t>
  </si>
  <si>
    <t>Other (100 | 300)</t>
  </si>
  <si>
    <t>Total Delivery Cost</t>
  </si>
  <si>
    <t>Total Printing Cost</t>
  </si>
  <si>
    <t>Stand Alone/Series Trip - Conference/Team Competition (max 6 trips in a series, max 1 series trip per semester)</t>
  </si>
  <si>
    <t>Journal ( Delivery: 100 per issue | Printing cost: 2200 per issue )</t>
  </si>
  <si>
    <t>Name of Competition/Conference:</t>
  </si>
  <si>
    <t xml:space="preserve">Magazine ( Delivery: 75 per issue | Printing cost: 2000 per issue ) </t>
  </si>
  <si>
    <t>competition: max 15 people funded | conference: max 7 people</t>
  </si>
  <si>
    <t>Newspaper ( Delivery : 75 per issue | Printing Cost : (0-8 pages: black=550, color=675 | 9-16 pages: black=750, color=925 | 17+ pages: black=950, color=1175)</t>
  </si>
  <si>
    <t>Is this Series?:</t>
  </si>
  <si>
    <t>*local means &lt;=400 roundtrip or within DC, Harrisburg, PA, and Eastern CT</t>
  </si>
  <si>
    <t>Stand Alone/Series Trip - Competition/Conference</t>
  </si>
  <si>
    <t>Transportation (local: 55/person | national: 350/person) **Per Trip if Series</t>
  </si>
  <si>
    <t>Parking (40/car/day, max 2 cars for conference, 3 for competitions) **Per Trip if Series</t>
  </si>
  <si>
    <t>Food (35/person/day, max 3 days) ** Per Trip if Series</t>
  </si>
  <si>
    <t>Lodging (65/person/day, max 3 days) | Lodging (50/person/day/trip) Per Trip if series</t>
  </si>
  <si>
    <t xml:space="preserve">Registration Fees (100/person) | (50/person/trip) </t>
  </si>
  <si>
    <t>Lodging (65/person/day, max 3 days) | Lodging (50/person/day/trip)</t>
  </si>
  <si>
    <t>Notes:</t>
  </si>
  <si>
    <t>- For the food, make sure to use a Rutgers approved vendor</t>
  </si>
  <si>
    <t>Total Programming:</t>
  </si>
  <si>
    <t>Total Organizational Maintenance:</t>
  </si>
  <si>
    <t>Total Preliminary Allocation (Total Programming + Total Organizational Maintenance)</t>
  </si>
  <si>
    <t>Reviewed By (initial here):</t>
  </si>
  <si>
    <t>KC</t>
  </si>
  <si>
    <t>JB</t>
  </si>
  <si>
    <t xml:space="preserve"> </t>
  </si>
  <si>
    <t>Organization Name: Queer Student Alliance</t>
  </si>
  <si>
    <t>May Lind</t>
  </si>
  <si>
    <t>Co-President</t>
  </si>
  <si>
    <t>trl58@scarletmail.rutgers.edu</t>
  </si>
  <si>
    <t>Social Justice Education (sje@echo.rutgers.edu)</t>
  </si>
  <si>
    <t>Location on Campus: Yes</t>
  </si>
  <si>
    <t>The Queer Student Alliance of Rutgers University (or “QSA”), so named for the spring semester of 2014, first known as the Student Homophile League of Rutgers University (“SHL”), started by Lionel Cuffie in 1969, then known as the Rutgers Gay Alliance (“RGA”) in 1975, then the Rutgers University Gay &amp; Lesbian Alliance (“RUGLA”) in 1983, then the Bisexual, Gay, and Lesbian Alliance of Rutgers University (“BiGLARU”) in 1991, addresses the need of the students of Rutgers University to maintain a safe and confidential space to discuss or act on issues and relevant culture related to the expression of non-normative sexual preferences or identities. The elected executive board will uphold this constitution and utilize it as a guideline to maintain the structure of this student organization, the second-oldest in the United States of America dedicated to the rights and visibility of students with non-normative sexual preferences or identities.</t>
  </si>
  <si>
    <t>SABO #: 128</t>
  </si>
  <si>
    <t>Program 1 Name: QSA's Got  Talent!</t>
  </si>
  <si>
    <t>Program 2 Name: Welcome Picnic</t>
  </si>
  <si>
    <t>Event Description:  Talent show and coffeehouse. Let our members thrill you with their amazing talents!</t>
  </si>
  <si>
    <t>Date: 2022-10-26 00:00:00</t>
  </si>
  <si>
    <t>Location: Red Lion Cafe Basement</t>
  </si>
  <si>
    <t>Event Description A picnic at the beginning of the academic year to welcome new and returning members. We will provide the food and other necessities.</t>
  </si>
  <si>
    <t>Date: 2022-09-14 00:00:00</t>
  </si>
  <si>
    <t>Attendance: 50</t>
  </si>
  <si>
    <t>Location: SJE Backyard</t>
  </si>
  <si>
    <t>Renting equipment: microphone and screen at Red Lion Cafe</t>
  </si>
  <si>
    <t>Printing copies of flyers</t>
  </si>
  <si>
    <t>Printing out flyers</t>
  </si>
  <si>
    <t>Catering for coffeehouse part of event.</t>
  </si>
  <si>
    <t>Prepackaged foods: chips, cookies, cheese platter, crackers, sodas and juices, water.</t>
  </si>
  <si>
    <t>Balloons, streamers, etc.</t>
  </si>
  <si>
    <t>Picnic blankets, cornhole set, plastic utensils</t>
  </si>
  <si>
    <t>Description here 0</t>
  </si>
  <si>
    <t>Prepackaged snack foods for general meetings such as chips, cookies, etc. Occasional pizza.</t>
  </si>
  <si>
    <t>Yearly subscription for Canva Pro for making Social Media posts and flyers.</t>
  </si>
  <si>
    <t>Please make sure food comes from Rutgers approved vendor</t>
  </si>
  <si>
    <t>Organization Name: Democrats</t>
  </si>
  <si>
    <t>Sean Tonra</t>
  </si>
  <si>
    <t>stt49@scarletmail.rutgers.edu</t>
  </si>
  <si>
    <t>Promote awareness of and involvement in Democratic politics within and beyond the Rutgers University campus.</t>
  </si>
  <si>
    <t>SABO #: 29</t>
  </si>
  <si>
    <t>Program 1 Name:</t>
  </si>
  <si>
    <t>Program 2 Name:</t>
  </si>
  <si>
    <t xml:space="preserve">Event Description: </t>
  </si>
  <si>
    <t>Admission Fee</t>
  </si>
  <si>
    <t>Event Description</t>
  </si>
  <si>
    <t>Location: Van Dyke Hall</t>
  </si>
  <si>
    <t>Admissions Fee 0</t>
  </si>
  <si>
    <t>Installments: 7</t>
  </si>
  <si>
    <t>Host speakers from Democratic politics so students can learn about potential career paths and opportunities. Also, to help them learn how to navigate such paths and opportunities while they are in college to prepare them for post-graduate life. Furthermore, serving as a time to question people in politics about current events and their opinions on certain events and issues.</t>
  </si>
  <si>
    <t>Attendance: 70</t>
  </si>
  <si>
    <t>Date: 09/14/2022 , 09/28/2022 , 10/12/2022 , 10/26/2022 , 11/09/2022 , 11/23/2022 , 12/07/2022</t>
  </si>
  <si>
    <t>Flyers, Social Media boosting for posts</t>
  </si>
  <si>
    <t>Pizza, Chips, Water, &amp; Soda for attendees and guests</t>
  </si>
  <si>
    <t>Types of Contracts  None</t>
  </si>
  <si>
    <t>Location: Washington DC</t>
  </si>
  <si>
    <t>For members of the organization to connect with their federal legislators and learn about life in Washington DC as a potential place of work.</t>
  </si>
  <si>
    <t>Attendance: 10</t>
  </si>
  <si>
    <t>Date: 11/04/2022 - 11/06/2022</t>
  </si>
  <si>
    <t>For gas, parking fees, and any tolls during the drive down to DC.</t>
  </si>
  <si>
    <t>For food while on the trip for the group. Including lunches and dinners.</t>
  </si>
  <si>
    <t>Hotel rooms for the attendees</t>
  </si>
  <si>
    <t>Organization Name: Student Justice for Palestine</t>
  </si>
  <si>
    <t>Sarah Faysal</t>
  </si>
  <si>
    <t>President</t>
  </si>
  <si>
    <t>Snf34@scarletmail.rutgers.edu</t>
  </si>
  <si>
    <t>Kerri Willson (kwillson@echo.rutgers.edu)</t>
  </si>
  <si>
    <t>National Students for Justice in Palestine is a collective of organizers that supports over 200 Palestine solidarity organizations on college campuses across occupied Turtle Island (U.S. and Canada). By promoting an agenda grounded in values of freedom, solidarity, equality, safety, and historical justice, we seek to elevate the student Palestine solidarity organizations network to a deeper level of political engagement. Through creating a platform for collaboration, providing organizational and educational support, developing accessible resources for student organizers, and connecting student Palestine solidarity organizations with the broader global movement for justice in Palestine, we aim to develop a student movement that is connected, disciplined, and equipped with the tools necessary to build grassroots momentum for Palestinian liberation.</t>
  </si>
  <si>
    <t>SABO #: 586</t>
  </si>
  <si>
    <t>Program 1 Name: Palestine 101</t>
  </si>
  <si>
    <t>Program 2 Name: Define Pinkwashing: the LGBT struggle for Palestine</t>
  </si>
  <si>
    <t>Event Description:  Host/ put together an educational program for the Rutgers Community to inform students and staff on the history and current situation of Palestine though a historical and political lens with respected and credited speakers and voices from the Palestine Community</t>
  </si>
  <si>
    <t>Date: 2021-10-04 00:00:00</t>
  </si>
  <si>
    <t>Attendance: 75</t>
  </si>
  <si>
    <t>Location: College Ave student Center</t>
  </si>
  <si>
    <t>Admission Fee none</t>
  </si>
  <si>
    <t>Event Description Educational and interactive event on defining pinkwashing and how it affects LGBT Palestinians</t>
  </si>
  <si>
    <t>Date: 2022-11-15 00:00:00</t>
  </si>
  <si>
    <t>Location: Colleg ave student center</t>
  </si>
  <si>
    <t>Stage set up, speakers, presentation, panel package</t>
  </si>
  <si>
    <t>stage set up, presentation and panel package</t>
  </si>
  <si>
    <t>fliers, printed out at staples with glossy print</t>
  </si>
  <si>
    <t>custom printed fliers and custome large banner</t>
  </si>
  <si>
    <t>full dinner and drinks expected for about 70 people from a Rutgers Vendor, sandwhich platters at gerlanda's go for about $20 per platter + desert for about $90</t>
  </si>
  <si>
    <t>hot dinner and beverages and desert for 70 people</t>
  </si>
  <si>
    <t>table decoration- candle and light custom banner for the events flags</t>
  </si>
  <si>
    <t>tabel decoartions and room decor lights, battery operated candles, LGBT flags, palestinian flags</t>
  </si>
  <si>
    <t>Description here Remi Kanazi- poet- honorarium of about $1000 and traveling cost $500</t>
  </si>
  <si>
    <t>Speaker fee</t>
  </si>
  <si>
    <t>equipment ( cables, projector, etc)</t>
  </si>
  <si>
    <t>paint and supplies $50 markers, pens $50 poster board, canvasses$75 paper clips, staples, hole punches, etc$50 decorative supplies$75- other</t>
  </si>
  <si>
    <t>flier- $ 100 custom banners $80 social media advertisement$20- other</t>
  </si>
  <si>
    <t>around 14 general body meetings per semester, each meeting about 50 for food including pizza and utensils from Gerlandas</t>
  </si>
  <si>
    <t>custom stickers, badges, pens, patches, t shirts</t>
  </si>
  <si>
    <t>printing fliers and programs</t>
  </si>
  <si>
    <t>Please clarify speaker when known</t>
  </si>
  <si>
    <t>Organization Name: Institute of Domestic and International Affairs</t>
  </si>
  <si>
    <t>Shaunak Kale</t>
  </si>
  <si>
    <t>sak314@scarletmail.rutgers.edu</t>
  </si>
  <si>
    <t>Founded in 1992, IDIA is a 501(c)(3) non-profit organization that runs civic engagement programs forstudents of all ages. Our flagship programs include Rutgers Model United Nations, PhiladelphiaModel United Nations, and Rutgers Model Congress. We also coordinate several annual service tripsthat provide college students a chance to do real, hands-on volunteer work overseas. All in all, morethan 3,000 students from all over the country – and the globe – participate in IDIA programs eachyear. IDIA has its roots at Rutgers University where it was founded in the late 1990s by collegestudents who wanted to provide an issue-focused alternative to the rhetoric-based debate scene. AllIDIA conferences are hallmarked by their focus on teaching students the skills of compromise andcooperative leadership. We award students who can implement the most substantive solutions toreal, pressing geopolitical issues – never who can speak the most or the loudest.</t>
  </si>
  <si>
    <t>SABO #: 660</t>
  </si>
  <si>
    <t>No</t>
  </si>
  <si>
    <t>Location: United Nations Headquarters, 46th St &amp; 1st Ave, New York, NY 10017</t>
  </si>
  <si>
    <t>Our members help simulate the United Nations at our conferences so we want them to learn aboutthe impacts that the UN has made on the world, and what initiatives are currently being carried outby the UN. We want this tour to be an opportunity for them to learn about issues and topics that canbe implemented in our mock committees, to enhance the learning experience for our high schooldelegates. Additionally, our members can learn more about civic engagement leadershipopportunities that they can also get involved in.</t>
  </si>
  <si>
    <t>Attendance: 20</t>
  </si>
  <si>
    <t>Date: 2022-11-11 00:00:00</t>
  </si>
  <si>
    <t>Round trip bus tickets for 20 people</t>
  </si>
  <si>
    <t>Cost of a private group tour of the UN for 20 people.</t>
  </si>
  <si>
    <t>Organization Name: Douglass Governing Council</t>
  </si>
  <si>
    <t>Zayna Jawed</t>
  </si>
  <si>
    <t>Internal VP</t>
  </si>
  <si>
    <t>douglassgoverningcouncil@gmail.com</t>
  </si>
  <si>
    <t>With the consent of the Board of Governors of the University, the members of the Douglass Governing Council agree to cooperate in a system of government that supports Douglass students in the following particulars: In academic matters, to maintain a high standard of honor and to help promote honesty and integrity in all examinations and class work, and in preparations for the same.In College matters, to serve as a part of the process of making and enforcing regulations governing the conduct of students with both College and University officials, as well as to provide a forum for open discussion of such regulations. In matters not under the jurisdiction of the Council, the power to advocate to the Administration, the Douglass Residential College faculty committee, or the Board of Governors on behalf of the interests of Douglass students.</t>
  </si>
  <si>
    <t>SABO #: 726</t>
  </si>
  <si>
    <t>Location: Ludwig</t>
  </si>
  <si>
    <t>Installments: 2</t>
  </si>
  <si>
    <t>To educate Douglass students on topics affecting women of color in the workplace, healthcare system, and more.</t>
  </si>
  <si>
    <t>Date: 10/04/2022, 11/01/2022</t>
  </si>
  <si>
    <t>facilities charge</t>
  </si>
  <si>
    <t>T-shirts for a team of 20 people</t>
  </si>
  <si>
    <t>For food at both events</t>
  </si>
  <si>
    <t>Types of Contracts  Speaker fee</t>
  </si>
  <si>
    <t>Description here Professional speakers not associated with Rutgers.</t>
  </si>
  <si>
    <t>Please clarify speaker when known and make sure food comes from Rutgers approved vendor
Tshirts must be available to all club members</t>
  </si>
  <si>
    <t>Organization Name: Sophia Club</t>
  </si>
  <si>
    <t>Esther Sarfo</t>
  </si>
  <si>
    <t>es1063@rutgers.edu</t>
  </si>
  <si>
    <t>The purpose of this organization shall be to bring non-traditional Bunting students together to complement and enrich the college experience by providing social, cultural, and educational support programs for this special population.</t>
  </si>
  <si>
    <t>SABO #: 733</t>
  </si>
  <si>
    <t>Program 1 Name: Health Benefits of Plant-based Diet. Back together and back in Health</t>
  </si>
  <si>
    <t>Program 2 Name: You are almost there.</t>
  </si>
  <si>
    <t>Event Description:  In-house student nutritionists will educate us on the health benefits of a plant-based diet. After a year and a half of remote learning and social distancing,we need to reconnect with each other and with healthier eating habits. Sophia Club is an organization for nontraditional aged students attendingRutgers. We are a group that often feels isolated on campus and our organization does what we can to help each other feel connected and supported while attending college. This past year we have an entire group of students who have never met. We tried to build camaraderie through group me andzoom but still many nontraded did not find our events. This event will allow new students and old friends to connect and network for the start of the firstback-on-campus semester in a while. We inform new students of resources on campus, specifically those that nontraditional students often need. At thesame time, we can get back on track and start the new semester with healthy eating ideas. If we get back on campus in the fall it will be time to stop beingso socially distanced and also to get rid of the bread baking recipes and replace them with interesting recipes for greens.</t>
  </si>
  <si>
    <t>Date: 2021-09-26 00:00:00</t>
  </si>
  <si>
    <t>Attendance: 30</t>
  </si>
  <si>
    <t>Location: Vegan restaurant in downtown NB</t>
  </si>
  <si>
    <t>Admission Fee $5 suggested for students, This may be used as a fund raiser if there is enough space (Covid Rules permitting) in which family or Alumnae may be charged to attend $10 adults, $5 children</t>
  </si>
  <si>
    <t>Event Description An event to de-stress and rejuvenate and recharge after midterms. We will get together to relax, unwind and network to share recommendations for nextsemester's class registration with each other. This will be a mental health respite from the stress of midterms which will help to give us all a boost to gointo the end of the semester ready to take on finals. We will provide food and drinks, have de-stressing games, and if it is allowed under Covid1id-19regulations by November, we would like to have a chair massage set up from the Rec Center.</t>
  </si>
  <si>
    <t>Date: 2022-11-16 00:00:00</t>
  </si>
  <si>
    <t>Attendance: 25</t>
  </si>
  <si>
    <t>Location: The Buntng Lounge, Douglass Student Center, 100 George St., New Brunswick, NJ</t>
  </si>
  <si>
    <t>microphone, speakers, and screen for PPT projection for audiovisual setup</t>
  </si>
  <si>
    <t>flyers and Targum</t>
  </si>
  <si>
    <t>flyers</t>
  </si>
  <si>
    <t>Vegan food items, healthy teas, and juices</t>
  </si>
  <si>
    <t>Wraps, salad, provided by King Pita, drinks, snacks/chips/nuts, cookies/dessert and drinks, tea and coffee</t>
  </si>
  <si>
    <t>samples of healthy produce used for recipe handouts, printouts of healthy vegetable substitutions, and choices to make meals healthier</t>
  </si>
  <si>
    <t>decoration supplies, we will make decorations. Supplies for games.</t>
  </si>
  <si>
    <t>Description here The speaker may be graduating and we would provide/cover her cost of joining in the meal.</t>
  </si>
  <si>
    <t>tips for food providers/staff</t>
  </si>
  <si>
    <t>Location: 0</t>
  </si>
  <si>
    <t>Installments: This program would provide tutoring once a week for 2 hours for nontraditional students in Math/Statistics, Biology, and Chemistry. These are theclasses that nontraditional students struggle with the most. Our organization serves nontraditional women who have returned to school. Many of our members go into food science, nutrition, and the science field, all of which require math, gen bio, and chemistry to graduate. We would like to hire TAs totutor our students so they can succeed in their goals. Non-traditional-aged students return to school after many years away from the classroom. We oftenlack skills in the basic math and science classes that students just out of high school or community college have recently taken. It is not uncommon forstudents returning later to go to college, to have had difficulty in school when they were younger. Sometimes because of a lack of support, unstablehome lives, or finances. It is also common for nontraditional students to be bright and ambitious students who have had undiagnosed learningdisabilities when attending grade and high school. These three subjects have caused many nontraditional students to drop out of college. When thathappens, it is unlikely they will ever return. Others change their majors to fields they are less interested in and which will provide lower wages once theygraduate. That is unacceptable. These students have proven their determination to succeed by the efforts they put into returning to school. We wantto provide the tools they need to make it.</t>
  </si>
  <si>
    <t>9/27, 10/4, 19/11, 10/18, 10/25. 11/8, 11/15</t>
  </si>
  <si>
    <t>Attendance: All tutoring will be held in the Bunitng Lounge at the Douglass Student Center</t>
  </si>
  <si>
    <t>Date: 85</t>
  </si>
  <si>
    <t>N/A</t>
  </si>
  <si>
    <t>Printer ink, Pens, name tags, Scotch tape, post-it notes, filing boxes, folders, paper, highlighters, stapler, staples, whiteboard, markers, pencils, stationary, sharpies, paper cups, paper clips,tissue, napkins, coffee, printer paper, tampons.</t>
  </si>
  <si>
    <t>Flyers</t>
  </si>
  <si>
    <t>Fliers, Targum advertising, posters, banners</t>
  </si>
  <si>
    <t>water and coffee</t>
  </si>
  <si>
    <t>coffee, creamer, chips, cake, pizza, tea, soda, water</t>
  </si>
  <si>
    <t>duplications for practice materials and whiteboard markers</t>
  </si>
  <si>
    <t>Pens, T-shirts</t>
  </si>
  <si>
    <t>Plant-based healthy recipes and print outs</t>
  </si>
  <si>
    <t>We will be hiring TAs, if that is allowed, to tutor in subjects. If that isn't allowed we will reach out to staff who are not faculty to provide tutoring. We willask other groups which provide this service for their groups for recommendations.</t>
  </si>
  <si>
    <t>AL</t>
  </si>
  <si>
    <t>Organization Name: Womens Political Caucus</t>
  </si>
  <si>
    <t>Kathyaini Arun</t>
  </si>
  <si>
    <t>kpa34@scarletmail.rutgers.edu</t>
  </si>
  <si>
    <t>Founded in 1971, the National Women's Political Caucus is a multi-partisan organization dedicated to strengthening the role of women in government and to the issues of most importance to women. The Women's Political Caucus of New Jersey and the Women's Political Caucus of New Jersey at Rutgers University are affiliates of the national organization. WPC-NJ recruits and trains women candidates and their campaign organizations. WPCNJ endorses candidates who supported reproductive freedom, the Equal Rights Amendment, and other issues that affect women and families. This student chapter is committed to the goals of the National Women's Political Caucus and the Women's Political Caucus of New Jersey. The Women's Political Caucus of Rutgers University: Supports the goals of the State Caucus Provides opportunities for women to develop and strengthen leadership skills Promotes public awareness of issues that affect women and families Encourages college women to participate in the political process</t>
  </si>
  <si>
    <t>SABO #: 741</t>
  </si>
  <si>
    <t>Facebook and Instagram advertisements for general meetings</t>
  </si>
  <si>
    <t>Snacks for general meetings</t>
  </si>
  <si>
    <t>Organization Name: Bioethics Society</t>
  </si>
  <si>
    <t>rubioethics.soc@gmail.com</t>
  </si>
  <si>
    <t>Alexys Anderson (ama484@echo.rutgers.edu)</t>
  </si>
  <si>
    <t>The Bioethics Society of Rutgers University hopes to generate campus-wide awareness of some of the most current and pressing ethical issues in science and medicine. It investigates bioethical topics within the Rutgers community and at large by combining theoretical discussion with real-world applications to examine the moral considerations of a variety of topics and their implications in society. As an organization, it aims to foster an open environment for students looking to voice their opinions, to gain insight into bioethical analyses, and to tackle the challenging and ever-evolving questions of bioethics.</t>
  </si>
  <si>
    <t>SABO #: 1108</t>
  </si>
  <si>
    <t>Location: College Ave student center room 413 (as of now)</t>
  </si>
  <si>
    <t>Attendance: Approximately 10-15</t>
  </si>
  <si>
    <t>Date: Not sure for Fall 2022 but usually every other Wensday of the semester</t>
  </si>
  <si>
    <t>Our organization puts together the Bioethics Journal every year and it approximately cost $625 for printing and $75 for shipping. More information found here: https://sites.rutgers.edu/bioethics-society/journal/</t>
  </si>
  <si>
    <t>- series program moved to media publication (AL)</t>
  </si>
  <si>
    <t>Organization Name: Young Americans for Liberty</t>
  </si>
  <si>
    <t>Ava Ray</t>
  </si>
  <si>
    <t>amr487@scarletmail.rutgers.edu</t>
  </si>
  <si>
    <t>The purpose of Rutgers Young Americans for Liberty is to promote the ideas of Liberty, Peace, the Constitution, and free markets through activism and intellectual dialogue with the general student body. Specifically, the mission of Young Americans for Liberty is to identify, educate, train, and mobilize youth liberty activists committed to winning on principle.</t>
  </si>
  <si>
    <t>SABO #: 1191</t>
  </si>
  <si>
    <t>Installments: General meetings are used to educate students on various issues, from individual rights to public policy. This includes educational presentations or debates regarding a certain issue.</t>
  </si>
  <si>
    <t>9/13/22, 9/27/22, 10/11/22, 10/25/22, 11/8/22, 11/22/22, 12/6/22</t>
  </si>
  <si>
    <t>Attendance: TBD (Preferably Scott Hall)</t>
  </si>
  <si>
    <t>Date: 12</t>
  </si>
  <si>
    <t>Projector required for each meeting</t>
  </si>
  <si>
    <t>Free pizza may be provided at these meetings</t>
  </si>
  <si>
    <t>Location: The Heritage Guild</t>
  </si>
  <si>
    <t>The goal of this trip is to educate students on 2nd amendment issues facing the country. To provide better insight, students will tour a firearms facility and listen to 2nd amendment activists about their stories and perspectives.</t>
  </si>
  <si>
    <t>Date: 2022-12-04 00:00:00</t>
  </si>
  <si>
    <t>Will need to take multiple cars; must account for tolls and gas expenses</t>
  </si>
  <si>
    <t>Admission can be at least $20 per person, so we need to be able to account for that</t>
  </si>
  <si>
    <t>Depending on what time the event is held, either lunch or dinner will be provided.</t>
  </si>
  <si>
    <t>Organization Name: Veg Society</t>
  </si>
  <si>
    <t>Aliyah Oberoi</t>
  </si>
  <si>
    <t>aao105@scarletmail.rutgers.edu</t>
  </si>
  <si>
    <t>The purpose of the organization is to provide the vegetarian and vegan students of Rutgers University with a meeting place to allow for support and growth within the Rutgers vegetarian and vegan community by promoting and celebrating the numerous reasons for vegetarianism and veganism such as animal rights; personal health; environmental impact; and other various issues through meetings and community outreach activities.</t>
  </si>
  <si>
    <t>SABO #: 1391</t>
  </si>
  <si>
    <t>Program 1 Name: Speaker</t>
  </si>
  <si>
    <t>Program 2 Name: Movie Screening</t>
  </si>
  <si>
    <t>Event Description:  Vegetarians and Vegans from the food industry, academia, welfare, and outreach communities share with us their experiences in advocating for animals and vegetarianism in the contemporary culture.</t>
  </si>
  <si>
    <t>Date: 2022-09-15 00:00:00</t>
  </si>
  <si>
    <t>Attendance: 24</t>
  </si>
  <si>
    <t>Event Description Screen a movie about veganism to educate the club and provide an event to socialize.</t>
  </si>
  <si>
    <t>Date: 2022-10-14 00:00:00</t>
  </si>
  <si>
    <t>room rental fee</t>
  </si>
  <si>
    <t>vegan food items and drinks for attendees</t>
  </si>
  <si>
    <t>Description here Speaker fee paid to the speaker that will be determined.</t>
  </si>
  <si>
    <t>Description here N/A</t>
  </si>
  <si>
    <t>Film Rights/Royalties</t>
  </si>
  <si>
    <t>Rights to screen a movie</t>
  </si>
  <si>
    <t>$175 for each meeting, 8 meetings total</t>
  </si>
  <si>
    <t>Poster board, paint, chalk, markers for making signs and posters</t>
  </si>
  <si>
    <t>Smaller posters (4)</t>
  </si>
  <si>
    <t>Prepackaged snack for each meeting, $10 per night for 8 meetings</t>
  </si>
  <si>
    <t>Animal Sanctuary Visit</t>
  </si>
  <si>
    <t>Location: Freedom Farm Animal Sanctuary</t>
  </si>
  <si>
    <t>Visit to an animal sanctuary that rescues animals from the agricultural industry.</t>
  </si>
  <si>
    <t>Date: 2022-09-24 00:00:00</t>
  </si>
  <si>
    <t>Gas money: 1 hour there, 1 hour backParking payments</t>
  </si>
  <si>
    <t>$10 per person for 30 people to eat vegan BBQ food</t>
  </si>
  <si>
    <t>Organization Name: oSTEM</t>
  </si>
  <si>
    <t>Amber Stone</t>
  </si>
  <si>
    <t>si255@scarletmail.rutgers.edu</t>
  </si>
  <si>
    <t>As a national society, oSTEM serves LGBTQA communities and functions to: a. Provide services and support for students in science, technology, engineering, and mathematics.b. Create a dynamic network between students and professionals in industry and academia.c. Provide education, outreach, and professional resources to high school students.d. Actively recruit and address the needs of diverse groups within the LGBTA community, inclusive of those who are historically underrepresented with regard to gender and ethnic background.</t>
  </si>
  <si>
    <t>SABO #: 1459</t>
  </si>
  <si>
    <t xml:space="preserve">Program 1 Name: </t>
  </si>
  <si>
    <t>Program 2 Name: National Coming Out Day Gender-Affirming Fashion Show</t>
  </si>
  <si>
    <t xml:space="preserve">Event Description:  </t>
  </si>
  <si>
    <t xml:space="preserve">Attendance: </t>
  </si>
  <si>
    <t xml:space="preserve">Location: </t>
  </si>
  <si>
    <t>Event Description This program will address our club's mission by a) Providing services and support for students in science, technology, engineering, and mathematics and d) Actively recruiting and addressing the needs of diverse groups within the LGBTA community, inclusive of those who are historically underrepresented with regard to gender and ethnic background. To address part a), celebrating gender and identity-specific self-expression will empower our members, LGBTQIA+ students in science, technology, engineering, and mathematics, supporting them. For part d), this fashion show will provide trans, nonbinary, and gender non-conforming students in our organization, who are historically underrepresented, to safely express their gender identity in a supportive and uplifting environment on National Coming Out Day.</t>
  </si>
  <si>
    <t>Date: October 11th</t>
  </si>
  <si>
    <t>Attendance: 100</t>
  </si>
  <si>
    <t>Location: TBD</t>
  </si>
  <si>
    <t>'-Room rental for event-Sound equipment, including speakers and microphones-Additional lighting for fashion show-Tables and chairs</t>
  </si>
  <si>
    <t>Buffet with servers, drinks, and desserts.25$/person.</t>
  </si>
  <si>
    <t>'- Photobooth with tripod, backdrop, and props- Streamers- Balloons, tablecloths- Miscellaneous</t>
  </si>
  <si>
    <t>Trip Name:International Day of LGBTQIA+ People in STEM Liberty Science Center Trip</t>
  </si>
  <si>
    <t>Location: Liberty Science Center</t>
  </si>
  <si>
    <t>Description:This addresses part a) of our mission (Provide services and support for students in science, technology, engineering, and mathematics) by allowing members to immerse themselves in a scientific environment. Providing LGBTQ+ students and allies with the opportunity to see their potentials in a large array of STEM and STEM-adjacent fields will empower them to realize their potential, understand career possibilities within STEM, and foster a supportive and uplifting community for these students within oSTEM. The date of this program is November 18th, International Day of LGBTQIA+ People in STEM. Specifically celebrating our students in STEM by showing them great accomplishments within the field will help empower and encourage them.</t>
  </si>
  <si>
    <t>Date:11/18/2022</t>
  </si>
  <si>
    <t>$9.25/person for train between Newark and New Brunswick (round-trip) = $555$10/person for Ubers from Newark to Liberty Science Center (round-trip) = $300</t>
  </si>
  <si>
    <t>$20/person for general admission ticket * 30 = $600</t>
  </si>
  <si>
    <t>$15/person for lunch at Liberty Science Center food court * 30 people</t>
  </si>
  <si>
    <t>Organization Name: She's the First</t>
  </si>
  <si>
    <t>Hemani Patel</t>
  </si>
  <si>
    <t>hrp59@scarletmail.rutgers.edu</t>
  </si>
  <si>
    <t>We are the Rutgers chapter of She's the First, a national non-profit organization that provides girls who will be first-generation highschool students with the funds needed to reach graduation. We facilitate discussions on local and global issues that affect societyas a whole when girls and women are not educated.</t>
  </si>
  <si>
    <t>SABO #: 1475</t>
  </si>
  <si>
    <t>Program 1 Name: International Festival</t>
  </si>
  <si>
    <t>Event Description:  The International Festival is an event to raise awareness while fundraising for our cause of girls' education around the world. We willhold tables/booths, each representing a country. We will be contacting other Rutgers organizations/clubs to cosponsor our event,and each group will educate attendees on the culture and state of education in their respective country while providing activities formembers to experience the culture. All proceeds from the event will directly benefit girls who are the first in their families to getsecondary level education.</t>
  </si>
  <si>
    <t>Date: 2022-11-17 00:00:00</t>
  </si>
  <si>
    <t>Location: International Lounge, Busch Student Center</t>
  </si>
  <si>
    <t>Room RentalSpeakerSetupCustodial Fees</t>
  </si>
  <si>
    <t>Social Media Boosters</t>
  </si>
  <si>
    <t>Catering from Gerlanda's including Sandwich platters, Dessert Platters, Various Trays, fountain drinks.</t>
  </si>
  <si>
    <t>DecorTrifold postersMarkers, Paints/Construction Paper</t>
  </si>
  <si>
    <t>Location: CAC - Scott Hall</t>
  </si>
  <si>
    <t>Installments: 5</t>
  </si>
  <si>
    <t>This program will include a series of tabling events, where we will educate the Rutgers student population about girls' education andthe availability of resources in various countries. We will run booths with activities involving girls' education and also sell bakedgoods to raise money for She's the First to support girls' education. .</t>
  </si>
  <si>
    <t>Attendance: 200</t>
  </si>
  <si>
    <t>Date: 09/13/2022, 10/11/2022, 10/25/2022, 11/08/22, 11/29/22</t>
  </si>
  <si>
    <t>Projectors, Sound Equipment, room charge at student center (we would prefer a hall (scott hall or murray hall) at CAC for general meetings).</t>
  </si>
  <si>
    <t>Tabling at Student Center, Sound Equipment, Projectors, Room Rental at CAC Scott Hall</t>
  </si>
  <si>
    <t>MarkersConstruction paperTrifolds and postersPaint and brushesPencils and pens</t>
  </si>
  <si>
    <t>Facebook/Instagram Boosters</t>
  </si>
  <si>
    <t>Advertising t-shirtsFacebook boosts</t>
  </si>
  <si>
    <t>Rutgers Food Vendors (Gerlandas, Panera)</t>
  </si>
  <si>
    <t>Pizza, Rutgers food sponsored vendors for general meetings and larger scaled events.</t>
  </si>
  <si>
    <t>Cupcake Wrapper Paper: $5Bowls: $5Cupcake TrayFoilMixerNapkinsTable bannerDecorFlyer Duplications</t>
  </si>
  <si>
    <t>Promotional pensPromotional stickers</t>
  </si>
  <si>
    <t>The annual She's the First Summit brings together members from across the country to discuss girl's and women's issues, build aninclusive network of change-makers, and learn actionable new skills for the future of the organization.</t>
  </si>
  <si>
    <t>Is this Series?: No</t>
  </si>
  <si>
    <t>Location: New York City</t>
  </si>
  <si>
    <t>Date: TBA</t>
  </si>
  <si>
    <t>Train: $30/person X10 people x3 days = $300</t>
  </si>
  <si>
    <t>Breakfast, Lunch, Dinner: $25/person x10 people x 3 days = $750</t>
  </si>
  <si>
    <t>Hotel $300/night x 2 nights = 600</t>
  </si>
  <si>
    <t>Registration Fee: $50/person x10 people = $500</t>
  </si>
  <si>
    <t>Organization Name: Rutgers University for Primate Conservation</t>
  </si>
  <si>
    <t>Alyssa Latargia</t>
  </si>
  <si>
    <t>aml456@scarletmail.rutgers.edu</t>
  </si>
  <si>
    <t>The purpose of this organization is to provide a network for students with a strong interest in primate conservation by providing a forum for students to discuss conservation issues, network with faculty and graduate students in the fields of primatology and conservation, invite speakers from around the country to the Rutgers community, and raise awareness and funds to contribute to the preservation of wild primates in their natural habitats.</t>
  </si>
  <si>
    <t>SABO #: 1487</t>
  </si>
  <si>
    <t>Program 1 Name: Succulent Sale</t>
  </si>
  <si>
    <t>Event Description:  Selling succulent plants will be a fundraiser for a non-profit organization that helps endangered primates.  All profits will go to this organization.</t>
  </si>
  <si>
    <t>Date: 2022-12-06 00:00:00</t>
  </si>
  <si>
    <t>Location: Douglass/College Ave Student Centers</t>
  </si>
  <si>
    <t>$70 for 40 succulents x 2</t>
  </si>
  <si>
    <t>1 pizza pie ($12.95) x 4 = 51.80</t>
  </si>
  <si>
    <t>monkey bracelets (9.78) x 4</t>
  </si>
  <si>
    <t>Location: 200 Central Park West New York, NY 10024-5102</t>
  </si>
  <si>
    <t>This trip will help members educate themselves on primates and other animals.  They will be able to see specimens of apes, monkeys, and lemurs in the Hall of Primates, many of which they have never seen before and are endangered.  Being able to see and learn about these primates will encourage and motivate members to help endangered primates.  Members will also be able to have some club bonding which will translate over to future projects.</t>
  </si>
  <si>
    <t>Date: 2022-10-15 00:00:00</t>
  </si>
  <si>
    <t>NJ Transit Train (New Brunswick to New York Penn) 10 people - $28.00 round trip = $280</t>
  </si>
  <si>
    <t>$18 per person for ticket of museum x 10 people</t>
  </si>
  <si>
    <t>$20 per person for lunch x 10</t>
  </si>
  <si>
    <t>Organization Name: All Marxist-Leninist Union</t>
  </si>
  <si>
    <t>Tarun Siddharthan</t>
  </si>
  <si>
    <t>ts814@scarletmail.rutgers.edu</t>
  </si>
  <si>
    <t>To educate and raise the class consciousness of students, faculty, and staff about the relationship between capital and the education system</t>
  </si>
  <si>
    <t>SABO #: 1513</t>
  </si>
  <si>
    <t>Program 1 Name: AMLU presents Grover Furr</t>
  </si>
  <si>
    <t>Event Description:  The All Marxist-Leninist Union invites Professor Grover to discuss and present Soviet history</t>
  </si>
  <si>
    <t>Date: 2022-11-13 00:00:00</t>
  </si>
  <si>
    <t>Attendance: 15-30</t>
  </si>
  <si>
    <t>Location: Scott Hall Room 221</t>
  </si>
  <si>
    <t>Pizza, sodas, water, cutlery, and a vegetarian/vegan options.</t>
  </si>
  <si>
    <t>Laminated Posters, Stickers, Pins, Buttons</t>
  </si>
  <si>
    <t>Printing flyers, magazines, pamphlets</t>
  </si>
  <si>
    <t>Food for in-person non-promoted speaker events.(Twice maximum)</t>
  </si>
  <si>
    <t>Organization Name: UndocuRutgers</t>
  </si>
  <si>
    <t>Juan Santiago Barragan</t>
  </si>
  <si>
    <t>js2645@scarletmail.rutgers.edu</t>
  </si>
  <si>
    <t>Center for Latino Arts and Culture (clac.info@rutgers.edu)</t>
  </si>
  <si>
    <t>Section I     Education as a rightThis organization was built on the premise that education is an undeniable right regardless of citizen status. This organization shall defend that right by providing undocumented students with necessary resources to assist with any hardships that come about because of a student’s legal status.    Section II    InformThis organization shall seek to make Rutgers University a more welcoming environment for undocumented students by dismantling stereotypes and invalidating dehumanizing rhetoric used against undocumented students. This organization seeks to create a more accepting and supportive environment for undocumented students by providing students, faculty, and staff with information on the implications of being an undocumented student as well as how undocumented citizens have the ability to be productive members of society. Additionally, this organization shall seek to have a presence on campus by hosting several events with the objective of normalizing the notion of an undocumented student as well as showing undocumented students that they are welcome on campus. Section III    SolidarityAs an organization focused on social action, members of this organization shall show solidarity to other organizations or groups of people who are also working to advance the rights of marginalized peoples. This is based on the principle that social justice is a human right.</t>
  </si>
  <si>
    <t>SABO #: 1754</t>
  </si>
  <si>
    <t>Location: Cap and Skull room and cultural centers</t>
  </si>
  <si>
    <t>Installments: 4</t>
  </si>
  <si>
    <t>The goal of the series is to educate students on how to become allies toward Undocumented Students on campus. We want Rutgers to continue to be a safe and welcoming space for Undocumented Students. Educating other students who may not be undocumented will encourage and welcome Undocumented Students.</t>
  </si>
  <si>
    <t>Attendance: 80</t>
  </si>
  <si>
    <t>Date: 09/21/2022/,10/05/2022,11/02/2022,12/07/2022</t>
  </si>
  <si>
    <t>Next semester, we will have biweekly meetings varying from workshops for allies and co-sponsorships with other student organizations. We currently are still planning to use the cap and skull room and rooms available at cultural centers.</t>
  </si>
  <si>
    <t>We will be using the Cap and Skull room or cultural centers.</t>
  </si>
  <si>
    <t>We want to have markers/pens/paper available for events next semester</t>
  </si>
  <si>
    <t>We will have pizza,water,coffee, or tea to feed the students at the events. We will be ordering from gerlanda's and Dunkin Donuts.</t>
  </si>
  <si>
    <t>We usually serve water and pizza for events. The last order for food was around 90 dollars</t>
  </si>
  <si>
    <t>We will have parts of the program where students will write encouraging messages to Undocumented Students.</t>
  </si>
  <si>
    <t>We plan to produce shirts and pens for next semester. While we have not yet bought shirts/pens for this semester, we plan to do so before the end of the semester. We have not yet decided what other items we will purchase to hand out at general body meetings.</t>
  </si>
  <si>
    <t>We want to implement a live stream option for students on youtube. Streamyard allows us to control the live stream and apply different video sources to our youtube stream.</t>
  </si>
  <si>
    <t>Organization Name: RU Suryoyo Organization of Rutgers</t>
  </si>
  <si>
    <t>Katrina Mourad</t>
  </si>
  <si>
    <t>ksm172@scarletmail.rutgers.edu</t>
  </si>
  <si>
    <t>Samantha DeMarse (sd1259@echo.rutgers.edu)</t>
  </si>
  <si>
    <t>The purpose of the organization is to provide a network for students with a strong interest in or who are heirs to the Syriac culture and heritage. The organization shall seek to promote and raise awareness about issues that the indigenous members of a Syriac community face in the US and globally.</t>
  </si>
  <si>
    <t>SABO #: 1758</t>
  </si>
  <si>
    <t>Program 1 Name: Suryoyo Dance Lesson</t>
  </si>
  <si>
    <t>Event Description:  This program aims to bring Rutgers' Suryoyo community together and share popular dances with the general Rutgers community as well. We will bring in an instructor to teach some traditional Suryoyo and middle eastern dances.</t>
  </si>
  <si>
    <t>Date: Monday, 10/10/22</t>
  </si>
  <si>
    <t>Location: College Ave Student Center Dance Studio 109</t>
  </si>
  <si>
    <t>Half Day Rate- for College Ave Student Center Dance- Studio 109</t>
  </si>
  <si>
    <t>Flyers and 2 posters</t>
  </si>
  <si>
    <t>Water and refreshments for after the dance class.</t>
  </si>
  <si>
    <t>Description here Nure Akdemir - Dance instructor with expertise in this area.</t>
  </si>
  <si>
    <t>Printing Promotional Flyers and Posters for club and events (300 color flyers throughout the semester - $30; A1 Posters for the club- $20; Combined price-$50)</t>
  </si>
  <si>
    <t>Catering from Gerlanda's Pizza or an equivalent restaurant from the student centers for two meetings (first and last of the semester) ($50 for each- $100)</t>
  </si>
  <si>
    <t>Promotional shirts for club members</t>
  </si>
  <si>
    <t>Organization Name: RU Progressive</t>
  </si>
  <si>
    <t>Andreas Huey</t>
  </si>
  <si>
    <t>Vice President</t>
  </si>
  <si>
    <t>rutgersprogressives@gmail.com</t>
  </si>
  <si>
    <t>RU Progressive is a student organization, unaffiliated with any political party. The purpose of this organization shall primarily be to elect candidates who share our progressive values.  We aim to directly increase student involvement in political campaigns, as well as promote our own candidates both within the University and in the community at large. Our work includes, but is not limited to, civic education; informing voters about their rights; training young activists; educating those interested in running and managing campaigns; organizing and managing protests and marches; working on local, state, and national political campaigns; and voter registration.</t>
  </si>
  <si>
    <t>SABO #: 1769</t>
  </si>
  <si>
    <t>Program 1 Name: 2022 Elections Town Hall</t>
  </si>
  <si>
    <t>Program 2 Name: Racial Justice Townhall</t>
  </si>
  <si>
    <t>Event Description:  RU Progressive has previously hosted candidates for various offices, including the presidency. For this year we hope to host various progressive activists and leaders, to raise awareness on key issues in our state and country and the stances held within the progressive movement. This program is intended for informed voting students as well as students who are new to the election process.</t>
  </si>
  <si>
    <t>Date: 2022-10-11 00:00:00</t>
  </si>
  <si>
    <t>Attendance: 60</t>
  </si>
  <si>
    <t>Location: Douglass Student Center</t>
  </si>
  <si>
    <t>Event Description RU Progressive would like to host a town hall on the issue of racial justice at Rutgers, in New Jersey, and throughout the country and world altogether. Seeing as the past few years have displayed that each of these institutions is far from achieving racial equity, we'd like to look at what's been done throughout the country to accentuate, or prevent racial justice. Specifically, we'd like to look at what Governor Phil Murphy, President Joe Biden, and various local leaders have accomplished, how this affects millions of Americans, and what students can do to contribute to ensuring racial justice. We hope to have guest speakers, such as advocates, politicians, and activists.</t>
  </si>
  <si>
    <t>$20 Tripod setup $10 audio setup $200 2 vinyl banners</t>
  </si>
  <si>
    <t>Printing color flyers to advertise event</t>
  </si>
  <si>
    <t>Printing color flyers to advertise the event</t>
  </si>
  <si>
    <t>$140 10 cheese pies $85 5 pies pepperoni $100 5 vegan pies $75 drinks</t>
  </si>
  <si>
    <t>$280 20 cheese pies $170 10 pepperoni pies $100 5 vegan pies $100 5 bbq pies $75 drinks</t>
  </si>
  <si>
    <t>Cornel West - American philosopher, political activist, social critic and public intellectual: 3000</t>
  </si>
  <si>
    <t>$500 for five 3 by 6 resusable signs for tabling events $600 for 40 club and event shirts $100 for staplers and staples for flyering $100 for Scotch Magic Tape for flyering $200 for duct tape for posting signs $50 for king sized Sharpies for poster making $200 pens for collecting petition signatures $100 for foam boards for poster making and information session tabling $350 for business cards for Eboard members to use during networking and political party events</t>
  </si>
  <si>
    <t>$500 for color printing of flyers for events $500 for weekly club newsletters listing events, volunteer opportunities, guest speakers, etc</t>
  </si>
  <si>
    <t>for interest, celebratory, and large event meetings throughout the course of the semester.</t>
  </si>
  <si>
    <t>$300 for custom pens with our logos $300 for 20 custom shirts for giveaway at debates and cosponsored events</t>
  </si>
  <si>
    <t>$128.36 for Adobe Photoshop $11.99 for website</t>
  </si>
  <si>
    <t>Location: Trenton, NJ</t>
  </si>
  <si>
    <t>RU Progressive will be traveling to Trenton, NJ, for our annual tour of the state’s capital. On our previous trip to Trenton, we did not have enough funds to host the majority of our interested and active members in our organization, we hope to allow more members to attend next semester’s trip. We will travel to the Capitol to speak with prominent state legislators. We will also tour the New Jersey statehouse.</t>
  </si>
  <si>
    <t>Date: 2022-10-21 00:00:00</t>
  </si>
  <si>
    <t>$36 roundtrip NJ Transit train, New Brunswick, NJ to Trenton, NJ Transportation for 40 students.</t>
  </si>
  <si>
    <t>For printing color flyers to advertise trip</t>
  </si>
  <si>
    <t>$20 admission for NJ State Museum and Old Barracks Museum</t>
  </si>
  <si>
    <t>$25 per person lunch $10 per person snacks $25 per person dinner $60 per person total food costs for 40 students</t>
  </si>
  <si>
    <t>- standalone trip and program 1 selected as the 2 programs</t>
  </si>
  <si>
    <t>Organization Name: BlueFootPrint Project</t>
  </si>
  <si>
    <t>Kyra Bernardez</t>
  </si>
  <si>
    <t>kib24@scarletmail.rutgers.edu</t>
  </si>
  <si>
    <t>Paul Robeson Cultural Center (prccrutgers@echo.rutgers.edu)</t>
  </si>
  <si>
    <t>The purpose of this organization is to educate, mobilize, and empower underrepresented groups. BlueFoot Print Project (BFPP) is a human rights organization that seeks to practice activism and advocacy for human rights through The Universal Declaration of Human Rights (UDHR), specifically within the African American and Latinx Community, in an effort to increase the participation of people of color in human rights professions, expand representation of people of color in human rights activism, and inform underrepresented students about human rights violations.</t>
  </si>
  <si>
    <t>SABO #: 1932</t>
  </si>
  <si>
    <t>Program 1 Name: Youth empowerment forum</t>
  </si>
  <si>
    <t>Program 2 Name: Melanin Speaks</t>
  </si>
  <si>
    <t>Event Description:  To encourage the youth to take part of the discussions concerning human rights and the importance of having youth representation in government spaces. The goal of this meeting is to show how impactful and necessary it is to uplift and provide the youth with the resources we need to change the course of our country</t>
  </si>
  <si>
    <t>Attendance: 300</t>
  </si>
  <si>
    <t>Location: College Ave student center mpr</t>
  </si>
  <si>
    <t>Admission Fee 10</t>
  </si>
  <si>
    <t>Event Description This will be a space for black creatives to showcase their talents. We will have segments of spoken words, signing, musical performances and remarks from the Africana Studies Department.We will also be showcasing black business and having them speak about what drives them.</t>
  </si>
  <si>
    <t>Date: 2022-10-27 00:00:00</t>
  </si>
  <si>
    <t>Location: College Ave MPR</t>
  </si>
  <si>
    <t>Admission Fee Rutgers students 10/ Non-Rutgers guests $!2</t>
  </si>
  <si>
    <t>'- projector -screens -stage -HDMI chord -speakers -tables -chairs</t>
  </si>
  <si>
    <t>stage -microphone -screen -projector -piano -speakers -sound system -room rental</t>
  </si>
  <si>
    <t>Flyers Promotional cards T-Shirts (BFPP Youth Forum)</t>
  </si>
  <si>
    <t>deltas catering (4 pans of chicken, 3 pans of Mac and cheese, 2 pans of collard greens, 1 pan of corn bread , 2 pans of mashed potatoes.Island Breeze (2 pans roti, 2 pans beef patties, 2 pans oxtail)</t>
  </si>
  <si>
    <t>Delta's catering ( 3 pans of chicken, rice, fish, cabbage and 2 pans of potato salad)</t>
  </si>
  <si>
    <t>'- balloons -table cloth - chair covers - streamers -posters -BlueFoot print back drop ( for pictures)</t>
  </si>
  <si>
    <t>'-ballons menus flyers printed art work</t>
  </si>
  <si>
    <t>Description here DJ E Z E</t>
  </si>
  <si>
    <t>DJ</t>
  </si>
  <si>
    <t>tents, speakers, projector screen, stages
storage fees-Rental space for our program supplies</t>
  </si>
  <si>
    <t>Canvases, posters, markers, tape, arts and crafts supplies, decoration lights, paint ,</t>
  </si>
  <si>
    <t>Business cards for our organization, flyers, Facebook ads</t>
  </si>
  <si>
    <t>Pizza , snacks, pastries, water, juices, cookies</t>
  </si>
  <si>
    <t>Customized pens for the organization</t>
  </si>
  <si>
    <t>Organization Name: Anakbayan</t>
  </si>
  <si>
    <t>Robert Rackmil</t>
  </si>
  <si>
    <t>Additional Officer</t>
  </si>
  <si>
    <t>robertr917@gmail.com</t>
  </si>
  <si>
    <t>The purpose of Anakbayan Rutgers shall be to realize the mission and goals of Anakbayan within the Rutgers community. Broadly, this is to arouse, organize, and mobilize the Rutgers community to fight for the rights and welfare of Filipinos everywhere, and for national democracy: genuine and lasting social change in the Philippines.</t>
  </si>
  <si>
    <t>SABO #: 1956</t>
  </si>
  <si>
    <t>Including funds for events that involve large groups of people as well as meetings every other week for just members</t>
  </si>
  <si>
    <t>Paint, scissors, cardboard, glue for creating placards for events and protests</t>
  </si>
  <si>
    <t>For printing flyers in black and white at Staples and running facebook advertisements for events and general body meetings</t>
  </si>
  <si>
    <t>Food for 7 meetings throughout the semester</t>
  </si>
  <si>
    <t>~90 shirts in S, M, L to give away to interested people</t>
  </si>
  <si>
    <t>Cost for buying/maintaining domain for a website</t>
  </si>
  <si>
    <t>100 sheets to be printed at events</t>
  </si>
  <si>
    <t>Location: Philippine Consulate General Manhattan</t>
  </si>
  <si>
    <t>*Philippine American Friendship Committee ParadeA huge congregation of Filipinos coming together to celebrate the Philippines.  This is a great time for us to reach the largest amount of Filipinos at once*United People's State of the Nation AddressDuring the President of the Philippines' address we will come together with other Filipinos to expose his lies and uplift the true conditions on the ground in the Philippines*Anakbayan AnniversaryAnakbayan founding anniversary.  We will use the occasion to teach Filipinos about the history of Anakbayan and the importance of resistance in Filipino history*Martial Law AnniversaryMourn the loss of life from Martial Law in the Philippines in the 80s and raise awareness that Martial law should be prevented in the future*Anakbayan USA CongressA cross country trip to decide on amendments to the Anakbayan Constitution nationally and a place to train us on how to better raise awareness and reach out to the community</t>
  </si>
  <si>
    <t>Attendance: 8, 8, 8, 8, 3</t>
  </si>
  <si>
    <t>Date: 07/26/2022,09/21/2022, 11/30/2022, 12/10/2022, 12/15/2022</t>
  </si>
  <si>
    <t>This includes money to drive to Jersey City, take the path train, and take the subway to get to NYC.  This is the cheapest way to get to NYCThis also includes flights to AB Congress</t>
  </si>
  <si>
    <t>Registration for three people for AB Congress</t>
  </si>
  <si>
    <t>Food for each trip</t>
  </si>
  <si>
    <t>Only for AB Congress</t>
  </si>
  <si>
    <t xml:space="preserve">Please make sure food comes from Rutgers approved vendor </t>
  </si>
  <si>
    <t>Organization Name: Turning Point USA</t>
  </si>
  <si>
    <t>Thomas Salem</t>
  </si>
  <si>
    <t>tms320@scarletmail.rutgers.edu</t>
  </si>
  <si>
    <t>Turning Point USA's mission is to educate students about the importance of fiscal responsibility, free markets, and capitalism through innovative campus activism and non-partisan, though-provoking discussion.</t>
  </si>
  <si>
    <t>SABO #: 1982</t>
  </si>
  <si>
    <t>General Meetings</t>
  </si>
  <si>
    <t>Location: Livingston Student Center</t>
  </si>
  <si>
    <t>Discussions and debates about various conservative values and current events (ex: abortion, feminism)</t>
  </si>
  <si>
    <t>Attendance: 400</t>
  </si>
  <si>
    <t>Date: 09/13/2022, 09/27/2022, 10/11/2022, 10/25/2022, 11/08/2022, 11/22/2022, 12/06/2022</t>
  </si>
  <si>
    <t>Projector and screen for each meeting, sound equipment (speaker, microphone), HDMI cable, room (auditorium fitting up to 100 people)</t>
  </si>
  <si>
    <t>mail chimp to send out emails to our members about meeting and events, canva for creating fliers to post on social media</t>
  </si>
  <si>
    <t>Catered food from venders such as Panera, Gerlanda's, Dunkin Donuts for our general meetings (around 30 people per meeting)</t>
  </si>
  <si>
    <t>Free shirts and merch for members</t>
  </si>
  <si>
    <t>Organization Name: Psychedelic Club</t>
  </si>
  <si>
    <t>Pranav Mabrukar</t>
  </si>
  <si>
    <t>Pm818@scarletmail.rutgers.edu</t>
  </si>
  <si>
    <t>The purpose of the organization shall be a.) to raise awareness among the student body about entheogenic substances regarding their properties, history, and therapeutic potential, and b.) to advocate for the legalization of psychedelic substances on both state and national levels. We aim to destigmatize and advance the field of psychedelic science by providing unbiased, science-based information and platforms for discussion. Discussions will give students a safe space to express their thoughts on psychedelic research, legalization, and neuropsychology as well as spirituality and philosophy.</t>
  </si>
  <si>
    <t>SABO #: 1985</t>
  </si>
  <si>
    <t>Program 1 Name: Psychedelic painting night</t>
  </si>
  <si>
    <t>Event Description:  This event will be a destress or event before finals for people who want to paint and destress</t>
  </si>
  <si>
    <t>Attendance: 20 people</t>
  </si>
  <si>
    <t>Location: Livingston student center</t>
  </si>
  <si>
    <t>Used for tables and table covers</t>
  </si>
  <si>
    <t>Used for paint,brushes, and canvases</t>
  </si>
  <si>
    <t>Used for equipment for guest speaker event, also for projector and screen for some meetingd</t>
  </si>
  <si>
    <t>For colored flyers before every event, and for Instagram advertisments</t>
  </si>
  <si>
    <t>Used for food or snack for several meetings</t>
  </si>
  <si>
    <t>Used to give away t-shirts and pens and also stickers at a psychedelic trivia night or other events</t>
  </si>
  <si>
    <t>Please make sure food comes from Rutgers approved vendor, no funding given for advertising or food for program 1 because no description</t>
  </si>
  <si>
    <t>Organization Name: The Utopia-Dystopia Collective</t>
  </si>
  <si>
    <t>Praharshitha Pasumarthy</t>
  </si>
  <si>
    <t>udc.rutgers@gmail.com</t>
  </si>
  <si>
    <t>The purpose of this organization is to understand the role, features, and functions of powerful institutions and ideologies in contemporary society. At a time when fundamental questions are being raised about democracy, citizenship, and justice, this student organization aims to offer a platform for studying, debating, and responding to such issues, while using dystopian literature and multimedia as an anchor point. Our primary objective is to promote academic excellence, intellectual curiosity, and the fostering of an interdisciplinary community of undergraduate scholars who seek the intellectual space for exploring structural dilemmas, contradictions, and forms of violence in society. This organization provides such a platform and makes use of Rutgers’ vast academic and institutional resources.</t>
  </si>
  <si>
    <t>SABO #: 1990</t>
  </si>
  <si>
    <t>Location: BSC Room 118; Lucy Stone Hall Room B-123; Lucy Stone Hall Room A255</t>
  </si>
  <si>
    <t>Offering opportunity for all members to access media and content for general meetings and discussions. Meant to advocate academic excellence by providing equal opportunity and promoting community building. Will display film, as majority vote decided by club members (so that voices are heard), for everyone's convenience.</t>
  </si>
  <si>
    <t>Attendance: 12 per installment</t>
  </si>
  <si>
    <t>Date: 9/14/22; 10/18/22; 11/16/22; 10/7/22</t>
  </si>
  <si>
    <t>(Involvement Fair) Canopy/Tent = 70.00</t>
  </si>
  <si>
    <t>Light snacks = 30.00Refreshments = 30.00</t>
  </si>
  <si>
    <t>Gerlanda's catering for one meeting = 175.00Breakdown:- 3 pizza pies, 1 dessert platter, 20 bottled/canned drinks</t>
  </si>
  <si>
    <t>UDC promotional pins = 60.00</t>
  </si>
  <si>
    <t>Organization Name: Partners in Health Engage</t>
  </si>
  <si>
    <t>Anjali Patel</t>
  </si>
  <si>
    <t>President/Team Coordinator</t>
  </si>
  <si>
    <t>amp535@scarletmail.rutgers.edu</t>
  </si>
  <si>
    <t>The purpose of this organization shall be to engage the participating students of Rutgers University in learning the skills of advocacy and leadership development in an effort to advocate for policies that enable governments around the world to build functioning health systems. By fostering discourse about health as a human right, we are ensuring that it is acknowledged in the democratic process. - This organization is part of a greater movement for the right to health that strives to recruit and empower groups of passionate organizers around the country, under the guidance of our parent organization, Partners In Health. - We believe that there is not enough awareness surrounding the action that students at Rutgers University can take to generate political support that addresses the systemic inequities that lead to poor health outcomes in impoverished countries and in the New Brunswick community. This is the hole in our community that PIH Engage at Rutgers would fill. - PIH Engage of Rutgers University is not an organization that does healthcare work or fundraises resources for service trips of any kind. We are unique in that we are an organization that is approaching healthcare from an advocacy perspective, by advocating for increased funding for specific global and domestic policies that promote health as a human right (e.g., USAID’s bilateral tuberculosis account and The Global Fund to fight AIDS, Tuberculosis and Malaria).</t>
  </si>
  <si>
    <t>SABO #: 1996</t>
  </si>
  <si>
    <t>Program 1 Name: Fundraising Night</t>
  </si>
  <si>
    <t>Event Description:  At our fundraising night, we aim to advance Partners in Health’s global effort to raise money for the Maternal Health center in Sierra Leone. We aim to do this by holding an event in November where our members will get together and contact 2 people each to fundraise for such cause. This will be a great opportunity for students to make an impact and achieve better health outcomes for Mothers in Sierra Leone.</t>
  </si>
  <si>
    <t>Date: 2022-11-30 00:00:00</t>
  </si>
  <si>
    <t>Attendance: 50 / XS</t>
  </si>
  <si>
    <t>Location: Busch Student Center</t>
  </si>
  <si>
    <t>During our fundraising night, we plan to share presentations by our national leaders on a projector screen. Therefore we require a projector and speaker. From our previous room bookings at Busch Student Center, the cost of the projector and speaker equipment is $100.</t>
  </si>
  <si>
    <t>Based on the estimate from food architects, the estimated cost for food catering for each event is approximately $625 for ~50 people.</t>
  </si>
  <si>
    <t>In our Global Health Community Building events, we plan to host various events such as a journal club, trivia night, information sessions, and advocacy campaign planning for our members. Our overall theme with these events is to educate our members about how we can teach our community about their rights to healthcare, and advocate the community concerns to our local political leaders, as well as leaders at the state and national levels. This is a great learning tool for undergraduates as it will allow them to communicate with their local communities, and inspire them to advocate for their rights.</t>
  </si>
  <si>
    <t>Attendance: 100 (20 people per event x 5 events = 100)</t>
  </si>
  <si>
    <t>Date: 09/13/2022, 09/27/2022, 10/11/2022, 10/25/2022, 11/14/2022</t>
  </si>
  <si>
    <t>Renting a projector from the student centers costs $100 per event. We will be meeting 4 times in the next semester for our E-board meetings, which brings the total cost to $400.</t>
  </si>
  <si>
    <t>During our community building nights, we plan to share presentations by our national leaders on a projector screen. Therefore we require a projector and speakers for each meeting. From our previous room bookings at Busch Student Center, the cost of the projector and speaker equipment is $100 per event, times 5 events gives us $500 in total cost.</t>
  </si>
  <si>
    <t>Markers: $20 Colored Construction Paper: $10 Ribbons: $20</t>
  </si>
  <si>
    <t>Based on the estimate from food architects, the estimated cost for food catering for each event is approximately $250 per event based on our normal attendance of ~20 people, giving us a total cost of $1250 for the semester.</t>
  </si>
  <si>
    <t>Pizza and Drinks: $50 per meeting x 4 meetings = $200 for the semester</t>
  </si>
  <si>
    <t>Organization Name: Transmissions</t>
  </si>
  <si>
    <t>Elliot Adderley</t>
  </si>
  <si>
    <t>rutransmissions@gmail.com</t>
  </si>
  <si>
    <t>The purpose of this organization shall be to provide a safe space, network, andcenter of resources for transgender, nonbinary, and gender nonconforming folks and their allies.This organization will also work closely with the Center for Social Justice Education and LGBTCommunities, the Queer Caucus, and other relevant departments, offices, organizations andentities on and off campus.</t>
  </si>
  <si>
    <t>SABO #: 1425</t>
  </si>
  <si>
    <t>Program 1 Name: Trans Day of Remembrance</t>
  </si>
  <si>
    <t>Event Description:  Our Trans Day of Remembrance program is meant to create a space to honor the trans people who have lost their lives (due to violence) throughout the year, to allow for members of the LGBTQ+ community to come together to mourn, heal and express emotions, and to discuss self-care in light of discrimination and violence. Previous year have held a vigil and invited speakers to share poetry and provide support.</t>
  </si>
  <si>
    <t>Date: TBD</t>
  </si>
  <si>
    <t>50 for printing out fliers or other promotional material for the event.</t>
  </si>
  <si>
    <t>$200-250 for Rutgers approved catering, amount will depend on attendance.</t>
  </si>
  <si>
    <t>$250-300 for decorations such as flowers (fake or real, TBD), candles, program duplications.</t>
  </si>
  <si>
    <t>$50 for use of pens, markers, colored pencils, coloring pages and worksheets for use throughout the fall semester meetings.</t>
  </si>
  <si>
    <t>$50 for use of fliers, brochures, etc. for use of promoting general meetings during and after the club faire.</t>
  </si>
  <si>
    <t>Between $80-100 for pizza or other Rutgers approved catering (amount will depend on attendance). Then $50-70 used for buying single use tea bags and disposable plates, cups, and utensils.</t>
  </si>
  <si>
    <t>$200 for use of creating club T-shirts through the swag portal.</t>
  </si>
  <si>
    <t>SG</t>
  </si>
  <si>
    <t>NP</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</si>
</sst>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14">
    <font>
      <sz val="10.0"/>
      <color rgb="FF000000"/>
      <name val="Arial"/>
      <scheme val="minor"/>
    </font>
    <font>
      <b/>
      <sz val="11.0"/>
      <color theme="1"/>
      <name val="Calibri"/>
    </font>
    <font>
      <sz val="11.0"/>
      <color theme="1"/>
      <name val="Calibri"/>
    </font>
    <font>
      <sz val="11.0"/>
      <color rgb="FF000000"/>
      <name val="Calibri"/>
    </font>
    <font>
      <sz val="11.0"/>
      <color rgb="FF222222"/>
      <name val="Calibri"/>
    </font>
    <font>
      <b/>
      <sz val="12.0"/>
      <color theme="1"/>
      <name val="Arial"/>
    </font>
    <font>
      <sz val="10.0"/>
      <color rgb="FF000000"/>
      <name val="Arial"/>
    </font>
    <font>
      <b/>
      <sz val="12.0"/>
      <color rgb="FF000000"/>
      <name val="Arial"/>
    </font>
    <font>
      <b/>
      <sz val="10.0"/>
      <color theme="1"/>
      <name val="Arial"/>
    </font>
    <font>
      <sz val="10.0"/>
      <color theme="1"/>
      <name val="Arial"/>
    </font>
    <font>
      <i/>
      <sz val="10.0"/>
      <color rgb="FF000000"/>
      <name val="Arial"/>
    </font>
    <font>
      <b/>
      <sz val="10.0"/>
      <color rgb="FF000000"/>
      <name val="Arial"/>
    </font>
    <font>
      <b/>
      <i/>
      <sz val="10.0"/>
      <color theme="1"/>
      <name val="Arial"/>
    </font>
    <font/>
  </fonts>
  <fills count="20">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E599"/>
        <bgColor rgb="FFFFE599"/>
      </patternFill>
    </fill>
    <fill>
      <patternFill patternType="solid">
        <fgColor rgb="FFFFD966"/>
        <bgColor rgb="FFFFD966"/>
      </patternFill>
    </fill>
    <fill>
      <patternFill patternType="solid">
        <fgColor rgb="FFC9DAF8"/>
        <bgColor rgb="FFC9DAF8"/>
      </patternFill>
    </fill>
    <fill>
      <patternFill patternType="solid">
        <fgColor rgb="FFA4C2F4"/>
        <bgColor rgb="FFA4C2F4"/>
      </patternFill>
    </fill>
    <fill>
      <patternFill patternType="solid">
        <fgColor rgb="FFE6B8AF"/>
        <bgColor rgb="FFE6B8AF"/>
      </patternFill>
    </fill>
    <fill>
      <patternFill patternType="solid">
        <fgColor rgb="FFDD7E6B"/>
        <bgColor rgb="FFDD7E6B"/>
      </patternFill>
    </fill>
    <fill>
      <patternFill patternType="solid">
        <fgColor rgb="FFB6D7A8"/>
        <bgColor rgb="FFB6D7A8"/>
      </patternFill>
    </fill>
    <fill>
      <patternFill patternType="solid">
        <fgColor rgb="FF93C47D"/>
        <bgColor rgb="FF93C47D"/>
      </patternFill>
    </fill>
    <fill>
      <patternFill patternType="solid">
        <fgColor rgb="FFF9CB9C"/>
        <bgColor rgb="FFF9CB9C"/>
      </patternFill>
    </fill>
    <fill>
      <patternFill patternType="solid">
        <fgColor rgb="FFF6B26B"/>
        <bgColor rgb="FFF6B26B"/>
      </patternFill>
    </fill>
    <fill>
      <patternFill patternType="solid">
        <fgColor rgb="FFD5A6BD"/>
        <bgColor rgb="FFD5A6BD"/>
      </patternFill>
    </fill>
    <fill>
      <patternFill patternType="solid">
        <fgColor rgb="FFC27BA0"/>
        <bgColor rgb="FFC27BA0"/>
      </patternFill>
    </fill>
    <fill>
      <patternFill patternType="solid">
        <fgColor rgb="FFB4A7D6"/>
        <bgColor rgb="FFB4A7D6"/>
      </patternFill>
    </fill>
    <fill>
      <patternFill patternType="solid">
        <fgColor rgb="FF8E7CC3"/>
        <bgColor rgb="FF8E7CC3"/>
      </patternFill>
    </fill>
    <fill>
      <patternFill patternType="solid">
        <fgColor rgb="FFA2C4C9"/>
        <bgColor rgb="FFA2C4C9"/>
      </patternFill>
    </fill>
    <fill>
      <patternFill patternType="solid">
        <fgColor rgb="FF76A5AF"/>
        <bgColor rgb="FF76A5AF"/>
      </patternFill>
    </fill>
  </fills>
  <borders count="19">
    <border/>
    <border>
      <left style="thin">
        <color rgb="FF000000"/>
      </left>
      <right style="thin">
        <color rgb="FF000000"/>
      </right>
      <top style="thin">
        <color rgb="FF000000"/>
      </top>
      <bottom style="thin">
        <color rgb="FF000000"/>
      </bottom>
    </border>
    <border>
      <bottom style="thin">
        <color rgb="FF000000"/>
      </bottom>
    </border>
    <border>
      <bottom style="medium">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right/>
      <top/>
      <bottom/>
    </border>
    <border>
      <left/>
      <right style="medium">
        <color rgb="FF000000"/>
      </right>
      <top style="medium">
        <color rgb="FF000000"/>
      </top>
      <bottom/>
    </border>
    <border>
      <left/>
      <right style="medium">
        <color rgb="FF000000"/>
      </right>
      <top/>
      <bottom/>
    </border>
    <border>
      <left style="medium">
        <color rgb="FF000000"/>
      </left>
      <right/>
      <top/>
      <bottom/>
    </border>
    <border>
      <left style="medium">
        <color rgb="FF000000"/>
      </left>
      <right/>
      <top style="medium">
        <color rgb="FF000000"/>
      </top>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s>
  <cellStyleXfs count="1">
    <xf borderId="0" fillId="0" fontId="0" numFmtId="0" applyAlignment="1" applyFont="1"/>
  </cellStyleXfs>
  <cellXfs count="199">
    <xf borderId="0" fillId="0" fontId="0" numFmtId="0" xfId="0" applyAlignment="1" applyFont="1">
      <alignment readingOrder="0" shrinkToFit="0" vertical="bottom" wrapText="0"/>
    </xf>
    <xf borderId="1" fillId="0" fontId="1" numFmtId="0" xfId="0" applyAlignment="1" applyBorder="1" applyFont="1">
      <alignment vertical="bottom"/>
    </xf>
    <xf borderId="1" fillId="0" fontId="1" numFmtId="0" xfId="0" applyAlignment="1" applyBorder="1" applyFont="1">
      <alignment horizontal="center" vertical="bottom"/>
    </xf>
    <xf borderId="1" fillId="0" fontId="1" numFmtId="164" xfId="0" applyAlignment="1" applyBorder="1" applyFont="1" applyNumberFormat="1">
      <alignment vertical="bottom"/>
    </xf>
    <xf borderId="0" fillId="0" fontId="2" numFmtId="0" xfId="0" applyAlignment="1" applyFont="1">
      <alignment vertical="bottom"/>
    </xf>
    <xf borderId="0" fillId="0" fontId="2" numFmtId="0" xfId="0" applyFont="1"/>
    <xf borderId="0" fillId="0" fontId="2" numFmtId="0" xfId="0" applyAlignment="1" applyFont="1">
      <alignment readingOrder="0" vertical="bottom"/>
    </xf>
    <xf borderId="0" fillId="0" fontId="2" numFmtId="0" xfId="0" applyAlignment="1" applyFont="1">
      <alignment vertical="bottom"/>
    </xf>
    <xf borderId="0" fillId="0" fontId="2" numFmtId="164" xfId="0" applyAlignment="1" applyFont="1" applyNumberFormat="1">
      <alignment horizontal="right" vertical="bottom"/>
    </xf>
    <xf borderId="0" fillId="0" fontId="2" numFmtId="164" xfId="0" applyAlignment="1" applyFont="1" applyNumberFormat="1">
      <alignment vertical="bottom"/>
    </xf>
    <xf borderId="0" fillId="0" fontId="2" numFmtId="0" xfId="0" applyAlignment="1" applyFont="1">
      <alignment shrinkToFit="0" vertical="bottom" wrapText="0"/>
    </xf>
    <xf borderId="0" fillId="0" fontId="2" numFmtId="0" xfId="0" applyAlignment="1" applyFont="1">
      <alignment readingOrder="0"/>
    </xf>
    <xf borderId="0" fillId="2" fontId="3" numFmtId="0" xfId="0" applyAlignment="1" applyFill="1" applyFont="1">
      <alignment readingOrder="0"/>
    </xf>
    <xf borderId="0" fillId="0" fontId="2" numFmtId="164" xfId="0" applyAlignment="1" applyFont="1" applyNumberFormat="1">
      <alignment horizontal="right" readingOrder="0" vertical="bottom"/>
    </xf>
    <xf borderId="0" fillId="2" fontId="4" numFmtId="0" xfId="0" applyAlignment="1" applyFont="1">
      <alignment readingOrder="0"/>
    </xf>
    <xf borderId="2" fillId="0" fontId="2" numFmtId="164" xfId="0" applyAlignment="1" applyBorder="1" applyFont="1" applyNumberFormat="1">
      <alignment horizontal="right" vertical="bottom"/>
    </xf>
    <xf borderId="3" fillId="0" fontId="2" numFmtId="164" xfId="0" applyAlignment="1" applyBorder="1" applyFont="1" applyNumberFormat="1">
      <alignment horizontal="right" vertical="bottom"/>
    </xf>
    <xf borderId="0" fillId="0" fontId="2" numFmtId="164" xfId="0" applyFont="1" applyNumberFormat="1"/>
    <xf borderId="4" fillId="3" fontId="5" numFmtId="0" xfId="0" applyBorder="1" applyFill="1" applyFont="1"/>
    <xf borderId="5" fillId="3" fontId="5" numFmtId="0" xfId="0" applyBorder="1" applyFont="1"/>
    <xf borderId="6" fillId="3" fontId="5" numFmtId="0" xfId="0" applyBorder="1" applyFont="1"/>
    <xf borderId="0" fillId="0" fontId="6" numFmtId="0" xfId="0" applyFont="1"/>
    <xf borderId="4" fillId="3" fontId="5" numFmtId="164" xfId="0" applyBorder="1" applyFont="1" applyNumberFormat="1"/>
    <xf borderId="6" fillId="3" fontId="7" numFmtId="0" xfId="0" applyBorder="1" applyFont="1"/>
    <xf borderId="7" fillId="3" fontId="5" numFmtId="164" xfId="0" applyBorder="1" applyFont="1" applyNumberFormat="1"/>
    <xf borderId="8" fillId="3" fontId="8" numFmtId="0" xfId="0" applyBorder="1" applyFont="1"/>
    <xf borderId="9" fillId="3" fontId="8" numFmtId="0" xfId="0" applyBorder="1" applyFont="1"/>
    <xf borderId="9" fillId="3" fontId="9" numFmtId="164" xfId="0" applyBorder="1" applyFont="1" applyNumberFormat="1"/>
    <xf borderId="5" fillId="3" fontId="8" numFmtId="0" xfId="0" applyBorder="1" applyFont="1"/>
    <xf borderId="10" fillId="3" fontId="9" numFmtId="164" xfId="0" applyBorder="1" applyFont="1" applyNumberFormat="1"/>
    <xf borderId="11" fillId="3" fontId="8" numFmtId="164" xfId="0" applyBorder="1" applyFont="1" applyNumberFormat="1"/>
    <xf borderId="11" fillId="3" fontId="8" numFmtId="0" xfId="0" applyBorder="1" applyFont="1"/>
    <xf borderId="11" fillId="3" fontId="8" numFmtId="0" xfId="0" applyAlignment="1" applyBorder="1" applyFont="1">
      <alignment readingOrder="0"/>
    </xf>
    <xf borderId="12" fillId="3" fontId="9" numFmtId="164" xfId="0" applyBorder="1" applyFont="1" applyNumberFormat="1"/>
    <xf borderId="11" fillId="3" fontId="10" numFmtId="0" xfId="0" applyAlignment="1" applyBorder="1" applyFont="1">
      <alignment shrinkToFit="0" wrapText="1"/>
    </xf>
    <xf borderId="13" fillId="3" fontId="8" numFmtId="164" xfId="0" applyBorder="1" applyFont="1" applyNumberFormat="1"/>
    <xf borderId="11" fillId="4" fontId="11" numFmtId="0" xfId="0" applyAlignment="1" applyBorder="1" applyFill="1" applyFont="1">
      <alignment shrinkToFit="0" wrapText="1"/>
    </xf>
    <xf borderId="11" fillId="5" fontId="9" numFmtId="164" xfId="0" applyBorder="1" applyFill="1" applyFont="1" applyNumberFormat="1"/>
    <xf borderId="11" fillId="5" fontId="9" numFmtId="164" xfId="0" applyAlignment="1" applyBorder="1" applyFont="1" applyNumberFormat="1">
      <alignment shrinkToFit="0" wrapText="1"/>
    </xf>
    <xf borderId="11" fillId="4" fontId="8" numFmtId="0" xfId="0" applyBorder="1" applyFont="1"/>
    <xf borderId="11" fillId="5" fontId="9" numFmtId="164" xfId="0" applyAlignment="1" applyBorder="1" applyFont="1" applyNumberFormat="1">
      <alignment readingOrder="0"/>
    </xf>
    <xf borderId="13" fillId="5" fontId="9" numFmtId="164" xfId="0" applyAlignment="1" applyBorder="1" applyFont="1" applyNumberFormat="1">
      <alignment readingOrder="0"/>
    </xf>
    <xf borderId="11" fillId="6" fontId="8" numFmtId="0" xfId="0" applyBorder="1" applyFill="1" applyFont="1"/>
    <xf borderId="11" fillId="7" fontId="9" numFmtId="164" xfId="0" applyBorder="1" applyFill="1" applyFont="1" applyNumberFormat="1"/>
    <xf borderId="11" fillId="7" fontId="9" numFmtId="164" xfId="0" applyAlignment="1" applyBorder="1" applyFont="1" applyNumberFormat="1">
      <alignment shrinkToFit="0" wrapText="1"/>
    </xf>
    <xf borderId="11" fillId="7" fontId="9" numFmtId="164" xfId="0" applyAlignment="1" applyBorder="1" applyFont="1" applyNumberFormat="1">
      <alignment readingOrder="0"/>
    </xf>
    <xf borderId="13" fillId="7" fontId="9" numFmtId="164" xfId="0" applyAlignment="1" applyBorder="1" applyFont="1" applyNumberFormat="1">
      <alignment readingOrder="0"/>
    </xf>
    <xf borderId="11" fillId="4" fontId="9" numFmtId="164" xfId="0" applyBorder="1" applyFont="1" applyNumberFormat="1"/>
    <xf borderId="13" fillId="4" fontId="9" numFmtId="164" xfId="0" applyBorder="1" applyFont="1" applyNumberFormat="1"/>
    <xf borderId="11" fillId="6" fontId="8" numFmtId="164" xfId="0" applyBorder="1" applyFont="1" applyNumberFormat="1"/>
    <xf borderId="11" fillId="6" fontId="9" numFmtId="0" xfId="0" applyAlignment="1" applyBorder="1" applyFont="1">
      <alignment shrinkToFit="0" wrapText="1"/>
    </xf>
    <xf borderId="11" fillId="6" fontId="9" numFmtId="164" xfId="0" applyBorder="1" applyFont="1" applyNumberFormat="1"/>
    <xf borderId="13" fillId="6" fontId="9" numFmtId="164" xfId="0" applyBorder="1" applyFont="1" applyNumberFormat="1"/>
    <xf borderId="11" fillId="4" fontId="11" numFmtId="0" xfId="0" applyAlignment="1" applyBorder="1" applyFont="1">
      <alignment horizontal="left"/>
    </xf>
    <xf borderId="13" fillId="5" fontId="9" numFmtId="164" xfId="0" applyBorder="1" applyFont="1" applyNumberFormat="1"/>
    <xf borderId="11" fillId="6" fontId="8" numFmtId="0" xfId="0" applyAlignment="1" applyBorder="1" applyFont="1">
      <alignment horizontal="left"/>
    </xf>
    <xf borderId="13" fillId="7" fontId="9" numFmtId="164" xfId="0" applyBorder="1" applyFont="1" applyNumberFormat="1"/>
    <xf borderId="11" fillId="4" fontId="8" numFmtId="0" xfId="0" applyAlignment="1" applyBorder="1" applyFont="1">
      <alignment shrinkToFit="0" wrapText="1"/>
    </xf>
    <xf borderId="11" fillId="4" fontId="8" numFmtId="164" xfId="0" applyBorder="1" applyFont="1" applyNumberFormat="1"/>
    <xf borderId="11" fillId="6" fontId="8" numFmtId="0" xfId="0" applyAlignment="1" applyBorder="1" applyFont="1">
      <alignment shrinkToFit="0" wrapText="1"/>
    </xf>
    <xf borderId="11" fillId="4" fontId="12" numFmtId="0" xfId="0" applyBorder="1" applyFont="1"/>
    <xf borderId="11" fillId="4" fontId="12" numFmtId="164" xfId="0" applyBorder="1" applyFont="1" applyNumberFormat="1"/>
    <xf borderId="11" fillId="4" fontId="12" numFmtId="0" xfId="0" applyAlignment="1" applyBorder="1" applyFont="1">
      <alignment shrinkToFit="0" wrapText="1"/>
    </xf>
    <xf borderId="11" fillId="6" fontId="9" numFmtId="0" xfId="0" applyBorder="1" applyFont="1"/>
    <xf borderId="13" fillId="4" fontId="8" numFmtId="164" xfId="0" applyBorder="1" applyFont="1" applyNumberFormat="1"/>
    <xf borderId="10" fillId="6" fontId="8" numFmtId="164" xfId="0" applyBorder="1" applyFont="1" applyNumberFormat="1"/>
    <xf borderId="4" fillId="3" fontId="8" numFmtId="0" xfId="0" applyBorder="1" applyFont="1"/>
    <xf borderId="5" fillId="3" fontId="8" numFmtId="0" xfId="0" applyAlignment="1" applyBorder="1" applyFont="1">
      <alignment shrinkToFit="0" wrapText="1"/>
    </xf>
    <xf borderId="5" fillId="3" fontId="9" numFmtId="164" xfId="0" applyBorder="1" applyFont="1" applyNumberFormat="1"/>
    <xf borderId="6" fillId="3" fontId="9" numFmtId="164" xfId="0" applyBorder="1" applyFont="1" applyNumberFormat="1"/>
    <xf borderId="6" fillId="3" fontId="8" numFmtId="0" xfId="0" applyBorder="1" applyFont="1"/>
    <xf borderId="11" fillId="3" fontId="8" numFmtId="0" xfId="0" applyAlignment="1" applyBorder="1" applyFont="1">
      <alignment shrinkToFit="0" wrapText="1"/>
    </xf>
    <xf borderId="11" fillId="3" fontId="9" numFmtId="164" xfId="0" applyBorder="1" applyFont="1" applyNumberFormat="1"/>
    <xf borderId="13" fillId="3" fontId="9" numFmtId="164" xfId="0" applyBorder="1" applyFont="1" applyNumberFormat="1"/>
    <xf borderId="11" fillId="3" fontId="8" numFmtId="164" xfId="0" applyAlignment="1" applyBorder="1" applyFont="1" applyNumberFormat="1">
      <alignment shrinkToFit="0" wrapText="1"/>
    </xf>
    <xf borderId="11" fillId="3" fontId="9" numFmtId="0" xfId="0" applyBorder="1" applyFont="1"/>
    <xf borderId="11" fillId="3" fontId="11" numFmtId="164" xfId="0" applyAlignment="1" applyBorder="1" applyFont="1" applyNumberFormat="1">
      <alignment shrinkToFit="0" wrapText="1"/>
    </xf>
    <xf borderId="11" fillId="8" fontId="8" numFmtId="0" xfId="0" applyBorder="1" applyFill="1" applyFont="1"/>
    <xf borderId="11" fillId="9" fontId="9" numFmtId="164" xfId="0" applyAlignment="1" applyBorder="1" applyFill="1" applyFont="1" applyNumberFormat="1">
      <alignment readingOrder="0"/>
    </xf>
    <xf borderId="11" fillId="9" fontId="9" numFmtId="164" xfId="0" applyAlignment="1" applyBorder="1" applyFont="1" applyNumberFormat="1">
      <alignment shrinkToFit="0" wrapText="1"/>
    </xf>
    <xf borderId="13" fillId="9" fontId="9" numFmtId="164" xfId="0" applyAlignment="1" applyBorder="1" applyFont="1" applyNumberFormat="1">
      <alignment readingOrder="0"/>
    </xf>
    <xf borderId="11" fillId="10" fontId="11" numFmtId="0" xfId="0" applyAlignment="1" applyBorder="1" applyFill="1" applyFont="1">
      <alignment shrinkToFit="0" wrapText="1"/>
    </xf>
    <xf borderId="11" fillId="11" fontId="9" numFmtId="164" xfId="0" applyBorder="1" applyFill="1" applyFont="1" applyNumberFormat="1"/>
    <xf borderId="11" fillId="11" fontId="9" numFmtId="164" xfId="0" applyAlignment="1" applyBorder="1" applyFont="1" applyNumberFormat="1">
      <alignment shrinkToFit="0" wrapText="1"/>
    </xf>
    <xf borderId="11" fillId="10" fontId="8" numFmtId="0" xfId="0" applyBorder="1" applyFont="1"/>
    <xf borderId="13" fillId="11" fontId="9" numFmtId="164" xfId="0" applyBorder="1" applyFont="1" applyNumberFormat="1"/>
    <xf borderId="11" fillId="9" fontId="6" numFmtId="164" xfId="0" applyAlignment="1" applyBorder="1" applyFont="1" applyNumberFormat="1">
      <alignment readingOrder="0"/>
    </xf>
    <xf borderId="11" fillId="9" fontId="6" numFmtId="164" xfId="0" applyBorder="1" applyFont="1" applyNumberFormat="1"/>
    <xf borderId="11" fillId="10" fontId="8" numFmtId="164" xfId="0" applyBorder="1" applyFont="1" applyNumberFormat="1"/>
    <xf borderId="11" fillId="10" fontId="8" numFmtId="0" xfId="0" applyAlignment="1" applyBorder="1" applyFont="1">
      <alignment shrinkToFit="0" wrapText="1"/>
    </xf>
    <xf borderId="11" fillId="10" fontId="9" numFmtId="164" xfId="0" applyBorder="1" applyFont="1" applyNumberFormat="1"/>
    <xf borderId="13" fillId="10" fontId="9" numFmtId="164" xfId="0" applyBorder="1" applyFont="1" applyNumberFormat="1"/>
    <xf borderId="11" fillId="8" fontId="8" numFmtId="0" xfId="0" applyAlignment="1" applyBorder="1" applyFont="1">
      <alignment shrinkToFit="0" wrapText="1"/>
    </xf>
    <xf borderId="13" fillId="8" fontId="8" numFmtId="0" xfId="0" applyBorder="1" applyFont="1"/>
    <xf borderId="11" fillId="10" fontId="8" numFmtId="0" xfId="0" applyAlignment="1" applyBorder="1" applyFont="1">
      <alignment horizontal="left"/>
    </xf>
    <xf borderId="11" fillId="10" fontId="9" numFmtId="0" xfId="0" applyAlignment="1" applyBorder="1" applyFont="1">
      <alignment shrinkToFit="0" wrapText="1"/>
    </xf>
    <xf borderId="11" fillId="10" fontId="11" numFmtId="0" xfId="0" applyBorder="1" applyFont="1"/>
    <xf borderId="11" fillId="9" fontId="9" numFmtId="164" xfId="0" applyBorder="1" applyFont="1" applyNumberFormat="1"/>
    <xf borderId="13" fillId="9" fontId="9" numFmtId="164" xfId="0" applyBorder="1" applyFont="1" applyNumberFormat="1"/>
    <xf borderId="11" fillId="10" fontId="9" numFmtId="0" xfId="0" applyBorder="1" applyFont="1"/>
    <xf borderId="11" fillId="8" fontId="9" numFmtId="0" xfId="0" applyBorder="1" applyFont="1"/>
    <xf borderId="11" fillId="8" fontId="9" numFmtId="164" xfId="0" applyBorder="1" applyFont="1" applyNumberFormat="1"/>
    <xf borderId="11" fillId="8" fontId="9" numFmtId="164" xfId="0" applyAlignment="1" applyBorder="1" applyFont="1" applyNumberFormat="1">
      <alignment shrinkToFit="0" wrapText="1"/>
    </xf>
    <xf borderId="13" fillId="8" fontId="9" numFmtId="164" xfId="0" applyBorder="1" applyFont="1" applyNumberFormat="1"/>
    <xf borderId="13" fillId="10" fontId="8" numFmtId="164" xfId="0" applyBorder="1" applyFont="1" applyNumberFormat="1"/>
    <xf borderId="11" fillId="8" fontId="9" numFmtId="0" xfId="0" applyAlignment="1" applyBorder="1" applyFont="1">
      <alignment shrinkToFit="0" wrapText="1"/>
    </xf>
    <xf borderId="11" fillId="8" fontId="8" numFmtId="164" xfId="0" applyBorder="1" applyFont="1" applyNumberFormat="1"/>
    <xf borderId="11" fillId="8" fontId="8" numFmtId="164" xfId="0" applyAlignment="1" applyBorder="1" applyFont="1" applyNumberFormat="1">
      <alignment shrinkToFit="0" wrapText="1"/>
    </xf>
    <xf borderId="10" fillId="8" fontId="8" numFmtId="164" xfId="0" applyBorder="1" applyFont="1" applyNumberFormat="1"/>
    <xf borderId="13" fillId="3" fontId="8" numFmtId="0" xfId="0" applyBorder="1" applyFont="1"/>
    <xf borderId="11" fillId="12" fontId="11" numFmtId="0" xfId="0" applyAlignment="1" applyBorder="1" applyFill="1" applyFont="1">
      <alignment shrinkToFit="0" wrapText="1"/>
    </xf>
    <xf borderId="11" fillId="13" fontId="9" numFmtId="164" xfId="0" applyBorder="1" applyFill="1" applyFont="1" applyNumberFormat="1"/>
    <xf borderId="11" fillId="13" fontId="9" numFmtId="164" xfId="0" applyAlignment="1" applyBorder="1" applyFont="1" applyNumberFormat="1">
      <alignment shrinkToFit="0" wrapText="1"/>
    </xf>
    <xf borderId="11" fillId="12" fontId="8" numFmtId="0" xfId="0" applyBorder="1" applyFont="1"/>
    <xf borderId="11" fillId="13" fontId="9" numFmtId="164" xfId="0" applyAlignment="1" applyBorder="1" applyFont="1" applyNumberFormat="1">
      <alignment readingOrder="0"/>
    </xf>
    <xf borderId="13" fillId="13" fontId="9" numFmtId="164" xfId="0" applyAlignment="1" applyBorder="1" applyFont="1" applyNumberFormat="1">
      <alignment readingOrder="0"/>
    </xf>
    <xf borderId="11" fillId="12" fontId="8" numFmtId="0" xfId="0" applyAlignment="1" applyBorder="1" applyFont="1">
      <alignment shrinkToFit="0" wrapText="1"/>
    </xf>
    <xf borderId="13" fillId="13" fontId="9" numFmtId="164" xfId="0" applyBorder="1" applyFont="1" applyNumberFormat="1"/>
    <xf borderId="11" fillId="3" fontId="6" numFmtId="0" xfId="0" applyAlignment="1" applyBorder="1" applyFont="1">
      <alignment horizontal="left"/>
    </xf>
    <xf borderId="11" fillId="14" fontId="8" numFmtId="0" xfId="0" applyAlignment="1" applyBorder="1" applyFill="1" applyFont="1">
      <alignment shrinkToFit="0" wrapText="1"/>
    </xf>
    <xf borderId="11" fillId="15" fontId="9" numFmtId="0" xfId="0" applyBorder="1" applyFill="1" applyFont="1"/>
    <xf borderId="11" fillId="15" fontId="6" numFmtId="164" xfId="0" applyAlignment="1" applyBorder="1" applyFont="1" applyNumberFormat="1">
      <alignment shrinkToFit="0" wrapText="1"/>
    </xf>
    <xf borderId="11" fillId="14" fontId="8" numFmtId="0" xfId="0" applyBorder="1" applyFont="1"/>
    <xf borderId="11" fillId="14" fontId="8" numFmtId="164" xfId="0" applyBorder="1" applyFont="1" applyNumberFormat="1"/>
    <xf borderId="14" fillId="12" fontId="11" numFmtId="0" xfId="0" applyAlignment="1" applyBorder="1" applyFont="1">
      <alignment shrinkToFit="0" wrapText="1"/>
    </xf>
    <xf borderId="11" fillId="15" fontId="9" numFmtId="164" xfId="0" applyAlignment="1" applyBorder="1" applyFont="1" applyNumberFormat="1">
      <alignment shrinkToFit="0" wrapText="1"/>
    </xf>
    <xf borderId="14" fillId="12" fontId="8" numFmtId="0" xfId="0" applyAlignment="1" applyBorder="1" applyFont="1">
      <alignment shrinkToFit="0" wrapText="1"/>
    </xf>
    <xf borderId="11" fillId="15" fontId="9" numFmtId="164" xfId="0" applyBorder="1" applyFont="1" applyNumberFormat="1"/>
    <xf borderId="13" fillId="15" fontId="9" numFmtId="164" xfId="0" applyBorder="1" applyFont="1" applyNumberFormat="1"/>
    <xf borderId="11" fillId="12" fontId="8" numFmtId="164" xfId="0" applyBorder="1" applyFont="1" applyNumberFormat="1"/>
    <xf borderId="13" fillId="12" fontId="8" numFmtId="164" xfId="0" applyBorder="1" applyFont="1" applyNumberFormat="1"/>
    <xf borderId="15" fillId="3" fontId="8" numFmtId="0" xfId="0" applyBorder="1" applyFont="1"/>
    <xf borderId="14" fillId="3" fontId="9" numFmtId="0" xfId="0" applyBorder="1" applyFont="1"/>
    <xf borderId="11" fillId="3" fontId="9" numFmtId="0" xfId="0" applyAlignment="1" applyBorder="1" applyFont="1">
      <alignment shrinkToFit="0" wrapText="1"/>
    </xf>
    <xf borderId="11" fillId="14" fontId="9" numFmtId="164" xfId="0" applyBorder="1" applyFont="1" applyNumberFormat="1"/>
    <xf borderId="13" fillId="14" fontId="9" numFmtId="164" xfId="0" applyBorder="1" applyFont="1" applyNumberFormat="1"/>
    <xf borderId="13" fillId="14" fontId="8" numFmtId="164" xfId="0" applyBorder="1" applyFont="1" applyNumberFormat="1"/>
    <xf borderId="11" fillId="3" fontId="6" numFmtId="0" xfId="0" applyBorder="1" applyFont="1"/>
    <xf borderId="11" fillId="16" fontId="11" numFmtId="0" xfId="0" applyAlignment="1" applyBorder="1" applyFill="1" applyFont="1">
      <alignment shrinkToFit="0" wrapText="1"/>
    </xf>
    <xf borderId="11" fillId="17" fontId="9" numFmtId="164" xfId="0" applyBorder="1" applyFill="1" applyFont="1" applyNumberFormat="1"/>
    <xf borderId="11" fillId="17" fontId="9" numFmtId="164" xfId="0" applyAlignment="1" applyBorder="1" applyFont="1" applyNumberFormat="1">
      <alignment shrinkToFit="0" wrapText="1"/>
    </xf>
    <xf borderId="11" fillId="16" fontId="8" numFmtId="0" xfId="0" applyBorder="1" applyFont="1"/>
    <xf borderId="13" fillId="17" fontId="9" numFmtId="164" xfId="0" applyBorder="1" applyFont="1" applyNumberFormat="1"/>
    <xf quotePrefix="1" borderId="11" fillId="3" fontId="8" numFmtId="0" xfId="0" applyBorder="1" applyFont="1"/>
    <xf borderId="11" fillId="18" fontId="11" numFmtId="0" xfId="0" applyAlignment="1" applyBorder="1" applyFill="1" applyFont="1">
      <alignment shrinkToFit="0" wrapText="1"/>
    </xf>
    <xf borderId="11" fillId="19" fontId="9" numFmtId="164" xfId="0" applyBorder="1" applyFill="1" applyFont="1" applyNumberFormat="1"/>
    <xf borderId="11" fillId="19" fontId="9" numFmtId="164" xfId="0" applyAlignment="1" applyBorder="1" applyFont="1" applyNumberFormat="1">
      <alignment shrinkToFit="0" wrapText="1"/>
    </xf>
    <xf borderId="11" fillId="18" fontId="8" numFmtId="0" xfId="0" applyBorder="1" applyFont="1"/>
    <xf borderId="13" fillId="19" fontId="9" numFmtId="164" xfId="0" applyBorder="1" applyFont="1" applyNumberFormat="1"/>
    <xf borderId="11" fillId="16" fontId="8" numFmtId="0" xfId="0" applyAlignment="1" applyBorder="1" applyFont="1">
      <alignment shrinkToFit="0" wrapText="1"/>
    </xf>
    <xf borderId="11" fillId="16" fontId="9" numFmtId="0" xfId="0" applyAlignment="1" applyBorder="1" applyFont="1">
      <alignment shrinkToFit="0" wrapText="1"/>
    </xf>
    <xf borderId="11" fillId="16" fontId="9" numFmtId="0" xfId="0" applyBorder="1" applyFont="1"/>
    <xf borderId="11" fillId="16" fontId="9" numFmtId="164" xfId="0" applyBorder="1" applyFont="1" applyNumberFormat="1"/>
    <xf borderId="13" fillId="16" fontId="9" numFmtId="164" xfId="0" applyBorder="1" applyFont="1" applyNumberFormat="1"/>
    <xf borderId="8" fillId="16" fontId="8" numFmtId="0" xfId="0" applyAlignment="1" applyBorder="1" applyFont="1">
      <alignment shrinkToFit="0" wrapText="1"/>
    </xf>
    <xf borderId="9" fillId="16" fontId="8" numFmtId="164" xfId="0" applyBorder="1" applyFont="1" applyNumberFormat="1"/>
    <xf borderId="9" fillId="16" fontId="8" numFmtId="0" xfId="0" applyAlignment="1" applyBorder="1" applyFont="1">
      <alignment shrinkToFit="0" wrapText="1"/>
    </xf>
    <xf borderId="9" fillId="16" fontId="8" numFmtId="0" xfId="0" applyBorder="1" applyFont="1"/>
    <xf borderId="10" fillId="16" fontId="8" numFmtId="164" xfId="0" applyBorder="1" applyFont="1" applyNumberFormat="1"/>
    <xf borderId="7" fillId="4" fontId="11" numFmtId="0" xfId="0" applyAlignment="1" applyBorder="1" applyFont="1">
      <alignment shrinkToFit="0" wrapText="1"/>
    </xf>
    <xf borderId="16" fillId="4" fontId="6" numFmtId="0" xfId="0" applyAlignment="1" applyBorder="1" applyFont="1">
      <alignment readingOrder="0" shrinkToFit="0" wrapText="1"/>
    </xf>
    <xf borderId="11" fillId="18" fontId="8" numFmtId="0" xfId="0" applyAlignment="1" applyBorder="1" applyFont="1">
      <alignment shrinkToFit="0" wrapText="1"/>
    </xf>
    <xf borderId="17" fillId="0" fontId="13" numFmtId="0" xfId="0" applyBorder="1" applyFont="1"/>
    <xf borderId="11" fillId="18" fontId="9" numFmtId="0" xfId="0" applyAlignment="1" applyBorder="1" applyFont="1">
      <alignment shrinkToFit="0" wrapText="1"/>
    </xf>
    <xf borderId="11" fillId="18" fontId="9" numFmtId="164" xfId="0" applyBorder="1" applyFont="1" applyNumberFormat="1"/>
    <xf borderId="11" fillId="18" fontId="9" numFmtId="164" xfId="0" applyAlignment="1" applyBorder="1" applyFont="1" applyNumberFormat="1">
      <alignment shrinkToFit="0" wrapText="1"/>
    </xf>
    <xf borderId="11" fillId="18" fontId="9" numFmtId="0" xfId="0" applyBorder="1" applyFont="1"/>
    <xf borderId="13" fillId="18" fontId="9" numFmtId="164" xfId="0" applyBorder="1" applyFont="1" applyNumberFormat="1"/>
    <xf borderId="11" fillId="18" fontId="8" numFmtId="164" xfId="0" applyBorder="1" applyFont="1" applyNumberFormat="1"/>
    <xf borderId="11" fillId="18" fontId="8" numFmtId="164" xfId="0" applyAlignment="1" applyBorder="1" applyFont="1" applyNumberFormat="1">
      <alignment shrinkToFit="0" wrapText="1"/>
    </xf>
    <xf borderId="13" fillId="18" fontId="8" numFmtId="164" xfId="0" applyBorder="1" applyFont="1" applyNumberFormat="1"/>
    <xf borderId="6" fillId="3" fontId="8" numFmtId="164" xfId="0" applyBorder="1" applyFont="1" applyNumberFormat="1"/>
    <xf borderId="7" fillId="3" fontId="8" numFmtId="164" xfId="0" applyBorder="1" applyFont="1" applyNumberFormat="1"/>
    <xf borderId="10" fillId="3" fontId="8" numFmtId="0" xfId="0" applyBorder="1" applyFont="1"/>
    <xf borderId="18" fillId="0" fontId="13" numFmtId="0" xfId="0" applyBorder="1" applyFont="1"/>
    <xf borderId="7" fillId="3" fontId="11" numFmtId="164" xfId="0" applyAlignment="1" applyBorder="1" applyFont="1" applyNumberFormat="1">
      <alignment readingOrder="0"/>
    </xf>
    <xf borderId="7" fillId="3" fontId="8" numFmtId="164" xfId="0" applyAlignment="1" applyBorder="1" applyFont="1" applyNumberFormat="1">
      <alignment readingOrder="0"/>
    </xf>
    <xf borderId="0" fillId="0" fontId="9" numFmtId="0" xfId="0" applyFont="1"/>
    <xf borderId="0" fillId="0" fontId="9" numFmtId="164" xfId="0" applyFont="1" applyNumberFormat="1"/>
    <xf borderId="0" fillId="0" fontId="9" numFmtId="0" xfId="0" applyAlignment="1" applyFont="1">
      <alignment shrinkToFit="0" wrapText="1"/>
    </xf>
    <xf borderId="0" fillId="0" fontId="9" numFmtId="164" xfId="0" applyAlignment="1" applyFont="1" applyNumberFormat="1">
      <alignment shrinkToFit="0" wrapText="1"/>
    </xf>
    <xf borderId="11" fillId="7" fontId="9" numFmtId="164" xfId="0" applyAlignment="1" applyBorder="1" applyFont="1" applyNumberFormat="1">
      <alignment readingOrder="0" shrinkToFit="0" wrapText="1"/>
    </xf>
    <xf borderId="11" fillId="11" fontId="9" numFmtId="164" xfId="0" applyAlignment="1" applyBorder="1" applyFont="1" applyNumberFormat="1">
      <alignment readingOrder="0"/>
    </xf>
    <xf borderId="13" fillId="11" fontId="9" numFmtId="164" xfId="0" applyAlignment="1" applyBorder="1" applyFont="1" applyNumberFormat="1">
      <alignment readingOrder="0"/>
    </xf>
    <xf borderId="11" fillId="4" fontId="9" numFmtId="164" xfId="0" applyAlignment="1" applyBorder="1" applyFont="1" applyNumberFormat="1">
      <alignment readingOrder="0"/>
    </xf>
    <xf borderId="16" fillId="4" fontId="6" numFmtId="0" xfId="0" applyAlignment="1" applyBorder="1" applyFont="1">
      <alignment shrinkToFit="0" wrapText="1"/>
    </xf>
    <xf borderId="11" fillId="10" fontId="9" numFmtId="164" xfId="0" applyAlignment="1" applyBorder="1" applyFont="1" applyNumberFormat="1">
      <alignment readingOrder="0"/>
    </xf>
    <xf borderId="11" fillId="11" fontId="9" numFmtId="164" xfId="0" applyAlignment="1" applyBorder="1" applyFont="1" applyNumberFormat="1">
      <alignment readingOrder="0" shrinkToFit="0" wrapText="1"/>
    </xf>
    <xf borderId="11" fillId="15" fontId="9" numFmtId="164" xfId="0" applyAlignment="1" applyBorder="1" applyFont="1" applyNumberFormat="1">
      <alignment readingOrder="0"/>
    </xf>
    <xf borderId="13" fillId="15" fontId="9" numFmtId="164" xfId="0" applyAlignment="1" applyBorder="1" applyFont="1" applyNumberFormat="1">
      <alignment readingOrder="0"/>
    </xf>
    <xf borderId="8" fillId="3" fontId="8" numFmtId="0" xfId="0" applyAlignment="1" applyBorder="1" applyFont="1">
      <alignment readingOrder="0"/>
    </xf>
    <xf borderId="11" fillId="3" fontId="8" numFmtId="164" xfId="0" applyAlignment="1" applyBorder="1" applyFont="1" applyNumberFormat="1">
      <alignment readingOrder="0"/>
    </xf>
    <xf borderId="13" fillId="3" fontId="8" numFmtId="164" xfId="0" applyAlignment="1" applyBorder="1" applyFont="1" applyNumberFormat="1">
      <alignment readingOrder="0"/>
    </xf>
    <xf borderId="11" fillId="13" fontId="9" numFmtId="164" xfId="0" applyAlignment="1" applyBorder="1" applyFont="1" applyNumberFormat="1">
      <alignment readingOrder="0" shrinkToFit="0" wrapText="1"/>
    </xf>
    <xf borderId="11" fillId="8" fontId="8" numFmtId="164" xfId="0" applyAlignment="1" applyBorder="1" applyFont="1" applyNumberFormat="1">
      <alignment readingOrder="0"/>
    </xf>
    <xf borderId="11" fillId="19" fontId="9" numFmtId="164" xfId="0" applyAlignment="1" applyBorder="1" applyFont="1" applyNumberFormat="1">
      <alignment readingOrder="0"/>
    </xf>
    <xf borderId="13" fillId="19" fontId="9" numFmtId="164" xfId="0" applyAlignment="1" applyBorder="1" applyFont="1" applyNumberFormat="1">
      <alignment readingOrder="0"/>
    </xf>
    <xf borderId="11" fillId="9" fontId="9" numFmtId="164" xfId="0" applyAlignment="1" applyBorder="1" applyFont="1" applyNumberFormat="1">
      <alignment readingOrder="0" shrinkToFit="0" wrapText="1"/>
    </xf>
    <xf borderId="0" fillId="0" fontId="6"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63"/>
    <col customWidth="1" min="5" max="5" width="16.25"/>
  </cols>
  <sheetData>
    <row r="1">
      <c r="A1" s="1" t="s">
        <v>0</v>
      </c>
      <c r="B1" s="1" t="s">
        <v>1</v>
      </c>
      <c r="C1" s="2" t="s">
        <v>2</v>
      </c>
      <c r="D1" s="3" t="s">
        <v>3</v>
      </c>
      <c r="E1" s="2" t="s">
        <v>4</v>
      </c>
      <c r="F1" s="3" t="s">
        <v>5</v>
      </c>
      <c r="G1" s="3" t="s">
        <v>6</v>
      </c>
      <c r="H1" s="1" t="s">
        <v>7</v>
      </c>
      <c r="I1" s="3" t="s">
        <v>8</v>
      </c>
      <c r="J1" s="3" t="s">
        <v>9</v>
      </c>
      <c r="K1" s="1" t="s">
        <v>7</v>
      </c>
      <c r="L1" s="1" t="s">
        <v>10</v>
      </c>
      <c r="M1" s="1" t="s">
        <v>11</v>
      </c>
      <c r="N1" s="4"/>
      <c r="O1" s="4" t="s">
        <v>12</v>
      </c>
      <c r="P1" s="5"/>
      <c r="Q1" s="5"/>
      <c r="R1" s="5"/>
      <c r="S1" s="5"/>
      <c r="T1" s="5"/>
      <c r="U1" s="5"/>
      <c r="V1" s="5"/>
      <c r="W1" s="5"/>
      <c r="X1" s="5"/>
      <c r="Y1" s="5"/>
      <c r="Z1" s="5"/>
    </row>
    <row r="2">
      <c r="A2" s="6" t="s">
        <v>13</v>
      </c>
      <c r="B2" s="7" t="str">
        <f t="shared" ref="B2:B26" si="1">right(O2,len(O2)-8)</f>
        <v>26</v>
      </c>
      <c r="C2" s="4" t="str">
        <f t="shared" ref="C2:C3" si="2">if(D2=indirect(A2&amp;"!$k$34"),mid(INDIRECT(A2&amp;"!$g$21"),23,len(INDIRECT(A2&amp;"!$g$21"))),mid(INDIRECT(A2&amp;"!$A$2"),17,len(INDIRECT(A2&amp;"!$A$2"))))</f>
        <v>Java for Justice</v>
      </c>
      <c r="D2" s="8">
        <f t="shared" ref="D2:D5" si="3">max(indirect(A2&amp;"!$k$34"),INDIRECT(A2&amp;"!$E$20"))</f>
        <v>370</v>
      </c>
      <c r="E2" s="4" t="str">
        <f t="shared" ref="E2:E3" si="4">switch(F2,INDIRECT(A2&amp;"!$E$20"),mid(INDIRECT(A2&amp;"!$A$2"),17,len(INDIRECT(A2&amp;"!$A$2"))),INDIRECT(A2&amp;"!$k$20"),mid(INDIRECT(A2&amp;"!$g$2"),17,len(INDIRECT(A2&amp;"!$g$2"))),indirect(A2&amp;"!$k$34"),mid(INDIRECT(A2&amp;"!$g$21"),22,len(INDIRECT(A2&amp;"!$g$21"))))</f>
        <v>Write for Rights</v>
      </c>
      <c r="F2" s="8">
        <f t="shared" ref="F2:F3" si="5">INDIRECT(A2&amp;"!$k$20")</f>
        <v>420</v>
      </c>
      <c r="G2" s="8">
        <f t="shared" ref="G2:G26" si="6">INDIRECT(A2&amp;"!$E$64")</f>
        <v>790</v>
      </c>
      <c r="H2" s="9" t="str">
        <f t="shared" ref="H2:H26" si="7">IF(D2+F2=G2,"MATCH","FALSE")</f>
        <v>MATCH</v>
      </c>
      <c r="I2" s="8">
        <f t="shared" ref="I2:I26" si="8">INDIRECT(A2&amp;"!$E$37")</f>
        <v>1040</v>
      </c>
      <c r="J2" s="8">
        <f t="shared" ref="J2:J26" si="9">INDIRECT(A2&amp;"!$E$66")</f>
        <v>1830</v>
      </c>
      <c r="K2" s="4" t="str">
        <f t="shared" ref="K2:K26" si="10">IF(G2+I2=J2,"MATCH")</f>
        <v>MATCH</v>
      </c>
      <c r="L2" s="4" t="str">
        <f t="shared" ref="L2:L26" si="11">INDIRECT(A2&amp;"!$G$60")</f>
        <v>- For the food, make sure to use a Rutgers approved vendor</v>
      </c>
      <c r="M2" s="10" t="str">
        <f t="shared" ref="M2:M26" si="12">INDIRECT(A2&amp;"!$D$1")</f>
        <v>mm2898@scarletmail.rutgers.edu</v>
      </c>
      <c r="N2" s="4"/>
      <c r="O2" s="9" t="str">
        <f t="shared" ref="O2:O26" si="13">indirect(A2&amp;"!k1")</f>
        <v>SABO #: 26</v>
      </c>
      <c r="P2" s="5"/>
      <c r="Q2" s="5"/>
      <c r="R2" s="5"/>
      <c r="S2" s="5"/>
      <c r="T2" s="5"/>
      <c r="U2" s="5"/>
      <c r="V2" s="5"/>
      <c r="W2" s="5"/>
      <c r="X2" s="5"/>
      <c r="Y2" s="5"/>
      <c r="Z2" s="5"/>
    </row>
    <row r="3">
      <c r="A3" s="11" t="s">
        <v>14</v>
      </c>
      <c r="B3" s="7" t="str">
        <f t="shared" si="1"/>
        <v>128</v>
      </c>
      <c r="C3" s="4" t="str">
        <f t="shared" si="2"/>
        <v>QSA's Got  Talent!</v>
      </c>
      <c r="D3" s="8">
        <f t="shared" si="3"/>
        <v>700</v>
      </c>
      <c r="E3" s="4" t="str">
        <f t="shared" si="4"/>
        <v>Welcome Picnic</v>
      </c>
      <c r="F3" s="8">
        <f t="shared" si="5"/>
        <v>380</v>
      </c>
      <c r="G3" s="8">
        <f t="shared" si="6"/>
        <v>1080</v>
      </c>
      <c r="H3" s="9" t="str">
        <f t="shared" si="7"/>
        <v>MATCH</v>
      </c>
      <c r="I3" s="8">
        <f t="shared" si="8"/>
        <v>600</v>
      </c>
      <c r="J3" s="8">
        <f t="shared" si="9"/>
        <v>1680</v>
      </c>
      <c r="K3" s="4" t="str">
        <f t="shared" si="10"/>
        <v>MATCH</v>
      </c>
      <c r="L3" s="4" t="str">
        <f t="shared" si="11"/>
        <v>Please make sure food comes from Rutgers approved vendor</v>
      </c>
      <c r="M3" s="10" t="str">
        <f t="shared" si="12"/>
        <v>trl58@scarletmail.rutgers.edu</v>
      </c>
      <c r="N3" s="4"/>
      <c r="O3" s="9" t="str">
        <f t="shared" si="13"/>
        <v>SABO #: 128</v>
      </c>
      <c r="P3" s="5"/>
      <c r="Q3" s="5"/>
      <c r="R3" s="5"/>
      <c r="S3" s="5"/>
      <c r="T3" s="5"/>
      <c r="U3" s="5"/>
      <c r="V3" s="5"/>
      <c r="W3" s="5"/>
      <c r="X3" s="5"/>
      <c r="Y3" s="5"/>
      <c r="Z3" s="5"/>
    </row>
    <row r="4">
      <c r="A4" s="11" t="s">
        <v>15</v>
      </c>
      <c r="B4" s="7" t="str">
        <f t="shared" si="1"/>
        <v>29</v>
      </c>
      <c r="C4" s="6" t="s">
        <v>16</v>
      </c>
      <c r="D4" s="8">
        <f t="shared" si="3"/>
        <v>1210</v>
      </c>
      <c r="E4" s="12" t="s">
        <v>17</v>
      </c>
      <c r="F4" s="13">
        <v>2060.0</v>
      </c>
      <c r="G4" s="8">
        <f t="shared" si="6"/>
        <v>3270</v>
      </c>
      <c r="H4" s="9" t="str">
        <f t="shared" si="7"/>
        <v>MATCH</v>
      </c>
      <c r="I4" s="8">
        <f t="shared" si="8"/>
        <v>0</v>
      </c>
      <c r="J4" s="8">
        <f t="shared" si="9"/>
        <v>3270</v>
      </c>
      <c r="K4" s="4" t="str">
        <f t="shared" si="10"/>
        <v>MATCH</v>
      </c>
      <c r="L4" s="4" t="str">
        <f t="shared" si="11"/>
        <v>Please make sure food comes from Rutgers approved vendor</v>
      </c>
      <c r="M4" s="10" t="str">
        <f t="shared" si="12"/>
        <v>stt49@scarletmail.rutgers.edu</v>
      </c>
      <c r="N4" s="4"/>
      <c r="O4" s="9" t="str">
        <f t="shared" si="13"/>
        <v>SABO #: 29</v>
      </c>
      <c r="P4" s="5"/>
      <c r="Q4" s="5"/>
      <c r="R4" s="5"/>
      <c r="S4" s="5"/>
      <c r="T4" s="5"/>
      <c r="U4" s="5"/>
      <c r="V4" s="5"/>
      <c r="W4" s="5"/>
      <c r="X4" s="5"/>
      <c r="Y4" s="5"/>
      <c r="Z4" s="5"/>
    </row>
    <row r="5">
      <c r="A5" s="11" t="s">
        <v>18</v>
      </c>
      <c r="B5" s="7" t="str">
        <f t="shared" si="1"/>
        <v>586</v>
      </c>
      <c r="C5" s="4" t="str">
        <f>if(D5=indirect(A5&amp;"!$k$34"),mid(INDIRECT(A5&amp;"!$g$21"),23,len(INDIRECT(A5&amp;"!$g$21"))),mid(INDIRECT(A5&amp;"!$A$2"),17,len(INDIRECT(A5&amp;"!$A$2"))))</f>
        <v>Palestine 101</v>
      </c>
      <c r="D5" s="8">
        <f t="shared" si="3"/>
        <v>2360</v>
      </c>
      <c r="E5" s="4" t="str">
        <f t="shared" ref="E5:E13" si="14">switch(F5,INDIRECT(A5&amp;"!$E$20"),mid(INDIRECT(A5&amp;"!$A$2"),17,len(INDIRECT(A5&amp;"!$A$2"))),INDIRECT(A5&amp;"!$k$20"),mid(INDIRECT(A5&amp;"!$g$2"),17,len(INDIRECT(A5&amp;"!$g$2"))),indirect(A5&amp;"!$k$34"),mid(INDIRECT(A5&amp;"!$g$21"),22,len(INDIRECT(A5&amp;"!$g$21"))))</f>
        <v>Define Pinkwashing: the LGBT struggle for Palestine</v>
      </c>
      <c r="F5" s="8">
        <f t="shared" ref="F5:F13" si="15">INDIRECT(A5&amp;"!$k$20")</f>
        <v>1310</v>
      </c>
      <c r="G5" s="8">
        <f t="shared" si="6"/>
        <v>3670</v>
      </c>
      <c r="H5" s="9" t="str">
        <f t="shared" si="7"/>
        <v>MATCH</v>
      </c>
      <c r="I5" s="8">
        <f t="shared" si="8"/>
        <v>2260</v>
      </c>
      <c r="J5" s="8">
        <f t="shared" si="9"/>
        <v>5930</v>
      </c>
      <c r="K5" s="4" t="str">
        <f t="shared" si="10"/>
        <v>MATCH</v>
      </c>
      <c r="L5" s="4" t="str">
        <f t="shared" si="11"/>
        <v>Please clarify speaker when known</v>
      </c>
      <c r="M5" s="10" t="str">
        <f t="shared" si="12"/>
        <v>Snf34@scarletmail.rutgers.edu</v>
      </c>
      <c r="N5" s="4"/>
      <c r="O5" s="9" t="str">
        <f t="shared" si="13"/>
        <v>SABO #: 586</v>
      </c>
      <c r="P5" s="5"/>
      <c r="Q5" s="5"/>
      <c r="R5" s="5"/>
      <c r="S5" s="5"/>
      <c r="T5" s="5"/>
      <c r="U5" s="5"/>
      <c r="V5" s="5"/>
      <c r="W5" s="5"/>
      <c r="X5" s="5"/>
      <c r="Y5" s="5"/>
      <c r="Z5" s="5"/>
    </row>
    <row r="6">
      <c r="A6" s="11" t="s">
        <v>19</v>
      </c>
      <c r="B6" s="7" t="str">
        <f t="shared" si="1"/>
        <v>660</v>
      </c>
      <c r="C6" s="12" t="s">
        <v>20</v>
      </c>
      <c r="D6" s="13">
        <v>1100.0</v>
      </c>
      <c r="E6" s="4" t="str">
        <f t="shared" si="14"/>
        <v/>
      </c>
      <c r="F6" s="8">
        <f t="shared" si="15"/>
        <v>0</v>
      </c>
      <c r="G6" s="8">
        <f t="shared" si="6"/>
        <v>1100</v>
      </c>
      <c r="H6" s="9" t="str">
        <f t="shared" si="7"/>
        <v>MATCH</v>
      </c>
      <c r="I6" s="8">
        <f t="shared" si="8"/>
        <v>0</v>
      </c>
      <c r="J6" s="8">
        <f t="shared" si="9"/>
        <v>1100</v>
      </c>
      <c r="K6" s="4" t="str">
        <f t="shared" si="10"/>
        <v>MATCH</v>
      </c>
      <c r="L6" s="4" t="str">
        <f t="shared" si="11"/>
        <v/>
      </c>
      <c r="M6" s="10" t="str">
        <f t="shared" si="12"/>
        <v>sak314@scarletmail.rutgers.edu</v>
      </c>
      <c r="N6" s="4"/>
      <c r="O6" s="9" t="str">
        <f t="shared" si="13"/>
        <v>SABO #: 660</v>
      </c>
      <c r="P6" s="5"/>
      <c r="Q6" s="5"/>
      <c r="R6" s="5"/>
      <c r="S6" s="5"/>
      <c r="T6" s="5"/>
      <c r="U6" s="5"/>
      <c r="V6" s="5"/>
      <c r="W6" s="5"/>
      <c r="X6" s="5"/>
      <c r="Y6" s="5"/>
      <c r="Z6" s="5"/>
    </row>
    <row r="7" ht="18.75" customHeight="1">
      <c r="A7" s="11" t="s">
        <v>21</v>
      </c>
      <c r="B7" s="7" t="str">
        <f t="shared" si="1"/>
        <v>726</v>
      </c>
      <c r="C7" s="12" t="s">
        <v>22</v>
      </c>
      <c r="D7" s="8">
        <f t="shared" ref="D7:D9" si="16">max(indirect(A7&amp;"!$k$34"),INDIRECT(A7&amp;"!$E$20"))</f>
        <v>850</v>
      </c>
      <c r="E7" s="4" t="str">
        <f t="shared" si="14"/>
        <v/>
      </c>
      <c r="F7" s="8">
        <f t="shared" si="15"/>
        <v>0</v>
      </c>
      <c r="G7" s="8">
        <f t="shared" si="6"/>
        <v>850</v>
      </c>
      <c r="H7" s="9" t="str">
        <f t="shared" si="7"/>
        <v>MATCH</v>
      </c>
      <c r="I7" s="8">
        <f t="shared" si="8"/>
        <v>200</v>
      </c>
      <c r="J7" s="8">
        <f t="shared" si="9"/>
        <v>1050</v>
      </c>
      <c r="K7" s="4" t="str">
        <f t="shared" si="10"/>
        <v>MATCH</v>
      </c>
      <c r="L7" s="4" t="str">
        <f t="shared" si="11"/>
        <v>Please clarify speaker when known and make sure food comes from Rutgers approved vendor
Tshirts must be available to all club members</v>
      </c>
      <c r="M7" s="10" t="str">
        <f t="shared" si="12"/>
        <v>douglassgoverningcouncil@gmail.com</v>
      </c>
      <c r="N7" s="4"/>
      <c r="O7" s="9" t="str">
        <f t="shared" si="13"/>
        <v>SABO #: 726</v>
      </c>
      <c r="P7" s="5"/>
      <c r="Q7" s="5"/>
      <c r="R7" s="5"/>
      <c r="S7" s="5"/>
      <c r="T7" s="5"/>
      <c r="U7" s="5"/>
      <c r="V7" s="5"/>
      <c r="W7" s="5"/>
      <c r="X7" s="5"/>
      <c r="Y7" s="5"/>
      <c r="Z7" s="5"/>
    </row>
    <row r="8">
      <c r="A8" s="11" t="s">
        <v>23</v>
      </c>
      <c r="B8" s="7" t="str">
        <f t="shared" si="1"/>
        <v>733</v>
      </c>
      <c r="C8" s="4" t="str">
        <f t="shared" ref="C8:C9" si="17">if(D8=indirect(A8&amp;"!$k$34"),mid(INDIRECT(A8&amp;"!$g$21"),23,len(INDIRECT(A8&amp;"!$g$21"))),mid(INDIRECT(A8&amp;"!$A$2"),17,len(INDIRECT(A8&amp;"!$A$2"))))</f>
        <v>Health Benefits of Plant-based Diet. Back together and back in Health</v>
      </c>
      <c r="D8" s="8">
        <f t="shared" si="16"/>
        <v>910</v>
      </c>
      <c r="E8" s="4" t="str">
        <f t="shared" si="14"/>
        <v>You are almost there.</v>
      </c>
      <c r="F8" s="8">
        <f t="shared" si="15"/>
        <v>750</v>
      </c>
      <c r="G8" s="8">
        <f t="shared" si="6"/>
        <v>1660</v>
      </c>
      <c r="H8" s="9" t="str">
        <f t="shared" si="7"/>
        <v>MATCH</v>
      </c>
      <c r="I8" s="8">
        <f t="shared" si="8"/>
        <v>1100</v>
      </c>
      <c r="J8" s="8">
        <f t="shared" si="9"/>
        <v>2760</v>
      </c>
      <c r="K8" s="4" t="str">
        <f t="shared" si="10"/>
        <v>MATCH</v>
      </c>
      <c r="L8" s="4" t="str">
        <f t="shared" si="11"/>
        <v/>
      </c>
      <c r="M8" s="10" t="str">
        <f t="shared" si="12"/>
        <v>es1063@rutgers.edu</v>
      </c>
      <c r="N8" s="4"/>
      <c r="O8" s="9" t="str">
        <f t="shared" si="13"/>
        <v>SABO #: 733</v>
      </c>
      <c r="P8" s="5"/>
      <c r="Q8" s="5"/>
      <c r="R8" s="5"/>
      <c r="S8" s="5"/>
      <c r="T8" s="5"/>
      <c r="U8" s="5"/>
      <c r="V8" s="5"/>
      <c r="W8" s="5"/>
      <c r="X8" s="5"/>
      <c r="Y8" s="5"/>
      <c r="Z8" s="5"/>
    </row>
    <row r="9">
      <c r="A9" s="11" t="s">
        <v>24</v>
      </c>
      <c r="B9" s="7" t="str">
        <f t="shared" si="1"/>
        <v>741</v>
      </c>
      <c r="C9" s="4" t="str">
        <f t="shared" si="17"/>
        <v/>
      </c>
      <c r="D9" s="8">
        <f t="shared" si="16"/>
        <v>0</v>
      </c>
      <c r="E9" s="4" t="str">
        <f t="shared" si="14"/>
        <v/>
      </c>
      <c r="F9" s="8">
        <f t="shared" si="15"/>
        <v>0</v>
      </c>
      <c r="G9" s="8">
        <f t="shared" si="6"/>
        <v>0</v>
      </c>
      <c r="H9" s="9" t="str">
        <f t="shared" si="7"/>
        <v>MATCH</v>
      </c>
      <c r="I9" s="8">
        <f t="shared" si="8"/>
        <v>550</v>
      </c>
      <c r="J9" s="8">
        <f t="shared" si="9"/>
        <v>550</v>
      </c>
      <c r="K9" s="4" t="str">
        <f t="shared" si="10"/>
        <v>MATCH</v>
      </c>
      <c r="L9" s="4" t="str">
        <f t="shared" si="11"/>
        <v/>
      </c>
      <c r="M9" s="10" t="str">
        <f t="shared" si="12"/>
        <v>kpa34@scarletmail.rutgers.edu</v>
      </c>
      <c r="N9" s="4"/>
      <c r="O9" s="9" t="str">
        <f t="shared" si="13"/>
        <v>SABO #: 741</v>
      </c>
      <c r="P9" s="5"/>
      <c r="Q9" s="5"/>
      <c r="R9" s="5"/>
      <c r="S9" s="5"/>
      <c r="T9" s="5"/>
      <c r="U9" s="5"/>
      <c r="V9" s="5"/>
      <c r="W9" s="5"/>
      <c r="X9" s="5"/>
      <c r="Y9" s="5"/>
      <c r="Z9" s="5"/>
    </row>
    <row r="10">
      <c r="A10" s="11" t="s">
        <v>25</v>
      </c>
      <c r="B10" s="7" t="str">
        <f t="shared" si="1"/>
        <v>1108</v>
      </c>
      <c r="C10" s="6" t="s">
        <v>26</v>
      </c>
      <c r="D10" s="13">
        <v>700.0</v>
      </c>
      <c r="E10" s="4" t="str">
        <f t="shared" si="14"/>
        <v/>
      </c>
      <c r="F10" s="8">
        <f t="shared" si="15"/>
        <v>0</v>
      </c>
      <c r="G10" s="8">
        <f t="shared" si="6"/>
        <v>700</v>
      </c>
      <c r="H10" s="9" t="str">
        <f t="shared" si="7"/>
        <v>MATCH</v>
      </c>
      <c r="I10" s="8">
        <f t="shared" si="8"/>
        <v>0</v>
      </c>
      <c r="J10" s="8">
        <f t="shared" si="9"/>
        <v>700</v>
      </c>
      <c r="K10" s="4" t="str">
        <f t="shared" si="10"/>
        <v>MATCH</v>
      </c>
      <c r="L10" s="4" t="str">
        <f t="shared" si="11"/>
        <v>- series program moved to media publication (AL)</v>
      </c>
      <c r="M10" s="10" t="str">
        <f t="shared" si="12"/>
        <v>rubioethics.soc@gmail.com</v>
      </c>
      <c r="N10" s="4"/>
      <c r="O10" s="9" t="str">
        <f t="shared" si="13"/>
        <v>SABO #: 1108</v>
      </c>
      <c r="P10" s="5"/>
      <c r="Q10" s="5"/>
      <c r="R10" s="5"/>
      <c r="S10" s="5"/>
      <c r="T10" s="5"/>
      <c r="U10" s="5"/>
      <c r="V10" s="5"/>
      <c r="W10" s="5"/>
      <c r="X10" s="5"/>
      <c r="Y10" s="5"/>
      <c r="Z10" s="5"/>
    </row>
    <row r="11">
      <c r="A11" s="11" t="s">
        <v>27</v>
      </c>
      <c r="B11" s="7" t="str">
        <f t="shared" si="1"/>
        <v>1191</v>
      </c>
      <c r="C11" s="12" t="s">
        <v>28</v>
      </c>
      <c r="D11" s="13">
        <v>700.0</v>
      </c>
      <c r="E11" s="4" t="str">
        <f t="shared" si="14"/>
        <v/>
      </c>
      <c r="F11" s="8">
        <f t="shared" si="15"/>
        <v>0</v>
      </c>
      <c r="G11" s="8">
        <f t="shared" si="6"/>
        <v>700</v>
      </c>
      <c r="H11" s="9" t="str">
        <f t="shared" si="7"/>
        <v>MATCH</v>
      </c>
      <c r="I11" s="8">
        <f t="shared" si="8"/>
        <v>300</v>
      </c>
      <c r="J11" s="8">
        <f t="shared" si="9"/>
        <v>1000</v>
      </c>
      <c r="K11" s="4" t="str">
        <f t="shared" si="10"/>
        <v>MATCH</v>
      </c>
      <c r="L11" s="4" t="str">
        <f t="shared" si="11"/>
        <v/>
      </c>
      <c r="M11" s="10" t="str">
        <f t="shared" si="12"/>
        <v>amr487@scarletmail.rutgers.edu</v>
      </c>
      <c r="N11" s="4"/>
      <c r="O11" s="9" t="str">
        <f t="shared" si="13"/>
        <v>SABO #: 1191</v>
      </c>
      <c r="P11" s="5"/>
      <c r="Q11" s="5"/>
      <c r="R11" s="5"/>
      <c r="S11" s="5"/>
      <c r="T11" s="5"/>
      <c r="U11" s="5"/>
      <c r="V11" s="5"/>
      <c r="W11" s="5"/>
      <c r="X11" s="5"/>
      <c r="Y11" s="5"/>
      <c r="Z11" s="5"/>
    </row>
    <row r="12">
      <c r="A12" s="11" t="s">
        <v>29</v>
      </c>
      <c r="B12" s="7" t="str">
        <f t="shared" si="1"/>
        <v>1391</v>
      </c>
      <c r="C12" s="4" t="str">
        <f>if(D12=indirect(A12&amp;"!$k$34"),mid(INDIRECT(A12&amp;"!$g$21"),23,len(INDIRECT(A12&amp;"!$g$21"))),mid(INDIRECT(A12&amp;"!$A$2"),17,len(INDIRECT(A12&amp;"!$A$2"))))</f>
        <v>Speaker</v>
      </c>
      <c r="D12" s="8">
        <f>max(indirect(A12&amp;"!$k$34"),INDIRECT(A12&amp;"!$E$20"))</f>
        <v>675</v>
      </c>
      <c r="E12" s="4" t="str">
        <f t="shared" si="14"/>
        <v>Movie Screening</v>
      </c>
      <c r="F12" s="8">
        <f t="shared" si="15"/>
        <v>650</v>
      </c>
      <c r="G12" s="8">
        <f t="shared" si="6"/>
        <v>1325</v>
      </c>
      <c r="H12" s="9" t="str">
        <f t="shared" si="7"/>
        <v>MATCH</v>
      </c>
      <c r="I12" s="8">
        <f t="shared" si="8"/>
        <v>1569</v>
      </c>
      <c r="J12" s="8">
        <f t="shared" si="9"/>
        <v>2894</v>
      </c>
      <c r="K12" s="4" t="str">
        <f t="shared" si="10"/>
        <v>MATCH</v>
      </c>
      <c r="L12" s="4" t="str">
        <f t="shared" si="11"/>
        <v/>
      </c>
      <c r="M12" s="10" t="str">
        <f t="shared" si="12"/>
        <v>aao105@scarletmail.rutgers.edu</v>
      </c>
      <c r="N12" s="4"/>
      <c r="O12" s="9" t="str">
        <f t="shared" si="13"/>
        <v>SABO #: 1391</v>
      </c>
      <c r="P12" s="5"/>
      <c r="Q12" s="5"/>
      <c r="R12" s="5"/>
      <c r="S12" s="5"/>
      <c r="T12" s="5"/>
      <c r="U12" s="5"/>
      <c r="V12" s="5"/>
      <c r="W12" s="5"/>
      <c r="X12" s="5"/>
      <c r="Y12" s="5"/>
      <c r="Z12" s="5"/>
    </row>
    <row r="13">
      <c r="A13" s="11" t="s">
        <v>30</v>
      </c>
      <c r="B13" s="7" t="str">
        <f t="shared" si="1"/>
        <v>1459</v>
      </c>
      <c r="C13" s="12" t="s">
        <v>31</v>
      </c>
      <c r="D13" s="13">
        <v>1825.0</v>
      </c>
      <c r="E13" s="4" t="str">
        <f t="shared" si="14"/>
        <v>National Coming Out Day Gender-Affirming Fashion Show</v>
      </c>
      <c r="F13" s="8">
        <f t="shared" si="15"/>
        <v>1370</v>
      </c>
      <c r="G13" s="8">
        <f t="shared" si="6"/>
        <v>3195</v>
      </c>
      <c r="H13" s="9" t="str">
        <f t="shared" si="7"/>
        <v>MATCH</v>
      </c>
      <c r="I13" s="8">
        <f t="shared" si="8"/>
        <v>0</v>
      </c>
      <c r="J13" s="8">
        <f t="shared" si="9"/>
        <v>3195</v>
      </c>
      <c r="K13" s="4" t="str">
        <f t="shared" si="10"/>
        <v>MATCH</v>
      </c>
      <c r="L13" s="4" t="str">
        <f t="shared" si="11"/>
        <v/>
      </c>
      <c r="M13" s="10" t="str">
        <f t="shared" si="12"/>
        <v>si255@scarletmail.rutgers.edu</v>
      </c>
      <c r="N13" s="4"/>
      <c r="O13" s="9" t="str">
        <f t="shared" si="13"/>
        <v>SABO #: 1459</v>
      </c>
      <c r="P13" s="5"/>
      <c r="Q13" s="5"/>
      <c r="R13" s="5"/>
      <c r="S13" s="5"/>
      <c r="T13" s="5"/>
      <c r="U13" s="5"/>
      <c r="V13" s="5"/>
      <c r="W13" s="5"/>
      <c r="X13" s="5"/>
      <c r="Y13" s="5"/>
      <c r="Z13" s="5"/>
    </row>
    <row r="14">
      <c r="A14" s="11" t="s">
        <v>32</v>
      </c>
      <c r="B14" s="7" t="str">
        <f t="shared" si="1"/>
        <v>1475</v>
      </c>
      <c r="C14" s="12" t="s">
        <v>33</v>
      </c>
      <c r="D14" s="8">
        <f t="shared" ref="D14:D20" si="18">max(indirect(A14&amp;"!$k$34"),INDIRECT(A14&amp;"!$E$20"))</f>
        <v>2990</v>
      </c>
      <c r="E14" s="6" t="s">
        <v>34</v>
      </c>
      <c r="F14" s="13">
        <v>1985.0</v>
      </c>
      <c r="G14" s="8">
        <f t="shared" si="6"/>
        <v>4975</v>
      </c>
      <c r="H14" s="9" t="str">
        <f t="shared" si="7"/>
        <v>MATCH</v>
      </c>
      <c r="I14" s="8">
        <f t="shared" si="8"/>
        <v>2960</v>
      </c>
      <c r="J14" s="8">
        <f t="shared" si="9"/>
        <v>7935</v>
      </c>
      <c r="K14" s="4" t="str">
        <f t="shared" si="10"/>
        <v>MATCH</v>
      </c>
      <c r="L14" s="4" t="str">
        <f t="shared" si="11"/>
        <v/>
      </c>
      <c r="M14" s="10" t="str">
        <f t="shared" si="12"/>
        <v>hrp59@scarletmail.rutgers.edu</v>
      </c>
      <c r="N14" s="4"/>
      <c r="O14" s="9" t="str">
        <f t="shared" si="13"/>
        <v>SABO #: 1475</v>
      </c>
      <c r="P14" s="5"/>
      <c r="Q14" s="5"/>
      <c r="R14" s="5"/>
      <c r="S14" s="5"/>
      <c r="T14" s="5"/>
      <c r="U14" s="5"/>
      <c r="V14" s="5"/>
      <c r="W14" s="5"/>
      <c r="X14" s="5"/>
      <c r="Y14" s="5"/>
      <c r="Z14" s="5"/>
    </row>
    <row r="15">
      <c r="A15" s="11" t="s">
        <v>35</v>
      </c>
      <c r="B15" s="7" t="str">
        <f t="shared" si="1"/>
        <v>1487</v>
      </c>
      <c r="C15" s="4" t="str">
        <f t="shared" ref="C15:C16" si="19">if(D15=indirect(A15&amp;"!$k$34"),mid(INDIRECT(A15&amp;"!$g$21"),23,len(INDIRECT(A15&amp;"!$g$21"))),mid(INDIRECT(A15&amp;"!$A$2"),17,len(INDIRECT(A15&amp;"!$A$2"))))</f>
        <v>Succulent Sale</v>
      </c>
      <c r="D15" s="8">
        <f t="shared" si="18"/>
        <v>140</v>
      </c>
      <c r="E15" s="12" t="s">
        <v>36</v>
      </c>
      <c r="F15" s="13">
        <v>660.0</v>
      </c>
      <c r="G15" s="8">
        <f t="shared" si="6"/>
        <v>800</v>
      </c>
      <c r="H15" s="9" t="str">
        <f t="shared" si="7"/>
        <v>MATCH</v>
      </c>
      <c r="I15" s="8">
        <f t="shared" si="8"/>
        <v>92</v>
      </c>
      <c r="J15" s="8">
        <f t="shared" si="9"/>
        <v>892</v>
      </c>
      <c r="K15" s="4" t="str">
        <f t="shared" si="10"/>
        <v>MATCH</v>
      </c>
      <c r="L15" s="4" t="str">
        <f t="shared" si="11"/>
        <v/>
      </c>
      <c r="M15" s="10" t="str">
        <f t="shared" si="12"/>
        <v>aml456@scarletmail.rutgers.edu</v>
      </c>
      <c r="N15" s="4"/>
      <c r="O15" s="9" t="str">
        <f t="shared" si="13"/>
        <v>SABO #: 1487</v>
      </c>
      <c r="P15" s="5"/>
      <c r="Q15" s="5"/>
      <c r="R15" s="5"/>
      <c r="S15" s="5"/>
      <c r="T15" s="5"/>
      <c r="U15" s="5"/>
      <c r="V15" s="5"/>
      <c r="W15" s="5"/>
      <c r="X15" s="5"/>
      <c r="Y15" s="5"/>
      <c r="Z15" s="5"/>
    </row>
    <row r="16">
      <c r="A16" s="11" t="s">
        <v>37</v>
      </c>
      <c r="B16" s="7" t="str">
        <f t="shared" si="1"/>
        <v>1513</v>
      </c>
      <c r="C16" s="4" t="str">
        <f t="shared" si="19"/>
        <v>AMLU presents Grover Furr</v>
      </c>
      <c r="D16" s="8">
        <f t="shared" si="18"/>
        <v>80</v>
      </c>
      <c r="E16" s="4" t="str">
        <f t="shared" ref="E16:E18" si="20">switch(F16,INDIRECT(A16&amp;"!$E$20"),mid(INDIRECT(A16&amp;"!$A$2"),17,len(INDIRECT(A16&amp;"!$A$2"))),INDIRECT(A16&amp;"!$k$20"),mid(INDIRECT(A16&amp;"!$g$2"),17,len(INDIRECT(A16&amp;"!$g$2"))),indirect(A16&amp;"!$k$34"),mid(INDIRECT(A16&amp;"!$g$21"),22,len(INDIRECT(A16&amp;"!$g$21"))))</f>
        <v/>
      </c>
      <c r="F16" s="8">
        <f t="shared" ref="F16:F18" si="21">INDIRECT(A16&amp;"!$k$20")</f>
        <v>0</v>
      </c>
      <c r="G16" s="8">
        <f t="shared" si="6"/>
        <v>80</v>
      </c>
      <c r="H16" s="9" t="str">
        <f t="shared" si="7"/>
        <v>MATCH</v>
      </c>
      <c r="I16" s="8">
        <f t="shared" si="8"/>
        <v>380</v>
      </c>
      <c r="J16" s="8">
        <f t="shared" si="9"/>
        <v>460</v>
      </c>
      <c r="K16" s="4" t="str">
        <f t="shared" si="10"/>
        <v>MATCH</v>
      </c>
      <c r="L16" s="4" t="str">
        <f t="shared" si="11"/>
        <v/>
      </c>
      <c r="M16" s="10" t="str">
        <f t="shared" si="12"/>
        <v>ts814@scarletmail.rutgers.edu</v>
      </c>
      <c r="N16" s="4"/>
      <c r="O16" s="9" t="str">
        <f t="shared" si="13"/>
        <v>SABO #: 1513</v>
      </c>
      <c r="P16" s="5"/>
      <c r="Q16" s="5"/>
      <c r="R16" s="5"/>
      <c r="S16" s="5"/>
      <c r="T16" s="5"/>
      <c r="U16" s="5"/>
      <c r="V16" s="5"/>
      <c r="W16" s="5"/>
      <c r="X16" s="5"/>
      <c r="Y16" s="5"/>
      <c r="Z16" s="5"/>
    </row>
    <row r="17">
      <c r="A17" s="11" t="s">
        <v>38</v>
      </c>
      <c r="B17" s="7" t="str">
        <f t="shared" si="1"/>
        <v>1754</v>
      </c>
      <c r="C17" s="12" t="s">
        <v>39</v>
      </c>
      <c r="D17" s="8">
        <f t="shared" si="18"/>
        <v>750</v>
      </c>
      <c r="E17" s="4" t="str">
        <f t="shared" si="20"/>
        <v/>
      </c>
      <c r="F17" s="8">
        <f t="shared" si="21"/>
        <v>0</v>
      </c>
      <c r="G17" s="8">
        <f t="shared" si="6"/>
        <v>750</v>
      </c>
      <c r="H17" s="9" t="str">
        <f t="shared" si="7"/>
        <v>MATCH</v>
      </c>
      <c r="I17" s="8">
        <f t="shared" si="8"/>
        <v>1600</v>
      </c>
      <c r="J17" s="8">
        <f t="shared" si="9"/>
        <v>2350</v>
      </c>
      <c r="K17" s="4" t="str">
        <f t="shared" si="10"/>
        <v>MATCH</v>
      </c>
      <c r="L17" s="4" t="str">
        <f t="shared" si="11"/>
        <v/>
      </c>
      <c r="M17" s="10" t="str">
        <f t="shared" si="12"/>
        <v>js2645@scarletmail.rutgers.edu</v>
      </c>
      <c r="N17" s="4"/>
      <c r="O17" s="9" t="str">
        <f t="shared" si="13"/>
        <v>SABO #: 1754</v>
      </c>
      <c r="P17" s="5"/>
      <c r="Q17" s="5"/>
      <c r="R17" s="5"/>
      <c r="S17" s="5"/>
      <c r="T17" s="5"/>
      <c r="U17" s="5"/>
      <c r="V17" s="5"/>
      <c r="W17" s="5"/>
      <c r="X17" s="5"/>
      <c r="Y17" s="5"/>
      <c r="Z17" s="5"/>
    </row>
    <row r="18">
      <c r="A18" s="14" t="s">
        <v>40</v>
      </c>
      <c r="B18" s="7" t="str">
        <f t="shared" si="1"/>
        <v>1758</v>
      </c>
      <c r="C18" s="4" t="str">
        <f t="shared" ref="C18:C20" si="22">if(D18=indirect(A18&amp;"!$k$34"),mid(INDIRECT(A18&amp;"!$g$21"),23,len(INDIRECT(A18&amp;"!$g$21"))),mid(INDIRECT(A18&amp;"!$A$2"),17,len(INDIRECT(A18&amp;"!$A$2"))))</f>
        <v>Suryoyo Dance Lesson</v>
      </c>
      <c r="D18" s="8">
        <f t="shared" si="18"/>
        <v>220</v>
      </c>
      <c r="E18" s="4" t="str">
        <f t="shared" si="20"/>
        <v/>
      </c>
      <c r="F18" s="8">
        <f t="shared" si="21"/>
        <v>0</v>
      </c>
      <c r="G18" s="8">
        <f t="shared" si="6"/>
        <v>220</v>
      </c>
      <c r="H18" s="9" t="str">
        <f t="shared" si="7"/>
        <v>MATCH</v>
      </c>
      <c r="I18" s="8">
        <f t="shared" si="8"/>
        <v>350</v>
      </c>
      <c r="J18" s="8">
        <f t="shared" si="9"/>
        <v>570</v>
      </c>
      <c r="K18" s="4" t="str">
        <f t="shared" si="10"/>
        <v>MATCH</v>
      </c>
      <c r="L18" s="4" t="str">
        <f t="shared" si="11"/>
        <v/>
      </c>
      <c r="M18" s="10" t="str">
        <f t="shared" si="12"/>
        <v>ksm172@scarletmail.rutgers.edu</v>
      </c>
      <c r="N18" s="4"/>
      <c r="O18" s="9" t="str">
        <f t="shared" si="13"/>
        <v>SABO #: 1758</v>
      </c>
      <c r="P18" s="5"/>
      <c r="Q18" s="5"/>
      <c r="R18" s="5"/>
      <c r="S18" s="5"/>
      <c r="T18" s="5"/>
      <c r="U18" s="5"/>
      <c r="V18" s="5"/>
      <c r="W18" s="5"/>
      <c r="X18" s="5"/>
      <c r="Y18" s="5"/>
      <c r="Z18" s="5"/>
    </row>
    <row r="19">
      <c r="A19" s="11" t="s">
        <v>41</v>
      </c>
      <c r="B19" s="7" t="str">
        <f t="shared" si="1"/>
        <v>1769</v>
      </c>
      <c r="C19" s="4" t="str">
        <f t="shared" si="22"/>
        <v>2022 Elections Town Hall</v>
      </c>
      <c r="D19" s="8">
        <f t="shared" si="18"/>
        <v>2080</v>
      </c>
      <c r="E19" s="6" t="s">
        <v>42</v>
      </c>
      <c r="F19" s="13">
        <v>2175.0</v>
      </c>
      <c r="G19" s="8">
        <f t="shared" si="6"/>
        <v>4255</v>
      </c>
      <c r="H19" s="9" t="str">
        <f t="shared" si="7"/>
        <v>MATCH</v>
      </c>
      <c r="I19" s="8">
        <f t="shared" si="8"/>
        <v>1500</v>
      </c>
      <c r="J19" s="8">
        <f t="shared" si="9"/>
        <v>5755</v>
      </c>
      <c r="K19" s="4" t="str">
        <f t="shared" si="10"/>
        <v>MATCH</v>
      </c>
      <c r="L19" s="4" t="str">
        <f t="shared" si="11"/>
        <v>- standalone trip and program 1 selected as the 2 programs</v>
      </c>
      <c r="M19" s="10" t="str">
        <f t="shared" si="12"/>
        <v>rutgersprogressives@gmail.com</v>
      </c>
      <c r="N19" s="4"/>
      <c r="O19" s="9" t="str">
        <f t="shared" si="13"/>
        <v>SABO #: 1769</v>
      </c>
      <c r="P19" s="5"/>
      <c r="Q19" s="5"/>
      <c r="R19" s="5"/>
      <c r="S19" s="5"/>
      <c r="T19" s="5"/>
      <c r="U19" s="5"/>
      <c r="V19" s="5"/>
      <c r="W19" s="5"/>
      <c r="X19" s="5"/>
      <c r="Y19" s="5"/>
      <c r="Z19" s="5"/>
    </row>
    <row r="20">
      <c r="A20" s="11" t="s">
        <v>43</v>
      </c>
      <c r="B20" s="7" t="str">
        <f t="shared" si="1"/>
        <v>1932</v>
      </c>
      <c r="C20" s="4" t="str">
        <f t="shared" si="22"/>
        <v>Youth empowerment forum</v>
      </c>
      <c r="D20" s="8">
        <f t="shared" si="18"/>
        <v>3766</v>
      </c>
      <c r="E20" s="4" t="str">
        <f t="shared" ref="E20:E26" si="23">switch(F20,INDIRECT(A20&amp;"!$E$20"),mid(INDIRECT(A20&amp;"!$A$2"),17,len(INDIRECT(A20&amp;"!$A$2"))),INDIRECT(A20&amp;"!$k$20"),mid(INDIRECT(A20&amp;"!$g$2"),17,len(INDIRECT(A20&amp;"!$g$2"))),indirect(A20&amp;"!$k$34"),mid(INDIRECT(A20&amp;"!$g$21"),22,len(INDIRECT(A20&amp;"!$g$21"))))</f>
        <v>Melanin Speaks</v>
      </c>
      <c r="F20" s="8">
        <f t="shared" ref="F20:F24" si="24">INDIRECT(A20&amp;"!$k$20")</f>
        <v>2921</v>
      </c>
      <c r="G20" s="8">
        <f t="shared" si="6"/>
        <v>6687</v>
      </c>
      <c r="H20" s="9" t="str">
        <f t="shared" si="7"/>
        <v>MATCH</v>
      </c>
      <c r="I20" s="8">
        <f t="shared" si="8"/>
        <v>2000</v>
      </c>
      <c r="J20" s="8">
        <f t="shared" si="9"/>
        <v>8687</v>
      </c>
      <c r="K20" s="4" t="str">
        <f t="shared" si="10"/>
        <v>MATCH</v>
      </c>
      <c r="L20" s="4" t="str">
        <f t="shared" si="11"/>
        <v/>
      </c>
      <c r="M20" s="10" t="str">
        <f t="shared" si="12"/>
        <v>kib24@scarletmail.rutgers.edu</v>
      </c>
      <c r="N20" s="4"/>
      <c r="O20" s="9" t="str">
        <f t="shared" si="13"/>
        <v>SABO #: 1932</v>
      </c>
      <c r="P20" s="5"/>
      <c r="Q20" s="5"/>
      <c r="R20" s="5"/>
      <c r="S20" s="5"/>
      <c r="T20" s="5"/>
      <c r="U20" s="5"/>
      <c r="V20" s="5"/>
      <c r="W20" s="5"/>
      <c r="X20" s="5"/>
      <c r="Y20" s="5"/>
      <c r="Z20" s="5"/>
    </row>
    <row r="21">
      <c r="A21" s="11" t="s">
        <v>44</v>
      </c>
      <c r="B21" s="7" t="str">
        <f t="shared" si="1"/>
        <v>1956</v>
      </c>
      <c r="C21" s="12" t="s">
        <v>45</v>
      </c>
      <c r="D21" s="13">
        <v>1950.0</v>
      </c>
      <c r="E21" s="4" t="str">
        <f t="shared" si="23"/>
        <v/>
      </c>
      <c r="F21" s="8">
        <f t="shared" si="24"/>
        <v>0</v>
      </c>
      <c r="G21" s="8">
        <f t="shared" si="6"/>
        <v>1950</v>
      </c>
      <c r="H21" s="9" t="str">
        <f t="shared" si="7"/>
        <v>MATCH</v>
      </c>
      <c r="I21" s="8">
        <f t="shared" si="8"/>
        <v>984</v>
      </c>
      <c r="J21" s="8">
        <f t="shared" si="9"/>
        <v>2934</v>
      </c>
      <c r="K21" s="4" t="str">
        <f t="shared" si="10"/>
        <v>MATCH</v>
      </c>
      <c r="L21" s="4" t="str">
        <f t="shared" si="11"/>
        <v>Please make sure food comes from Rutgers approved vendor </v>
      </c>
      <c r="M21" s="10" t="str">
        <f t="shared" si="12"/>
        <v>robertr917@gmail.com</v>
      </c>
      <c r="N21" s="4"/>
      <c r="O21" s="9" t="str">
        <f t="shared" si="13"/>
        <v>SABO #: 1956</v>
      </c>
      <c r="P21" s="5"/>
      <c r="Q21" s="5"/>
      <c r="R21" s="5"/>
      <c r="S21" s="5"/>
      <c r="T21" s="5"/>
      <c r="U21" s="5"/>
      <c r="V21" s="5"/>
      <c r="W21" s="5"/>
      <c r="X21" s="5"/>
      <c r="Y21" s="5"/>
      <c r="Z21" s="5"/>
    </row>
    <row r="22">
      <c r="A22" s="11" t="s">
        <v>46</v>
      </c>
      <c r="B22" s="7" t="str">
        <f t="shared" si="1"/>
        <v>1982</v>
      </c>
      <c r="C22" s="4" t="str">
        <f t="shared" ref="C22:C23" si="25">if(D22=indirect(A22&amp;"!$k$34"),mid(INDIRECT(A22&amp;"!$g$21"),23,len(INDIRECT(A22&amp;"!$g$21"))),mid(INDIRECT(A22&amp;"!$A$2"),17,len(INDIRECT(A22&amp;"!$A$2"))))</f>
        <v/>
      </c>
      <c r="D22" s="8">
        <f t="shared" ref="D22:D26" si="26">max(indirect(A22&amp;"!$k$34"),INDIRECT(A22&amp;"!$E$20"))</f>
        <v>0</v>
      </c>
      <c r="E22" s="4" t="str">
        <f t="shared" si="23"/>
        <v/>
      </c>
      <c r="F22" s="8">
        <f t="shared" si="24"/>
        <v>0</v>
      </c>
      <c r="G22" s="8">
        <f t="shared" si="6"/>
        <v>0</v>
      </c>
      <c r="H22" s="9" t="str">
        <f t="shared" si="7"/>
        <v>MATCH</v>
      </c>
      <c r="I22" s="8">
        <f t="shared" si="8"/>
        <v>2860</v>
      </c>
      <c r="J22" s="8">
        <f t="shared" si="9"/>
        <v>2860</v>
      </c>
      <c r="K22" s="4" t="str">
        <f t="shared" si="10"/>
        <v>MATCH</v>
      </c>
      <c r="L22" s="4" t="str">
        <f t="shared" si="11"/>
        <v/>
      </c>
      <c r="M22" s="10" t="str">
        <f t="shared" si="12"/>
        <v>tms320@scarletmail.rutgers.edu</v>
      </c>
      <c r="N22" s="4"/>
      <c r="O22" s="9" t="str">
        <f t="shared" si="13"/>
        <v>SABO #: 1982</v>
      </c>
      <c r="P22" s="5"/>
      <c r="Q22" s="5"/>
      <c r="R22" s="5"/>
      <c r="S22" s="5"/>
      <c r="T22" s="5"/>
      <c r="U22" s="5"/>
      <c r="V22" s="5"/>
      <c r="W22" s="5"/>
      <c r="X22" s="5"/>
      <c r="Y22" s="5"/>
      <c r="Z22" s="5"/>
    </row>
    <row r="23">
      <c r="A23" s="14" t="s">
        <v>47</v>
      </c>
      <c r="B23" s="7" t="str">
        <f t="shared" si="1"/>
        <v>1985</v>
      </c>
      <c r="C23" s="4" t="str">
        <f t="shared" si="25"/>
        <v>Psychedelic painting night</v>
      </c>
      <c r="D23" s="8">
        <f t="shared" si="26"/>
        <v>165</v>
      </c>
      <c r="E23" s="4" t="str">
        <f t="shared" si="23"/>
        <v/>
      </c>
      <c r="F23" s="8">
        <f t="shared" si="24"/>
        <v>0</v>
      </c>
      <c r="G23" s="8">
        <f t="shared" si="6"/>
        <v>165</v>
      </c>
      <c r="H23" s="9" t="str">
        <f t="shared" si="7"/>
        <v>MATCH</v>
      </c>
      <c r="I23" s="8">
        <f t="shared" si="8"/>
        <v>525</v>
      </c>
      <c r="J23" s="8">
        <f t="shared" si="9"/>
        <v>690</v>
      </c>
      <c r="K23" s="4" t="str">
        <f t="shared" si="10"/>
        <v>MATCH</v>
      </c>
      <c r="L23" s="4" t="str">
        <f t="shared" si="11"/>
        <v>Please make sure food comes from Rutgers approved vendor, no funding given for advertising or food for program 1 because no description</v>
      </c>
      <c r="M23" s="10" t="str">
        <f t="shared" si="12"/>
        <v>Pm818@scarletmail.rutgers.edu</v>
      </c>
      <c r="N23" s="4"/>
      <c r="O23" s="9" t="str">
        <f t="shared" si="13"/>
        <v>SABO #: 1985</v>
      </c>
      <c r="P23" s="5"/>
      <c r="Q23" s="5"/>
      <c r="R23" s="5"/>
      <c r="S23" s="5"/>
      <c r="T23" s="5"/>
      <c r="U23" s="5"/>
      <c r="V23" s="5"/>
      <c r="W23" s="5"/>
      <c r="X23" s="5"/>
      <c r="Y23" s="5"/>
      <c r="Z23" s="5"/>
    </row>
    <row r="24">
      <c r="A24" s="11" t="s">
        <v>48</v>
      </c>
      <c r="B24" s="7" t="str">
        <f t="shared" si="1"/>
        <v>1990</v>
      </c>
      <c r="C24" s="12" t="s">
        <v>49</v>
      </c>
      <c r="D24" s="8">
        <f t="shared" si="26"/>
        <v>60</v>
      </c>
      <c r="E24" s="4" t="str">
        <f t="shared" si="23"/>
        <v/>
      </c>
      <c r="F24" s="8">
        <f t="shared" si="24"/>
        <v>0</v>
      </c>
      <c r="G24" s="8">
        <f t="shared" si="6"/>
        <v>60</v>
      </c>
      <c r="H24" s="9" t="str">
        <f t="shared" si="7"/>
        <v>MATCH</v>
      </c>
      <c r="I24" s="8">
        <f t="shared" si="8"/>
        <v>590</v>
      </c>
      <c r="J24" s="8">
        <f t="shared" si="9"/>
        <v>650</v>
      </c>
      <c r="K24" s="4" t="str">
        <f t="shared" si="10"/>
        <v>MATCH</v>
      </c>
      <c r="L24" s="4" t="str">
        <f t="shared" si="11"/>
        <v/>
      </c>
      <c r="M24" s="10" t="str">
        <f t="shared" si="12"/>
        <v>udc.rutgers@gmail.com</v>
      </c>
      <c r="N24" s="4"/>
      <c r="O24" s="9" t="str">
        <f t="shared" si="13"/>
        <v>SABO #: 1990</v>
      </c>
      <c r="P24" s="5"/>
      <c r="Q24" s="5"/>
      <c r="R24" s="5"/>
      <c r="S24" s="5"/>
      <c r="T24" s="5"/>
      <c r="U24" s="5"/>
      <c r="V24" s="5"/>
      <c r="W24" s="5"/>
      <c r="X24" s="5"/>
      <c r="Y24" s="5"/>
      <c r="Z24" s="5"/>
    </row>
    <row r="25">
      <c r="A25" s="11" t="s">
        <v>50</v>
      </c>
      <c r="B25" s="7" t="str">
        <f t="shared" si="1"/>
        <v>1996</v>
      </c>
      <c r="C25" s="12" t="s">
        <v>51</v>
      </c>
      <c r="D25" s="8">
        <f t="shared" si="26"/>
        <v>1750</v>
      </c>
      <c r="E25" s="4" t="str">
        <f t="shared" si="23"/>
        <v>Fundraising Night</v>
      </c>
      <c r="F25" s="13">
        <v>660.0</v>
      </c>
      <c r="G25" s="8">
        <f t="shared" si="6"/>
        <v>2410</v>
      </c>
      <c r="H25" s="9" t="str">
        <f t="shared" si="7"/>
        <v>MATCH</v>
      </c>
      <c r="I25" s="8">
        <f t="shared" si="8"/>
        <v>650</v>
      </c>
      <c r="J25" s="8">
        <f t="shared" si="9"/>
        <v>3060</v>
      </c>
      <c r="K25" s="4" t="str">
        <f t="shared" si="10"/>
        <v>MATCH</v>
      </c>
      <c r="L25" s="4" t="str">
        <f t="shared" si="11"/>
        <v/>
      </c>
      <c r="M25" s="10" t="str">
        <f t="shared" si="12"/>
        <v>amp535@scarletmail.rutgers.edu</v>
      </c>
      <c r="N25" s="4"/>
      <c r="O25" s="9" t="str">
        <f t="shared" si="13"/>
        <v>SABO #: 1996</v>
      </c>
      <c r="P25" s="5"/>
      <c r="Q25" s="5"/>
      <c r="R25" s="5"/>
      <c r="S25" s="5"/>
      <c r="T25" s="5"/>
      <c r="U25" s="5"/>
      <c r="V25" s="5"/>
      <c r="W25" s="5"/>
      <c r="X25" s="5"/>
      <c r="Y25" s="5"/>
      <c r="Z25" s="5"/>
    </row>
    <row r="26">
      <c r="A26" s="11" t="s">
        <v>52</v>
      </c>
      <c r="B26" s="7" t="str">
        <f t="shared" si="1"/>
        <v>1425</v>
      </c>
      <c r="C26" s="4" t="str">
        <f>if(D26=indirect(A26&amp;"!$k$34"),mid(INDIRECT(A26&amp;"!$g$21"),23,len(INDIRECT(A26&amp;"!$g$21"))),mid(INDIRECT(A26&amp;"!$A$2"),17,len(INDIRECT(A26&amp;"!$A$2"))))</f>
        <v>Trans Day of Remembrance</v>
      </c>
      <c r="D26" s="8">
        <f t="shared" si="26"/>
        <v>470</v>
      </c>
      <c r="E26" s="4" t="str">
        <f t="shared" si="23"/>
        <v/>
      </c>
      <c r="F26" s="8">
        <f>INDIRECT(A26&amp;"!$k$20")</f>
        <v>0</v>
      </c>
      <c r="G26" s="15">
        <f t="shared" si="6"/>
        <v>470</v>
      </c>
      <c r="H26" s="9" t="str">
        <f t="shared" si="7"/>
        <v>MATCH</v>
      </c>
      <c r="I26" s="15">
        <f t="shared" si="8"/>
        <v>550</v>
      </c>
      <c r="J26" s="16">
        <f t="shared" si="9"/>
        <v>1020</v>
      </c>
      <c r="K26" s="4" t="str">
        <f t="shared" si="10"/>
        <v>MATCH</v>
      </c>
      <c r="L26" s="4" t="str">
        <f t="shared" si="11"/>
        <v/>
      </c>
      <c r="M26" s="10" t="str">
        <f t="shared" si="12"/>
        <v>rutransmissions@gmail.com</v>
      </c>
      <c r="N26" s="4"/>
      <c r="O26" s="9" t="str">
        <f t="shared" si="13"/>
        <v>SABO #: 1425</v>
      </c>
      <c r="P26" s="5"/>
      <c r="Q26" s="5"/>
      <c r="R26" s="5"/>
      <c r="S26" s="5"/>
      <c r="T26" s="5"/>
      <c r="U26" s="5"/>
      <c r="V26" s="5"/>
      <c r="W26" s="5"/>
      <c r="X26" s="5"/>
      <c r="Y26" s="5"/>
      <c r="Z26" s="5"/>
    </row>
    <row r="27">
      <c r="A27" s="5"/>
      <c r="B27" s="5"/>
      <c r="C27" s="5"/>
      <c r="D27" s="5"/>
      <c r="E27" s="5"/>
      <c r="F27" s="5"/>
      <c r="G27" s="17">
        <f>SUM(G2:G26)</f>
        <v>41162</v>
      </c>
      <c r="H27" s="5"/>
      <c r="I27" s="17">
        <f t="shared" ref="I27:J27" si="27">SUM(I2:I26)</f>
        <v>22660</v>
      </c>
      <c r="J27" s="17">
        <f t="shared" si="27"/>
        <v>63822</v>
      </c>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53</v>
      </c>
      <c r="B1" s="19" t="s">
        <v>54</v>
      </c>
      <c r="C1" s="19" t="s">
        <v>55</v>
      </c>
      <c r="D1" s="19" t="s">
        <v>56</v>
      </c>
      <c r="E1" s="19" t="s">
        <v>57</v>
      </c>
      <c r="F1" s="19" t="s">
        <v>58</v>
      </c>
      <c r="G1" s="20" t="s">
        <v>59</v>
      </c>
      <c r="H1" s="21"/>
      <c r="I1" s="21"/>
      <c r="J1" s="21"/>
      <c r="K1" s="22" t="s">
        <v>60</v>
      </c>
      <c r="L1" s="23"/>
      <c r="M1" s="21"/>
      <c r="N1" s="24"/>
      <c r="O1" s="21"/>
      <c r="P1" s="21"/>
      <c r="Q1" s="21"/>
      <c r="R1" s="21"/>
      <c r="S1" s="21"/>
      <c r="T1" s="21"/>
      <c r="U1" s="21"/>
      <c r="V1" s="21"/>
      <c r="W1" s="21"/>
      <c r="X1" s="21"/>
      <c r="Y1" s="21"/>
      <c r="Z1" s="21"/>
    </row>
    <row r="2" ht="12.75" customHeight="1">
      <c r="A2" s="25" t="s">
        <v>61</v>
      </c>
      <c r="B2" s="26"/>
      <c r="C2" s="26"/>
      <c r="D2" s="26"/>
      <c r="E2" s="27"/>
      <c r="F2" s="27"/>
      <c r="G2" s="26" t="s">
        <v>62</v>
      </c>
      <c r="H2" s="28"/>
      <c r="I2" s="28"/>
      <c r="J2" s="28"/>
      <c r="K2" s="27"/>
      <c r="L2" s="29"/>
      <c r="M2" s="21"/>
      <c r="N2" s="21"/>
      <c r="O2" s="21"/>
      <c r="P2" s="21"/>
      <c r="Q2" s="21"/>
      <c r="R2" s="21"/>
      <c r="S2" s="21"/>
      <c r="T2" s="21"/>
      <c r="U2" s="21"/>
      <c r="V2" s="21"/>
      <c r="W2" s="21"/>
      <c r="X2" s="21"/>
      <c r="Y2" s="21"/>
      <c r="Z2" s="21"/>
    </row>
    <row r="3" ht="12.75" customHeight="1">
      <c r="A3" s="30" t="s">
        <v>63</v>
      </c>
      <c r="B3" s="31" t="s">
        <v>64</v>
      </c>
      <c r="C3" s="32" t="s">
        <v>65</v>
      </c>
      <c r="D3" s="31" t="s">
        <v>66</v>
      </c>
      <c r="E3" s="30" t="s">
        <v>67</v>
      </c>
      <c r="F3" s="33"/>
      <c r="G3" s="30" t="s">
        <v>68</v>
      </c>
      <c r="H3" s="31" t="s">
        <v>69</v>
      </c>
      <c r="I3" s="31" t="s">
        <v>70</v>
      </c>
      <c r="J3" s="31" t="s">
        <v>71</v>
      </c>
      <c r="K3" s="30" t="s">
        <v>67</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100.0</v>
      </c>
      <c r="C5" s="38" t="s">
        <v>78</v>
      </c>
      <c r="D5" s="39"/>
      <c r="E5" s="40">
        <v>100.0</v>
      </c>
      <c r="F5" s="41">
        <v>100.0</v>
      </c>
      <c r="G5" s="42" t="s">
        <v>77</v>
      </c>
      <c r="H5" s="43">
        <v>100.0</v>
      </c>
      <c r="I5" s="44" t="s">
        <v>79</v>
      </c>
      <c r="J5" s="42"/>
      <c r="K5" s="45">
        <v>100.0</v>
      </c>
      <c r="L5" s="46">
        <v>100.0</v>
      </c>
      <c r="M5" s="21"/>
      <c r="N5" s="21"/>
      <c r="O5" s="21"/>
      <c r="P5" s="21"/>
      <c r="Q5" s="21"/>
      <c r="R5" s="21"/>
      <c r="S5" s="21"/>
      <c r="T5" s="21"/>
      <c r="U5" s="21"/>
      <c r="V5" s="21"/>
      <c r="W5" s="21"/>
      <c r="X5" s="21"/>
      <c r="Y5" s="21"/>
      <c r="Z5" s="21"/>
    </row>
    <row r="6" ht="12.75" customHeight="1">
      <c r="A6" s="36" t="s">
        <v>80</v>
      </c>
      <c r="B6" s="37">
        <v>20.0</v>
      </c>
      <c r="C6" s="38" t="s">
        <v>81</v>
      </c>
      <c r="D6" s="39"/>
      <c r="E6" s="40">
        <v>20.0</v>
      </c>
      <c r="F6" s="41">
        <v>20.0</v>
      </c>
      <c r="G6" s="42" t="s">
        <v>80</v>
      </c>
      <c r="H6" s="43">
        <v>20.0</v>
      </c>
      <c r="I6" s="44" t="s">
        <v>82</v>
      </c>
      <c r="J6" s="42"/>
      <c r="K6" s="45">
        <v>20.0</v>
      </c>
      <c r="L6" s="46">
        <v>20.0</v>
      </c>
      <c r="M6" s="21"/>
      <c r="N6" s="21"/>
      <c r="O6" s="21"/>
      <c r="P6" s="21"/>
      <c r="Q6" s="21"/>
      <c r="R6" s="21"/>
      <c r="S6" s="21"/>
      <c r="T6" s="21"/>
      <c r="U6" s="21"/>
      <c r="V6" s="21"/>
      <c r="W6" s="21"/>
      <c r="X6" s="21"/>
      <c r="Y6" s="21"/>
      <c r="Z6" s="21"/>
    </row>
    <row r="7" ht="12.75" customHeight="1">
      <c r="A7" s="36" t="s">
        <v>83</v>
      </c>
      <c r="B7" s="37">
        <v>200.0</v>
      </c>
      <c r="C7" s="38" t="s">
        <v>84</v>
      </c>
      <c r="D7" s="39"/>
      <c r="E7" s="40">
        <v>200.0</v>
      </c>
      <c r="F7" s="41">
        <v>200.0</v>
      </c>
      <c r="G7" s="42" t="s">
        <v>83</v>
      </c>
      <c r="H7" s="43">
        <v>200.0</v>
      </c>
      <c r="I7" s="44" t="s">
        <v>85</v>
      </c>
      <c r="J7" s="42"/>
      <c r="K7" s="45">
        <v>200.0</v>
      </c>
      <c r="L7" s="46">
        <v>200.0</v>
      </c>
      <c r="M7" s="21"/>
      <c r="N7" s="21"/>
      <c r="O7" s="21"/>
      <c r="P7" s="21"/>
      <c r="Q7" s="21"/>
      <c r="R7" s="21"/>
      <c r="S7" s="21"/>
      <c r="T7" s="21"/>
      <c r="U7" s="21"/>
      <c r="V7" s="21"/>
      <c r="W7" s="21"/>
      <c r="X7" s="21"/>
      <c r="Y7" s="21"/>
      <c r="Z7" s="21"/>
    </row>
    <row r="8" ht="12.75" customHeight="1">
      <c r="A8" s="36" t="s">
        <v>86</v>
      </c>
      <c r="B8" s="37">
        <v>50.0</v>
      </c>
      <c r="C8" s="38" t="s">
        <v>87</v>
      </c>
      <c r="D8" s="39"/>
      <c r="E8" s="40">
        <v>50.0</v>
      </c>
      <c r="F8" s="41">
        <v>50.0</v>
      </c>
      <c r="G8" s="42" t="s">
        <v>86</v>
      </c>
      <c r="H8" s="43">
        <v>100.0</v>
      </c>
      <c r="I8" s="44" t="s">
        <v>88</v>
      </c>
      <c r="J8" s="42"/>
      <c r="K8" s="45">
        <v>100.0</v>
      </c>
      <c r="L8" s="46">
        <v>100.0</v>
      </c>
      <c r="M8" s="21"/>
      <c r="N8" s="21"/>
      <c r="O8" s="21"/>
      <c r="P8" s="21"/>
      <c r="Q8" s="21"/>
      <c r="R8" s="21"/>
      <c r="S8" s="21"/>
      <c r="T8" s="21"/>
      <c r="U8" s="21"/>
      <c r="V8" s="21"/>
      <c r="W8" s="21"/>
      <c r="X8" s="21"/>
      <c r="Y8" s="21"/>
      <c r="Z8" s="21"/>
    </row>
    <row r="9" ht="12.75" customHeight="1">
      <c r="A9" s="39" t="s">
        <v>89</v>
      </c>
      <c r="B9" s="37">
        <v>0.0</v>
      </c>
      <c r="C9" s="38" t="s">
        <v>90</v>
      </c>
      <c r="D9" s="39"/>
      <c r="E9" s="47"/>
      <c r="F9" s="48"/>
      <c r="G9" s="42" t="s">
        <v>89</v>
      </c>
      <c r="H9" s="49">
        <v>0.0</v>
      </c>
      <c r="I9" s="50" t="s">
        <v>90</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t="s">
        <v>92</v>
      </c>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t="s">
        <v>92</v>
      </c>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54">
        <v>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v>0.0</v>
      </c>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370</v>
      </c>
      <c r="C20" s="58"/>
      <c r="D20" s="39"/>
      <c r="E20" s="58">
        <f t="shared" ref="E20:F20" si="1">SUM(E5,E6,E7,E8,E10,E11,E15,E17,E18)</f>
        <v>370</v>
      </c>
      <c r="F20" s="64">
        <f t="shared" si="1"/>
        <v>370</v>
      </c>
      <c r="G20" s="42" t="s">
        <v>101</v>
      </c>
      <c r="H20" s="49">
        <f>SUM(H5:H18)</f>
        <v>420</v>
      </c>
      <c r="I20" s="59"/>
      <c r="J20" s="42"/>
      <c r="K20" s="49">
        <f t="shared" ref="K20:L20" si="2">SUM(K5:K19)</f>
        <v>420</v>
      </c>
      <c r="L20" s="65">
        <f t="shared" si="2"/>
        <v>420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c r="I21" s="67"/>
      <c r="J21" s="28" t="s">
        <v>104</v>
      </c>
      <c r="K21" s="28" t="s">
        <v>105</v>
      </c>
      <c r="L21" s="70" t="s">
        <v>106</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c r="I22" s="74"/>
      <c r="J22" s="30"/>
      <c r="K22" s="30" t="s">
        <v>108</v>
      </c>
      <c r="L22" s="35" t="s">
        <v>109</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78">
        <v>300.0</v>
      </c>
      <c r="C24" s="79" t="s">
        <v>112</v>
      </c>
      <c r="D24" s="77"/>
      <c r="E24" s="78">
        <v>300.0</v>
      </c>
      <c r="F24" s="80">
        <v>300.0</v>
      </c>
      <c r="G24" s="81" t="s">
        <v>113</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114</v>
      </c>
      <c r="B25" s="78">
        <v>100.0</v>
      </c>
      <c r="C25" s="79" t="s">
        <v>115</v>
      </c>
      <c r="D25" s="77"/>
      <c r="E25" s="78">
        <v>100.0</v>
      </c>
      <c r="F25" s="80">
        <v>100.0</v>
      </c>
      <c r="G25" s="81" t="s">
        <v>116</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117</v>
      </c>
      <c r="B26" s="78">
        <v>20.0</v>
      </c>
      <c r="C26" s="79" t="s">
        <v>118</v>
      </c>
      <c r="D26" s="77"/>
      <c r="E26" s="78">
        <v>20.0</v>
      </c>
      <c r="F26" s="80">
        <v>20.0</v>
      </c>
      <c r="G26" s="81" t="s">
        <v>119</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120</v>
      </c>
      <c r="B27" s="86">
        <v>400.0</v>
      </c>
      <c r="C27" s="79" t="s">
        <v>121</v>
      </c>
      <c r="D27" s="77"/>
      <c r="E27" s="86">
        <v>400.0</v>
      </c>
      <c r="F27" s="80">
        <v>400.0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7">
        <v>100.0</v>
      </c>
      <c r="C28" s="79" t="s">
        <v>124</v>
      </c>
      <c r="D28" s="77"/>
      <c r="E28" s="86">
        <v>100.0</v>
      </c>
      <c r="F28" s="80">
        <v>100.0</v>
      </c>
      <c r="G28" s="81" t="s">
        <v>125</v>
      </c>
      <c r="H28" s="88"/>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126</v>
      </c>
      <c r="H29" s="90"/>
      <c r="I29" s="95" t="s">
        <v>90</v>
      </c>
      <c r="J29" s="84"/>
      <c r="K29" s="90"/>
      <c r="L29" s="91"/>
      <c r="M29" s="21"/>
      <c r="N29" s="21"/>
      <c r="O29" s="21"/>
      <c r="P29" s="21"/>
      <c r="Q29" s="21"/>
      <c r="R29" s="21"/>
      <c r="S29" s="21"/>
      <c r="T29" s="21"/>
      <c r="U29" s="21"/>
      <c r="V29" s="21"/>
      <c r="W29" s="21"/>
      <c r="X29" s="21"/>
      <c r="Y29" s="21"/>
      <c r="Z29" s="21"/>
    </row>
    <row r="30" ht="12.75" customHeight="1">
      <c r="A30" s="77" t="s">
        <v>127</v>
      </c>
      <c r="B30" s="78">
        <v>100.0</v>
      </c>
      <c r="C30" s="79" t="s">
        <v>128</v>
      </c>
      <c r="D30" s="77"/>
      <c r="E30" s="78">
        <v>100.0</v>
      </c>
      <c r="F30" s="80">
        <v>100.0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78">
        <v>20.0</v>
      </c>
      <c r="C31" s="79" t="s">
        <v>131</v>
      </c>
      <c r="D31" s="77"/>
      <c r="E31" s="78">
        <v>20.0</v>
      </c>
      <c r="F31" s="80">
        <v>20.0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v>0.0</v>
      </c>
      <c r="C32" s="79"/>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v>0.0</v>
      </c>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0</v>
      </c>
      <c r="I34" s="89"/>
      <c r="J34" s="84"/>
      <c r="K34" s="88">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t="s">
        <v>138</v>
      </c>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t="s">
        <v>141</v>
      </c>
      <c r="I36" s="71"/>
      <c r="J36" s="31" t="s">
        <v>142</v>
      </c>
      <c r="K36" s="30"/>
      <c r="L36" s="73"/>
      <c r="M36" s="21"/>
      <c r="N36" s="21"/>
      <c r="O36" s="21"/>
      <c r="P36" s="21"/>
      <c r="Q36" s="21"/>
      <c r="R36" s="21"/>
      <c r="S36" s="21"/>
      <c r="T36" s="21"/>
      <c r="U36" s="21"/>
      <c r="V36" s="21"/>
      <c r="W36" s="21"/>
      <c r="X36" s="21"/>
      <c r="Y36" s="21"/>
      <c r="Z36" s="21"/>
    </row>
    <row r="37" ht="12.75" customHeight="1">
      <c r="A37" s="77" t="s">
        <v>101</v>
      </c>
      <c r="B37" s="106">
        <f>SUM(B24:B35)</f>
        <v>1040</v>
      </c>
      <c r="C37" s="107"/>
      <c r="D37" s="77"/>
      <c r="E37" s="106">
        <f t="shared" ref="E37:F37" si="4">SUM(E24:E36)</f>
        <v>1040</v>
      </c>
      <c r="F37" s="108">
        <f t="shared" si="4"/>
        <v>1040</v>
      </c>
      <c r="G37" s="31" t="s">
        <v>107</v>
      </c>
      <c r="H37" s="31" t="s">
        <v>143</v>
      </c>
      <c r="I37" s="71"/>
      <c r="J37" s="31"/>
      <c r="K37" s="30" t="s">
        <v>144</v>
      </c>
      <c r="L37" s="35" t="s">
        <v>145</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200.0</v>
      </c>
      <c r="I39" s="112" t="s">
        <v>153</v>
      </c>
      <c r="J39" s="113"/>
      <c r="K39" s="114"/>
      <c r="L39" s="115"/>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200</v>
      </c>
      <c r="I45" s="116"/>
      <c r="J45" s="113"/>
      <c r="K45" s="129">
        <f t="shared" ref="K45:L45" si="5">SUM(K39,K40,K41,K42,K43,K44)</f>
        <v>0</v>
      </c>
      <c r="L45" s="130">
        <f t="shared" si="5"/>
        <v>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60" t="s">
        <v>184</v>
      </c>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790</v>
      </c>
      <c r="F64" s="172">
        <f t="shared" si="9"/>
        <v>790</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1040</v>
      </c>
      <c r="F65" s="172">
        <f t="shared" si="10"/>
        <v>1040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1830</v>
      </c>
      <c r="F66" s="172">
        <f t="shared" si="11"/>
        <v>1830</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189</v>
      </c>
      <c r="F67" s="176" t="s">
        <v>190</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192</v>
      </c>
      <c r="B1" s="19" t="s">
        <v>193</v>
      </c>
      <c r="C1" s="19" t="s">
        <v>194</v>
      </c>
      <c r="D1" s="19" t="s">
        <v>195</v>
      </c>
      <c r="E1" s="19" t="s">
        <v>196</v>
      </c>
      <c r="F1" s="19" t="s">
        <v>197</v>
      </c>
      <c r="G1" s="20" t="s">
        <v>198</v>
      </c>
      <c r="H1" s="21"/>
      <c r="I1" s="21"/>
      <c r="J1" s="21"/>
      <c r="K1" s="22" t="s">
        <v>199</v>
      </c>
      <c r="L1" s="23"/>
      <c r="M1" s="21"/>
      <c r="N1" s="24"/>
      <c r="O1" s="21"/>
      <c r="P1" s="21"/>
      <c r="Q1" s="21"/>
      <c r="R1" s="21"/>
      <c r="S1" s="21"/>
      <c r="T1" s="21"/>
      <c r="U1" s="21"/>
      <c r="V1" s="21"/>
      <c r="W1" s="21"/>
      <c r="X1" s="21"/>
      <c r="Y1" s="21"/>
      <c r="Z1" s="21"/>
    </row>
    <row r="2" ht="12.75" customHeight="1">
      <c r="A2" s="25" t="s">
        <v>200</v>
      </c>
      <c r="B2" s="26"/>
      <c r="C2" s="26"/>
      <c r="D2" s="26"/>
      <c r="E2" s="27"/>
      <c r="F2" s="27"/>
      <c r="G2" s="26" t="s">
        <v>201</v>
      </c>
      <c r="H2" s="28"/>
      <c r="I2" s="28"/>
      <c r="J2" s="28"/>
      <c r="K2" s="27"/>
      <c r="L2" s="29"/>
      <c r="M2" s="21"/>
      <c r="N2" s="21"/>
      <c r="O2" s="21"/>
      <c r="P2" s="21"/>
      <c r="Q2" s="21"/>
      <c r="R2" s="21"/>
      <c r="S2" s="21"/>
      <c r="T2" s="21"/>
      <c r="U2" s="21"/>
      <c r="V2" s="21"/>
      <c r="W2" s="21"/>
      <c r="X2" s="21"/>
      <c r="Y2" s="21"/>
      <c r="Z2" s="21"/>
    </row>
    <row r="3" ht="12.75" customHeight="1">
      <c r="A3" s="30" t="s">
        <v>202</v>
      </c>
      <c r="B3" s="31" t="s">
        <v>203</v>
      </c>
      <c r="C3" s="31" t="s">
        <v>70</v>
      </c>
      <c r="D3" s="31" t="s">
        <v>204</v>
      </c>
      <c r="E3" s="30" t="s">
        <v>67</v>
      </c>
      <c r="F3" s="33"/>
      <c r="G3" s="30" t="s">
        <v>205</v>
      </c>
      <c r="H3" s="31" t="s">
        <v>206</v>
      </c>
      <c r="I3" s="31" t="s">
        <v>207</v>
      </c>
      <c r="J3" s="31" t="s">
        <v>208</v>
      </c>
      <c r="K3" s="30" t="s">
        <v>67</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300.0</v>
      </c>
      <c r="C5" s="38" t="s">
        <v>209</v>
      </c>
      <c r="D5" s="39"/>
      <c r="E5" s="40">
        <v>240.0</v>
      </c>
      <c r="F5" s="41">
        <v>240.0</v>
      </c>
      <c r="G5" s="42" t="s">
        <v>77</v>
      </c>
      <c r="H5" s="43">
        <v>0.0</v>
      </c>
      <c r="I5" s="44"/>
      <c r="J5" s="42"/>
      <c r="K5" s="43">
        <v>0.0</v>
      </c>
      <c r="L5" s="56">
        <v>0.0</v>
      </c>
      <c r="M5" s="21"/>
      <c r="N5" s="21"/>
      <c r="O5" s="21"/>
      <c r="P5" s="21"/>
      <c r="Q5" s="21"/>
      <c r="R5" s="21"/>
      <c r="S5" s="21"/>
      <c r="T5" s="21"/>
      <c r="U5" s="21"/>
      <c r="V5" s="21"/>
      <c r="W5" s="21"/>
      <c r="X5" s="21"/>
      <c r="Y5" s="21"/>
      <c r="Z5" s="21"/>
    </row>
    <row r="6" ht="12.75" customHeight="1">
      <c r="A6" s="36" t="s">
        <v>80</v>
      </c>
      <c r="B6" s="37">
        <v>10.0</v>
      </c>
      <c r="C6" s="38" t="s">
        <v>210</v>
      </c>
      <c r="D6" s="39"/>
      <c r="E6" s="40">
        <v>10.0</v>
      </c>
      <c r="F6" s="41">
        <v>10.0</v>
      </c>
      <c r="G6" s="42" t="s">
        <v>80</v>
      </c>
      <c r="H6" s="43">
        <v>10.0</v>
      </c>
      <c r="I6" s="44" t="s">
        <v>211</v>
      </c>
      <c r="J6" s="42"/>
      <c r="K6" s="45">
        <v>10.0</v>
      </c>
      <c r="L6" s="46">
        <v>10.0</v>
      </c>
      <c r="M6" s="21"/>
      <c r="N6" s="21"/>
      <c r="O6" s="21"/>
      <c r="P6" s="21"/>
      <c r="Q6" s="21"/>
      <c r="R6" s="21"/>
      <c r="S6" s="21"/>
      <c r="T6" s="21"/>
      <c r="U6" s="21"/>
      <c r="V6" s="21"/>
      <c r="W6" s="21"/>
      <c r="X6" s="21"/>
      <c r="Y6" s="21"/>
      <c r="Z6" s="21"/>
    </row>
    <row r="7" ht="12.75" customHeight="1">
      <c r="A7" s="36" t="s">
        <v>83</v>
      </c>
      <c r="B7" s="37">
        <v>400.0</v>
      </c>
      <c r="C7" s="38" t="s">
        <v>212</v>
      </c>
      <c r="D7" s="39"/>
      <c r="E7" s="40">
        <v>400.0</v>
      </c>
      <c r="F7" s="41">
        <v>400.0</v>
      </c>
      <c r="G7" s="42" t="s">
        <v>83</v>
      </c>
      <c r="H7" s="43">
        <v>200.0</v>
      </c>
      <c r="I7" s="44" t="s">
        <v>213</v>
      </c>
      <c r="J7" s="42"/>
      <c r="K7" s="45">
        <v>200.0</v>
      </c>
      <c r="L7" s="46">
        <v>200.0</v>
      </c>
      <c r="M7" s="21"/>
      <c r="N7" s="21"/>
      <c r="O7" s="21"/>
      <c r="P7" s="21"/>
      <c r="Q7" s="21"/>
      <c r="R7" s="21"/>
      <c r="S7" s="21"/>
      <c r="T7" s="21"/>
      <c r="U7" s="21"/>
      <c r="V7" s="21"/>
      <c r="W7" s="21"/>
      <c r="X7" s="21"/>
      <c r="Y7" s="21"/>
      <c r="Z7" s="21"/>
    </row>
    <row r="8" ht="12.75" customHeight="1">
      <c r="A8" s="36" t="s">
        <v>86</v>
      </c>
      <c r="B8" s="37">
        <v>50.0</v>
      </c>
      <c r="C8" s="38" t="s">
        <v>214</v>
      </c>
      <c r="D8" s="39"/>
      <c r="E8" s="40">
        <v>50.0</v>
      </c>
      <c r="F8" s="41">
        <v>50.0</v>
      </c>
      <c r="G8" s="42" t="s">
        <v>86</v>
      </c>
      <c r="H8" s="43">
        <v>350.0</v>
      </c>
      <c r="I8" s="44" t="s">
        <v>215</v>
      </c>
      <c r="J8" s="42"/>
      <c r="K8" s="45">
        <v>170.0</v>
      </c>
      <c r="L8" s="46">
        <v>170.0</v>
      </c>
      <c r="M8" s="21"/>
      <c r="N8" s="21"/>
      <c r="O8" s="21"/>
      <c r="P8" s="21"/>
      <c r="Q8" s="21"/>
      <c r="R8" s="21"/>
      <c r="S8" s="21"/>
      <c r="T8" s="21"/>
      <c r="U8" s="21"/>
      <c r="V8" s="21"/>
      <c r="W8" s="21"/>
      <c r="X8" s="21"/>
      <c r="Y8" s="21"/>
      <c r="Z8" s="21"/>
    </row>
    <row r="9" ht="12.75" customHeight="1">
      <c r="A9" s="39" t="s">
        <v>89</v>
      </c>
      <c r="B9" s="37">
        <v>0.0</v>
      </c>
      <c r="C9" s="38" t="s">
        <v>90</v>
      </c>
      <c r="D9" s="39"/>
      <c r="E9" s="47"/>
      <c r="F9" s="48"/>
      <c r="G9" s="42" t="s">
        <v>89</v>
      </c>
      <c r="H9" s="49">
        <v>0.0</v>
      </c>
      <c r="I9" s="50" t="s">
        <v>216</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t="s">
        <v>92</v>
      </c>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54">
        <v>0.0</v>
      </c>
      <c r="G15" s="55" t="s">
        <v>97</v>
      </c>
      <c r="H15" s="43" t="s">
        <v>92</v>
      </c>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v>0.0</v>
      </c>
      <c r="C17" s="38"/>
      <c r="D17" s="39"/>
      <c r="E17" s="37">
        <v>0.0</v>
      </c>
      <c r="F17" s="54">
        <v>0.0</v>
      </c>
      <c r="G17" s="42" t="s">
        <v>99</v>
      </c>
      <c r="H17" s="43"/>
      <c r="I17" s="181"/>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760</v>
      </c>
      <c r="C20" s="58"/>
      <c r="D20" s="39"/>
      <c r="E20" s="58">
        <f t="shared" ref="E20:F20" si="1">SUM(E5,E6,E7,E8,E10,E11,E15,E17,E18)</f>
        <v>700</v>
      </c>
      <c r="F20" s="64">
        <f t="shared" si="1"/>
        <v>700</v>
      </c>
      <c r="G20" s="42" t="s">
        <v>101</v>
      </c>
      <c r="H20" s="49">
        <f>SUM(H5:H18)</f>
        <v>560</v>
      </c>
      <c r="I20" s="59"/>
      <c r="J20" s="42"/>
      <c r="K20" s="49">
        <f t="shared" ref="K20:L20" si="2">SUM(K5:K19)</f>
        <v>380</v>
      </c>
      <c r="L20" s="65">
        <f t="shared" si="2"/>
        <v>380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c r="I21" s="67"/>
      <c r="J21" s="28" t="s">
        <v>104</v>
      </c>
      <c r="K21" s="28" t="s">
        <v>105</v>
      </c>
      <c r="L21" s="70" t="s">
        <v>106</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c r="I22" s="74"/>
      <c r="J22" s="30"/>
      <c r="K22" s="30" t="s">
        <v>108</v>
      </c>
      <c r="L22" s="35" t="s">
        <v>109</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97">
        <v>0.0</v>
      </c>
      <c r="C24" s="79"/>
      <c r="D24" s="77"/>
      <c r="E24" s="97">
        <v>0.0</v>
      </c>
      <c r="F24" s="98">
        <v>0.0</v>
      </c>
      <c r="G24" s="81" t="s">
        <v>113</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114</v>
      </c>
      <c r="B25" s="97">
        <v>0.0</v>
      </c>
      <c r="C25" s="79"/>
      <c r="D25" s="77"/>
      <c r="E25" s="97">
        <v>0.0</v>
      </c>
      <c r="F25" s="98">
        <v>0.0</v>
      </c>
      <c r="G25" s="81" t="s">
        <v>116</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117</v>
      </c>
      <c r="B26" s="78">
        <v>0.0</v>
      </c>
      <c r="C26" s="79"/>
      <c r="D26" s="77"/>
      <c r="E26" s="78"/>
      <c r="F26" s="98">
        <v>0.0</v>
      </c>
      <c r="G26" s="81" t="s">
        <v>119</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120</v>
      </c>
      <c r="B27" s="86">
        <v>400.0</v>
      </c>
      <c r="C27" s="79" t="s">
        <v>217</v>
      </c>
      <c r="D27" s="77"/>
      <c r="E27" s="86">
        <v>400.0</v>
      </c>
      <c r="F27" s="80">
        <v>400.0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6">
        <v>0.0</v>
      </c>
      <c r="C28" s="79"/>
      <c r="D28" s="77"/>
      <c r="E28" s="86">
        <v>0.0</v>
      </c>
      <c r="F28" s="98">
        <v>0.0</v>
      </c>
      <c r="G28" s="81" t="s">
        <v>125</v>
      </c>
      <c r="H28" s="88"/>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126</v>
      </c>
      <c r="H29" s="90"/>
      <c r="I29" s="95" t="s">
        <v>90</v>
      </c>
      <c r="J29" s="84"/>
      <c r="K29" s="90"/>
      <c r="L29" s="91"/>
      <c r="M29" s="21"/>
      <c r="N29" s="21"/>
      <c r="O29" s="21"/>
      <c r="P29" s="21"/>
      <c r="Q29" s="21"/>
      <c r="R29" s="21"/>
      <c r="S29" s="21"/>
      <c r="T29" s="21"/>
      <c r="U29" s="21"/>
      <c r="V29" s="21"/>
      <c r="W29" s="21"/>
      <c r="X29" s="21"/>
      <c r="Y29" s="21"/>
      <c r="Z29" s="21"/>
    </row>
    <row r="30" ht="12.75" customHeight="1">
      <c r="A30" s="77" t="s">
        <v>127</v>
      </c>
      <c r="B30" s="78">
        <v>200.0</v>
      </c>
      <c r="C30" s="79" t="s">
        <v>218</v>
      </c>
      <c r="D30" s="77"/>
      <c r="E30" s="78">
        <v>200.0</v>
      </c>
      <c r="F30" s="80">
        <v>200.0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97">
        <v>0.0</v>
      </c>
      <c r="C31" s="79"/>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v>0.0</v>
      </c>
      <c r="C32" s="79"/>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v>0.0</v>
      </c>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0</v>
      </c>
      <c r="I34" s="89"/>
      <c r="J34" s="84"/>
      <c r="K34" s="88">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c r="I36" s="71"/>
      <c r="J36" s="31" t="s">
        <v>104</v>
      </c>
      <c r="K36" s="30"/>
      <c r="L36" s="73"/>
      <c r="M36" s="21"/>
      <c r="N36" s="21"/>
      <c r="O36" s="21"/>
      <c r="P36" s="21"/>
      <c r="Q36" s="21"/>
      <c r="R36" s="21"/>
      <c r="S36" s="21"/>
      <c r="T36" s="21"/>
      <c r="U36" s="21"/>
      <c r="V36" s="21"/>
      <c r="W36" s="21"/>
      <c r="X36" s="21"/>
      <c r="Y36" s="21"/>
      <c r="Z36" s="21"/>
    </row>
    <row r="37" ht="12.75" customHeight="1">
      <c r="A37" s="77" t="s">
        <v>101</v>
      </c>
      <c r="B37" s="106">
        <f>SUM(B24:B35)</f>
        <v>600</v>
      </c>
      <c r="C37" s="107"/>
      <c r="D37" s="77"/>
      <c r="E37" s="106">
        <f t="shared" ref="E37:F37" si="4">SUM(E24:E36)</f>
        <v>600</v>
      </c>
      <c r="F37" s="108">
        <f t="shared" si="4"/>
        <v>600</v>
      </c>
      <c r="G37" s="31" t="s">
        <v>107</v>
      </c>
      <c r="H37" s="31"/>
      <c r="I37" s="71"/>
      <c r="J37" s="31"/>
      <c r="K37" s="30" t="s">
        <v>108</v>
      </c>
      <c r="L37" s="35" t="s">
        <v>109</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0</v>
      </c>
      <c r="I45" s="116"/>
      <c r="J45" s="113"/>
      <c r="K45" s="129">
        <f t="shared" ref="K45:L45" si="5">SUM(K39,K40,K41,K42,K43,K44)</f>
        <v>0</v>
      </c>
      <c r="L45" s="130">
        <f t="shared" si="5"/>
        <v>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60" t="s">
        <v>219</v>
      </c>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1080</v>
      </c>
      <c r="F64" s="172">
        <f t="shared" si="9"/>
        <v>1080</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600</v>
      </c>
      <c r="F65" s="172">
        <f t="shared" si="10"/>
        <v>600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1680</v>
      </c>
      <c r="F66" s="172">
        <f t="shared" si="11"/>
        <v>1680</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189</v>
      </c>
      <c r="F67" s="176" t="s">
        <v>190</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220</v>
      </c>
      <c r="B1" s="19" t="s">
        <v>221</v>
      </c>
      <c r="C1" s="19" t="s">
        <v>55</v>
      </c>
      <c r="D1" s="19" t="s">
        <v>222</v>
      </c>
      <c r="E1" s="19" t="s">
        <v>57</v>
      </c>
      <c r="F1" s="19" t="s">
        <v>58</v>
      </c>
      <c r="G1" s="20" t="s">
        <v>223</v>
      </c>
      <c r="H1" s="21"/>
      <c r="I1" s="21"/>
      <c r="J1" s="21"/>
      <c r="K1" s="22" t="s">
        <v>224</v>
      </c>
      <c r="L1" s="23"/>
      <c r="M1" s="21"/>
      <c r="N1" s="24"/>
      <c r="O1" s="21"/>
      <c r="P1" s="21"/>
      <c r="Q1" s="21"/>
      <c r="R1" s="21"/>
      <c r="S1" s="21"/>
      <c r="T1" s="21"/>
      <c r="U1" s="21"/>
      <c r="V1" s="21"/>
      <c r="W1" s="21"/>
      <c r="X1" s="21"/>
      <c r="Y1" s="21"/>
      <c r="Z1" s="21"/>
    </row>
    <row r="2" ht="12.75" customHeight="1">
      <c r="A2" s="25" t="s">
        <v>225</v>
      </c>
      <c r="B2" s="26"/>
      <c r="C2" s="26"/>
      <c r="D2" s="26"/>
      <c r="E2" s="27"/>
      <c r="F2" s="27"/>
      <c r="G2" s="26" t="s">
        <v>226</v>
      </c>
      <c r="H2" s="28"/>
      <c r="I2" s="28"/>
      <c r="J2" s="28"/>
      <c r="K2" s="27"/>
      <c r="L2" s="29"/>
      <c r="M2" s="21"/>
      <c r="N2" s="21"/>
      <c r="O2" s="21"/>
      <c r="P2" s="21"/>
      <c r="Q2" s="21"/>
      <c r="R2" s="21"/>
      <c r="S2" s="21"/>
      <c r="T2" s="21"/>
      <c r="U2" s="21"/>
      <c r="V2" s="21"/>
      <c r="W2" s="21"/>
      <c r="X2" s="21"/>
      <c r="Y2" s="21"/>
      <c r="Z2" s="21"/>
    </row>
    <row r="3" ht="12.75" customHeight="1">
      <c r="A3" s="30" t="s">
        <v>227</v>
      </c>
      <c r="B3" s="31" t="s">
        <v>109</v>
      </c>
      <c r="C3" s="31" t="s">
        <v>108</v>
      </c>
      <c r="D3" s="31" t="s">
        <v>104</v>
      </c>
      <c r="E3" s="30" t="s">
        <v>228</v>
      </c>
      <c r="F3" s="33"/>
      <c r="G3" s="30" t="s">
        <v>229</v>
      </c>
      <c r="H3" s="31" t="s">
        <v>109</v>
      </c>
      <c r="I3" s="31" t="s">
        <v>108</v>
      </c>
      <c r="J3" s="31" t="s">
        <v>104</v>
      </c>
      <c r="K3" s="30" t="s">
        <v>228</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0.0</v>
      </c>
      <c r="C5" s="38"/>
      <c r="D5" s="39"/>
      <c r="E5" s="37">
        <v>0.0</v>
      </c>
      <c r="F5" s="54">
        <v>0.0</v>
      </c>
      <c r="G5" s="42" t="s">
        <v>77</v>
      </c>
      <c r="H5" s="43">
        <v>0.0</v>
      </c>
      <c r="I5" s="44"/>
      <c r="J5" s="42"/>
      <c r="K5" s="43">
        <v>0.0</v>
      </c>
      <c r="L5" s="56">
        <v>0.0</v>
      </c>
      <c r="M5" s="21"/>
      <c r="N5" s="21"/>
      <c r="O5" s="21"/>
      <c r="P5" s="21"/>
      <c r="Q5" s="21"/>
      <c r="R5" s="21"/>
      <c r="S5" s="21"/>
      <c r="T5" s="21"/>
      <c r="U5" s="21"/>
      <c r="V5" s="21"/>
      <c r="W5" s="21"/>
      <c r="X5" s="21"/>
      <c r="Y5" s="21"/>
      <c r="Z5" s="21"/>
    </row>
    <row r="6" ht="12.75" customHeight="1">
      <c r="A6" s="36" t="s">
        <v>80</v>
      </c>
      <c r="B6" s="37">
        <v>0.0</v>
      </c>
      <c r="C6" s="38"/>
      <c r="D6" s="39"/>
      <c r="E6" s="37">
        <v>0.0</v>
      </c>
      <c r="F6" s="54">
        <v>0.0</v>
      </c>
      <c r="G6" s="42" t="s">
        <v>80</v>
      </c>
      <c r="H6" s="43">
        <v>0.0</v>
      </c>
      <c r="I6" s="44"/>
      <c r="J6" s="42"/>
      <c r="K6" s="43">
        <v>0.0</v>
      </c>
      <c r="L6" s="56">
        <v>0.0</v>
      </c>
      <c r="M6" s="21"/>
      <c r="N6" s="21"/>
      <c r="O6" s="21"/>
      <c r="P6" s="21"/>
      <c r="Q6" s="21"/>
      <c r="R6" s="21"/>
      <c r="S6" s="21"/>
      <c r="T6" s="21"/>
      <c r="U6" s="21"/>
      <c r="V6" s="21"/>
      <c r="W6" s="21"/>
      <c r="X6" s="21"/>
      <c r="Y6" s="21"/>
      <c r="Z6" s="21"/>
    </row>
    <row r="7" ht="12.75" customHeight="1">
      <c r="A7" s="36" t="s">
        <v>83</v>
      </c>
      <c r="B7" s="37">
        <v>0.0</v>
      </c>
      <c r="C7" s="38"/>
      <c r="D7" s="39"/>
      <c r="E7" s="37">
        <v>0.0</v>
      </c>
      <c r="F7" s="54">
        <v>0.0</v>
      </c>
      <c r="G7" s="42" t="s">
        <v>83</v>
      </c>
      <c r="H7" s="43">
        <v>0.0</v>
      </c>
      <c r="I7" s="44"/>
      <c r="J7" s="42"/>
      <c r="K7" s="43">
        <v>0.0</v>
      </c>
      <c r="L7" s="56">
        <v>0.0</v>
      </c>
      <c r="M7" s="21"/>
      <c r="N7" s="21"/>
      <c r="O7" s="21"/>
      <c r="P7" s="21"/>
      <c r="Q7" s="21"/>
      <c r="R7" s="21"/>
      <c r="S7" s="21"/>
      <c r="T7" s="21"/>
      <c r="U7" s="21"/>
      <c r="V7" s="21"/>
      <c r="W7" s="21"/>
      <c r="X7" s="21"/>
      <c r="Y7" s="21"/>
      <c r="Z7" s="21"/>
    </row>
    <row r="8" ht="12.75" customHeight="1">
      <c r="A8" s="36" t="s">
        <v>86</v>
      </c>
      <c r="B8" s="37">
        <v>0.0</v>
      </c>
      <c r="C8" s="38"/>
      <c r="D8" s="39"/>
      <c r="E8" s="37">
        <v>0.0</v>
      </c>
      <c r="F8" s="54">
        <v>0.0</v>
      </c>
      <c r="G8" s="42" t="s">
        <v>86</v>
      </c>
      <c r="H8" s="43">
        <v>0.0</v>
      </c>
      <c r="I8" s="44"/>
      <c r="J8" s="42"/>
      <c r="K8" s="43">
        <v>0.0</v>
      </c>
      <c r="L8" s="56">
        <v>0.0</v>
      </c>
      <c r="M8" s="21"/>
      <c r="N8" s="21"/>
      <c r="O8" s="21"/>
      <c r="P8" s="21"/>
      <c r="Q8" s="21"/>
      <c r="R8" s="21"/>
      <c r="S8" s="21"/>
      <c r="T8" s="21"/>
      <c r="U8" s="21"/>
      <c r="V8" s="21"/>
      <c r="W8" s="21"/>
      <c r="X8" s="21"/>
      <c r="Y8" s="21"/>
      <c r="Z8" s="21"/>
    </row>
    <row r="9" ht="12.75" customHeight="1">
      <c r="A9" s="39" t="s">
        <v>89</v>
      </c>
      <c r="B9" s="37">
        <v>0.0</v>
      </c>
      <c r="C9" s="38" t="s">
        <v>90</v>
      </c>
      <c r="D9" s="39"/>
      <c r="E9" s="47"/>
      <c r="F9" s="48"/>
      <c r="G9" s="42" t="s">
        <v>89</v>
      </c>
      <c r="H9" s="49">
        <v>0.0</v>
      </c>
      <c r="I9" s="50" t="s">
        <v>90</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54">
        <v>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0</v>
      </c>
      <c r="C20" s="58"/>
      <c r="D20" s="39"/>
      <c r="E20" s="58">
        <f t="shared" ref="E20:F20" si="1">SUM(E5,E6,E7,E8,E10,E11,E15,E17,E18)</f>
        <v>0</v>
      </c>
      <c r="F20" s="64">
        <f t="shared" si="1"/>
        <v>0</v>
      </c>
      <c r="G20" s="42" t="s">
        <v>101</v>
      </c>
      <c r="H20" s="49">
        <f>SUM(H5:H18)</f>
        <v>0</v>
      </c>
      <c r="I20" s="59"/>
      <c r="J20" s="42"/>
      <c r="K20" s="49">
        <f t="shared" ref="K20:L20" si="2">SUM(K5:K19)</f>
        <v>0</v>
      </c>
      <c r="L20" s="65">
        <f t="shared" si="2"/>
        <v>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t="s">
        <v>16</v>
      </c>
      <c r="I21" s="67"/>
      <c r="J21" s="28" t="s">
        <v>230</v>
      </c>
      <c r="K21" s="28" t="s">
        <v>231</v>
      </c>
      <c r="L21" s="70" t="s">
        <v>232</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t="s">
        <v>233</v>
      </c>
      <c r="I22" s="74"/>
      <c r="J22" s="30"/>
      <c r="K22" s="30" t="s">
        <v>234</v>
      </c>
      <c r="L22" s="35" t="s">
        <v>235</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97"/>
      <c r="C24" s="79"/>
      <c r="D24" s="77"/>
      <c r="E24" s="97">
        <v>0.0</v>
      </c>
      <c r="F24" s="98">
        <v>0.0</v>
      </c>
      <c r="G24" s="81" t="s">
        <v>113</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114</v>
      </c>
      <c r="B25" s="97"/>
      <c r="C25" s="79"/>
      <c r="D25" s="77"/>
      <c r="E25" s="97">
        <v>0.0</v>
      </c>
      <c r="F25" s="98">
        <v>0.0</v>
      </c>
      <c r="G25" s="81" t="s">
        <v>116</v>
      </c>
      <c r="H25" s="82">
        <v>1000.0</v>
      </c>
      <c r="I25" s="83" t="s">
        <v>236</v>
      </c>
      <c r="J25" s="84"/>
      <c r="K25" s="182">
        <v>210.0</v>
      </c>
      <c r="L25" s="183">
        <v>210.0</v>
      </c>
      <c r="M25" s="21"/>
      <c r="N25" s="21"/>
      <c r="O25" s="21"/>
      <c r="P25" s="21"/>
      <c r="Q25" s="21"/>
      <c r="R25" s="21"/>
      <c r="S25" s="21"/>
      <c r="T25" s="21"/>
      <c r="U25" s="21"/>
      <c r="V25" s="21"/>
      <c r="W25" s="21"/>
      <c r="X25" s="21"/>
      <c r="Y25" s="21"/>
      <c r="Z25" s="21"/>
    </row>
    <row r="26" ht="12.75" customHeight="1">
      <c r="A26" s="77" t="s">
        <v>117</v>
      </c>
      <c r="B26" s="97"/>
      <c r="C26" s="79"/>
      <c r="D26" s="77"/>
      <c r="E26" s="97">
        <v>0.0</v>
      </c>
      <c r="F26" s="98">
        <v>0.0</v>
      </c>
      <c r="G26" s="81" t="s">
        <v>119</v>
      </c>
      <c r="H26" s="82">
        <v>1000.0</v>
      </c>
      <c r="I26" s="83" t="s">
        <v>237</v>
      </c>
      <c r="J26" s="84"/>
      <c r="K26" s="182">
        <v>1000.0</v>
      </c>
      <c r="L26" s="183">
        <v>1000.0</v>
      </c>
      <c r="M26" s="21"/>
      <c r="N26" s="21"/>
      <c r="O26" s="21"/>
      <c r="P26" s="21"/>
      <c r="Q26" s="21"/>
      <c r="R26" s="21"/>
      <c r="S26" s="21"/>
      <c r="T26" s="21"/>
      <c r="U26" s="21"/>
      <c r="V26" s="21"/>
      <c r="W26" s="21"/>
      <c r="X26" s="21"/>
      <c r="Y26" s="21"/>
      <c r="Z26" s="21"/>
    </row>
    <row r="27" ht="12.75" customHeight="1">
      <c r="A27" s="77" t="s">
        <v>120</v>
      </c>
      <c r="B27" s="87"/>
      <c r="C27" s="79"/>
      <c r="D27" s="77"/>
      <c r="E27" s="87">
        <v>0.0</v>
      </c>
      <c r="F27" s="98">
        <v>0.0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7"/>
      <c r="C28" s="79"/>
      <c r="D28" s="77"/>
      <c r="E28" s="87">
        <v>0.0</v>
      </c>
      <c r="F28" s="98">
        <v>0.0</v>
      </c>
      <c r="G28" s="81" t="s">
        <v>125</v>
      </c>
      <c r="H28" s="88">
        <v>0.0</v>
      </c>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238</v>
      </c>
      <c r="H29" s="90"/>
      <c r="I29" s="95" t="s">
        <v>90</v>
      </c>
      <c r="J29" s="84"/>
      <c r="K29" s="90"/>
      <c r="L29" s="91"/>
      <c r="M29" s="21"/>
      <c r="N29" s="21"/>
      <c r="O29" s="21"/>
      <c r="P29" s="21"/>
      <c r="Q29" s="21"/>
      <c r="R29" s="21"/>
      <c r="S29" s="21"/>
      <c r="T29" s="21"/>
      <c r="U29" s="21"/>
      <c r="V29" s="21"/>
      <c r="W29" s="21"/>
      <c r="X29" s="21"/>
      <c r="Y29" s="21"/>
      <c r="Z29" s="21"/>
    </row>
    <row r="30" ht="12.75" customHeight="1">
      <c r="A30" s="77" t="s">
        <v>127</v>
      </c>
      <c r="B30" s="97"/>
      <c r="C30" s="79"/>
      <c r="D30" s="77"/>
      <c r="E30" s="97">
        <v>0.0</v>
      </c>
      <c r="F30" s="98">
        <v>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97"/>
      <c r="C31" s="79"/>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c r="C32" s="79"/>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2000</v>
      </c>
      <c r="I34" s="89"/>
      <c r="J34" s="84"/>
      <c r="K34" s="88">
        <f t="shared" ref="K34:L34" si="3">SUM(K24,K25,K26,K27,K30,K32)</f>
        <v>1210</v>
      </c>
      <c r="L34" s="104">
        <f t="shared" si="3"/>
        <v>1210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v>0.0</v>
      </c>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t="s">
        <v>17</v>
      </c>
      <c r="I36" s="71"/>
      <c r="J36" s="31" t="s">
        <v>239</v>
      </c>
      <c r="K36" s="30"/>
      <c r="L36" s="73"/>
      <c r="M36" s="21"/>
      <c r="N36" s="21"/>
      <c r="O36" s="21"/>
      <c r="P36" s="21"/>
      <c r="Q36" s="21"/>
      <c r="R36" s="21"/>
      <c r="S36" s="21"/>
      <c r="T36" s="21"/>
      <c r="U36" s="21"/>
      <c r="V36" s="21"/>
      <c r="W36" s="21"/>
      <c r="X36" s="21"/>
      <c r="Y36" s="21"/>
      <c r="Z36" s="21"/>
    </row>
    <row r="37" ht="12.75" customHeight="1">
      <c r="A37" s="77" t="s">
        <v>101</v>
      </c>
      <c r="B37" s="106">
        <f>SUM(B24:B35)</f>
        <v>0</v>
      </c>
      <c r="C37" s="107"/>
      <c r="D37" s="77"/>
      <c r="E37" s="106">
        <f t="shared" ref="E37:F37" si="4">SUM(E24:E36)</f>
        <v>0</v>
      </c>
      <c r="F37" s="108">
        <f t="shared" si="4"/>
        <v>0</v>
      </c>
      <c r="G37" s="31" t="s">
        <v>107</v>
      </c>
      <c r="H37" s="31" t="s">
        <v>240</v>
      </c>
      <c r="I37" s="71"/>
      <c r="J37" s="31"/>
      <c r="K37" s="30" t="s">
        <v>241</v>
      </c>
      <c r="L37" s="35" t="s">
        <v>242</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500.0</v>
      </c>
      <c r="I39" s="112" t="s">
        <v>243</v>
      </c>
      <c r="J39" s="113"/>
      <c r="K39" s="114">
        <v>500.0</v>
      </c>
      <c r="L39" s="115">
        <v>500.0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500.0</v>
      </c>
      <c r="I42" s="112" t="s">
        <v>244</v>
      </c>
      <c r="J42" s="113"/>
      <c r="K42" s="114">
        <v>500.0</v>
      </c>
      <c r="L42" s="115">
        <v>500.0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2000.0</v>
      </c>
      <c r="I43" s="112" t="s">
        <v>245</v>
      </c>
      <c r="J43" s="113"/>
      <c r="K43" s="114">
        <v>1060.0</v>
      </c>
      <c r="L43" s="115">
        <v>1060.0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3000</v>
      </c>
      <c r="I45" s="116"/>
      <c r="J45" s="113"/>
      <c r="K45" s="129">
        <f t="shared" ref="K45:L45" si="5">SUM(K39,K40,K41,K42,K43,K44)</f>
        <v>2060</v>
      </c>
      <c r="L45" s="130">
        <f t="shared" si="5"/>
        <v>2060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60" t="s">
        <v>219</v>
      </c>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3270</v>
      </c>
      <c r="F64" s="172">
        <f t="shared" si="9"/>
        <v>3270</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0</v>
      </c>
      <c r="F65" s="172">
        <f t="shared" si="10"/>
        <v>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3270</v>
      </c>
      <c r="F66" s="172">
        <f t="shared" si="11"/>
        <v>3270</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189</v>
      </c>
      <c r="F67" s="176" t="s">
        <v>190</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246</v>
      </c>
      <c r="B1" s="19" t="s">
        <v>247</v>
      </c>
      <c r="C1" s="19" t="s">
        <v>248</v>
      </c>
      <c r="D1" s="19" t="s">
        <v>249</v>
      </c>
      <c r="E1" s="19" t="s">
        <v>250</v>
      </c>
      <c r="F1" s="19" t="s">
        <v>58</v>
      </c>
      <c r="G1" s="20" t="s">
        <v>251</v>
      </c>
      <c r="H1" s="21"/>
      <c r="I1" s="21"/>
      <c r="J1" s="21"/>
      <c r="K1" s="22" t="s">
        <v>252</v>
      </c>
      <c r="L1" s="23"/>
      <c r="M1" s="21"/>
      <c r="N1" s="24"/>
      <c r="O1" s="21"/>
      <c r="P1" s="21"/>
      <c r="Q1" s="21"/>
      <c r="R1" s="21"/>
      <c r="S1" s="21"/>
      <c r="T1" s="21"/>
      <c r="U1" s="21"/>
      <c r="V1" s="21"/>
      <c r="W1" s="21"/>
      <c r="X1" s="21"/>
      <c r="Y1" s="21"/>
      <c r="Z1" s="21"/>
    </row>
    <row r="2" ht="12.75" customHeight="1">
      <c r="A2" s="25" t="s">
        <v>253</v>
      </c>
      <c r="B2" s="26"/>
      <c r="C2" s="26"/>
      <c r="D2" s="26"/>
      <c r="E2" s="27"/>
      <c r="F2" s="27"/>
      <c r="G2" s="26" t="s">
        <v>254</v>
      </c>
      <c r="H2" s="28"/>
      <c r="I2" s="28"/>
      <c r="J2" s="28"/>
      <c r="K2" s="27"/>
      <c r="L2" s="29"/>
      <c r="M2" s="21"/>
      <c r="N2" s="21"/>
      <c r="O2" s="21"/>
      <c r="P2" s="21"/>
      <c r="Q2" s="21"/>
      <c r="R2" s="21"/>
      <c r="S2" s="21"/>
      <c r="T2" s="21"/>
      <c r="U2" s="21"/>
      <c r="V2" s="21"/>
      <c r="W2" s="21"/>
      <c r="X2" s="21"/>
      <c r="Y2" s="21"/>
      <c r="Z2" s="21"/>
    </row>
    <row r="3" ht="12.75" customHeight="1">
      <c r="A3" s="30" t="s">
        <v>255</v>
      </c>
      <c r="B3" s="31" t="s">
        <v>256</v>
      </c>
      <c r="C3" s="31" t="s">
        <v>257</v>
      </c>
      <c r="D3" s="31" t="s">
        <v>258</v>
      </c>
      <c r="E3" s="30" t="s">
        <v>259</v>
      </c>
      <c r="F3" s="33"/>
      <c r="G3" s="30" t="s">
        <v>260</v>
      </c>
      <c r="H3" s="31" t="s">
        <v>261</v>
      </c>
      <c r="I3" s="31" t="s">
        <v>234</v>
      </c>
      <c r="J3" s="31" t="s">
        <v>262</v>
      </c>
      <c r="K3" s="30" t="s">
        <v>67</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500.0</v>
      </c>
      <c r="C5" s="38" t="s">
        <v>263</v>
      </c>
      <c r="D5" s="39"/>
      <c r="E5" s="40">
        <v>240.0</v>
      </c>
      <c r="F5" s="41">
        <v>240.0</v>
      </c>
      <c r="G5" s="42" t="s">
        <v>77</v>
      </c>
      <c r="H5" s="43">
        <v>500.0</v>
      </c>
      <c r="I5" s="44" t="s">
        <v>264</v>
      </c>
      <c r="J5" s="42"/>
      <c r="K5" s="45">
        <v>240.0</v>
      </c>
      <c r="L5" s="46">
        <v>240.0</v>
      </c>
      <c r="M5" s="21"/>
      <c r="N5" s="21"/>
      <c r="O5" s="21"/>
      <c r="P5" s="21"/>
      <c r="Q5" s="21"/>
      <c r="R5" s="21"/>
      <c r="S5" s="21"/>
      <c r="T5" s="21"/>
      <c r="U5" s="21"/>
      <c r="V5" s="21"/>
      <c r="W5" s="21"/>
      <c r="X5" s="21"/>
      <c r="Y5" s="21"/>
      <c r="Z5" s="21"/>
    </row>
    <row r="6" ht="12.75" customHeight="1">
      <c r="A6" s="36" t="s">
        <v>80</v>
      </c>
      <c r="B6" s="37">
        <v>200.0</v>
      </c>
      <c r="C6" s="38" t="s">
        <v>265</v>
      </c>
      <c r="D6" s="39"/>
      <c r="E6" s="40">
        <v>100.0</v>
      </c>
      <c r="F6" s="41">
        <v>100.0</v>
      </c>
      <c r="G6" s="42" t="s">
        <v>80</v>
      </c>
      <c r="H6" s="43">
        <v>100.0</v>
      </c>
      <c r="I6" s="44" t="s">
        <v>266</v>
      </c>
      <c r="J6" s="42"/>
      <c r="K6" s="45">
        <v>100.0</v>
      </c>
      <c r="L6" s="46">
        <v>100.0</v>
      </c>
      <c r="M6" s="21"/>
      <c r="N6" s="21"/>
      <c r="O6" s="21"/>
      <c r="P6" s="21"/>
      <c r="Q6" s="21"/>
      <c r="R6" s="21"/>
      <c r="S6" s="21"/>
      <c r="T6" s="21"/>
      <c r="U6" s="21"/>
      <c r="V6" s="21"/>
      <c r="W6" s="21"/>
      <c r="X6" s="21"/>
      <c r="Y6" s="21"/>
      <c r="Z6" s="21"/>
    </row>
    <row r="7" ht="12.75" customHeight="1">
      <c r="A7" s="36" t="s">
        <v>83</v>
      </c>
      <c r="B7" s="37">
        <v>500.0</v>
      </c>
      <c r="C7" s="38" t="s">
        <v>267</v>
      </c>
      <c r="D7" s="39"/>
      <c r="E7" s="40">
        <v>500.0</v>
      </c>
      <c r="F7" s="41">
        <v>500.0</v>
      </c>
      <c r="G7" s="42" t="s">
        <v>83</v>
      </c>
      <c r="H7" s="43">
        <v>300.0</v>
      </c>
      <c r="I7" s="44" t="s">
        <v>268</v>
      </c>
      <c r="J7" s="42"/>
      <c r="K7" s="45">
        <v>300.0</v>
      </c>
      <c r="L7" s="46">
        <v>300.0</v>
      </c>
      <c r="M7" s="21"/>
      <c r="N7" s="21"/>
      <c r="O7" s="21"/>
      <c r="P7" s="21"/>
      <c r="Q7" s="21"/>
      <c r="R7" s="21"/>
      <c r="S7" s="21"/>
      <c r="T7" s="21"/>
      <c r="U7" s="21"/>
      <c r="V7" s="21"/>
      <c r="W7" s="21"/>
      <c r="X7" s="21"/>
      <c r="Y7" s="21"/>
      <c r="Z7" s="21"/>
    </row>
    <row r="8" ht="12.75" customHeight="1">
      <c r="A8" s="36" t="s">
        <v>86</v>
      </c>
      <c r="B8" s="37">
        <v>200.0</v>
      </c>
      <c r="C8" s="38" t="s">
        <v>269</v>
      </c>
      <c r="D8" s="39"/>
      <c r="E8" s="40">
        <v>170.0</v>
      </c>
      <c r="F8" s="41">
        <v>170.0</v>
      </c>
      <c r="G8" s="42" t="s">
        <v>86</v>
      </c>
      <c r="H8" s="43">
        <v>300.0</v>
      </c>
      <c r="I8" s="44" t="s">
        <v>270</v>
      </c>
      <c r="J8" s="42"/>
      <c r="K8" s="45">
        <v>170.0</v>
      </c>
      <c r="L8" s="46">
        <v>170.0</v>
      </c>
      <c r="M8" s="21"/>
      <c r="N8" s="21"/>
      <c r="O8" s="21"/>
      <c r="P8" s="21"/>
      <c r="Q8" s="21"/>
      <c r="R8" s="21"/>
      <c r="S8" s="21"/>
      <c r="T8" s="21"/>
      <c r="U8" s="21"/>
      <c r="V8" s="21"/>
      <c r="W8" s="21"/>
      <c r="X8" s="21"/>
      <c r="Y8" s="21"/>
      <c r="Z8" s="21"/>
    </row>
    <row r="9" ht="12.75" customHeight="1">
      <c r="A9" s="39" t="s">
        <v>89</v>
      </c>
      <c r="B9" s="37">
        <v>1500.0</v>
      </c>
      <c r="C9" s="38" t="s">
        <v>271</v>
      </c>
      <c r="D9" s="39"/>
      <c r="E9" s="184"/>
      <c r="F9" s="48"/>
      <c r="G9" s="42" t="s">
        <v>89</v>
      </c>
      <c r="H9" s="49" t="s">
        <v>272</v>
      </c>
      <c r="I9" s="50" t="s">
        <v>216</v>
      </c>
      <c r="J9" s="42"/>
      <c r="K9" s="51"/>
      <c r="L9" s="52"/>
      <c r="M9" s="21"/>
      <c r="N9" s="21"/>
      <c r="O9" s="21"/>
      <c r="P9" s="21"/>
      <c r="Q9" s="21"/>
      <c r="R9" s="21"/>
      <c r="S9" s="21"/>
      <c r="T9" s="21"/>
      <c r="U9" s="21"/>
      <c r="V9" s="21"/>
      <c r="W9" s="21"/>
      <c r="X9" s="21"/>
      <c r="Y9" s="21"/>
      <c r="Z9" s="21"/>
    </row>
    <row r="10" ht="12.75" customHeight="1">
      <c r="A10" s="53" t="s">
        <v>91</v>
      </c>
      <c r="B10" s="37"/>
      <c r="C10" s="38"/>
      <c r="D10" s="39"/>
      <c r="E10" s="40"/>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40">
        <v>1350.0</v>
      </c>
      <c r="F11" s="41">
        <v>1350.0</v>
      </c>
      <c r="G11" s="55" t="s">
        <v>93</v>
      </c>
      <c r="H11" s="45">
        <v>500.0</v>
      </c>
      <c r="I11" s="44"/>
      <c r="J11" s="42"/>
      <c r="K11" s="45">
        <v>500.0</v>
      </c>
      <c r="L11" s="46">
        <v>500.0</v>
      </c>
      <c r="M11" s="21"/>
      <c r="N11" s="21"/>
      <c r="O11" s="21"/>
      <c r="P11" s="21"/>
      <c r="Q11" s="21"/>
      <c r="R11" s="21"/>
      <c r="S11" s="21"/>
      <c r="T11" s="21"/>
      <c r="U11" s="21"/>
      <c r="V11" s="21"/>
      <c r="W11" s="21"/>
      <c r="X11" s="21"/>
      <c r="Y11" s="21"/>
      <c r="Z11" s="21"/>
    </row>
    <row r="12" ht="12.75" customHeight="1">
      <c r="A12" s="53" t="s">
        <v>94</v>
      </c>
      <c r="B12" s="37"/>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t="s">
        <v>272</v>
      </c>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54">
        <v>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v>0.0</v>
      </c>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2900</v>
      </c>
      <c r="C20" s="58"/>
      <c r="D20" s="39"/>
      <c r="E20" s="58">
        <f t="shared" ref="E20:F20" si="1">SUM(E5,E6,E7,E8,E10,E11,E15,E17,E18)</f>
        <v>2360</v>
      </c>
      <c r="F20" s="64">
        <f t="shared" si="1"/>
        <v>2360</v>
      </c>
      <c r="G20" s="42" t="s">
        <v>101</v>
      </c>
      <c r="H20" s="49">
        <f>SUM(H5:H18)</f>
        <v>1700</v>
      </c>
      <c r="I20" s="59"/>
      <c r="J20" s="42"/>
      <c r="K20" s="49">
        <f t="shared" ref="K20:L20" si="2">SUM(K5:K19)</f>
        <v>1310</v>
      </c>
      <c r="L20" s="65">
        <f t="shared" si="2"/>
        <v>1310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c r="I21" s="67"/>
      <c r="J21" s="28" t="s">
        <v>104</v>
      </c>
      <c r="K21" s="28" t="s">
        <v>105</v>
      </c>
      <c r="L21" s="70" t="s">
        <v>106</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c r="I22" s="74"/>
      <c r="J22" s="30"/>
      <c r="K22" s="30" t="s">
        <v>108</v>
      </c>
      <c r="L22" s="35" t="s">
        <v>109</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78">
        <v>1000.0</v>
      </c>
      <c r="C24" s="79" t="s">
        <v>273</v>
      </c>
      <c r="D24" s="77"/>
      <c r="E24" s="78">
        <v>1000.0</v>
      </c>
      <c r="F24" s="80">
        <v>1000.0</v>
      </c>
      <c r="G24" s="81" t="s">
        <v>113</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114</v>
      </c>
      <c r="B25" s="78">
        <v>300.0</v>
      </c>
      <c r="C25" s="79" t="s">
        <v>274</v>
      </c>
      <c r="D25" s="77"/>
      <c r="E25" s="78">
        <v>200.0</v>
      </c>
      <c r="F25" s="80">
        <v>200.0</v>
      </c>
      <c r="G25" s="81" t="s">
        <v>116</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117</v>
      </c>
      <c r="B26" s="78">
        <v>200.0</v>
      </c>
      <c r="C26" s="79" t="s">
        <v>275</v>
      </c>
      <c r="D26" s="77"/>
      <c r="E26" s="78">
        <v>200.0</v>
      </c>
      <c r="F26" s="80">
        <v>200.0</v>
      </c>
      <c r="G26" s="81" t="s">
        <v>119</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120</v>
      </c>
      <c r="B27" s="86">
        <v>700.0</v>
      </c>
      <c r="C27" s="79" t="s">
        <v>276</v>
      </c>
      <c r="D27" s="77"/>
      <c r="E27" s="86">
        <v>460.0</v>
      </c>
      <c r="F27" s="80">
        <v>460.0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6">
        <v>400.0</v>
      </c>
      <c r="C28" s="79" t="s">
        <v>277</v>
      </c>
      <c r="D28" s="77"/>
      <c r="E28" s="86">
        <v>300.0</v>
      </c>
      <c r="F28" s="80">
        <v>300.0</v>
      </c>
      <c r="G28" s="81" t="s">
        <v>125</v>
      </c>
      <c r="H28" s="88"/>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126</v>
      </c>
      <c r="H29" s="90"/>
      <c r="I29" s="95" t="s">
        <v>90</v>
      </c>
      <c r="J29" s="84"/>
      <c r="K29" s="90"/>
      <c r="L29" s="91"/>
      <c r="M29" s="21"/>
      <c r="N29" s="21"/>
      <c r="O29" s="21"/>
      <c r="P29" s="21"/>
      <c r="Q29" s="21"/>
      <c r="R29" s="21"/>
      <c r="S29" s="21"/>
      <c r="T29" s="21"/>
      <c r="U29" s="21"/>
      <c r="V29" s="21"/>
      <c r="W29" s="21"/>
      <c r="X29" s="21"/>
      <c r="Y29" s="21"/>
      <c r="Z29" s="21"/>
    </row>
    <row r="30" ht="12.75" customHeight="1">
      <c r="A30" s="77" t="s">
        <v>127</v>
      </c>
      <c r="B30" s="97"/>
      <c r="C30" s="79"/>
      <c r="D30" s="77"/>
      <c r="E30" s="97">
        <v>0.0</v>
      </c>
      <c r="F30" s="98">
        <v>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78">
        <v>100.0</v>
      </c>
      <c r="C31" s="79" t="s">
        <v>278</v>
      </c>
      <c r="D31" s="77"/>
      <c r="E31" s="78">
        <v>100.0</v>
      </c>
      <c r="F31" s="80">
        <v>100.0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v>0.0</v>
      </c>
      <c r="C32" s="79">
        <v>0.0</v>
      </c>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v>0.0</v>
      </c>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0</v>
      </c>
      <c r="I34" s="89"/>
      <c r="J34" s="84"/>
      <c r="K34" s="88">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c r="I36" s="71"/>
      <c r="J36" s="31" t="s">
        <v>104</v>
      </c>
      <c r="K36" s="30"/>
      <c r="L36" s="73"/>
      <c r="M36" s="21"/>
      <c r="N36" s="21"/>
      <c r="O36" s="21"/>
      <c r="P36" s="21"/>
      <c r="Q36" s="21"/>
      <c r="R36" s="21"/>
      <c r="S36" s="21"/>
      <c r="T36" s="21"/>
      <c r="U36" s="21"/>
      <c r="V36" s="21"/>
      <c r="W36" s="21"/>
      <c r="X36" s="21"/>
      <c r="Y36" s="21"/>
      <c r="Z36" s="21"/>
    </row>
    <row r="37" ht="12.75" customHeight="1">
      <c r="A37" s="77" t="s">
        <v>101</v>
      </c>
      <c r="B37" s="106">
        <f>SUM(B24:B35)</f>
        <v>2700</v>
      </c>
      <c r="C37" s="107"/>
      <c r="D37" s="77"/>
      <c r="E37" s="106">
        <f t="shared" ref="E37:F37" si="4">SUM(E24:E36)</f>
        <v>2260</v>
      </c>
      <c r="F37" s="108">
        <f t="shared" si="4"/>
        <v>2260</v>
      </c>
      <c r="G37" s="31" t="s">
        <v>107</v>
      </c>
      <c r="H37" s="31"/>
      <c r="I37" s="71"/>
      <c r="J37" s="31"/>
      <c r="K37" s="30" t="s">
        <v>108</v>
      </c>
      <c r="L37" s="35" t="s">
        <v>109</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0</v>
      </c>
      <c r="I45" s="116"/>
      <c r="J45" s="113"/>
      <c r="K45" s="129">
        <f t="shared" ref="K45:L45" si="5">SUM(K39,K40,K41,K42,K43,K44)</f>
        <v>0</v>
      </c>
      <c r="L45" s="130">
        <f t="shared" si="5"/>
        <v>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60" t="s">
        <v>279</v>
      </c>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3670</v>
      </c>
      <c r="F64" s="172">
        <f t="shared" si="9"/>
        <v>3670</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2260</v>
      </c>
      <c r="F65" s="172">
        <f t="shared" si="10"/>
        <v>2260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5930</v>
      </c>
      <c r="F66" s="172">
        <f t="shared" si="11"/>
        <v>5930</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189</v>
      </c>
      <c r="F67" s="176" t="s">
        <v>190</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280</v>
      </c>
      <c r="B1" s="19" t="s">
        <v>281</v>
      </c>
      <c r="C1" s="19" t="s">
        <v>248</v>
      </c>
      <c r="D1" s="19" t="s">
        <v>282</v>
      </c>
      <c r="E1" s="19" t="s">
        <v>57</v>
      </c>
      <c r="F1" s="19" t="s">
        <v>58</v>
      </c>
      <c r="G1" s="20" t="s">
        <v>283</v>
      </c>
      <c r="H1" s="21"/>
      <c r="I1" s="21"/>
      <c r="J1" s="21"/>
      <c r="K1" s="22" t="s">
        <v>284</v>
      </c>
      <c r="L1" s="23"/>
      <c r="M1" s="21"/>
      <c r="N1" s="24"/>
      <c r="O1" s="21"/>
      <c r="P1" s="21"/>
      <c r="Q1" s="21"/>
      <c r="R1" s="21"/>
      <c r="S1" s="21"/>
      <c r="T1" s="21"/>
      <c r="U1" s="21"/>
      <c r="V1" s="21"/>
      <c r="W1" s="21"/>
      <c r="X1" s="21"/>
      <c r="Y1" s="21"/>
      <c r="Z1" s="21"/>
    </row>
    <row r="2" ht="12.75" customHeight="1">
      <c r="A2" s="25" t="s">
        <v>225</v>
      </c>
      <c r="B2" s="26"/>
      <c r="C2" s="26"/>
      <c r="D2" s="26"/>
      <c r="E2" s="27"/>
      <c r="F2" s="27"/>
      <c r="G2" s="26" t="s">
        <v>226</v>
      </c>
      <c r="H2" s="28"/>
      <c r="I2" s="28"/>
      <c r="J2" s="28"/>
      <c r="K2" s="27"/>
      <c r="L2" s="29"/>
      <c r="M2" s="21"/>
      <c r="N2" s="21"/>
      <c r="O2" s="21"/>
      <c r="P2" s="21"/>
      <c r="Q2" s="21"/>
      <c r="R2" s="21"/>
      <c r="S2" s="21"/>
      <c r="T2" s="21"/>
      <c r="U2" s="21"/>
      <c r="V2" s="21"/>
      <c r="W2" s="21"/>
      <c r="X2" s="21"/>
      <c r="Y2" s="21"/>
      <c r="Z2" s="21"/>
    </row>
    <row r="3" ht="12.75" customHeight="1">
      <c r="A3" s="30" t="s">
        <v>227</v>
      </c>
      <c r="B3" s="31" t="s">
        <v>109</v>
      </c>
      <c r="C3" s="31" t="s">
        <v>108</v>
      </c>
      <c r="D3" s="31" t="s">
        <v>104</v>
      </c>
      <c r="E3" s="30" t="s">
        <v>228</v>
      </c>
      <c r="F3" s="33"/>
      <c r="G3" s="30" t="s">
        <v>229</v>
      </c>
      <c r="H3" s="31" t="s">
        <v>109</v>
      </c>
      <c r="I3" s="31" t="s">
        <v>108</v>
      </c>
      <c r="J3" s="31" t="s">
        <v>104</v>
      </c>
      <c r="K3" s="30" t="s">
        <v>228</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0.0</v>
      </c>
      <c r="C5" s="38"/>
      <c r="D5" s="39"/>
      <c r="E5" s="37">
        <v>0.0</v>
      </c>
      <c r="F5" s="54">
        <v>0.0</v>
      </c>
      <c r="G5" s="42" t="s">
        <v>77</v>
      </c>
      <c r="H5" s="43">
        <v>0.0</v>
      </c>
      <c r="I5" s="44"/>
      <c r="J5" s="42"/>
      <c r="K5" s="43">
        <v>0.0</v>
      </c>
      <c r="L5" s="56">
        <v>0.0</v>
      </c>
      <c r="M5" s="21"/>
      <c r="N5" s="21"/>
      <c r="O5" s="21"/>
      <c r="P5" s="21"/>
      <c r="Q5" s="21"/>
      <c r="R5" s="21"/>
      <c r="S5" s="21"/>
      <c r="T5" s="21"/>
      <c r="U5" s="21"/>
      <c r="V5" s="21"/>
      <c r="W5" s="21"/>
      <c r="X5" s="21"/>
      <c r="Y5" s="21"/>
      <c r="Z5" s="21"/>
    </row>
    <row r="6" ht="12.75" customHeight="1">
      <c r="A6" s="36" t="s">
        <v>80</v>
      </c>
      <c r="B6" s="37">
        <v>0.0</v>
      </c>
      <c r="C6" s="38"/>
      <c r="D6" s="39"/>
      <c r="E6" s="37">
        <v>0.0</v>
      </c>
      <c r="F6" s="54">
        <v>0.0</v>
      </c>
      <c r="G6" s="42" t="s">
        <v>80</v>
      </c>
      <c r="H6" s="43">
        <v>0.0</v>
      </c>
      <c r="I6" s="44"/>
      <c r="J6" s="42"/>
      <c r="K6" s="43">
        <v>0.0</v>
      </c>
      <c r="L6" s="56">
        <v>0.0</v>
      </c>
      <c r="M6" s="21"/>
      <c r="N6" s="21"/>
      <c r="O6" s="21"/>
      <c r="P6" s="21"/>
      <c r="Q6" s="21"/>
      <c r="R6" s="21"/>
      <c r="S6" s="21"/>
      <c r="T6" s="21"/>
      <c r="U6" s="21"/>
      <c r="V6" s="21"/>
      <c r="W6" s="21"/>
      <c r="X6" s="21"/>
      <c r="Y6" s="21"/>
      <c r="Z6" s="21"/>
    </row>
    <row r="7" ht="12.75" customHeight="1">
      <c r="A7" s="36" t="s">
        <v>83</v>
      </c>
      <c r="B7" s="37">
        <v>0.0</v>
      </c>
      <c r="C7" s="38"/>
      <c r="D7" s="39"/>
      <c r="E7" s="37">
        <v>0.0</v>
      </c>
      <c r="F7" s="54">
        <v>0.0</v>
      </c>
      <c r="G7" s="42" t="s">
        <v>83</v>
      </c>
      <c r="H7" s="43">
        <v>0.0</v>
      </c>
      <c r="I7" s="44"/>
      <c r="J7" s="42"/>
      <c r="K7" s="43">
        <v>0.0</v>
      </c>
      <c r="L7" s="56">
        <v>0.0</v>
      </c>
      <c r="M7" s="21"/>
      <c r="N7" s="21"/>
      <c r="O7" s="21"/>
      <c r="P7" s="21"/>
      <c r="Q7" s="21"/>
      <c r="R7" s="21"/>
      <c r="S7" s="21"/>
      <c r="T7" s="21"/>
      <c r="U7" s="21"/>
      <c r="V7" s="21"/>
      <c r="W7" s="21"/>
      <c r="X7" s="21"/>
      <c r="Y7" s="21"/>
      <c r="Z7" s="21"/>
    </row>
    <row r="8" ht="12.75" customHeight="1">
      <c r="A8" s="36" t="s">
        <v>86</v>
      </c>
      <c r="B8" s="37">
        <v>0.0</v>
      </c>
      <c r="C8" s="38"/>
      <c r="D8" s="39"/>
      <c r="E8" s="37">
        <v>0.0</v>
      </c>
      <c r="F8" s="54">
        <v>0.0</v>
      </c>
      <c r="G8" s="42" t="s">
        <v>86</v>
      </c>
      <c r="H8" s="43">
        <v>0.0</v>
      </c>
      <c r="I8" s="44"/>
      <c r="J8" s="42"/>
      <c r="K8" s="43">
        <v>0.0</v>
      </c>
      <c r="L8" s="56">
        <v>0.0</v>
      </c>
      <c r="M8" s="21"/>
      <c r="N8" s="21"/>
      <c r="O8" s="21"/>
      <c r="P8" s="21"/>
      <c r="Q8" s="21"/>
      <c r="R8" s="21"/>
      <c r="S8" s="21"/>
      <c r="T8" s="21"/>
      <c r="U8" s="21"/>
      <c r="V8" s="21"/>
      <c r="W8" s="21"/>
      <c r="X8" s="21"/>
      <c r="Y8" s="21"/>
      <c r="Z8" s="21"/>
    </row>
    <row r="9" ht="12.75" customHeight="1">
      <c r="A9" s="39" t="s">
        <v>89</v>
      </c>
      <c r="B9" s="37">
        <v>0.0</v>
      </c>
      <c r="C9" s="38" t="s">
        <v>90</v>
      </c>
      <c r="D9" s="39"/>
      <c r="E9" s="47"/>
      <c r="F9" s="48"/>
      <c r="G9" s="42" t="s">
        <v>89</v>
      </c>
      <c r="H9" s="49">
        <v>0.0</v>
      </c>
      <c r="I9" s="50" t="s">
        <v>90</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54">
        <v>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0</v>
      </c>
      <c r="C20" s="58"/>
      <c r="D20" s="39"/>
      <c r="E20" s="58">
        <f t="shared" ref="E20:F20" si="1">SUM(E5,E6,E7,E8,E10,E11,E15,E17,E18)</f>
        <v>0</v>
      </c>
      <c r="F20" s="64">
        <f t="shared" si="1"/>
        <v>0</v>
      </c>
      <c r="G20" s="42" t="s">
        <v>101</v>
      </c>
      <c r="H20" s="49">
        <f>SUM(H5:H18)</f>
        <v>0</v>
      </c>
      <c r="I20" s="59"/>
      <c r="J20" s="42"/>
      <c r="K20" s="49">
        <f t="shared" ref="K20:L20" si="2">SUM(K5:K19)</f>
        <v>0</v>
      </c>
      <c r="L20" s="65">
        <f t="shared" si="2"/>
        <v>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c r="I21" s="67"/>
      <c r="J21" s="28" t="s">
        <v>104</v>
      </c>
      <c r="K21" s="28" t="s">
        <v>105</v>
      </c>
      <c r="L21" s="70" t="s">
        <v>106</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c r="I22" s="74"/>
      <c r="J22" s="30"/>
      <c r="K22" s="30" t="s">
        <v>108</v>
      </c>
      <c r="L22" s="35" t="s">
        <v>109</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97"/>
      <c r="C24" s="79"/>
      <c r="D24" s="77"/>
      <c r="E24" s="97">
        <v>0.0</v>
      </c>
      <c r="F24" s="98">
        <v>0.0</v>
      </c>
      <c r="G24" s="81" t="s">
        <v>113</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114</v>
      </c>
      <c r="B25" s="97"/>
      <c r="C25" s="79"/>
      <c r="D25" s="77"/>
      <c r="E25" s="97">
        <v>0.0</v>
      </c>
      <c r="F25" s="98">
        <v>0.0</v>
      </c>
      <c r="G25" s="81" t="s">
        <v>116</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117</v>
      </c>
      <c r="B26" s="97"/>
      <c r="C26" s="79"/>
      <c r="D26" s="77"/>
      <c r="E26" s="97">
        <v>0.0</v>
      </c>
      <c r="F26" s="98">
        <v>0.0</v>
      </c>
      <c r="G26" s="81" t="s">
        <v>119</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120</v>
      </c>
      <c r="B27" s="87"/>
      <c r="C27" s="79"/>
      <c r="D27" s="77"/>
      <c r="E27" s="87">
        <v>0.0</v>
      </c>
      <c r="F27" s="98">
        <v>0.0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7"/>
      <c r="C28" s="79"/>
      <c r="D28" s="77"/>
      <c r="E28" s="87">
        <v>0.0</v>
      </c>
      <c r="F28" s="98">
        <v>0.0</v>
      </c>
      <c r="G28" s="81" t="s">
        <v>125</v>
      </c>
      <c r="H28" s="88"/>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126</v>
      </c>
      <c r="H29" s="90"/>
      <c r="I29" s="95" t="s">
        <v>90</v>
      </c>
      <c r="J29" s="84"/>
      <c r="K29" s="90"/>
      <c r="L29" s="91"/>
      <c r="M29" s="21"/>
      <c r="N29" s="21"/>
      <c r="O29" s="21"/>
      <c r="P29" s="21"/>
      <c r="Q29" s="21"/>
      <c r="R29" s="21"/>
      <c r="S29" s="21"/>
      <c r="T29" s="21"/>
      <c r="U29" s="21"/>
      <c r="V29" s="21"/>
      <c r="W29" s="21"/>
      <c r="X29" s="21"/>
      <c r="Y29" s="21"/>
      <c r="Z29" s="21"/>
    </row>
    <row r="30" ht="12.75" customHeight="1">
      <c r="A30" s="77" t="s">
        <v>127</v>
      </c>
      <c r="B30" s="97"/>
      <c r="C30" s="79"/>
      <c r="D30" s="77"/>
      <c r="E30" s="97">
        <v>0.0</v>
      </c>
      <c r="F30" s="98">
        <v>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97"/>
      <c r="C31" s="79"/>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c r="C32" s="79"/>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0</v>
      </c>
      <c r="I34" s="89"/>
      <c r="J34" s="84"/>
      <c r="K34" s="88">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t="s">
        <v>285</v>
      </c>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t="s">
        <v>20</v>
      </c>
      <c r="I36" s="71"/>
      <c r="J36" s="31" t="s">
        <v>286</v>
      </c>
      <c r="K36" s="30"/>
      <c r="L36" s="73"/>
      <c r="M36" s="21"/>
      <c r="N36" s="21"/>
      <c r="O36" s="21"/>
      <c r="P36" s="21"/>
      <c r="Q36" s="21"/>
      <c r="R36" s="21"/>
      <c r="S36" s="21"/>
      <c r="T36" s="21"/>
      <c r="U36" s="21"/>
      <c r="V36" s="21"/>
      <c r="W36" s="21"/>
      <c r="X36" s="21"/>
      <c r="Y36" s="21"/>
      <c r="Z36" s="21"/>
    </row>
    <row r="37" ht="12.75" customHeight="1">
      <c r="A37" s="77" t="s">
        <v>101</v>
      </c>
      <c r="B37" s="106">
        <f>SUM(B24:B35)</f>
        <v>0</v>
      </c>
      <c r="C37" s="107"/>
      <c r="D37" s="77"/>
      <c r="E37" s="106">
        <f t="shared" ref="E37:F37" si="4">SUM(E24:E36)</f>
        <v>0</v>
      </c>
      <c r="F37" s="108">
        <f t="shared" si="4"/>
        <v>0</v>
      </c>
      <c r="G37" s="31" t="s">
        <v>107</v>
      </c>
      <c r="H37" s="31" t="s">
        <v>287</v>
      </c>
      <c r="I37" s="71"/>
      <c r="J37" s="31"/>
      <c r="K37" s="30" t="s">
        <v>288</v>
      </c>
      <c r="L37" s="35" t="s">
        <v>289</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360.0</v>
      </c>
      <c r="I39" s="112" t="s">
        <v>290</v>
      </c>
      <c r="J39" s="113"/>
      <c r="K39" s="114">
        <v>360.0</v>
      </c>
      <c r="L39" s="115">
        <v>360.0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440.0</v>
      </c>
      <c r="I41" s="112" t="s">
        <v>291</v>
      </c>
      <c r="J41" s="113"/>
      <c r="K41" s="114">
        <v>440.0</v>
      </c>
      <c r="L41" s="115">
        <v>440.0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300.0</v>
      </c>
      <c r="I42" s="112"/>
      <c r="J42" s="113"/>
      <c r="K42" s="114">
        <v>300.0</v>
      </c>
      <c r="L42" s="115">
        <v>300.0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1100</v>
      </c>
      <c r="I45" s="116"/>
      <c r="J45" s="113"/>
      <c r="K45" s="129">
        <f t="shared" ref="K45:L45" si="5">SUM(K39,K40,K41,K42,K43,K44)</f>
        <v>1100</v>
      </c>
      <c r="L45" s="130">
        <f t="shared" si="5"/>
        <v>1100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85"/>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1100</v>
      </c>
      <c r="F64" s="172">
        <f t="shared" si="9"/>
        <v>1100</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0</v>
      </c>
      <c r="F65" s="172">
        <f t="shared" si="10"/>
        <v>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1100</v>
      </c>
      <c r="F66" s="172">
        <f t="shared" si="11"/>
        <v>1100</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189</v>
      </c>
      <c r="F67" s="176" t="s">
        <v>190</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292</v>
      </c>
      <c r="B1" s="19" t="s">
        <v>293</v>
      </c>
      <c r="C1" s="19" t="s">
        <v>294</v>
      </c>
      <c r="D1" s="19" t="s">
        <v>295</v>
      </c>
      <c r="E1" s="19" t="s">
        <v>57</v>
      </c>
      <c r="F1" s="19" t="s">
        <v>197</v>
      </c>
      <c r="G1" s="20" t="s">
        <v>296</v>
      </c>
      <c r="H1" s="21"/>
      <c r="I1" s="21"/>
      <c r="J1" s="21"/>
      <c r="K1" s="22" t="s">
        <v>297</v>
      </c>
      <c r="L1" s="23"/>
      <c r="M1" s="21"/>
      <c r="N1" s="24"/>
      <c r="O1" s="21"/>
      <c r="P1" s="21"/>
      <c r="Q1" s="21"/>
      <c r="R1" s="21"/>
      <c r="S1" s="21"/>
      <c r="T1" s="21"/>
      <c r="U1" s="21"/>
      <c r="V1" s="21"/>
      <c r="W1" s="21"/>
      <c r="X1" s="21"/>
      <c r="Y1" s="21"/>
      <c r="Z1" s="21"/>
    </row>
    <row r="2" ht="12.75" customHeight="1">
      <c r="A2" s="25" t="s">
        <v>225</v>
      </c>
      <c r="B2" s="26"/>
      <c r="C2" s="26"/>
      <c r="D2" s="26"/>
      <c r="E2" s="27"/>
      <c r="F2" s="27"/>
      <c r="G2" s="26" t="s">
        <v>226</v>
      </c>
      <c r="H2" s="28"/>
      <c r="I2" s="28"/>
      <c r="J2" s="28"/>
      <c r="K2" s="27"/>
      <c r="L2" s="29"/>
      <c r="M2" s="21"/>
      <c r="N2" s="21"/>
      <c r="O2" s="21"/>
      <c r="P2" s="21"/>
      <c r="Q2" s="21"/>
      <c r="R2" s="21"/>
      <c r="S2" s="21"/>
      <c r="T2" s="21"/>
      <c r="U2" s="21"/>
      <c r="V2" s="21"/>
      <c r="W2" s="21"/>
      <c r="X2" s="21"/>
      <c r="Y2" s="21"/>
      <c r="Z2" s="21"/>
    </row>
    <row r="3" ht="12.75" customHeight="1">
      <c r="A3" s="30" t="s">
        <v>227</v>
      </c>
      <c r="B3" s="31" t="s">
        <v>109</v>
      </c>
      <c r="C3" s="31" t="s">
        <v>108</v>
      </c>
      <c r="D3" s="31" t="s">
        <v>104</v>
      </c>
      <c r="E3" s="30" t="s">
        <v>228</v>
      </c>
      <c r="F3" s="33"/>
      <c r="G3" s="30" t="s">
        <v>229</v>
      </c>
      <c r="H3" s="31" t="s">
        <v>109</v>
      </c>
      <c r="I3" s="31" t="s">
        <v>108</v>
      </c>
      <c r="J3" s="31" t="s">
        <v>104</v>
      </c>
      <c r="K3" s="30" t="s">
        <v>228</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0.0</v>
      </c>
      <c r="C5" s="38"/>
      <c r="D5" s="39"/>
      <c r="E5" s="37">
        <v>0.0</v>
      </c>
      <c r="F5" s="54">
        <v>0.0</v>
      </c>
      <c r="G5" s="42" t="s">
        <v>77</v>
      </c>
      <c r="H5" s="43">
        <v>0.0</v>
      </c>
      <c r="I5" s="44"/>
      <c r="J5" s="42"/>
      <c r="K5" s="43">
        <v>0.0</v>
      </c>
      <c r="L5" s="56">
        <v>0.0</v>
      </c>
      <c r="M5" s="21"/>
      <c r="N5" s="21"/>
      <c r="O5" s="21"/>
      <c r="P5" s="21"/>
      <c r="Q5" s="21"/>
      <c r="R5" s="21"/>
      <c r="S5" s="21"/>
      <c r="T5" s="21"/>
      <c r="U5" s="21"/>
      <c r="V5" s="21"/>
      <c r="W5" s="21"/>
      <c r="X5" s="21"/>
      <c r="Y5" s="21"/>
      <c r="Z5" s="21"/>
    </row>
    <row r="6" ht="12.75" customHeight="1">
      <c r="A6" s="36" t="s">
        <v>80</v>
      </c>
      <c r="B6" s="37">
        <v>0.0</v>
      </c>
      <c r="C6" s="38"/>
      <c r="D6" s="39"/>
      <c r="E6" s="37">
        <v>0.0</v>
      </c>
      <c r="F6" s="54">
        <v>0.0</v>
      </c>
      <c r="G6" s="42" t="s">
        <v>80</v>
      </c>
      <c r="H6" s="43">
        <v>0.0</v>
      </c>
      <c r="I6" s="44"/>
      <c r="J6" s="42"/>
      <c r="K6" s="43">
        <v>0.0</v>
      </c>
      <c r="L6" s="56">
        <v>0.0</v>
      </c>
      <c r="M6" s="21"/>
      <c r="N6" s="21"/>
      <c r="O6" s="21"/>
      <c r="P6" s="21"/>
      <c r="Q6" s="21"/>
      <c r="R6" s="21"/>
      <c r="S6" s="21"/>
      <c r="T6" s="21"/>
      <c r="U6" s="21"/>
      <c r="V6" s="21"/>
      <c r="W6" s="21"/>
      <c r="X6" s="21"/>
      <c r="Y6" s="21"/>
      <c r="Z6" s="21"/>
    </row>
    <row r="7" ht="12.75" customHeight="1">
      <c r="A7" s="36" t="s">
        <v>83</v>
      </c>
      <c r="B7" s="37">
        <v>0.0</v>
      </c>
      <c r="C7" s="38"/>
      <c r="D7" s="39"/>
      <c r="E7" s="37">
        <v>0.0</v>
      </c>
      <c r="F7" s="54">
        <v>0.0</v>
      </c>
      <c r="G7" s="42" t="s">
        <v>83</v>
      </c>
      <c r="H7" s="43">
        <v>0.0</v>
      </c>
      <c r="I7" s="44"/>
      <c r="J7" s="42"/>
      <c r="K7" s="43">
        <v>0.0</v>
      </c>
      <c r="L7" s="56">
        <v>0.0</v>
      </c>
      <c r="M7" s="21"/>
      <c r="N7" s="21"/>
      <c r="O7" s="21"/>
      <c r="P7" s="21"/>
      <c r="Q7" s="21"/>
      <c r="R7" s="21"/>
      <c r="S7" s="21"/>
      <c r="T7" s="21"/>
      <c r="U7" s="21"/>
      <c r="V7" s="21"/>
      <c r="W7" s="21"/>
      <c r="X7" s="21"/>
      <c r="Y7" s="21"/>
      <c r="Z7" s="21"/>
    </row>
    <row r="8" ht="12.75" customHeight="1">
      <c r="A8" s="36" t="s">
        <v>86</v>
      </c>
      <c r="B8" s="37">
        <v>0.0</v>
      </c>
      <c r="C8" s="38"/>
      <c r="D8" s="39"/>
      <c r="E8" s="37">
        <v>0.0</v>
      </c>
      <c r="F8" s="54">
        <v>0.0</v>
      </c>
      <c r="G8" s="42" t="s">
        <v>86</v>
      </c>
      <c r="H8" s="43">
        <v>0.0</v>
      </c>
      <c r="I8" s="44"/>
      <c r="J8" s="42"/>
      <c r="K8" s="43">
        <v>0.0</v>
      </c>
      <c r="L8" s="56">
        <v>0.0</v>
      </c>
      <c r="M8" s="21"/>
      <c r="N8" s="21"/>
      <c r="O8" s="21"/>
      <c r="P8" s="21"/>
      <c r="Q8" s="21"/>
      <c r="R8" s="21"/>
      <c r="S8" s="21"/>
      <c r="T8" s="21"/>
      <c r="U8" s="21"/>
      <c r="V8" s="21"/>
      <c r="W8" s="21"/>
      <c r="X8" s="21"/>
      <c r="Y8" s="21"/>
      <c r="Z8" s="21"/>
    </row>
    <row r="9" ht="12.75" customHeight="1">
      <c r="A9" s="39" t="s">
        <v>89</v>
      </c>
      <c r="B9" s="37">
        <v>0.0</v>
      </c>
      <c r="C9" s="38" t="s">
        <v>90</v>
      </c>
      <c r="D9" s="39"/>
      <c r="E9" s="47"/>
      <c r="F9" s="48"/>
      <c r="G9" s="42" t="s">
        <v>89</v>
      </c>
      <c r="H9" s="49">
        <v>0.0</v>
      </c>
      <c r="I9" s="50" t="s">
        <v>90</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54">
        <v>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0</v>
      </c>
      <c r="C20" s="58"/>
      <c r="D20" s="39"/>
      <c r="E20" s="58">
        <f t="shared" ref="E20:F20" si="1">SUM(E5,E6,E7,E8,E10,E11,E15,E17,E18)</f>
        <v>0</v>
      </c>
      <c r="F20" s="64">
        <f t="shared" si="1"/>
        <v>0</v>
      </c>
      <c r="G20" s="42" t="s">
        <v>101</v>
      </c>
      <c r="H20" s="49">
        <f>SUM(H5:H18)</f>
        <v>0</v>
      </c>
      <c r="I20" s="59"/>
      <c r="J20" s="42"/>
      <c r="K20" s="49">
        <f t="shared" ref="K20:L20" si="2">SUM(K5:K19)</f>
        <v>0</v>
      </c>
      <c r="L20" s="65">
        <f t="shared" si="2"/>
        <v>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t="s">
        <v>22</v>
      </c>
      <c r="I21" s="67"/>
      <c r="J21" s="28" t="s">
        <v>298</v>
      </c>
      <c r="K21" s="28" t="s">
        <v>231</v>
      </c>
      <c r="L21" s="70" t="s">
        <v>299</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t="s">
        <v>300</v>
      </c>
      <c r="I22" s="74"/>
      <c r="J22" s="30"/>
      <c r="K22" s="30" t="s">
        <v>70</v>
      </c>
      <c r="L22" s="35" t="s">
        <v>301</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97">
        <v>0.0</v>
      </c>
      <c r="C24" s="79"/>
      <c r="D24" s="77"/>
      <c r="E24" s="97">
        <v>0.0</v>
      </c>
      <c r="F24" s="98">
        <v>0.0</v>
      </c>
      <c r="G24" s="81" t="s">
        <v>113</v>
      </c>
      <c r="H24" s="82">
        <v>100.0</v>
      </c>
      <c r="I24" s="83" t="s">
        <v>302</v>
      </c>
      <c r="J24" s="84"/>
      <c r="K24" s="182">
        <v>100.0</v>
      </c>
      <c r="L24" s="183">
        <v>100.0</v>
      </c>
      <c r="M24" s="21"/>
      <c r="N24" s="21"/>
      <c r="O24" s="21"/>
      <c r="P24" s="21"/>
      <c r="Q24" s="21"/>
      <c r="R24" s="21"/>
      <c r="S24" s="21"/>
      <c r="T24" s="21"/>
      <c r="U24" s="21"/>
      <c r="V24" s="21"/>
      <c r="W24" s="21"/>
      <c r="X24" s="21"/>
      <c r="Y24" s="21"/>
      <c r="Z24" s="21"/>
    </row>
    <row r="25" ht="12.75" customHeight="1">
      <c r="A25" s="77" t="s">
        <v>114</v>
      </c>
      <c r="B25" s="97">
        <v>0.0</v>
      </c>
      <c r="C25" s="79"/>
      <c r="D25" s="77"/>
      <c r="E25" s="97">
        <v>0.0</v>
      </c>
      <c r="F25" s="98">
        <v>0.0</v>
      </c>
      <c r="G25" s="81" t="s">
        <v>116</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117</v>
      </c>
      <c r="B26" s="78">
        <v>200.0</v>
      </c>
      <c r="C26" s="79" t="s">
        <v>303</v>
      </c>
      <c r="D26" s="77"/>
      <c r="E26" s="86">
        <v>200.0</v>
      </c>
      <c r="F26" s="80">
        <v>200.0</v>
      </c>
      <c r="G26" s="81" t="s">
        <v>119</v>
      </c>
      <c r="H26" s="82">
        <v>600.0</v>
      </c>
      <c r="I26" s="83" t="s">
        <v>304</v>
      </c>
      <c r="J26" s="84"/>
      <c r="K26" s="182">
        <v>600.0</v>
      </c>
      <c r="L26" s="183">
        <v>600.0</v>
      </c>
      <c r="M26" s="21"/>
      <c r="N26" s="21"/>
      <c r="O26" s="21"/>
      <c r="P26" s="21"/>
      <c r="Q26" s="21"/>
      <c r="R26" s="21"/>
      <c r="S26" s="21"/>
      <c r="T26" s="21"/>
      <c r="U26" s="21"/>
      <c r="V26" s="21"/>
      <c r="W26" s="21"/>
      <c r="X26" s="21"/>
      <c r="Y26" s="21"/>
      <c r="Z26" s="21"/>
    </row>
    <row r="27" ht="12.75" customHeight="1">
      <c r="A27" s="77" t="s">
        <v>120</v>
      </c>
      <c r="B27" s="87"/>
      <c r="C27" s="79"/>
      <c r="D27" s="77"/>
      <c r="E27" s="87">
        <v>0.0</v>
      </c>
      <c r="F27" s="98">
        <v>0.0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6"/>
      <c r="C28" s="79"/>
      <c r="D28" s="77"/>
      <c r="E28" s="86"/>
      <c r="F28" s="98">
        <v>0.0</v>
      </c>
      <c r="G28" s="81" t="s">
        <v>125</v>
      </c>
      <c r="H28" s="88">
        <v>150.0</v>
      </c>
      <c r="I28" s="89"/>
      <c r="J28" s="84"/>
      <c r="K28" s="186"/>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305</v>
      </c>
      <c r="H29" s="90"/>
      <c r="I29" s="95" t="s">
        <v>306</v>
      </c>
      <c r="J29" s="84"/>
      <c r="K29" s="90"/>
      <c r="L29" s="91"/>
      <c r="M29" s="21"/>
      <c r="N29" s="21"/>
      <c r="O29" s="21"/>
      <c r="P29" s="21"/>
      <c r="Q29" s="21"/>
      <c r="R29" s="21"/>
      <c r="S29" s="21"/>
      <c r="T29" s="21"/>
      <c r="U29" s="21"/>
      <c r="V29" s="21"/>
      <c r="W29" s="21"/>
      <c r="X29" s="21"/>
      <c r="Y29" s="21"/>
      <c r="Z29" s="21"/>
    </row>
    <row r="30" ht="12.75" customHeight="1">
      <c r="A30" s="77" t="s">
        <v>127</v>
      </c>
      <c r="B30" s="97">
        <v>0.0</v>
      </c>
      <c r="C30" s="79"/>
      <c r="D30" s="77"/>
      <c r="E30" s="97">
        <v>0.0</v>
      </c>
      <c r="F30" s="98">
        <v>0.0</v>
      </c>
      <c r="G30" s="96" t="s">
        <v>129</v>
      </c>
      <c r="H30" s="82">
        <v>0.0</v>
      </c>
      <c r="I30" s="83"/>
      <c r="J30" s="84"/>
      <c r="K30" s="182">
        <v>150.0</v>
      </c>
      <c r="L30" s="183">
        <v>150.0</v>
      </c>
      <c r="M30" s="21"/>
      <c r="N30" s="21"/>
      <c r="O30" s="21"/>
      <c r="P30" s="21"/>
      <c r="Q30" s="21"/>
      <c r="R30" s="21"/>
      <c r="S30" s="21"/>
      <c r="T30" s="21"/>
      <c r="U30" s="21"/>
      <c r="V30" s="21"/>
      <c r="W30" s="21"/>
      <c r="X30" s="21"/>
      <c r="Y30" s="21"/>
      <c r="Z30" s="21"/>
    </row>
    <row r="31" ht="27.0" customHeight="1">
      <c r="A31" s="77" t="s">
        <v>130</v>
      </c>
      <c r="B31" s="97">
        <v>0.0</v>
      </c>
      <c r="C31" s="79"/>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v>0.0</v>
      </c>
      <c r="C32" s="79"/>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v>0.0</v>
      </c>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850</v>
      </c>
      <c r="I34" s="89"/>
      <c r="J34" s="84"/>
      <c r="K34" s="88">
        <f t="shared" ref="K34:L34" si="3">SUM(K24,K25,K26,K27,K30,K32)</f>
        <v>850</v>
      </c>
      <c r="L34" s="104">
        <f t="shared" si="3"/>
        <v>850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c r="I35" s="67"/>
      <c r="J35" s="28"/>
      <c r="K35" s="68"/>
      <c r="L35" s="69"/>
      <c r="M35" s="21"/>
      <c r="N35" s="21"/>
      <c r="O35" s="21"/>
      <c r="P35" s="21"/>
      <c r="Q35" s="21"/>
      <c r="R35" s="21"/>
      <c r="S35" s="21"/>
      <c r="T35" s="21"/>
      <c r="U35" s="21"/>
      <c r="V35" s="21"/>
      <c r="W35" s="21"/>
      <c r="X35" s="21"/>
      <c r="Y35" s="21"/>
      <c r="Z35" s="21"/>
    </row>
    <row r="36" ht="12.75" customHeight="1">
      <c r="A36" s="100" t="s">
        <v>139</v>
      </c>
      <c r="B36" s="97"/>
      <c r="C36" s="105"/>
      <c r="D36" s="100"/>
      <c r="E36" s="101"/>
      <c r="F36" s="103"/>
      <c r="G36" s="31" t="s">
        <v>140</v>
      </c>
      <c r="H36" s="31"/>
      <c r="I36" s="71"/>
      <c r="J36" s="31" t="s">
        <v>104</v>
      </c>
      <c r="K36" s="30"/>
      <c r="L36" s="73"/>
      <c r="M36" s="21"/>
      <c r="N36" s="21"/>
      <c r="O36" s="21"/>
      <c r="P36" s="21"/>
      <c r="Q36" s="21"/>
      <c r="R36" s="21"/>
      <c r="S36" s="21"/>
      <c r="T36" s="21"/>
      <c r="U36" s="21"/>
      <c r="V36" s="21"/>
      <c r="W36" s="21"/>
      <c r="X36" s="21"/>
      <c r="Y36" s="21"/>
      <c r="Z36" s="21"/>
    </row>
    <row r="37" ht="12.75" customHeight="1">
      <c r="A37" s="77" t="s">
        <v>101</v>
      </c>
      <c r="B37" s="106">
        <f>SUM(B24:B35)</f>
        <v>200</v>
      </c>
      <c r="C37" s="107"/>
      <c r="D37" s="77"/>
      <c r="E37" s="106">
        <f t="shared" ref="E37:F37" si="4">SUM(E24:E36)</f>
        <v>200</v>
      </c>
      <c r="F37" s="108">
        <f t="shared" si="4"/>
        <v>200</v>
      </c>
      <c r="G37" s="31" t="s">
        <v>107</v>
      </c>
      <c r="H37" s="31"/>
      <c r="I37" s="71"/>
      <c r="J37" s="31"/>
      <c r="K37" s="30" t="s">
        <v>108</v>
      </c>
      <c r="L37" s="35" t="s">
        <v>109</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0</v>
      </c>
      <c r="I45" s="116"/>
      <c r="J45" s="113"/>
      <c r="K45" s="129">
        <f t="shared" ref="K45:L45" si="5">SUM(K39,K40,K41,K42,K43,K44)</f>
        <v>0</v>
      </c>
      <c r="L45" s="130">
        <f t="shared" si="5"/>
        <v>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60" t="s">
        <v>307</v>
      </c>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850</v>
      </c>
      <c r="F64" s="172">
        <f t="shared" si="9"/>
        <v>850</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200</v>
      </c>
      <c r="F65" s="172">
        <f t="shared" si="10"/>
        <v>200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1050</v>
      </c>
      <c r="F66" s="172">
        <f t="shared" si="11"/>
        <v>1050</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189</v>
      </c>
      <c r="F67" s="176" t="s">
        <v>190</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308</v>
      </c>
      <c r="B1" s="19" t="s">
        <v>309</v>
      </c>
      <c r="C1" s="19" t="s">
        <v>55</v>
      </c>
      <c r="D1" s="19" t="s">
        <v>310</v>
      </c>
      <c r="E1" s="19" t="s">
        <v>57</v>
      </c>
      <c r="F1" s="19" t="s">
        <v>197</v>
      </c>
      <c r="G1" s="20" t="s">
        <v>311</v>
      </c>
      <c r="H1" s="21"/>
      <c r="I1" s="21"/>
      <c r="J1" s="21"/>
      <c r="K1" s="22" t="s">
        <v>312</v>
      </c>
      <c r="L1" s="23"/>
      <c r="M1" s="21"/>
      <c r="N1" s="24"/>
      <c r="O1" s="21"/>
      <c r="P1" s="21"/>
      <c r="Q1" s="21"/>
      <c r="R1" s="21"/>
      <c r="S1" s="21"/>
      <c r="T1" s="21"/>
      <c r="U1" s="21"/>
      <c r="V1" s="21"/>
      <c r="W1" s="21"/>
      <c r="X1" s="21"/>
      <c r="Y1" s="21"/>
      <c r="Z1" s="21"/>
    </row>
    <row r="2" ht="12.75" customHeight="1">
      <c r="A2" s="25" t="s">
        <v>313</v>
      </c>
      <c r="B2" s="26"/>
      <c r="C2" s="26"/>
      <c r="D2" s="26"/>
      <c r="E2" s="27"/>
      <c r="F2" s="27"/>
      <c r="G2" s="26" t="s">
        <v>314</v>
      </c>
      <c r="H2" s="28"/>
      <c r="I2" s="28"/>
      <c r="J2" s="28"/>
      <c r="K2" s="27"/>
      <c r="L2" s="29"/>
      <c r="M2" s="21"/>
      <c r="N2" s="21"/>
      <c r="O2" s="21"/>
      <c r="P2" s="21"/>
      <c r="Q2" s="21"/>
      <c r="R2" s="21"/>
      <c r="S2" s="21"/>
      <c r="T2" s="21"/>
      <c r="U2" s="21"/>
      <c r="V2" s="21"/>
      <c r="W2" s="21"/>
      <c r="X2" s="21"/>
      <c r="Y2" s="21"/>
      <c r="Z2" s="21"/>
    </row>
    <row r="3" ht="12.75" customHeight="1">
      <c r="A3" s="30" t="s">
        <v>315</v>
      </c>
      <c r="B3" s="31" t="s">
        <v>316</v>
      </c>
      <c r="C3" s="31" t="s">
        <v>317</v>
      </c>
      <c r="D3" s="31" t="s">
        <v>318</v>
      </c>
      <c r="E3" s="30" t="s">
        <v>319</v>
      </c>
      <c r="F3" s="33"/>
      <c r="G3" s="30" t="s">
        <v>320</v>
      </c>
      <c r="H3" s="31" t="s">
        <v>321</v>
      </c>
      <c r="I3" s="31" t="s">
        <v>322</v>
      </c>
      <c r="J3" s="31" t="s">
        <v>323</v>
      </c>
      <c r="K3" s="30" t="s">
        <v>67</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200.0</v>
      </c>
      <c r="C5" s="38" t="s">
        <v>324</v>
      </c>
      <c r="D5" s="39"/>
      <c r="E5" s="40">
        <v>200.0</v>
      </c>
      <c r="F5" s="41">
        <v>200.0</v>
      </c>
      <c r="G5" s="42" t="s">
        <v>77</v>
      </c>
      <c r="H5" s="43">
        <v>0.0</v>
      </c>
      <c r="I5" s="44"/>
      <c r="J5" s="42"/>
      <c r="K5" s="43">
        <v>0.0</v>
      </c>
      <c r="L5" s="56">
        <v>0.0</v>
      </c>
      <c r="M5" s="21"/>
      <c r="N5" s="21"/>
      <c r="O5" s="21"/>
      <c r="P5" s="21"/>
      <c r="Q5" s="21"/>
      <c r="R5" s="21"/>
      <c r="S5" s="21"/>
      <c r="T5" s="21"/>
      <c r="U5" s="21"/>
      <c r="V5" s="21"/>
      <c r="W5" s="21"/>
      <c r="X5" s="21"/>
      <c r="Y5" s="21"/>
      <c r="Z5" s="21"/>
    </row>
    <row r="6" ht="12.75" customHeight="1">
      <c r="A6" s="36" t="s">
        <v>80</v>
      </c>
      <c r="B6" s="37">
        <v>50.0</v>
      </c>
      <c r="C6" s="38" t="s">
        <v>325</v>
      </c>
      <c r="D6" s="39"/>
      <c r="E6" s="40">
        <v>50.0</v>
      </c>
      <c r="F6" s="41">
        <v>50.0</v>
      </c>
      <c r="G6" s="42" t="s">
        <v>80</v>
      </c>
      <c r="H6" s="43">
        <v>20.0</v>
      </c>
      <c r="I6" s="44" t="s">
        <v>326</v>
      </c>
      <c r="J6" s="42"/>
      <c r="K6" s="45">
        <v>20.0</v>
      </c>
      <c r="L6" s="46">
        <v>20.0</v>
      </c>
      <c r="M6" s="21"/>
      <c r="N6" s="21"/>
      <c r="O6" s="21"/>
      <c r="P6" s="21"/>
      <c r="Q6" s="21"/>
      <c r="R6" s="21"/>
      <c r="S6" s="21"/>
      <c r="T6" s="21"/>
      <c r="U6" s="21"/>
      <c r="V6" s="21"/>
      <c r="W6" s="21"/>
      <c r="X6" s="21"/>
      <c r="Y6" s="21"/>
      <c r="Z6" s="21"/>
    </row>
    <row r="7" ht="12.75" customHeight="1">
      <c r="A7" s="36" t="s">
        <v>83</v>
      </c>
      <c r="B7" s="37">
        <v>1200.0</v>
      </c>
      <c r="C7" s="38" t="s">
        <v>327</v>
      </c>
      <c r="D7" s="39"/>
      <c r="E7" s="40">
        <v>560.0</v>
      </c>
      <c r="F7" s="41">
        <v>560.0</v>
      </c>
      <c r="G7" s="42" t="s">
        <v>83</v>
      </c>
      <c r="H7" s="43">
        <v>800.0</v>
      </c>
      <c r="I7" s="44" t="s">
        <v>328</v>
      </c>
      <c r="J7" s="42"/>
      <c r="K7" s="45">
        <v>560.0</v>
      </c>
      <c r="L7" s="46">
        <v>560.0</v>
      </c>
      <c r="M7" s="21"/>
      <c r="N7" s="21"/>
      <c r="O7" s="21"/>
      <c r="P7" s="21"/>
      <c r="Q7" s="21"/>
      <c r="R7" s="21"/>
      <c r="S7" s="21"/>
      <c r="T7" s="21"/>
      <c r="U7" s="21"/>
      <c r="V7" s="21"/>
      <c r="W7" s="21"/>
      <c r="X7" s="21"/>
      <c r="Y7" s="21"/>
      <c r="Z7" s="21"/>
    </row>
    <row r="8" ht="12.75" customHeight="1">
      <c r="A8" s="36" t="s">
        <v>86</v>
      </c>
      <c r="B8" s="37">
        <v>100.0</v>
      </c>
      <c r="C8" s="38" t="s">
        <v>329</v>
      </c>
      <c r="D8" s="39"/>
      <c r="E8" s="40">
        <v>100.0</v>
      </c>
      <c r="F8" s="41">
        <v>100.0</v>
      </c>
      <c r="G8" s="42" t="s">
        <v>86</v>
      </c>
      <c r="H8" s="43">
        <v>200.0</v>
      </c>
      <c r="I8" s="44" t="s">
        <v>330</v>
      </c>
      <c r="J8" s="42"/>
      <c r="K8" s="45">
        <v>170.0</v>
      </c>
      <c r="L8" s="46">
        <v>170.0</v>
      </c>
      <c r="M8" s="21"/>
      <c r="N8" s="21"/>
      <c r="O8" s="21"/>
      <c r="P8" s="21"/>
      <c r="Q8" s="21"/>
      <c r="R8" s="21"/>
      <c r="S8" s="21"/>
      <c r="T8" s="21"/>
      <c r="U8" s="21"/>
      <c r="V8" s="21"/>
      <c r="W8" s="21"/>
      <c r="X8" s="21"/>
      <c r="Y8" s="21"/>
      <c r="Z8" s="21"/>
    </row>
    <row r="9" ht="12.75" customHeight="1">
      <c r="A9" s="39" t="s">
        <v>89</v>
      </c>
      <c r="B9" s="37">
        <v>10.0</v>
      </c>
      <c r="C9" s="38" t="s">
        <v>331</v>
      </c>
      <c r="D9" s="39"/>
      <c r="E9" s="47"/>
      <c r="F9" s="48"/>
      <c r="G9" s="42" t="s">
        <v>89</v>
      </c>
      <c r="H9" s="49" t="s">
        <v>99</v>
      </c>
      <c r="I9" s="50" t="s">
        <v>90</v>
      </c>
      <c r="J9" s="42"/>
      <c r="K9" s="51"/>
      <c r="L9" s="52"/>
      <c r="M9" s="21"/>
      <c r="N9" s="21"/>
      <c r="O9" s="21"/>
      <c r="P9" s="21"/>
      <c r="Q9" s="21"/>
      <c r="R9" s="21"/>
      <c r="S9" s="21"/>
      <c r="T9" s="21"/>
      <c r="U9" s="21"/>
      <c r="V9" s="21"/>
      <c r="W9" s="21"/>
      <c r="X9" s="21"/>
      <c r="Y9" s="21"/>
      <c r="Z9" s="21"/>
    </row>
    <row r="10" ht="12.75" customHeight="1">
      <c r="A10" s="53" t="s">
        <v>91</v>
      </c>
      <c r="B10" s="37"/>
      <c r="C10" s="38"/>
      <c r="D10" s="39"/>
      <c r="E10" s="40">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t="s">
        <v>272</v>
      </c>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54">
        <v>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v>120.0</v>
      </c>
      <c r="C17" s="38" t="s">
        <v>332</v>
      </c>
      <c r="D17" s="39"/>
      <c r="E17" s="40">
        <v>0.0</v>
      </c>
      <c r="F17" s="54">
        <v>0.0</v>
      </c>
      <c r="G17" s="42" t="s">
        <v>99</v>
      </c>
      <c r="H17" s="43"/>
      <c r="I17" s="44"/>
      <c r="J17" s="42"/>
      <c r="K17" s="45"/>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1680</v>
      </c>
      <c r="C20" s="58"/>
      <c r="D20" s="39"/>
      <c r="E20" s="58">
        <f t="shared" ref="E20:F20" si="1">SUM(E5,E6,E7,E8,E10,E11,E15,E17,E18)</f>
        <v>910</v>
      </c>
      <c r="F20" s="64">
        <f t="shared" si="1"/>
        <v>910</v>
      </c>
      <c r="G20" s="42" t="s">
        <v>101</v>
      </c>
      <c r="H20" s="49">
        <f>SUM(H5:H18)</f>
        <v>1020</v>
      </c>
      <c r="I20" s="59"/>
      <c r="J20" s="42"/>
      <c r="K20" s="49">
        <f t="shared" ref="K20:L20" si="2">SUM(K5:K19)</f>
        <v>750</v>
      </c>
      <c r="L20" s="65">
        <f t="shared" si="2"/>
        <v>750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v>7.0</v>
      </c>
      <c r="I21" s="67"/>
      <c r="J21" s="28" t="s">
        <v>333</v>
      </c>
      <c r="K21" s="28" t="s">
        <v>105</v>
      </c>
      <c r="L21" s="70" t="s">
        <v>334</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t="s">
        <v>335</v>
      </c>
      <c r="I22" s="74"/>
      <c r="J22" s="30"/>
      <c r="K22" s="30" t="s">
        <v>336</v>
      </c>
      <c r="L22" s="35" t="s">
        <v>337</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78">
        <v>0.0</v>
      </c>
      <c r="C24" s="79" t="s">
        <v>338</v>
      </c>
      <c r="D24" s="77"/>
      <c r="E24" s="97">
        <v>0.0</v>
      </c>
      <c r="F24" s="98">
        <v>0.0</v>
      </c>
      <c r="G24" s="81" t="s">
        <v>113</v>
      </c>
      <c r="H24" s="82">
        <v>0.0</v>
      </c>
      <c r="I24" s="83">
        <v>25.0</v>
      </c>
      <c r="J24" s="84"/>
      <c r="K24" s="182"/>
      <c r="L24" s="85">
        <v>0.0</v>
      </c>
      <c r="M24" s="21"/>
      <c r="N24" s="21"/>
      <c r="O24" s="21"/>
      <c r="P24" s="21"/>
      <c r="Q24" s="21"/>
      <c r="R24" s="21"/>
      <c r="S24" s="21"/>
      <c r="T24" s="21"/>
      <c r="U24" s="21"/>
      <c r="V24" s="21"/>
      <c r="W24" s="21"/>
      <c r="X24" s="21"/>
      <c r="Y24" s="21"/>
      <c r="Z24" s="21"/>
    </row>
    <row r="25" ht="12.75" customHeight="1">
      <c r="A25" s="77" t="s">
        <v>114</v>
      </c>
      <c r="B25" s="78">
        <v>700.0</v>
      </c>
      <c r="C25" s="79" t="s">
        <v>339</v>
      </c>
      <c r="D25" s="77"/>
      <c r="E25" s="78">
        <v>200.0</v>
      </c>
      <c r="F25" s="80">
        <v>200.0</v>
      </c>
      <c r="G25" s="81" t="s">
        <v>116</v>
      </c>
      <c r="H25" s="182">
        <v>100.0</v>
      </c>
      <c r="I25" s="187" t="s">
        <v>340</v>
      </c>
      <c r="J25" s="84"/>
      <c r="K25" s="182"/>
      <c r="L25" s="183"/>
      <c r="M25" s="21"/>
      <c r="N25" s="21"/>
      <c r="O25" s="21"/>
      <c r="P25" s="21"/>
      <c r="Q25" s="21"/>
      <c r="R25" s="21"/>
      <c r="S25" s="21"/>
      <c r="T25" s="21"/>
      <c r="U25" s="21"/>
      <c r="V25" s="21"/>
      <c r="W25" s="21"/>
      <c r="X25" s="21"/>
      <c r="Y25" s="21"/>
      <c r="Z25" s="21"/>
    </row>
    <row r="26" ht="12.75" customHeight="1">
      <c r="A26" s="77" t="s">
        <v>117</v>
      </c>
      <c r="B26" s="78">
        <v>100.0</v>
      </c>
      <c r="C26" s="79" t="s">
        <v>341</v>
      </c>
      <c r="D26" s="77"/>
      <c r="E26" s="78">
        <v>100.0</v>
      </c>
      <c r="F26" s="80">
        <v>100.0</v>
      </c>
      <c r="G26" s="81" t="s">
        <v>119</v>
      </c>
      <c r="H26" s="182">
        <v>40.0</v>
      </c>
      <c r="I26" s="82" t="s">
        <v>342</v>
      </c>
      <c r="J26" s="84"/>
      <c r="K26" s="182"/>
      <c r="L26" s="183"/>
      <c r="M26" s="21"/>
      <c r="N26" s="21"/>
      <c r="O26" s="21"/>
      <c r="P26" s="21"/>
      <c r="Q26" s="21"/>
      <c r="R26" s="21"/>
      <c r="S26" s="21"/>
      <c r="T26" s="21"/>
      <c r="U26" s="21"/>
      <c r="V26" s="21"/>
      <c r="W26" s="21"/>
      <c r="X26" s="21"/>
      <c r="Y26" s="21"/>
      <c r="Z26" s="21"/>
    </row>
    <row r="27" ht="12.75" customHeight="1">
      <c r="A27" s="77" t="s">
        <v>120</v>
      </c>
      <c r="B27" s="86">
        <v>400.0</v>
      </c>
      <c r="C27" s="79" t="s">
        <v>343</v>
      </c>
      <c r="D27" s="77"/>
      <c r="E27" s="86">
        <v>400.0</v>
      </c>
      <c r="F27" s="80">
        <v>400.0</v>
      </c>
      <c r="G27" s="84" t="s">
        <v>122</v>
      </c>
      <c r="H27" s="82"/>
      <c r="I27" s="82" t="s">
        <v>344</v>
      </c>
      <c r="J27" s="84"/>
      <c r="K27" s="82">
        <v>0.0</v>
      </c>
      <c r="L27" s="85">
        <v>0.0</v>
      </c>
      <c r="M27" s="21"/>
      <c r="N27" s="21"/>
      <c r="O27" s="21"/>
      <c r="P27" s="21"/>
      <c r="Q27" s="21"/>
      <c r="R27" s="21"/>
      <c r="S27" s="21"/>
      <c r="T27" s="21"/>
      <c r="U27" s="21"/>
      <c r="V27" s="21"/>
      <c r="W27" s="21"/>
      <c r="X27" s="21"/>
      <c r="Y27" s="21"/>
      <c r="Z27" s="21"/>
    </row>
    <row r="28" ht="12.75" customHeight="1">
      <c r="A28" s="77" t="s">
        <v>123</v>
      </c>
      <c r="B28" s="86">
        <v>300.0</v>
      </c>
      <c r="C28" s="79" t="s">
        <v>345</v>
      </c>
      <c r="D28" s="77"/>
      <c r="E28" s="86">
        <v>300.0</v>
      </c>
      <c r="F28" s="80">
        <v>300.0</v>
      </c>
      <c r="G28" s="81" t="s">
        <v>125</v>
      </c>
      <c r="H28" s="88"/>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238</v>
      </c>
      <c r="H29" s="90"/>
      <c r="I29" s="95" t="s">
        <v>216</v>
      </c>
      <c r="J29" s="84"/>
      <c r="K29" s="90"/>
      <c r="L29" s="91"/>
      <c r="M29" s="21"/>
      <c r="N29" s="21"/>
      <c r="O29" s="21"/>
      <c r="P29" s="21"/>
      <c r="Q29" s="21"/>
      <c r="R29" s="21"/>
      <c r="S29" s="21"/>
      <c r="T29" s="21"/>
      <c r="U29" s="21"/>
      <c r="V29" s="21"/>
      <c r="W29" s="21"/>
      <c r="X29" s="21"/>
      <c r="Y29" s="21"/>
      <c r="Z29" s="21"/>
    </row>
    <row r="30" ht="12.75" customHeight="1">
      <c r="A30" s="77" t="s">
        <v>127</v>
      </c>
      <c r="B30" s="78">
        <v>0.0</v>
      </c>
      <c r="C30" s="79" t="s">
        <v>338</v>
      </c>
      <c r="D30" s="77"/>
      <c r="E30" s="97">
        <v>0.0</v>
      </c>
      <c r="F30" s="98">
        <v>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78">
        <v>100.0</v>
      </c>
      <c r="C31" s="79" t="s">
        <v>346</v>
      </c>
      <c r="D31" s="77"/>
      <c r="E31" s="78">
        <v>100.0</v>
      </c>
      <c r="F31" s="80">
        <v>100.0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v>0.0</v>
      </c>
      <c r="C32" s="79"/>
      <c r="D32" s="77"/>
      <c r="E32" s="97">
        <v>0.0</v>
      </c>
      <c r="F32" s="98">
        <v>0.0</v>
      </c>
      <c r="G32" s="84" t="s">
        <v>99</v>
      </c>
      <c r="H32" s="82" t="s">
        <v>347</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v>0.0</v>
      </c>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2865</f>
        <v>2865</v>
      </c>
      <c r="I34" s="89"/>
      <c r="J34" s="84"/>
      <c r="K34" s="88">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c r="I36" s="71"/>
      <c r="J36" s="31" t="s">
        <v>104</v>
      </c>
      <c r="K36" s="30"/>
      <c r="L36" s="73"/>
      <c r="M36" s="21"/>
      <c r="N36" s="21"/>
      <c r="O36" s="21"/>
      <c r="P36" s="21"/>
      <c r="Q36" s="21"/>
      <c r="R36" s="21"/>
      <c r="S36" s="21"/>
      <c r="T36" s="21"/>
      <c r="U36" s="21"/>
      <c r="V36" s="21"/>
      <c r="W36" s="21"/>
      <c r="X36" s="21"/>
      <c r="Y36" s="21"/>
      <c r="Z36" s="21"/>
    </row>
    <row r="37" ht="12.75" customHeight="1">
      <c r="A37" s="77" t="s">
        <v>101</v>
      </c>
      <c r="B37" s="106">
        <f>SUM(B24:B35)</f>
        <v>1600</v>
      </c>
      <c r="C37" s="107"/>
      <c r="D37" s="77"/>
      <c r="E37" s="106">
        <f t="shared" ref="E37:F37" si="4">SUM(E24:E36)</f>
        <v>1100</v>
      </c>
      <c r="F37" s="108">
        <f t="shared" si="4"/>
        <v>1100</v>
      </c>
      <c r="G37" s="31" t="s">
        <v>107</v>
      </c>
      <c r="H37" s="31"/>
      <c r="I37" s="71"/>
      <c r="J37" s="31"/>
      <c r="K37" s="30" t="s">
        <v>108</v>
      </c>
      <c r="L37" s="35" t="s">
        <v>109</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0</v>
      </c>
      <c r="I45" s="116"/>
      <c r="J45" s="113"/>
      <c r="K45" s="129">
        <f t="shared" ref="K45:L45" si="5">SUM(K39,K40,K41,K42,K43,K44)</f>
        <v>0</v>
      </c>
      <c r="L45" s="130">
        <f t="shared" si="5"/>
        <v>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60"/>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1660</v>
      </c>
      <c r="F64" s="172">
        <f t="shared" si="9"/>
        <v>1660</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1100</v>
      </c>
      <c r="F65" s="172">
        <f t="shared" si="10"/>
        <v>1100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2760</v>
      </c>
      <c r="F66" s="172">
        <f t="shared" si="11"/>
        <v>2760</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189</v>
      </c>
      <c r="F67" s="176" t="s">
        <v>348</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349</v>
      </c>
      <c r="B1" s="19" t="s">
        <v>350</v>
      </c>
      <c r="C1" s="19" t="s">
        <v>55</v>
      </c>
      <c r="D1" s="19" t="s">
        <v>351</v>
      </c>
      <c r="E1" s="19" t="s">
        <v>57</v>
      </c>
      <c r="F1" s="19" t="s">
        <v>58</v>
      </c>
      <c r="G1" s="20" t="s">
        <v>352</v>
      </c>
      <c r="H1" s="21"/>
      <c r="I1" s="21"/>
      <c r="J1" s="21"/>
      <c r="K1" s="22" t="s">
        <v>353</v>
      </c>
      <c r="L1" s="23"/>
      <c r="M1" s="21"/>
      <c r="N1" s="24"/>
      <c r="O1" s="21"/>
      <c r="P1" s="21"/>
      <c r="Q1" s="21"/>
      <c r="R1" s="21"/>
      <c r="S1" s="21"/>
      <c r="T1" s="21"/>
      <c r="U1" s="21"/>
      <c r="V1" s="21"/>
      <c r="W1" s="21"/>
      <c r="X1" s="21"/>
      <c r="Y1" s="21"/>
      <c r="Z1" s="21"/>
    </row>
    <row r="2" ht="12.75" customHeight="1">
      <c r="A2" s="25" t="s">
        <v>225</v>
      </c>
      <c r="B2" s="26"/>
      <c r="C2" s="26"/>
      <c r="D2" s="26"/>
      <c r="E2" s="27"/>
      <c r="F2" s="27"/>
      <c r="G2" s="26" t="s">
        <v>226</v>
      </c>
      <c r="H2" s="28"/>
      <c r="I2" s="28"/>
      <c r="J2" s="28"/>
      <c r="K2" s="27"/>
      <c r="L2" s="29"/>
      <c r="M2" s="21"/>
      <c r="N2" s="21"/>
      <c r="O2" s="21"/>
      <c r="P2" s="21"/>
      <c r="Q2" s="21"/>
      <c r="R2" s="21"/>
      <c r="S2" s="21"/>
      <c r="T2" s="21"/>
      <c r="U2" s="21"/>
      <c r="V2" s="21"/>
      <c r="W2" s="21"/>
      <c r="X2" s="21"/>
      <c r="Y2" s="21"/>
      <c r="Z2" s="21"/>
    </row>
    <row r="3" ht="12.75" customHeight="1">
      <c r="A3" s="30" t="s">
        <v>227</v>
      </c>
      <c r="B3" s="31" t="s">
        <v>109</v>
      </c>
      <c r="C3" s="31" t="s">
        <v>108</v>
      </c>
      <c r="D3" s="31" t="s">
        <v>104</v>
      </c>
      <c r="E3" s="30" t="s">
        <v>228</v>
      </c>
      <c r="F3" s="33"/>
      <c r="G3" s="30" t="s">
        <v>229</v>
      </c>
      <c r="H3" s="31" t="s">
        <v>109</v>
      </c>
      <c r="I3" s="31" t="s">
        <v>108</v>
      </c>
      <c r="J3" s="31" t="s">
        <v>104</v>
      </c>
      <c r="K3" s="30" t="s">
        <v>228</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0.0</v>
      </c>
      <c r="C5" s="38"/>
      <c r="D5" s="39"/>
      <c r="E5" s="37">
        <v>0.0</v>
      </c>
      <c r="F5" s="54">
        <v>0.0</v>
      </c>
      <c r="G5" s="42" t="s">
        <v>77</v>
      </c>
      <c r="H5" s="43">
        <v>0.0</v>
      </c>
      <c r="I5" s="44"/>
      <c r="J5" s="42"/>
      <c r="K5" s="43">
        <v>0.0</v>
      </c>
      <c r="L5" s="56">
        <v>0.0</v>
      </c>
      <c r="M5" s="21"/>
      <c r="N5" s="21"/>
      <c r="O5" s="21"/>
      <c r="P5" s="21"/>
      <c r="Q5" s="21"/>
      <c r="R5" s="21"/>
      <c r="S5" s="21"/>
      <c r="T5" s="21"/>
      <c r="U5" s="21"/>
      <c r="V5" s="21"/>
      <c r="W5" s="21"/>
      <c r="X5" s="21"/>
      <c r="Y5" s="21"/>
      <c r="Z5" s="21"/>
    </row>
    <row r="6" ht="12.75" customHeight="1">
      <c r="A6" s="36" t="s">
        <v>80</v>
      </c>
      <c r="B6" s="37">
        <v>0.0</v>
      </c>
      <c r="C6" s="38"/>
      <c r="D6" s="39"/>
      <c r="E6" s="37">
        <v>0.0</v>
      </c>
      <c r="F6" s="54">
        <v>0.0</v>
      </c>
      <c r="G6" s="42" t="s">
        <v>80</v>
      </c>
      <c r="H6" s="43">
        <v>0.0</v>
      </c>
      <c r="I6" s="44"/>
      <c r="J6" s="42"/>
      <c r="K6" s="43">
        <v>0.0</v>
      </c>
      <c r="L6" s="56">
        <v>0.0</v>
      </c>
      <c r="M6" s="21"/>
      <c r="N6" s="21"/>
      <c r="O6" s="21"/>
      <c r="P6" s="21"/>
      <c r="Q6" s="21"/>
      <c r="R6" s="21"/>
      <c r="S6" s="21"/>
      <c r="T6" s="21"/>
      <c r="U6" s="21"/>
      <c r="V6" s="21"/>
      <c r="W6" s="21"/>
      <c r="X6" s="21"/>
      <c r="Y6" s="21"/>
      <c r="Z6" s="21"/>
    </row>
    <row r="7" ht="12.75" customHeight="1">
      <c r="A7" s="36" t="s">
        <v>83</v>
      </c>
      <c r="B7" s="37">
        <v>0.0</v>
      </c>
      <c r="C7" s="38"/>
      <c r="D7" s="39"/>
      <c r="E7" s="37">
        <v>0.0</v>
      </c>
      <c r="F7" s="54">
        <v>0.0</v>
      </c>
      <c r="G7" s="42" t="s">
        <v>83</v>
      </c>
      <c r="H7" s="43">
        <v>0.0</v>
      </c>
      <c r="I7" s="44"/>
      <c r="J7" s="42"/>
      <c r="K7" s="43">
        <v>0.0</v>
      </c>
      <c r="L7" s="56">
        <v>0.0</v>
      </c>
      <c r="M7" s="21"/>
      <c r="N7" s="21"/>
      <c r="O7" s="21"/>
      <c r="P7" s="21"/>
      <c r="Q7" s="21"/>
      <c r="R7" s="21"/>
      <c r="S7" s="21"/>
      <c r="T7" s="21"/>
      <c r="U7" s="21"/>
      <c r="V7" s="21"/>
      <c r="W7" s="21"/>
      <c r="X7" s="21"/>
      <c r="Y7" s="21"/>
      <c r="Z7" s="21"/>
    </row>
    <row r="8" ht="12.75" customHeight="1">
      <c r="A8" s="36" t="s">
        <v>86</v>
      </c>
      <c r="B8" s="37">
        <v>0.0</v>
      </c>
      <c r="C8" s="38"/>
      <c r="D8" s="39"/>
      <c r="E8" s="37">
        <v>0.0</v>
      </c>
      <c r="F8" s="54">
        <v>0.0</v>
      </c>
      <c r="G8" s="42" t="s">
        <v>86</v>
      </c>
      <c r="H8" s="43">
        <v>0.0</v>
      </c>
      <c r="I8" s="44"/>
      <c r="J8" s="42"/>
      <c r="K8" s="43">
        <v>0.0</v>
      </c>
      <c r="L8" s="56">
        <v>0.0</v>
      </c>
      <c r="M8" s="21"/>
      <c r="N8" s="21"/>
      <c r="O8" s="21"/>
      <c r="P8" s="21"/>
      <c r="Q8" s="21"/>
      <c r="R8" s="21"/>
      <c r="S8" s="21"/>
      <c r="T8" s="21"/>
      <c r="U8" s="21"/>
      <c r="V8" s="21"/>
      <c r="W8" s="21"/>
      <c r="X8" s="21"/>
      <c r="Y8" s="21"/>
      <c r="Z8" s="21"/>
    </row>
    <row r="9" ht="12.75" customHeight="1">
      <c r="A9" s="39" t="s">
        <v>89</v>
      </c>
      <c r="B9" s="37">
        <v>0.0</v>
      </c>
      <c r="C9" s="38" t="s">
        <v>90</v>
      </c>
      <c r="D9" s="39"/>
      <c r="E9" s="47"/>
      <c r="F9" s="48"/>
      <c r="G9" s="42" t="s">
        <v>89</v>
      </c>
      <c r="H9" s="49">
        <v>0.0</v>
      </c>
      <c r="I9" s="50" t="s">
        <v>90</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54">
        <v>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0</v>
      </c>
      <c r="C20" s="58"/>
      <c r="D20" s="39"/>
      <c r="E20" s="58">
        <f t="shared" ref="E20:F20" si="1">SUM(E5,E6,E7,E8,E10,E11,E15,E17,E18)</f>
        <v>0</v>
      </c>
      <c r="F20" s="64">
        <f t="shared" si="1"/>
        <v>0</v>
      </c>
      <c r="G20" s="42" t="s">
        <v>101</v>
      </c>
      <c r="H20" s="49">
        <f>SUM(H5:H18)</f>
        <v>0</v>
      </c>
      <c r="I20" s="59"/>
      <c r="J20" s="42"/>
      <c r="K20" s="49">
        <f t="shared" ref="K20:L20" si="2">SUM(K5:K19)</f>
        <v>0</v>
      </c>
      <c r="L20" s="65">
        <f t="shared" si="2"/>
        <v>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c r="I21" s="67"/>
      <c r="J21" s="28" t="s">
        <v>104</v>
      </c>
      <c r="K21" s="28" t="s">
        <v>105</v>
      </c>
      <c r="L21" s="70" t="s">
        <v>106</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c r="I22" s="74"/>
      <c r="J22" s="30"/>
      <c r="K22" s="30" t="s">
        <v>108</v>
      </c>
      <c r="L22" s="35" t="s">
        <v>109</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78">
        <v>300.0</v>
      </c>
      <c r="C24" s="79"/>
      <c r="D24" s="77"/>
      <c r="E24" s="78">
        <v>300.0</v>
      </c>
      <c r="F24" s="80">
        <v>300.0</v>
      </c>
      <c r="G24" s="81" t="s">
        <v>113</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114</v>
      </c>
      <c r="B25" s="97"/>
      <c r="C25" s="79"/>
      <c r="D25" s="77"/>
      <c r="E25" s="97">
        <v>0.0</v>
      </c>
      <c r="F25" s="98">
        <v>0.0</v>
      </c>
      <c r="G25" s="81" t="s">
        <v>116</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117</v>
      </c>
      <c r="B26" s="78">
        <v>50.0</v>
      </c>
      <c r="C26" s="79" t="s">
        <v>354</v>
      </c>
      <c r="D26" s="77"/>
      <c r="E26" s="78">
        <v>50.0</v>
      </c>
      <c r="F26" s="80">
        <v>50.0</v>
      </c>
      <c r="G26" s="81" t="s">
        <v>119</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120</v>
      </c>
      <c r="B27" s="86">
        <v>200.0</v>
      </c>
      <c r="C27" s="79" t="s">
        <v>355</v>
      </c>
      <c r="D27" s="77"/>
      <c r="E27" s="86">
        <v>200.0</v>
      </c>
      <c r="F27" s="80">
        <v>200.0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7">
        <v>0.0</v>
      </c>
      <c r="C28" s="79"/>
      <c r="D28" s="77"/>
      <c r="E28" s="87">
        <v>0.0</v>
      </c>
      <c r="F28" s="98">
        <v>0.0</v>
      </c>
      <c r="G28" s="81" t="s">
        <v>125</v>
      </c>
      <c r="H28" s="88"/>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126</v>
      </c>
      <c r="H29" s="90"/>
      <c r="I29" s="95" t="s">
        <v>90</v>
      </c>
      <c r="J29" s="84"/>
      <c r="K29" s="90"/>
      <c r="L29" s="91"/>
      <c r="M29" s="21"/>
      <c r="N29" s="21"/>
      <c r="O29" s="21"/>
      <c r="P29" s="21"/>
      <c r="Q29" s="21"/>
      <c r="R29" s="21"/>
      <c r="S29" s="21"/>
      <c r="T29" s="21"/>
      <c r="U29" s="21"/>
      <c r="V29" s="21"/>
      <c r="W29" s="21"/>
      <c r="X29" s="21"/>
      <c r="Y29" s="21"/>
      <c r="Z29" s="21"/>
    </row>
    <row r="30" ht="12.75" customHeight="1">
      <c r="A30" s="77" t="s">
        <v>127</v>
      </c>
      <c r="B30" s="97">
        <v>0.0</v>
      </c>
      <c r="C30" s="79"/>
      <c r="D30" s="77"/>
      <c r="E30" s="97">
        <v>0.0</v>
      </c>
      <c r="F30" s="98">
        <v>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97">
        <v>0.0</v>
      </c>
      <c r="C31" s="79"/>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v>0.0</v>
      </c>
      <c r="C32" s="79"/>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v>0.0</v>
      </c>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0</v>
      </c>
      <c r="I34" s="89"/>
      <c r="J34" s="84"/>
      <c r="K34" s="88">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99</v>
      </c>
      <c r="B35" s="97"/>
      <c r="C35" s="79"/>
      <c r="D35" s="77"/>
      <c r="E35" s="78"/>
      <c r="F35" s="98">
        <v>0.0</v>
      </c>
      <c r="G35" s="28" t="s">
        <v>137</v>
      </c>
      <c r="H35" s="28"/>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c r="I36" s="71"/>
      <c r="J36" s="31" t="s">
        <v>104</v>
      </c>
      <c r="K36" s="30"/>
      <c r="L36" s="73"/>
      <c r="M36" s="21"/>
      <c r="N36" s="21"/>
      <c r="O36" s="21"/>
      <c r="P36" s="21"/>
      <c r="Q36" s="21"/>
      <c r="R36" s="21"/>
      <c r="S36" s="21"/>
      <c r="T36" s="21"/>
      <c r="U36" s="21"/>
      <c r="V36" s="21"/>
      <c r="W36" s="21"/>
      <c r="X36" s="21"/>
      <c r="Y36" s="21"/>
      <c r="Z36" s="21"/>
    </row>
    <row r="37" ht="12.75" customHeight="1">
      <c r="A37" s="77" t="s">
        <v>101</v>
      </c>
      <c r="B37" s="106">
        <f>SUM(B24:B35)</f>
        <v>550</v>
      </c>
      <c r="C37" s="107"/>
      <c r="D37" s="77"/>
      <c r="E37" s="106">
        <f t="shared" ref="E37:F37" si="4">SUM(E24:E36)</f>
        <v>550</v>
      </c>
      <c r="F37" s="108">
        <f t="shared" si="4"/>
        <v>550</v>
      </c>
      <c r="G37" s="31" t="s">
        <v>107</v>
      </c>
      <c r="H37" s="31"/>
      <c r="I37" s="71"/>
      <c r="J37" s="31"/>
      <c r="K37" s="30" t="s">
        <v>108</v>
      </c>
      <c r="L37" s="35" t="s">
        <v>109</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0</v>
      </c>
      <c r="I45" s="116"/>
      <c r="J45" s="113"/>
      <c r="K45" s="129">
        <f t="shared" ref="K45:L45" si="5">SUM(K39,K40,K41,K42,K43,K44)</f>
        <v>0</v>
      </c>
      <c r="L45" s="130">
        <f t="shared" si="5"/>
        <v>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85"/>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0</v>
      </c>
      <c r="F64" s="172">
        <f t="shared" si="9"/>
        <v>0</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550</v>
      </c>
      <c r="F65" s="172">
        <f t="shared" si="10"/>
        <v>550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550</v>
      </c>
      <c r="F66" s="172">
        <f t="shared" si="11"/>
        <v>550</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189</v>
      </c>
      <c r="F67" s="176" t="s">
        <v>348</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356</v>
      </c>
      <c r="B1" s="19" t="s">
        <v>25</v>
      </c>
      <c r="C1" s="19" t="s">
        <v>55</v>
      </c>
      <c r="D1" s="19" t="s">
        <v>357</v>
      </c>
      <c r="E1" s="19" t="s">
        <v>358</v>
      </c>
      <c r="F1" s="19" t="s">
        <v>58</v>
      </c>
      <c r="G1" s="20" t="s">
        <v>359</v>
      </c>
      <c r="H1" s="21"/>
      <c r="I1" s="21"/>
      <c r="J1" s="21"/>
      <c r="K1" s="22" t="s">
        <v>360</v>
      </c>
      <c r="L1" s="23"/>
      <c r="M1" s="21"/>
      <c r="N1" s="24"/>
      <c r="O1" s="21"/>
      <c r="P1" s="21"/>
      <c r="Q1" s="21"/>
      <c r="R1" s="21"/>
      <c r="S1" s="21"/>
      <c r="T1" s="21"/>
      <c r="U1" s="21"/>
      <c r="V1" s="21"/>
      <c r="W1" s="21"/>
      <c r="X1" s="21"/>
      <c r="Y1" s="21"/>
      <c r="Z1" s="21"/>
    </row>
    <row r="2" ht="12.75" customHeight="1">
      <c r="A2" s="25" t="s">
        <v>225</v>
      </c>
      <c r="B2" s="26"/>
      <c r="C2" s="26"/>
      <c r="D2" s="26"/>
      <c r="E2" s="27"/>
      <c r="F2" s="27"/>
      <c r="G2" s="26" t="s">
        <v>226</v>
      </c>
      <c r="H2" s="28"/>
      <c r="I2" s="28"/>
      <c r="J2" s="28"/>
      <c r="K2" s="27"/>
      <c r="L2" s="29"/>
      <c r="M2" s="21"/>
      <c r="N2" s="21"/>
      <c r="O2" s="21"/>
      <c r="P2" s="21"/>
      <c r="Q2" s="21"/>
      <c r="R2" s="21"/>
      <c r="S2" s="21"/>
      <c r="T2" s="21"/>
      <c r="U2" s="21"/>
      <c r="V2" s="21"/>
      <c r="W2" s="21"/>
      <c r="X2" s="21"/>
      <c r="Y2" s="21"/>
      <c r="Z2" s="21"/>
    </row>
    <row r="3" ht="12.75" customHeight="1">
      <c r="A3" s="30" t="s">
        <v>227</v>
      </c>
      <c r="B3" s="31" t="s">
        <v>109</v>
      </c>
      <c r="C3" s="31" t="s">
        <v>108</v>
      </c>
      <c r="D3" s="31" t="s">
        <v>104</v>
      </c>
      <c r="E3" s="30" t="s">
        <v>228</v>
      </c>
      <c r="F3" s="33"/>
      <c r="G3" s="30" t="s">
        <v>229</v>
      </c>
      <c r="H3" s="31" t="s">
        <v>109</v>
      </c>
      <c r="I3" s="31" t="s">
        <v>108</v>
      </c>
      <c r="J3" s="31" t="s">
        <v>104</v>
      </c>
      <c r="K3" s="30" t="s">
        <v>228</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0.0</v>
      </c>
      <c r="C5" s="38"/>
      <c r="D5" s="39"/>
      <c r="E5" s="37">
        <v>0.0</v>
      </c>
      <c r="F5" s="54">
        <v>0.0</v>
      </c>
      <c r="G5" s="42" t="s">
        <v>77</v>
      </c>
      <c r="H5" s="43">
        <v>0.0</v>
      </c>
      <c r="I5" s="44"/>
      <c r="J5" s="42"/>
      <c r="K5" s="43">
        <v>0.0</v>
      </c>
      <c r="L5" s="56">
        <v>0.0</v>
      </c>
      <c r="M5" s="21"/>
      <c r="N5" s="21"/>
      <c r="O5" s="21"/>
      <c r="P5" s="21"/>
      <c r="Q5" s="21"/>
      <c r="R5" s="21"/>
      <c r="S5" s="21"/>
      <c r="T5" s="21"/>
      <c r="U5" s="21"/>
      <c r="V5" s="21"/>
      <c r="W5" s="21"/>
      <c r="X5" s="21"/>
      <c r="Y5" s="21"/>
      <c r="Z5" s="21"/>
    </row>
    <row r="6" ht="12.75" customHeight="1">
      <c r="A6" s="36" t="s">
        <v>80</v>
      </c>
      <c r="B6" s="37">
        <v>0.0</v>
      </c>
      <c r="C6" s="38"/>
      <c r="D6" s="39"/>
      <c r="E6" s="37">
        <v>0.0</v>
      </c>
      <c r="F6" s="54">
        <v>0.0</v>
      </c>
      <c r="G6" s="42" t="s">
        <v>80</v>
      </c>
      <c r="H6" s="43">
        <v>0.0</v>
      </c>
      <c r="I6" s="44"/>
      <c r="J6" s="42"/>
      <c r="K6" s="43">
        <v>0.0</v>
      </c>
      <c r="L6" s="56">
        <v>0.0</v>
      </c>
      <c r="M6" s="21"/>
      <c r="N6" s="21"/>
      <c r="O6" s="21"/>
      <c r="P6" s="21"/>
      <c r="Q6" s="21"/>
      <c r="R6" s="21"/>
      <c r="S6" s="21"/>
      <c r="T6" s="21"/>
      <c r="U6" s="21"/>
      <c r="V6" s="21"/>
      <c r="W6" s="21"/>
      <c r="X6" s="21"/>
      <c r="Y6" s="21"/>
      <c r="Z6" s="21"/>
    </row>
    <row r="7" ht="12.75" customHeight="1">
      <c r="A7" s="36" t="s">
        <v>83</v>
      </c>
      <c r="B7" s="37">
        <v>0.0</v>
      </c>
      <c r="C7" s="38"/>
      <c r="D7" s="39"/>
      <c r="E7" s="37">
        <v>0.0</v>
      </c>
      <c r="F7" s="54">
        <v>0.0</v>
      </c>
      <c r="G7" s="42" t="s">
        <v>83</v>
      </c>
      <c r="H7" s="43">
        <v>0.0</v>
      </c>
      <c r="I7" s="44"/>
      <c r="J7" s="42"/>
      <c r="K7" s="43">
        <v>0.0</v>
      </c>
      <c r="L7" s="56">
        <v>0.0</v>
      </c>
      <c r="M7" s="21"/>
      <c r="N7" s="21"/>
      <c r="O7" s="21"/>
      <c r="P7" s="21"/>
      <c r="Q7" s="21"/>
      <c r="R7" s="21"/>
      <c r="S7" s="21"/>
      <c r="T7" s="21"/>
      <c r="U7" s="21"/>
      <c r="V7" s="21"/>
      <c r="W7" s="21"/>
      <c r="X7" s="21"/>
      <c r="Y7" s="21"/>
      <c r="Z7" s="21"/>
    </row>
    <row r="8" ht="12.75" customHeight="1">
      <c r="A8" s="36" t="s">
        <v>86</v>
      </c>
      <c r="B8" s="37">
        <v>0.0</v>
      </c>
      <c r="C8" s="38"/>
      <c r="D8" s="39"/>
      <c r="E8" s="37">
        <v>0.0</v>
      </c>
      <c r="F8" s="54">
        <v>0.0</v>
      </c>
      <c r="G8" s="42" t="s">
        <v>86</v>
      </c>
      <c r="H8" s="43">
        <v>0.0</v>
      </c>
      <c r="I8" s="44"/>
      <c r="J8" s="42"/>
      <c r="K8" s="43">
        <v>0.0</v>
      </c>
      <c r="L8" s="56">
        <v>0.0</v>
      </c>
      <c r="M8" s="21"/>
      <c r="N8" s="21"/>
      <c r="O8" s="21"/>
      <c r="P8" s="21"/>
      <c r="Q8" s="21"/>
      <c r="R8" s="21"/>
      <c r="S8" s="21"/>
      <c r="T8" s="21"/>
      <c r="U8" s="21"/>
      <c r="V8" s="21"/>
      <c r="W8" s="21"/>
      <c r="X8" s="21"/>
      <c r="Y8" s="21"/>
      <c r="Z8" s="21"/>
    </row>
    <row r="9" ht="12.75" customHeight="1">
      <c r="A9" s="39" t="s">
        <v>89</v>
      </c>
      <c r="B9" s="37">
        <v>0.0</v>
      </c>
      <c r="C9" s="38" t="s">
        <v>90</v>
      </c>
      <c r="D9" s="39"/>
      <c r="E9" s="47"/>
      <c r="F9" s="48"/>
      <c r="G9" s="42" t="s">
        <v>89</v>
      </c>
      <c r="H9" s="49">
        <v>0.0</v>
      </c>
      <c r="I9" s="50" t="s">
        <v>90</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54">
        <v>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0</v>
      </c>
      <c r="C20" s="58"/>
      <c r="D20" s="39"/>
      <c r="E20" s="58">
        <f t="shared" ref="E20:F20" si="1">SUM(E5,E6,E7,E8,E10,E11,E15,E17,E18)</f>
        <v>0</v>
      </c>
      <c r="F20" s="64">
        <f t="shared" si="1"/>
        <v>0</v>
      </c>
      <c r="G20" s="42" t="s">
        <v>101</v>
      </c>
      <c r="H20" s="49">
        <f>SUM(H5:H18)</f>
        <v>0</v>
      </c>
      <c r="I20" s="59"/>
      <c r="J20" s="42"/>
      <c r="K20" s="49">
        <f t="shared" ref="K20:L20" si="2">SUM(K5:K19)</f>
        <v>0</v>
      </c>
      <c r="L20" s="65">
        <f t="shared" si="2"/>
        <v>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t="s">
        <v>25</v>
      </c>
      <c r="I21" s="67"/>
      <c r="J21" s="28" t="s">
        <v>361</v>
      </c>
      <c r="K21" s="28" t="s">
        <v>231</v>
      </c>
      <c r="L21" s="70" t="s">
        <v>232</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t="s">
        <v>359</v>
      </c>
      <c r="I22" s="74"/>
      <c r="J22" s="30"/>
      <c r="K22" s="30" t="s">
        <v>362</v>
      </c>
      <c r="L22" s="35" t="s">
        <v>363</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97"/>
      <c r="C24" s="79"/>
      <c r="D24" s="77"/>
      <c r="E24" s="97">
        <v>0.0</v>
      </c>
      <c r="F24" s="98">
        <v>0.0</v>
      </c>
      <c r="G24" s="81" t="s">
        <v>113</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114</v>
      </c>
      <c r="B25" s="97"/>
      <c r="C25" s="79"/>
      <c r="D25" s="77"/>
      <c r="E25" s="97">
        <v>0.0</v>
      </c>
      <c r="F25" s="98">
        <v>0.0</v>
      </c>
      <c r="G25" s="81" t="s">
        <v>116</v>
      </c>
      <c r="H25" s="82">
        <v>700.0</v>
      </c>
      <c r="I25" s="83" t="s">
        <v>364</v>
      </c>
      <c r="J25" s="84"/>
      <c r="K25" s="182">
        <v>0.0</v>
      </c>
      <c r="L25" s="85">
        <v>0.0</v>
      </c>
      <c r="M25" s="21"/>
      <c r="N25" s="21"/>
      <c r="O25" s="21"/>
      <c r="P25" s="21"/>
      <c r="Q25" s="21"/>
      <c r="R25" s="21"/>
      <c r="S25" s="21"/>
      <c r="T25" s="21"/>
      <c r="U25" s="21"/>
      <c r="V25" s="21"/>
      <c r="W25" s="21"/>
      <c r="X25" s="21"/>
      <c r="Y25" s="21"/>
      <c r="Z25" s="21"/>
    </row>
    <row r="26" ht="12.75" customHeight="1">
      <c r="A26" s="77" t="s">
        <v>117</v>
      </c>
      <c r="B26" s="97"/>
      <c r="C26" s="79"/>
      <c r="D26" s="77"/>
      <c r="E26" s="97">
        <v>0.0</v>
      </c>
      <c r="F26" s="98">
        <v>0.0</v>
      </c>
      <c r="G26" s="81" t="s">
        <v>119</v>
      </c>
      <c r="H26" s="82">
        <v>0.0</v>
      </c>
      <c r="I26" s="83">
        <v>0.0</v>
      </c>
      <c r="J26" s="84"/>
      <c r="K26" s="82">
        <v>0.0</v>
      </c>
      <c r="L26" s="85">
        <v>0.0</v>
      </c>
      <c r="M26" s="21"/>
      <c r="N26" s="21"/>
      <c r="O26" s="21"/>
      <c r="P26" s="21"/>
      <c r="Q26" s="21"/>
      <c r="R26" s="21"/>
      <c r="S26" s="21"/>
      <c r="T26" s="21"/>
      <c r="U26" s="21"/>
      <c r="V26" s="21"/>
      <c r="W26" s="21"/>
      <c r="X26" s="21"/>
      <c r="Y26" s="21"/>
      <c r="Z26" s="21"/>
    </row>
    <row r="27" ht="12.75" customHeight="1">
      <c r="A27" s="77" t="s">
        <v>120</v>
      </c>
      <c r="B27" s="87"/>
      <c r="C27" s="79"/>
      <c r="D27" s="77"/>
      <c r="E27" s="87">
        <v>0.0</v>
      </c>
      <c r="F27" s="98">
        <v>0.0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7"/>
      <c r="C28" s="79"/>
      <c r="D28" s="77"/>
      <c r="E28" s="87">
        <v>0.0</v>
      </c>
      <c r="F28" s="98">
        <v>0.0</v>
      </c>
      <c r="G28" s="81" t="s">
        <v>125</v>
      </c>
      <c r="H28" s="88">
        <v>0.0</v>
      </c>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238</v>
      </c>
      <c r="H29" s="90"/>
      <c r="I29" s="95" t="s">
        <v>90</v>
      </c>
      <c r="J29" s="84"/>
      <c r="K29" s="90"/>
      <c r="L29" s="91"/>
      <c r="M29" s="21"/>
      <c r="N29" s="21"/>
      <c r="O29" s="21"/>
      <c r="P29" s="21"/>
      <c r="Q29" s="21"/>
      <c r="R29" s="21"/>
      <c r="S29" s="21"/>
      <c r="T29" s="21"/>
      <c r="U29" s="21"/>
      <c r="V29" s="21"/>
      <c r="W29" s="21"/>
      <c r="X29" s="21"/>
      <c r="Y29" s="21"/>
      <c r="Z29" s="21"/>
    </row>
    <row r="30" ht="12.75" customHeight="1">
      <c r="A30" s="77" t="s">
        <v>127</v>
      </c>
      <c r="B30" s="97"/>
      <c r="C30" s="79"/>
      <c r="D30" s="77"/>
      <c r="E30" s="97">
        <v>0.0</v>
      </c>
      <c r="F30" s="98">
        <v>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97"/>
      <c r="C31" s="79"/>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c r="C32" s="79"/>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700</v>
      </c>
      <c r="I34" s="89"/>
      <c r="J34" s="84"/>
      <c r="K34" s="88">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c r="I36" s="71"/>
      <c r="J36" s="31" t="s">
        <v>104</v>
      </c>
      <c r="K36" s="30"/>
      <c r="L36" s="73"/>
      <c r="M36" s="21"/>
      <c r="N36" s="21"/>
      <c r="O36" s="21"/>
      <c r="P36" s="21"/>
      <c r="Q36" s="21"/>
      <c r="R36" s="21"/>
      <c r="S36" s="21"/>
      <c r="T36" s="21"/>
      <c r="U36" s="21"/>
      <c r="V36" s="21"/>
      <c r="W36" s="21"/>
      <c r="X36" s="21"/>
      <c r="Y36" s="21"/>
      <c r="Z36" s="21"/>
    </row>
    <row r="37" ht="12.75" customHeight="1">
      <c r="A37" s="77" t="s">
        <v>101</v>
      </c>
      <c r="B37" s="106">
        <f>SUM(B24:B35)</f>
        <v>0</v>
      </c>
      <c r="C37" s="107"/>
      <c r="D37" s="77"/>
      <c r="E37" s="106">
        <f t="shared" ref="E37:F37" si="4">SUM(E24:E36)</f>
        <v>0</v>
      </c>
      <c r="F37" s="108">
        <f t="shared" si="4"/>
        <v>0</v>
      </c>
      <c r="G37" s="31" t="s">
        <v>107</v>
      </c>
      <c r="H37" s="31"/>
      <c r="I37" s="71"/>
      <c r="J37" s="31"/>
      <c r="K37" s="30" t="s">
        <v>108</v>
      </c>
      <c r="L37" s="35" t="s">
        <v>109</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0</v>
      </c>
      <c r="I45" s="116"/>
      <c r="J45" s="113"/>
      <c r="K45" s="129">
        <f t="shared" ref="K45:L45" si="5">SUM(K39,K40,K41,K42,K43,K44)</f>
        <v>0</v>
      </c>
      <c r="L45" s="130">
        <f t="shared" si="5"/>
        <v>0</v>
      </c>
      <c r="M45" s="21"/>
      <c r="N45" s="21"/>
      <c r="O45" s="21"/>
      <c r="P45" s="21"/>
      <c r="Q45" s="21"/>
      <c r="R45" s="21"/>
      <c r="S45" s="21"/>
      <c r="T45" s="21"/>
      <c r="U45" s="21"/>
      <c r="V45" s="21"/>
      <c r="W45" s="21"/>
      <c r="X45" s="21"/>
      <c r="Y45" s="21"/>
      <c r="Z45" s="21"/>
    </row>
    <row r="46" ht="15.0" customHeight="1">
      <c r="A46" s="119" t="s">
        <v>167</v>
      </c>
      <c r="B46" s="82">
        <v>700.0</v>
      </c>
      <c r="C46" s="83" t="s">
        <v>364</v>
      </c>
      <c r="D46" s="122"/>
      <c r="E46" s="188">
        <v>700.0</v>
      </c>
      <c r="F46" s="189">
        <v>700.0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700</v>
      </c>
      <c r="C50" s="119"/>
      <c r="D50" s="122"/>
      <c r="E50" s="123">
        <f t="shared" ref="E50:F50" si="6">SUM(E45,E46)</f>
        <v>700</v>
      </c>
      <c r="F50" s="136">
        <f t="shared" si="6"/>
        <v>700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60" t="s">
        <v>365</v>
      </c>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700</v>
      </c>
      <c r="F64" s="172">
        <f t="shared" si="9"/>
        <v>700</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0</v>
      </c>
      <c r="F65" s="172">
        <f t="shared" si="10"/>
        <v>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700</v>
      </c>
      <c r="F66" s="172">
        <f t="shared" si="11"/>
        <v>700</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189</v>
      </c>
      <c r="F67" s="176" t="s">
        <v>348</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366</v>
      </c>
      <c r="B1" s="19" t="s">
        <v>367</v>
      </c>
      <c r="C1" s="19" t="s">
        <v>248</v>
      </c>
      <c r="D1" s="19" t="s">
        <v>368</v>
      </c>
      <c r="E1" s="19" t="s">
        <v>57</v>
      </c>
      <c r="F1" s="19" t="s">
        <v>58</v>
      </c>
      <c r="G1" s="20" t="s">
        <v>369</v>
      </c>
      <c r="H1" s="21"/>
      <c r="I1" s="21"/>
      <c r="J1" s="21"/>
      <c r="K1" s="22" t="s">
        <v>370</v>
      </c>
      <c r="L1" s="23"/>
      <c r="M1" s="21"/>
      <c r="N1" s="24"/>
      <c r="O1" s="21"/>
      <c r="P1" s="21"/>
      <c r="Q1" s="21"/>
      <c r="R1" s="21"/>
      <c r="S1" s="21"/>
      <c r="T1" s="21"/>
      <c r="U1" s="21"/>
      <c r="V1" s="21"/>
      <c r="W1" s="21"/>
      <c r="X1" s="21"/>
      <c r="Y1" s="21"/>
      <c r="Z1" s="21"/>
    </row>
    <row r="2" ht="12.75" customHeight="1">
      <c r="A2" s="25" t="s">
        <v>225</v>
      </c>
      <c r="B2" s="26"/>
      <c r="C2" s="26"/>
      <c r="D2" s="26"/>
      <c r="E2" s="27"/>
      <c r="F2" s="27"/>
      <c r="G2" s="26" t="s">
        <v>226</v>
      </c>
      <c r="H2" s="28"/>
      <c r="I2" s="28"/>
      <c r="J2" s="28"/>
      <c r="K2" s="27"/>
      <c r="L2" s="29"/>
      <c r="M2" s="21"/>
      <c r="N2" s="21"/>
      <c r="O2" s="21"/>
      <c r="P2" s="21"/>
      <c r="Q2" s="21"/>
      <c r="R2" s="21"/>
      <c r="S2" s="21"/>
      <c r="T2" s="21"/>
      <c r="U2" s="21"/>
      <c r="V2" s="21"/>
      <c r="W2" s="21"/>
      <c r="X2" s="21"/>
      <c r="Y2" s="21"/>
      <c r="Z2" s="21"/>
    </row>
    <row r="3" ht="12.75" customHeight="1">
      <c r="A3" s="30" t="s">
        <v>227</v>
      </c>
      <c r="B3" s="31" t="s">
        <v>109</v>
      </c>
      <c r="C3" s="31" t="s">
        <v>108</v>
      </c>
      <c r="D3" s="31" t="s">
        <v>104</v>
      </c>
      <c r="E3" s="30" t="s">
        <v>228</v>
      </c>
      <c r="F3" s="33"/>
      <c r="G3" s="30" t="s">
        <v>229</v>
      </c>
      <c r="H3" s="31" t="s">
        <v>109</v>
      </c>
      <c r="I3" s="31" t="s">
        <v>108</v>
      </c>
      <c r="J3" s="31" t="s">
        <v>104</v>
      </c>
      <c r="K3" s="30" t="s">
        <v>228</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0.0</v>
      </c>
      <c r="C5" s="38"/>
      <c r="D5" s="39"/>
      <c r="E5" s="37">
        <v>0.0</v>
      </c>
      <c r="F5" s="54">
        <v>0.0</v>
      </c>
      <c r="G5" s="42" t="s">
        <v>77</v>
      </c>
      <c r="H5" s="43">
        <v>0.0</v>
      </c>
      <c r="I5" s="44"/>
      <c r="J5" s="42"/>
      <c r="K5" s="43">
        <v>0.0</v>
      </c>
      <c r="L5" s="56">
        <v>0.0</v>
      </c>
      <c r="M5" s="21"/>
      <c r="N5" s="21"/>
      <c r="O5" s="21"/>
      <c r="P5" s="21"/>
      <c r="Q5" s="21"/>
      <c r="R5" s="21"/>
      <c r="S5" s="21"/>
      <c r="T5" s="21"/>
      <c r="U5" s="21"/>
      <c r="V5" s="21"/>
      <c r="W5" s="21"/>
      <c r="X5" s="21"/>
      <c r="Y5" s="21"/>
      <c r="Z5" s="21"/>
    </row>
    <row r="6" ht="12.75" customHeight="1">
      <c r="A6" s="36" t="s">
        <v>80</v>
      </c>
      <c r="B6" s="37">
        <v>0.0</v>
      </c>
      <c r="C6" s="38"/>
      <c r="D6" s="39"/>
      <c r="E6" s="37">
        <v>0.0</v>
      </c>
      <c r="F6" s="54">
        <v>0.0</v>
      </c>
      <c r="G6" s="42" t="s">
        <v>80</v>
      </c>
      <c r="H6" s="43">
        <v>0.0</v>
      </c>
      <c r="I6" s="44"/>
      <c r="J6" s="42"/>
      <c r="K6" s="43">
        <v>0.0</v>
      </c>
      <c r="L6" s="56">
        <v>0.0</v>
      </c>
      <c r="M6" s="21"/>
      <c r="N6" s="21"/>
      <c r="O6" s="21"/>
      <c r="P6" s="21"/>
      <c r="Q6" s="21"/>
      <c r="R6" s="21"/>
      <c r="S6" s="21"/>
      <c r="T6" s="21"/>
      <c r="U6" s="21"/>
      <c r="V6" s="21"/>
      <c r="W6" s="21"/>
      <c r="X6" s="21"/>
      <c r="Y6" s="21"/>
      <c r="Z6" s="21"/>
    </row>
    <row r="7" ht="12.75" customHeight="1">
      <c r="A7" s="36" t="s">
        <v>83</v>
      </c>
      <c r="B7" s="37">
        <v>0.0</v>
      </c>
      <c r="C7" s="38"/>
      <c r="D7" s="39"/>
      <c r="E7" s="37">
        <v>0.0</v>
      </c>
      <c r="F7" s="54">
        <v>0.0</v>
      </c>
      <c r="G7" s="42" t="s">
        <v>83</v>
      </c>
      <c r="H7" s="43">
        <v>0.0</v>
      </c>
      <c r="I7" s="44"/>
      <c r="J7" s="42"/>
      <c r="K7" s="43">
        <v>0.0</v>
      </c>
      <c r="L7" s="56">
        <v>0.0</v>
      </c>
      <c r="M7" s="21"/>
      <c r="N7" s="21"/>
      <c r="O7" s="21"/>
      <c r="P7" s="21"/>
      <c r="Q7" s="21"/>
      <c r="R7" s="21"/>
      <c r="S7" s="21"/>
      <c r="T7" s="21"/>
      <c r="U7" s="21"/>
      <c r="V7" s="21"/>
      <c r="W7" s="21"/>
      <c r="X7" s="21"/>
      <c r="Y7" s="21"/>
      <c r="Z7" s="21"/>
    </row>
    <row r="8" ht="12.75" customHeight="1">
      <c r="A8" s="36" t="s">
        <v>86</v>
      </c>
      <c r="B8" s="37">
        <v>0.0</v>
      </c>
      <c r="C8" s="38"/>
      <c r="D8" s="39"/>
      <c r="E8" s="37">
        <v>0.0</v>
      </c>
      <c r="F8" s="54">
        <v>0.0</v>
      </c>
      <c r="G8" s="42" t="s">
        <v>86</v>
      </c>
      <c r="H8" s="43">
        <v>0.0</v>
      </c>
      <c r="I8" s="44"/>
      <c r="J8" s="42"/>
      <c r="K8" s="43">
        <v>0.0</v>
      </c>
      <c r="L8" s="56">
        <v>0.0</v>
      </c>
      <c r="M8" s="21"/>
      <c r="N8" s="21"/>
      <c r="O8" s="21"/>
      <c r="P8" s="21"/>
      <c r="Q8" s="21"/>
      <c r="R8" s="21"/>
      <c r="S8" s="21"/>
      <c r="T8" s="21"/>
      <c r="U8" s="21"/>
      <c r="V8" s="21"/>
      <c r="W8" s="21"/>
      <c r="X8" s="21"/>
      <c r="Y8" s="21"/>
      <c r="Z8" s="21"/>
    </row>
    <row r="9" ht="12.75" customHeight="1">
      <c r="A9" s="39" t="s">
        <v>89</v>
      </c>
      <c r="B9" s="37">
        <v>0.0</v>
      </c>
      <c r="C9" s="38" t="s">
        <v>90</v>
      </c>
      <c r="D9" s="39"/>
      <c r="E9" s="47"/>
      <c r="F9" s="48"/>
      <c r="G9" s="42" t="s">
        <v>89</v>
      </c>
      <c r="H9" s="49">
        <v>0.0</v>
      </c>
      <c r="I9" s="50" t="s">
        <v>90</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54">
        <v>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0</v>
      </c>
      <c r="C20" s="58"/>
      <c r="D20" s="39"/>
      <c r="E20" s="58">
        <f t="shared" ref="E20:F20" si="1">SUM(E5,E6,E7,E8,E10,E11,E15,E17,E18)</f>
        <v>0</v>
      </c>
      <c r="F20" s="64">
        <f t="shared" si="1"/>
        <v>0</v>
      </c>
      <c r="G20" s="42" t="s">
        <v>101</v>
      </c>
      <c r="H20" s="49">
        <f>SUM(H5:H18)</f>
        <v>0</v>
      </c>
      <c r="I20" s="59"/>
      <c r="J20" s="42"/>
      <c r="K20" s="49">
        <f t="shared" ref="K20:L20" si="2">SUM(K5:K19)</f>
        <v>0</v>
      </c>
      <c r="L20" s="65">
        <f t="shared" si="2"/>
        <v>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v>7.0</v>
      </c>
      <c r="I21" s="67"/>
      <c r="J21" s="28" t="s">
        <v>333</v>
      </c>
      <c r="K21" s="28" t="s">
        <v>105</v>
      </c>
      <c r="L21" s="70" t="s">
        <v>371</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t="s">
        <v>372</v>
      </c>
      <c r="I22" s="74"/>
      <c r="J22" s="30"/>
      <c r="K22" s="30" t="s">
        <v>373</v>
      </c>
      <c r="L22" s="35" t="s">
        <v>374</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78">
        <v>150.0</v>
      </c>
      <c r="C24" s="79"/>
      <c r="D24" s="77"/>
      <c r="E24" s="78">
        <v>150.0</v>
      </c>
      <c r="F24" s="80">
        <v>150.0</v>
      </c>
      <c r="G24" s="81" t="s">
        <v>113</v>
      </c>
      <c r="H24" s="82" t="s">
        <v>375</v>
      </c>
      <c r="I24" s="83">
        <v>0.0</v>
      </c>
      <c r="J24" s="84"/>
      <c r="K24" s="82">
        <v>0.0</v>
      </c>
      <c r="L24" s="85">
        <v>0.0</v>
      </c>
      <c r="M24" s="21"/>
      <c r="N24" s="21"/>
      <c r="O24" s="21"/>
      <c r="P24" s="21"/>
      <c r="Q24" s="21"/>
      <c r="R24" s="21"/>
      <c r="S24" s="21"/>
      <c r="T24" s="21"/>
      <c r="U24" s="21"/>
      <c r="V24" s="21"/>
      <c r="W24" s="21"/>
      <c r="X24" s="21"/>
      <c r="Y24" s="21"/>
      <c r="Z24" s="21"/>
    </row>
    <row r="25" ht="12.75" customHeight="1">
      <c r="A25" s="77" t="s">
        <v>114</v>
      </c>
      <c r="B25" s="97"/>
      <c r="C25" s="79"/>
      <c r="D25" s="77"/>
      <c r="E25" s="97">
        <v>0.0</v>
      </c>
      <c r="F25" s="98">
        <v>0.0</v>
      </c>
      <c r="G25" s="81" t="s">
        <v>116</v>
      </c>
      <c r="H25" s="82">
        <v>0.0</v>
      </c>
      <c r="I25" s="83">
        <v>150.0</v>
      </c>
      <c r="J25" s="84"/>
      <c r="K25" s="82">
        <v>0.0</v>
      </c>
      <c r="L25" s="85">
        <v>0.0</v>
      </c>
      <c r="M25" s="21"/>
      <c r="N25" s="21"/>
      <c r="O25" s="21"/>
      <c r="P25" s="21"/>
      <c r="Q25" s="21"/>
      <c r="R25" s="21"/>
      <c r="S25" s="21"/>
      <c r="T25" s="21"/>
      <c r="U25" s="21"/>
      <c r="V25" s="21"/>
      <c r="W25" s="21"/>
      <c r="X25" s="21"/>
      <c r="Y25" s="21"/>
      <c r="Z25" s="21"/>
    </row>
    <row r="26" ht="12.75" customHeight="1">
      <c r="A26" s="77" t="s">
        <v>117</v>
      </c>
      <c r="B26" s="78">
        <v>0.0</v>
      </c>
      <c r="C26" s="79"/>
      <c r="D26" s="77"/>
      <c r="E26" s="97">
        <v>0.0</v>
      </c>
      <c r="F26" s="98">
        <v>0.0</v>
      </c>
      <c r="G26" s="81" t="s">
        <v>119</v>
      </c>
      <c r="H26" s="82" t="s">
        <v>376</v>
      </c>
      <c r="I26" s="83">
        <v>0.0</v>
      </c>
      <c r="J26" s="84"/>
      <c r="K26" s="82">
        <v>0.0</v>
      </c>
      <c r="L26" s="85">
        <v>0.0</v>
      </c>
      <c r="M26" s="21"/>
      <c r="N26" s="21"/>
      <c r="O26" s="21"/>
      <c r="P26" s="21"/>
      <c r="Q26" s="21"/>
      <c r="R26" s="21"/>
      <c r="S26" s="21"/>
      <c r="T26" s="21"/>
      <c r="U26" s="21"/>
      <c r="V26" s="21"/>
      <c r="W26" s="21"/>
      <c r="X26" s="21"/>
      <c r="Y26" s="21"/>
      <c r="Z26" s="21"/>
    </row>
    <row r="27" ht="12.75" customHeight="1">
      <c r="A27" s="77" t="s">
        <v>120</v>
      </c>
      <c r="B27" s="86">
        <v>150.0</v>
      </c>
      <c r="C27" s="79"/>
      <c r="D27" s="77"/>
      <c r="E27" s="86">
        <v>150.0</v>
      </c>
      <c r="F27" s="80">
        <v>150.0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7"/>
      <c r="C28" s="79"/>
      <c r="D28" s="77"/>
      <c r="E28" s="87">
        <v>0.0</v>
      </c>
      <c r="F28" s="98">
        <v>0.0</v>
      </c>
      <c r="G28" s="81" t="s">
        <v>125</v>
      </c>
      <c r="H28" s="88"/>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238</v>
      </c>
      <c r="H29" s="90"/>
      <c r="I29" s="95" t="s">
        <v>216</v>
      </c>
      <c r="J29" s="84"/>
      <c r="K29" s="90"/>
      <c r="L29" s="91"/>
      <c r="M29" s="21"/>
      <c r="N29" s="21"/>
      <c r="O29" s="21"/>
      <c r="P29" s="21"/>
      <c r="Q29" s="21"/>
      <c r="R29" s="21"/>
      <c r="S29" s="21"/>
      <c r="T29" s="21"/>
      <c r="U29" s="21"/>
      <c r="V29" s="21"/>
      <c r="W29" s="21"/>
      <c r="X29" s="21"/>
      <c r="Y29" s="21"/>
      <c r="Z29" s="21"/>
    </row>
    <row r="30" ht="12.75" customHeight="1">
      <c r="A30" s="77" t="s">
        <v>127</v>
      </c>
      <c r="B30" s="97"/>
      <c r="C30" s="79"/>
      <c r="D30" s="77"/>
      <c r="E30" s="97">
        <v>0.0</v>
      </c>
      <c r="F30" s="98">
        <v>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97"/>
      <c r="C31" s="79"/>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c r="C32" s="79"/>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0</v>
      </c>
      <c r="I34" s="89"/>
      <c r="J34" s="84"/>
      <c r="K34" s="88">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t="s">
        <v>285</v>
      </c>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t="s">
        <v>28</v>
      </c>
      <c r="I36" s="71"/>
      <c r="J36" s="31" t="s">
        <v>377</v>
      </c>
      <c r="K36" s="30"/>
      <c r="L36" s="73"/>
      <c r="M36" s="21"/>
      <c r="N36" s="21"/>
      <c r="O36" s="21"/>
      <c r="P36" s="21"/>
      <c r="Q36" s="21"/>
      <c r="R36" s="21"/>
      <c r="S36" s="21"/>
      <c r="T36" s="21"/>
      <c r="U36" s="21"/>
      <c r="V36" s="21"/>
      <c r="W36" s="21"/>
      <c r="X36" s="21"/>
      <c r="Y36" s="21"/>
      <c r="Z36" s="21"/>
    </row>
    <row r="37" ht="12.75" customHeight="1">
      <c r="A37" s="77" t="s">
        <v>101</v>
      </c>
      <c r="B37" s="106">
        <f>SUM(B24:B35)</f>
        <v>300</v>
      </c>
      <c r="C37" s="107"/>
      <c r="D37" s="77"/>
      <c r="E37" s="106">
        <f t="shared" ref="E37:F37" si="4">SUM(E24:E36)</f>
        <v>300</v>
      </c>
      <c r="F37" s="108">
        <f t="shared" si="4"/>
        <v>300</v>
      </c>
      <c r="G37" s="31" t="s">
        <v>107</v>
      </c>
      <c r="H37" s="31" t="s">
        <v>378</v>
      </c>
      <c r="I37" s="71"/>
      <c r="J37" s="31"/>
      <c r="K37" s="30" t="s">
        <v>288</v>
      </c>
      <c r="L37" s="35" t="s">
        <v>379</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100.0</v>
      </c>
      <c r="I39" s="112" t="s">
        <v>380</v>
      </c>
      <c r="J39" s="113"/>
      <c r="K39" s="114">
        <v>100.0</v>
      </c>
      <c r="L39" s="115">
        <v>100.0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400.0</v>
      </c>
      <c r="I41" s="112" t="s">
        <v>381</v>
      </c>
      <c r="J41" s="113"/>
      <c r="K41" s="114">
        <v>400.0</v>
      </c>
      <c r="L41" s="115">
        <v>400.0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200.0</v>
      </c>
      <c r="I42" s="112" t="s">
        <v>382</v>
      </c>
      <c r="J42" s="113"/>
      <c r="K42" s="114">
        <v>200.0</v>
      </c>
      <c r="L42" s="115">
        <v>200.0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700</v>
      </c>
      <c r="I45" s="116"/>
      <c r="J45" s="113"/>
      <c r="K45" s="129">
        <f t="shared" ref="K45:L45" si="5">SUM(K39,K40,K41,K42,K43,K44)</f>
        <v>700</v>
      </c>
      <c r="L45" s="130">
        <f t="shared" si="5"/>
        <v>700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85"/>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700</v>
      </c>
      <c r="F64" s="172">
        <f t="shared" si="9"/>
        <v>700</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300</v>
      </c>
      <c r="F65" s="172">
        <f t="shared" si="10"/>
        <v>300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1000</v>
      </c>
      <c r="F66" s="172">
        <f t="shared" si="11"/>
        <v>1000</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189</v>
      </c>
      <c r="F67" s="176" t="s">
        <v>348</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383</v>
      </c>
      <c r="B1" s="19" t="s">
        <v>384</v>
      </c>
      <c r="C1" s="19" t="s">
        <v>55</v>
      </c>
      <c r="D1" s="19" t="s">
        <v>385</v>
      </c>
      <c r="E1" s="19" t="s">
        <v>57</v>
      </c>
      <c r="F1" s="19" t="s">
        <v>58</v>
      </c>
      <c r="G1" s="20" t="s">
        <v>386</v>
      </c>
      <c r="H1" s="21"/>
      <c r="I1" s="21"/>
      <c r="J1" s="21"/>
      <c r="K1" s="22" t="s">
        <v>387</v>
      </c>
      <c r="L1" s="23"/>
      <c r="M1" s="21"/>
      <c r="N1" s="24"/>
      <c r="O1" s="21"/>
      <c r="P1" s="21"/>
      <c r="Q1" s="21"/>
      <c r="R1" s="21"/>
      <c r="S1" s="21"/>
      <c r="T1" s="21"/>
      <c r="U1" s="21"/>
      <c r="V1" s="21"/>
      <c r="W1" s="21"/>
      <c r="X1" s="21"/>
      <c r="Y1" s="21"/>
      <c r="Z1" s="21"/>
    </row>
    <row r="2" ht="12.75" customHeight="1">
      <c r="A2" s="25" t="s">
        <v>388</v>
      </c>
      <c r="B2" s="26"/>
      <c r="C2" s="26"/>
      <c r="D2" s="26"/>
      <c r="E2" s="27"/>
      <c r="F2" s="27"/>
      <c r="G2" s="26" t="s">
        <v>389</v>
      </c>
      <c r="H2" s="28"/>
      <c r="I2" s="28"/>
      <c r="J2" s="28"/>
      <c r="K2" s="27"/>
      <c r="L2" s="29"/>
      <c r="M2" s="21"/>
      <c r="N2" s="21"/>
      <c r="O2" s="21"/>
      <c r="P2" s="21"/>
      <c r="Q2" s="21"/>
      <c r="R2" s="21"/>
      <c r="S2" s="21"/>
      <c r="T2" s="21"/>
      <c r="U2" s="21"/>
      <c r="V2" s="21"/>
      <c r="W2" s="21"/>
      <c r="X2" s="21"/>
      <c r="Y2" s="21"/>
      <c r="Z2" s="21"/>
    </row>
    <row r="3" ht="12.75" customHeight="1">
      <c r="A3" s="30" t="s">
        <v>390</v>
      </c>
      <c r="B3" s="31" t="s">
        <v>391</v>
      </c>
      <c r="C3" s="31" t="s">
        <v>392</v>
      </c>
      <c r="D3" s="31" t="s">
        <v>71</v>
      </c>
      <c r="E3" s="30" t="s">
        <v>67</v>
      </c>
      <c r="F3" s="33"/>
      <c r="G3" s="30" t="s">
        <v>393</v>
      </c>
      <c r="H3" s="31" t="s">
        <v>394</v>
      </c>
      <c r="I3" s="31" t="s">
        <v>317</v>
      </c>
      <c r="J3" s="31" t="s">
        <v>71</v>
      </c>
      <c r="K3" s="30" t="s">
        <v>67</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175.0</v>
      </c>
      <c r="C5" s="38" t="s">
        <v>395</v>
      </c>
      <c r="D5" s="39"/>
      <c r="E5" s="40">
        <v>175.0</v>
      </c>
      <c r="F5" s="41">
        <v>175.0</v>
      </c>
      <c r="G5" s="42" t="s">
        <v>77</v>
      </c>
      <c r="H5" s="43">
        <v>175.0</v>
      </c>
      <c r="I5" s="44" t="s">
        <v>395</v>
      </c>
      <c r="J5" s="42"/>
      <c r="K5" s="45">
        <v>175.0</v>
      </c>
      <c r="L5" s="46">
        <v>175.0</v>
      </c>
      <c r="M5" s="21"/>
      <c r="N5" s="21"/>
      <c r="O5" s="21"/>
      <c r="P5" s="21"/>
      <c r="Q5" s="21"/>
      <c r="R5" s="21"/>
      <c r="S5" s="21"/>
      <c r="T5" s="21"/>
      <c r="U5" s="21"/>
      <c r="V5" s="21"/>
      <c r="W5" s="21"/>
      <c r="X5" s="21"/>
      <c r="Y5" s="21"/>
      <c r="Z5" s="21"/>
    </row>
    <row r="6" ht="12.75" customHeight="1">
      <c r="A6" s="36" t="s">
        <v>80</v>
      </c>
      <c r="B6" s="37">
        <v>0.0</v>
      </c>
      <c r="C6" s="38" t="s">
        <v>338</v>
      </c>
      <c r="D6" s="39"/>
      <c r="E6" s="37">
        <v>0.0</v>
      </c>
      <c r="F6" s="54">
        <v>0.0</v>
      </c>
      <c r="G6" s="42" t="s">
        <v>80</v>
      </c>
      <c r="H6" s="43">
        <v>0.0</v>
      </c>
      <c r="I6" s="44" t="s">
        <v>338</v>
      </c>
      <c r="J6" s="42"/>
      <c r="K6" s="43">
        <v>0.0</v>
      </c>
      <c r="L6" s="56">
        <v>0.0</v>
      </c>
      <c r="M6" s="21"/>
      <c r="N6" s="21"/>
      <c r="O6" s="21"/>
      <c r="P6" s="21"/>
      <c r="Q6" s="21"/>
      <c r="R6" s="21"/>
      <c r="S6" s="21"/>
      <c r="T6" s="21"/>
      <c r="U6" s="21"/>
      <c r="V6" s="21"/>
      <c r="W6" s="21"/>
      <c r="X6" s="21"/>
      <c r="Y6" s="21"/>
      <c r="Z6" s="21"/>
    </row>
    <row r="7" ht="12.75" customHeight="1">
      <c r="A7" s="36" t="s">
        <v>83</v>
      </c>
      <c r="B7" s="37">
        <v>0.0</v>
      </c>
      <c r="C7" s="38" t="s">
        <v>338</v>
      </c>
      <c r="D7" s="39"/>
      <c r="E7" s="37">
        <v>0.0</v>
      </c>
      <c r="F7" s="54">
        <v>0.0</v>
      </c>
      <c r="G7" s="42" t="s">
        <v>83</v>
      </c>
      <c r="H7" s="43">
        <v>100.0</v>
      </c>
      <c r="I7" s="44" t="s">
        <v>396</v>
      </c>
      <c r="J7" s="42"/>
      <c r="K7" s="45">
        <v>100.0</v>
      </c>
      <c r="L7" s="46">
        <v>100.0</v>
      </c>
      <c r="M7" s="21"/>
      <c r="N7" s="21"/>
      <c r="O7" s="21"/>
      <c r="P7" s="21"/>
      <c r="Q7" s="21"/>
      <c r="R7" s="21"/>
      <c r="S7" s="21"/>
      <c r="T7" s="21"/>
      <c r="U7" s="21"/>
      <c r="V7" s="21"/>
      <c r="W7" s="21"/>
      <c r="X7" s="21"/>
      <c r="Y7" s="21"/>
      <c r="Z7" s="21"/>
    </row>
    <row r="8" ht="12.75" customHeight="1">
      <c r="A8" s="36" t="s">
        <v>86</v>
      </c>
      <c r="B8" s="37">
        <v>0.0</v>
      </c>
      <c r="C8" s="38" t="s">
        <v>338</v>
      </c>
      <c r="D8" s="39"/>
      <c r="E8" s="37">
        <v>0.0</v>
      </c>
      <c r="F8" s="54">
        <v>0.0</v>
      </c>
      <c r="G8" s="42" t="s">
        <v>86</v>
      </c>
      <c r="H8" s="43">
        <v>0.0</v>
      </c>
      <c r="I8" s="44" t="s">
        <v>338</v>
      </c>
      <c r="J8" s="42"/>
      <c r="K8" s="43">
        <v>0.0</v>
      </c>
      <c r="L8" s="56">
        <v>0.0</v>
      </c>
      <c r="M8" s="21"/>
      <c r="N8" s="21"/>
      <c r="O8" s="21"/>
      <c r="P8" s="21"/>
      <c r="Q8" s="21"/>
      <c r="R8" s="21"/>
      <c r="S8" s="21"/>
      <c r="T8" s="21"/>
      <c r="U8" s="21"/>
      <c r="V8" s="21"/>
      <c r="W8" s="21"/>
      <c r="X8" s="21"/>
      <c r="Y8" s="21"/>
      <c r="Z8" s="21"/>
    </row>
    <row r="9" ht="12.75" customHeight="1">
      <c r="A9" s="39" t="s">
        <v>89</v>
      </c>
      <c r="B9" s="37">
        <v>500.0</v>
      </c>
      <c r="C9" s="38" t="s">
        <v>397</v>
      </c>
      <c r="D9" s="39"/>
      <c r="E9" s="47"/>
      <c r="F9" s="48"/>
      <c r="G9" s="42" t="s">
        <v>89</v>
      </c>
      <c r="H9" s="49">
        <v>0.0</v>
      </c>
      <c r="I9" s="50" t="s">
        <v>398</v>
      </c>
      <c r="J9" s="42"/>
      <c r="K9" s="51"/>
      <c r="L9" s="52"/>
      <c r="M9" s="21"/>
      <c r="N9" s="21"/>
      <c r="O9" s="21"/>
      <c r="P9" s="21"/>
      <c r="Q9" s="21"/>
      <c r="R9" s="21"/>
      <c r="S9" s="21"/>
      <c r="T9" s="21"/>
      <c r="U9" s="21"/>
      <c r="V9" s="21"/>
      <c r="W9" s="21"/>
      <c r="X9" s="21"/>
      <c r="Y9" s="21"/>
      <c r="Z9" s="21"/>
    </row>
    <row r="10" ht="12.75" customHeight="1">
      <c r="A10" s="53" t="s">
        <v>91</v>
      </c>
      <c r="B10" s="37"/>
      <c r="C10" s="38"/>
      <c r="D10" s="39"/>
      <c r="E10" s="40">
        <v>500.0</v>
      </c>
      <c r="F10" s="41">
        <v>500.0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t="s">
        <v>399</v>
      </c>
      <c r="I13" s="44"/>
      <c r="J13" s="42"/>
      <c r="K13" s="43">
        <v>0.0</v>
      </c>
      <c r="L13" s="56">
        <v>0.0</v>
      </c>
      <c r="M13" s="21"/>
      <c r="N13" s="21"/>
      <c r="O13" s="21"/>
      <c r="P13" s="21"/>
      <c r="Q13" s="21"/>
      <c r="R13" s="21"/>
      <c r="S13" s="21"/>
      <c r="T13" s="21"/>
      <c r="U13" s="21"/>
      <c r="V13" s="21"/>
      <c r="W13" s="21"/>
      <c r="X13" s="21"/>
      <c r="Y13" s="21"/>
      <c r="Z13" s="21"/>
    </row>
    <row r="14" ht="12.75" customHeight="1">
      <c r="A14" s="53" t="s">
        <v>96</v>
      </c>
      <c r="B14" s="37" t="s">
        <v>272</v>
      </c>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54">
        <v>0.0</v>
      </c>
      <c r="G15" s="55" t="s">
        <v>97</v>
      </c>
      <c r="H15" s="43" t="s">
        <v>400</v>
      </c>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v>0.0</v>
      </c>
      <c r="C17" s="38" t="s">
        <v>338</v>
      </c>
      <c r="D17" s="39"/>
      <c r="E17" s="37">
        <v>0.0</v>
      </c>
      <c r="F17" s="54">
        <v>0.0</v>
      </c>
      <c r="G17" s="42" t="s">
        <v>99</v>
      </c>
      <c r="H17" s="43">
        <v>375.0</v>
      </c>
      <c r="I17" s="44"/>
      <c r="J17" s="42"/>
      <c r="K17" s="45">
        <v>375.0</v>
      </c>
      <c r="L17" s="46">
        <v>375.0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675</v>
      </c>
      <c r="C20" s="58"/>
      <c r="D20" s="39"/>
      <c r="E20" s="58">
        <f t="shared" ref="E20:F20" si="1">SUM(E5,E6,E7,E8,E10,E11,E15,E17,E18)</f>
        <v>675</v>
      </c>
      <c r="F20" s="64">
        <f t="shared" si="1"/>
        <v>675</v>
      </c>
      <c r="G20" s="42" t="s">
        <v>101</v>
      </c>
      <c r="H20" s="49">
        <f>SUM(H5:H18)</f>
        <v>650</v>
      </c>
      <c r="I20" s="59"/>
      <c r="J20" s="42"/>
      <c r="K20" s="49">
        <f t="shared" ref="K20:L20" si="2">SUM(K5:K19)</f>
        <v>650</v>
      </c>
      <c r="L20" s="65">
        <f t="shared" si="2"/>
        <v>650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c r="I21" s="67"/>
      <c r="J21" s="28" t="s">
        <v>104</v>
      </c>
      <c r="K21" s="28" t="s">
        <v>105</v>
      </c>
      <c r="L21" s="70" t="s">
        <v>106</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c r="I22" s="74"/>
      <c r="J22" s="30"/>
      <c r="K22" s="30" t="s">
        <v>108</v>
      </c>
      <c r="L22" s="35" t="s">
        <v>109</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78">
        <v>1400.0</v>
      </c>
      <c r="C24" s="79" t="s">
        <v>401</v>
      </c>
      <c r="D24" s="77"/>
      <c r="E24" s="78">
        <v>1400.0</v>
      </c>
      <c r="F24" s="80">
        <v>1400.0</v>
      </c>
      <c r="G24" s="81" t="s">
        <v>113</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114</v>
      </c>
      <c r="B25" s="78">
        <v>25.0</v>
      </c>
      <c r="C25" s="79" t="s">
        <v>402</v>
      </c>
      <c r="D25" s="77"/>
      <c r="E25" s="78">
        <v>25.0</v>
      </c>
      <c r="F25" s="80">
        <v>25.0</v>
      </c>
      <c r="G25" s="81" t="s">
        <v>116</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117</v>
      </c>
      <c r="B26" s="78">
        <v>64.0</v>
      </c>
      <c r="C26" s="79" t="s">
        <v>403</v>
      </c>
      <c r="D26" s="77"/>
      <c r="E26" s="78">
        <v>64.0</v>
      </c>
      <c r="F26" s="80">
        <v>64.0</v>
      </c>
      <c r="G26" s="81" t="s">
        <v>119</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120</v>
      </c>
      <c r="B27" s="86">
        <v>80.0</v>
      </c>
      <c r="C27" s="79" t="s">
        <v>404</v>
      </c>
      <c r="D27" s="77"/>
      <c r="E27" s="86">
        <v>80.0</v>
      </c>
      <c r="F27" s="80">
        <v>80.0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7">
        <v>0.0</v>
      </c>
      <c r="C28" s="79" t="s">
        <v>338</v>
      </c>
      <c r="D28" s="77"/>
      <c r="E28" s="87">
        <v>0.0</v>
      </c>
      <c r="F28" s="98">
        <v>0.0</v>
      </c>
      <c r="G28" s="81" t="s">
        <v>125</v>
      </c>
      <c r="H28" s="88"/>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126</v>
      </c>
      <c r="H29" s="90"/>
      <c r="I29" s="95" t="s">
        <v>90</v>
      </c>
      <c r="J29" s="84"/>
      <c r="K29" s="90"/>
      <c r="L29" s="91"/>
      <c r="M29" s="21"/>
      <c r="N29" s="21"/>
      <c r="O29" s="21"/>
      <c r="P29" s="21"/>
      <c r="Q29" s="21"/>
      <c r="R29" s="21"/>
      <c r="S29" s="21"/>
      <c r="T29" s="21"/>
      <c r="U29" s="21"/>
      <c r="V29" s="21"/>
      <c r="W29" s="21"/>
      <c r="X29" s="21"/>
      <c r="Y29" s="21"/>
      <c r="Z29" s="21"/>
    </row>
    <row r="30" ht="12.75" customHeight="1">
      <c r="A30" s="77" t="s">
        <v>127</v>
      </c>
      <c r="B30" s="97">
        <v>0.0</v>
      </c>
      <c r="C30" s="79" t="s">
        <v>338</v>
      </c>
      <c r="D30" s="77"/>
      <c r="E30" s="97">
        <v>0.0</v>
      </c>
      <c r="F30" s="98">
        <v>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97">
        <v>0.0</v>
      </c>
      <c r="C31" s="79" t="s">
        <v>338</v>
      </c>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v>0.0</v>
      </c>
      <c r="C32" s="79" t="s">
        <v>338</v>
      </c>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v>0.0</v>
      </c>
      <c r="C33" s="79" t="s">
        <v>338</v>
      </c>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0</v>
      </c>
      <c r="I34" s="89"/>
      <c r="J34" s="84"/>
      <c r="K34" s="88">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99</v>
      </c>
      <c r="B35" s="97"/>
      <c r="C35" s="79" t="s">
        <v>338</v>
      </c>
      <c r="D35" s="77"/>
      <c r="E35" s="97">
        <v>0.0</v>
      </c>
      <c r="F35" s="98">
        <v>0.0</v>
      </c>
      <c r="G35" s="28" t="s">
        <v>137</v>
      </c>
      <c r="H35" s="28" t="s">
        <v>285</v>
      </c>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t="s">
        <v>405</v>
      </c>
      <c r="I36" s="71"/>
      <c r="J36" s="31" t="s">
        <v>406</v>
      </c>
      <c r="K36" s="30"/>
      <c r="L36" s="73"/>
      <c r="M36" s="21"/>
      <c r="N36" s="21"/>
      <c r="O36" s="21"/>
      <c r="P36" s="21"/>
      <c r="Q36" s="21"/>
      <c r="R36" s="21"/>
      <c r="S36" s="21"/>
      <c r="T36" s="21"/>
      <c r="U36" s="21"/>
      <c r="V36" s="21"/>
      <c r="W36" s="21"/>
      <c r="X36" s="21"/>
      <c r="Y36" s="21"/>
      <c r="Z36" s="21"/>
    </row>
    <row r="37" ht="12.75" customHeight="1">
      <c r="A37" s="77" t="s">
        <v>101</v>
      </c>
      <c r="B37" s="106">
        <f>SUM(B24:B35)</f>
        <v>1569</v>
      </c>
      <c r="C37" s="107"/>
      <c r="D37" s="77"/>
      <c r="E37" s="106">
        <f t="shared" ref="E37:F37" si="4">SUM(E24:E36)</f>
        <v>1569</v>
      </c>
      <c r="F37" s="108">
        <f t="shared" si="4"/>
        <v>1569</v>
      </c>
      <c r="G37" s="31" t="s">
        <v>107</v>
      </c>
      <c r="H37" s="31" t="s">
        <v>407</v>
      </c>
      <c r="I37" s="71"/>
      <c r="J37" s="31"/>
      <c r="K37" s="30" t="s">
        <v>317</v>
      </c>
      <c r="L37" s="35" t="s">
        <v>408</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150.0</v>
      </c>
      <c r="I39" s="112" t="s">
        <v>409</v>
      </c>
      <c r="J39" s="113"/>
      <c r="K39" s="114">
        <v>0.0</v>
      </c>
      <c r="L39" s="117">
        <v>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t="s">
        <v>338</v>
      </c>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0.0</v>
      </c>
      <c r="I41" s="112" t="s">
        <v>338</v>
      </c>
      <c r="J41" s="113"/>
      <c r="K41" s="111">
        <v>0.0</v>
      </c>
      <c r="L41" s="117">
        <v>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300.0</v>
      </c>
      <c r="I42" s="112" t="s">
        <v>410</v>
      </c>
      <c r="J42" s="113"/>
      <c r="K42" s="114">
        <v>0.0</v>
      </c>
      <c r="L42" s="117">
        <v>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t="s">
        <v>338</v>
      </c>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t="s">
        <v>338</v>
      </c>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450</v>
      </c>
      <c r="I45" s="116"/>
      <c r="J45" s="113"/>
      <c r="K45" s="129">
        <f t="shared" ref="K45:L45" si="5">SUM(K39,K40,K41,K42,K43,K44)</f>
        <v>0</v>
      </c>
      <c r="L45" s="130">
        <f t="shared" si="5"/>
        <v>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85"/>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1325</v>
      </c>
      <c r="F64" s="172">
        <f t="shared" si="9"/>
        <v>1325</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1569</v>
      </c>
      <c r="F65" s="172">
        <f t="shared" si="10"/>
        <v>1569</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2894</v>
      </c>
      <c r="F66" s="172">
        <f t="shared" si="11"/>
        <v>2894</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189</v>
      </c>
      <c r="F67" s="176" t="s">
        <v>348</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411</v>
      </c>
      <c r="B1" s="19" t="s">
        <v>412</v>
      </c>
      <c r="C1" s="19" t="s">
        <v>248</v>
      </c>
      <c r="D1" s="19" t="s">
        <v>413</v>
      </c>
      <c r="E1" s="19" t="s">
        <v>196</v>
      </c>
      <c r="F1" s="19" t="s">
        <v>197</v>
      </c>
      <c r="G1" s="20" t="s">
        <v>414</v>
      </c>
      <c r="H1" s="21"/>
      <c r="I1" s="21"/>
      <c r="J1" s="21"/>
      <c r="K1" s="22" t="s">
        <v>415</v>
      </c>
      <c r="L1" s="23"/>
      <c r="M1" s="21"/>
      <c r="N1" s="24"/>
      <c r="O1" s="21"/>
      <c r="P1" s="21"/>
      <c r="Q1" s="21"/>
      <c r="R1" s="21"/>
      <c r="S1" s="21"/>
      <c r="T1" s="21"/>
      <c r="U1" s="21"/>
      <c r="V1" s="21"/>
      <c r="W1" s="21"/>
      <c r="X1" s="21"/>
      <c r="Y1" s="21"/>
      <c r="Z1" s="21"/>
    </row>
    <row r="2" ht="12.75" customHeight="1">
      <c r="A2" s="190" t="s">
        <v>416</v>
      </c>
      <c r="B2" s="26"/>
      <c r="C2" s="26"/>
      <c r="D2" s="26"/>
      <c r="E2" s="27"/>
      <c r="F2" s="27"/>
      <c r="G2" s="26" t="s">
        <v>417</v>
      </c>
      <c r="H2" s="28"/>
      <c r="I2" s="28"/>
      <c r="J2" s="28"/>
      <c r="K2" s="27"/>
      <c r="L2" s="29"/>
      <c r="M2" s="21"/>
      <c r="N2" s="21"/>
      <c r="O2" s="21"/>
      <c r="P2" s="21"/>
      <c r="Q2" s="21"/>
      <c r="R2" s="21"/>
      <c r="S2" s="21"/>
      <c r="T2" s="21"/>
      <c r="U2" s="21"/>
      <c r="V2" s="21"/>
      <c r="W2" s="21"/>
      <c r="X2" s="21"/>
      <c r="Y2" s="21"/>
      <c r="Z2" s="21"/>
    </row>
    <row r="3" ht="12.75" customHeight="1">
      <c r="A3" s="191" t="s">
        <v>418</v>
      </c>
      <c r="B3" s="32" t="s">
        <v>109</v>
      </c>
      <c r="C3" s="32" t="s">
        <v>419</v>
      </c>
      <c r="D3" s="32" t="s">
        <v>420</v>
      </c>
      <c r="E3" s="30" t="s">
        <v>67</v>
      </c>
      <c r="F3" s="33"/>
      <c r="G3" s="30" t="s">
        <v>421</v>
      </c>
      <c r="H3" s="31" t="s">
        <v>422</v>
      </c>
      <c r="I3" s="31" t="s">
        <v>423</v>
      </c>
      <c r="J3" s="31" t="s">
        <v>424</v>
      </c>
      <c r="K3" s="30" t="s">
        <v>67</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0.0</v>
      </c>
      <c r="C5" s="38"/>
      <c r="D5" s="39"/>
      <c r="E5" s="37">
        <v>0.0</v>
      </c>
      <c r="F5" s="54">
        <v>0.0</v>
      </c>
      <c r="G5" s="42" t="s">
        <v>77</v>
      </c>
      <c r="H5" s="43">
        <v>300.0</v>
      </c>
      <c r="I5" s="44" t="s">
        <v>425</v>
      </c>
      <c r="J5" s="42"/>
      <c r="K5" s="45">
        <v>300.0</v>
      </c>
      <c r="L5" s="46">
        <v>300.0</v>
      </c>
      <c r="M5" s="21"/>
      <c r="N5" s="21"/>
      <c r="O5" s="21"/>
      <c r="P5" s="21"/>
      <c r="Q5" s="21"/>
      <c r="R5" s="21"/>
      <c r="S5" s="21"/>
      <c r="T5" s="21"/>
      <c r="U5" s="21"/>
      <c r="V5" s="21"/>
      <c r="W5" s="21"/>
      <c r="X5" s="21"/>
      <c r="Y5" s="21"/>
      <c r="Z5" s="21"/>
    </row>
    <row r="6" ht="12.75" customHeight="1">
      <c r="A6" s="36" t="s">
        <v>80</v>
      </c>
      <c r="B6" s="37">
        <v>0.0</v>
      </c>
      <c r="C6" s="38"/>
      <c r="D6" s="39"/>
      <c r="E6" s="37">
        <v>0.0</v>
      </c>
      <c r="F6" s="54">
        <v>0.0</v>
      </c>
      <c r="G6" s="42" t="s">
        <v>80</v>
      </c>
      <c r="H6" s="43">
        <v>0.0</v>
      </c>
      <c r="I6" s="44"/>
      <c r="J6" s="42"/>
      <c r="K6" s="43">
        <v>0.0</v>
      </c>
      <c r="L6" s="56">
        <v>0.0</v>
      </c>
      <c r="M6" s="21"/>
      <c r="N6" s="21"/>
      <c r="O6" s="21"/>
      <c r="P6" s="21"/>
      <c r="Q6" s="21"/>
      <c r="R6" s="21"/>
      <c r="S6" s="21"/>
      <c r="T6" s="21"/>
      <c r="U6" s="21"/>
      <c r="V6" s="21"/>
      <c r="W6" s="21"/>
      <c r="X6" s="21"/>
      <c r="Y6" s="21"/>
      <c r="Z6" s="21"/>
    </row>
    <row r="7" ht="12.75" customHeight="1">
      <c r="A7" s="36" t="s">
        <v>83</v>
      </c>
      <c r="B7" s="40">
        <v>0.0</v>
      </c>
      <c r="C7" s="38"/>
      <c r="D7" s="39"/>
      <c r="E7" s="40">
        <v>0.0</v>
      </c>
      <c r="F7" s="41">
        <v>0.0</v>
      </c>
      <c r="G7" s="42" t="s">
        <v>83</v>
      </c>
      <c r="H7" s="43">
        <v>2500.0</v>
      </c>
      <c r="I7" s="44" t="s">
        <v>426</v>
      </c>
      <c r="J7" s="42"/>
      <c r="K7" s="45">
        <v>920.0</v>
      </c>
      <c r="L7" s="46">
        <v>920.0</v>
      </c>
      <c r="M7" s="21"/>
      <c r="N7" s="21"/>
      <c r="O7" s="21"/>
      <c r="P7" s="21"/>
      <c r="Q7" s="21"/>
      <c r="R7" s="21"/>
      <c r="S7" s="21"/>
      <c r="T7" s="21"/>
      <c r="U7" s="21"/>
      <c r="V7" s="21"/>
      <c r="W7" s="21"/>
      <c r="X7" s="21"/>
      <c r="Y7" s="21"/>
      <c r="Z7" s="21"/>
    </row>
    <row r="8" ht="12.75" customHeight="1">
      <c r="A8" s="36" t="s">
        <v>86</v>
      </c>
      <c r="B8" s="37">
        <v>0.0</v>
      </c>
      <c r="C8" s="38"/>
      <c r="D8" s="39"/>
      <c r="E8" s="37">
        <v>0.0</v>
      </c>
      <c r="F8" s="54">
        <v>0.0</v>
      </c>
      <c r="G8" s="42" t="s">
        <v>86</v>
      </c>
      <c r="H8" s="43">
        <v>150.0</v>
      </c>
      <c r="I8" s="44" t="s">
        <v>427</v>
      </c>
      <c r="J8" s="42"/>
      <c r="K8" s="45">
        <v>150.0</v>
      </c>
      <c r="L8" s="46">
        <v>150.0</v>
      </c>
      <c r="M8" s="21"/>
      <c r="N8" s="21"/>
      <c r="O8" s="21"/>
      <c r="P8" s="21"/>
      <c r="Q8" s="21"/>
      <c r="R8" s="21"/>
      <c r="S8" s="21"/>
      <c r="T8" s="21"/>
      <c r="U8" s="21"/>
      <c r="V8" s="21"/>
      <c r="W8" s="21"/>
      <c r="X8" s="21"/>
      <c r="Y8" s="21"/>
      <c r="Z8" s="21"/>
    </row>
    <row r="9" ht="12.75" customHeight="1">
      <c r="A9" s="39" t="s">
        <v>89</v>
      </c>
      <c r="B9" s="37">
        <v>0.0</v>
      </c>
      <c r="C9" s="38"/>
      <c r="D9" s="39"/>
      <c r="E9" s="47"/>
      <c r="F9" s="48"/>
      <c r="G9" s="42" t="s">
        <v>89</v>
      </c>
      <c r="H9" s="49">
        <v>0.0</v>
      </c>
      <c r="I9" s="50" t="s">
        <v>216</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t="s">
        <v>92</v>
      </c>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41"/>
      <c r="G15" s="55" t="s">
        <v>97</v>
      </c>
      <c r="H15" s="43" t="s">
        <v>92</v>
      </c>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40">
        <v>0.0</v>
      </c>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0</v>
      </c>
      <c r="C20" s="58"/>
      <c r="D20" s="39"/>
      <c r="E20" s="58">
        <f t="shared" ref="E20:F20" si="1">SUM(E5,E6,E7,E8,E10,E11,E15,E17,E18)</f>
        <v>0</v>
      </c>
      <c r="F20" s="64">
        <f t="shared" si="1"/>
        <v>0</v>
      </c>
      <c r="G20" s="42" t="s">
        <v>101</v>
      </c>
      <c r="H20" s="49">
        <f>SUM(H5:H18)</f>
        <v>2950</v>
      </c>
      <c r="I20" s="59"/>
      <c r="J20" s="42"/>
      <c r="K20" s="49">
        <f t="shared" ref="K20:L20" si="2">SUM(K5:K19)</f>
        <v>1370</v>
      </c>
      <c r="L20" s="65">
        <f t="shared" si="2"/>
        <v>1370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c r="I21" s="67"/>
      <c r="J21" s="28" t="s">
        <v>104</v>
      </c>
      <c r="K21" s="28" t="s">
        <v>105</v>
      </c>
      <c r="L21" s="70" t="s">
        <v>106</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c r="I22" s="74"/>
      <c r="J22" s="30"/>
      <c r="K22" s="30" t="s">
        <v>108</v>
      </c>
      <c r="L22" s="35" t="s">
        <v>109</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97"/>
      <c r="C24" s="79"/>
      <c r="D24" s="77"/>
      <c r="E24" s="97">
        <v>0.0</v>
      </c>
      <c r="F24" s="98">
        <v>0.0</v>
      </c>
      <c r="G24" s="81" t="s">
        <v>113</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114</v>
      </c>
      <c r="B25" s="97"/>
      <c r="C25" s="79"/>
      <c r="D25" s="77"/>
      <c r="E25" s="97">
        <v>0.0</v>
      </c>
      <c r="F25" s="98">
        <v>0.0</v>
      </c>
      <c r="G25" s="81" t="s">
        <v>116</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117</v>
      </c>
      <c r="B26" s="97"/>
      <c r="C26" s="79"/>
      <c r="D26" s="77"/>
      <c r="E26" s="97">
        <v>0.0</v>
      </c>
      <c r="F26" s="98">
        <v>0.0</v>
      </c>
      <c r="G26" s="81" t="s">
        <v>119</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120</v>
      </c>
      <c r="B27" s="87"/>
      <c r="C27" s="79"/>
      <c r="D27" s="77"/>
      <c r="E27" s="87">
        <v>0.0</v>
      </c>
      <c r="F27" s="98">
        <v>0.0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7"/>
      <c r="C28" s="79"/>
      <c r="D28" s="77"/>
      <c r="E28" s="87">
        <v>0.0</v>
      </c>
      <c r="F28" s="98">
        <v>0.0</v>
      </c>
      <c r="G28" s="81" t="s">
        <v>125</v>
      </c>
      <c r="H28" s="88"/>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126</v>
      </c>
      <c r="H29" s="90"/>
      <c r="I29" s="95" t="s">
        <v>90</v>
      </c>
      <c r="J29" s="84"/>
      <c r="K29" s="90"/>
      <c r="L29" s="91"/>
      <c r="M29" s="21"/>
      <c r="N29" s="21"/>
      <c r="O29" s="21"/>
      <c r="P29" s="21"/>
      <c r="Q29" s="21"/>
      <c r="R29" s="21"/>
      <c r="S29" s="21"/>
      <c r="T29" s="21"/>
      <c r="U29" s="21"/>
      <c r="V29" s="21"/>
      <c r="W29" s="21"/>
      <c r="X29" s="21"/>
      <c r="Y29" s="21"/>
      <c r="Z29" s="21"/>
    </row>
    <row r="30" ht="12.75" customHeight="1">
      <c r="A30" s="77" t="s">
        <v>127</v>
      </c>
      <c r="B30" s="97"/>
      <c r="C30" s="79"/>
      <c r="D30" s="77"/>
      <c r="E30" s="97">
        <v>0.0</v>
      </c>
      <c r="F30" s="98">
        <v>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97"/>
      <c r="C31" s="79"/>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c r="C32" s="79"/>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0</v>
      </c>
      <c r="I34" s="89"/>
      <c r="J34" s="84"/>
      <c r="K34" s="88">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2" t="s">
        <v>428</v>
      </c>
      <c r="H36" s="31"/>
      <c r="I36" s="71"/>
      <c r="J36" s="32" t="s">
        <v>429</v>
      </c>
      <c r="K36" s="30"/>
      <c r="L36" s="73"/>
      <c r="M36" s="21"/>
      <c r="N36" s="21"/>
      <c r="O36" s="21"/>
      <c r="P36" s="21"/>
      <c r="Q36" s="21"/>
      <c r="R36" s="21"/>
      <c r="S36" s="21"/>
      <c r="T36" s="21"/>
      <c r="U36" s="21"/>
      <c r="V36" s="21"/>
      <c r="W36" s="21"/>
      <c r="X36" s="21"/>
      <c r="Y36" s="21"/>
      <c r="Z36" s="21"/>
    </row>
    <row r="37" ht="12.75" customHeight="1">
      <c r="A37" s="77" t="s">
        <v>101</v>
      </c>
      <c r="B37" s="106">
        <f>SUM(B24:B35)</f>
        <v>0</v>
      </c>
      <c r="C37" s="107"/>
      <c r="D37" s="77"/>
      <c r="E37" s="106">
        <f t="shared" ref="E37:F37" si="4">SUM(E24:E36)</f>
        <v>0</v>
      </c>
      <c r="F37" s="108">
        <f t="shared" si="4"/>
        <v>0</v>
      </c>
      <c r="G37" s="32" t="s">
        <v>430</v>
      </c>
      <c r="H37" s="31"/>
      <c r="I37" s="71"/>
      <c r="J37" s="31"/>
      <c r="K37" s="191" t="s">
        <v>317</v>
      </c>
      <c r="L37" s="192" t="s">
        <v>431</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4">
        <v>800.0</v>
      </c>
      <c r="I39" s="193" t="s">
        <v>432</v>
      </c>
      <c r="J39" s="113"/>
      <c r="K39" s="114">
        <v>775.0</v>
      </c>
      <c r="L39" s="115">
        <v>775.0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4">
        <v>600.0</v>
      </c>
      <c r="I41" s="193" t="s">
        <v>433</v>
      </c>
      <c r="J41" s="113"/>
      <c r="K41" s="114">
        <v>600.0</v>
      </c>
      <c r="L41" s="115">
        <v>600.0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4">
        <v>450.0</v>
      </c>
      <c r="I42" s="112" t="s">
        <v>434</v>
      </c>
      <c r="J42" s="113"/>
      <c r="K42" s="114">
        <v>450.0</v>
      </c>
      <c r="L42" s="115">
        <v>450.0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4"/>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1850</v>
      </c>
      <c r="I45" s="116"/>
      <c r="J45" s="113"/>
      <c r="K45" s="129">
        <f t="shared" ref="K45:L45" si="5">SUM(K39,K40,K41,K42,K43,K44)</f>
        <v>1825</v>
      </c>
      <c r="L45" s="130">
        <f t="shared" si="5"/>
        <v>1825</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85"/>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3195</v>
      </c>
      <c r="F64" s="172">
        <f t="shared" si="9"/>
        <v>3195</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0</v>
      </c>
      <c r="F65" s="172">
        <f t="shared" si="10"/>
        <v>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3195</v>
      </c>
      <c r="F66" s="172">
        <f t="shared" si="11"/>
        <v>3195</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190</v>
      </c>
      <c r="F67" s="176" t="s">
        <v>189</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435</v>
      </c>
      <c r="B1" s="19" t="s">
        <v>436</v>
      </c>
      <c r="C1" s="19" t="s">
        <v>248</v>
      </c>
      <c r="D1" s="19" t="s">
        <v>437</v>
      </c>
      <c r="E1" s="19" t="s">
        <v>57</v>
      </c>
      <c r="F1" s="19" t="s">
        <v>197</v>
      </c>
      <c r="G1" s="20" t="s">
        <v>438</v>
      </c>
      <c r="H1" s="21"/>
      <c r="I1" s="21"/>
      <c r="J1" s="21"/>
      <c r="K1" s="22" t="s">
        <v>439</v>
      </c>
      <c r="L1" s="23"/>
      <c r="M1" s="21"/>
      <c r="N1" s="24"/>
      <c r="O1" s="21"/>
      <c r="P1" s="21"/>
      <c r="Q1" s="21"/>
      <c r="R1" s="21"/>
      <c r="S1" s="21"/>
      <c r="T1" s="21"/>
      <c r="U1" s="21"/>
      <c r="V1" s="21"/>
      <c r="W1" s="21"/>
      <c r="X1" s="21"/>
      <c r="Y1" s="21"/>
      <c r="Z1" s="21"/>
    </row>
    <row r="2" ht="12.75" customHeight="1">
      <c r="A2" s="25" t="s">
        <v>440</v>
      </c>
      <c r="B2" s="26"/>
      <c r="C2" s="26"/>
      <c r="D2" s="26"/>
      <c r="E2" s="27"/>
      <c r="F2" s="27"/>
      <c r="G2" s="26" t="s">
        <v>226</v>
      </c>
      <c r="H2" s="28"/>
      <c r="I2" s="28"/>
      <c r="J2" s="28"/>
      <c r="K2" s="27"/>
      <c r="L2" s="29"/>
      <c r="M2" s="21"/>
      <c r="N2" s="21"/>
      <c r="O2" s="21"/>
      <c r="P2" s="21"/>
      <c r="Q2" s="21"/>
      <c r="R2" s="21"/>
      <c r="S2" s="21"/>
      <c r="T2" s="21"/>
      <c r="U2" s="21"/>
      <c r="V2" s="21"/>
      <c r="W2" s="21"/>
      <c r="X2" s="21"/>
      <c r="Y2" s="21"/>
      <c r="Z2" s="21"/>
    </row>
    <row r="3" ht="12.75" customHeight="1">
      <c r="A3" s="30" t="s">
        <v>441</v>
      </c>
      <c r="B3" s="31" t="s">
        <v>442</v>
      </c>
      <c r="C3" s="31" t="s">
        <v>423</v>
      </c>
      <c r="D3" s="31" t="s">
        <v>443</v>
      </c>
      <c r="E3" s="30" t="s">
        <v>67</v>
      </c>
      <c r="F3" s="33"/>
      <c r="G3" s="30" t="s">
        <v>229</v>
      </c>
      <c r="H3" s="31" t="s">
        <v>109</v>
      </c>
      <c r="I3" s="31" t="s">
        <v>108</v>
      </c>
      <c r="J3" s="31" t="s">
        <v>104</v>
      </c>
      <c r="K3" s="30" t="s">
        <v>228</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500.0</v>
      </c>
      <c r="C5" s="38" t="s">
        <v>444</v>
      </c>
      <c r="D5" s="39"/>
      <c r="E5" s="40">
        <v>0.0</v>
      </c>
      <c r="F5" s="41">
        <v>0.0</v>
      </c>
      <c r="G5" s="42" t="s">
        <v>77</v>
      </c>
      <c r="H5" s="43">
        <v>0.0</v>
      </c>
      <c r="I5" s="44"/>
      <c r="J5" s="42"/>
      <c r="K5" s="43">
        <v>0.0</v>
      </c>
      <c r="L5" s="56">
        <v>0.0</v>
      </c>
      <c r="M5" s="21"/>
      <c r="N5" s="21"/>
      <c r="O5" s="21"/>
      <c r="P5" s="21"/>
      <c r="Q5" s="21"/>
      <c r="R5" s="21"/>
      <c r="S5" s="21"/>
      <c r="T5" s="21"/>
      <c r="U5" s="21"/>
      <c r="V5" s="21"/>
      <c r="W5" s="21"/>
      <c r="X5" s="21"/>
      <c r="Y5" s="21"/>
      <c r="Z5" s="21"/>
    </row>
    <row r="6" ht="12.75" customHeight="1">
      <c r="A6" s="36" t="s">
        <v>80</v>
      </c>
      <c r="B6" s="37">
        <v>100.0</v>
      </c>
      <c r="C6" s="38" t="s">
        <v>445</v>
      </c>
      <c r="D6" s="39"/>
      <c r="E6" s="40">
        <v>0.0</v>
      </c>
      <c r="F6" s="41">
        <v>0.0</v>
      </c>
      <c r="G6" s="42" t="s">
        <v>80</v>
      </c>
      <c r="H6" s="43">
        <v>0.0</v>
      </c>
      <c r="I6" s="44"/>
      <c r="J6" s="42"/>
      <c r="K6" s="43">
        <v>0.0</v>
      </c>
      <c r="L6" s="56">
        <v>0.0</v>
      </c>
      <c r="M6" s="21"/>
      <c r="N6" s="21"/>
      <c r="O6" s="21"/>
      <c r="P6" s="21"/>
      <c r="Q6" s="21"/>
      <c r="R6" s="21"/>
      <c r="S6" s="21"/>
      <c r="T6" s="21"/>
      <c r="U6" s="21"/>
      <c r="V6" s="21"/>
      <c r="W6" s="21"/>
      <c r="X6" s="21"/>
      <c r="Y6" s="21"/>
      <c r="Z6" s="21"/>
    </row>
    <row r="7" ht="12.75" customHeight="1">
      <c r="A7" s="36" t="s">
        <v>83</v>
      </c>
      <c r="B7" s="37">
        <v>700.0</v>
      </c>
      <c r="C7" s="38" t="s">
        <v>446</v>
      </c>
      <c r="D7" s="39"/>
      <c r="E7" s="40">
        <v>0.0</v>
      </c>
      <c r="F7" s="41">
        <v>0.0</v>
      </c>
      <c r="G7" s="42" t="s">
        <v>83</v>
      </c>
      <c r="H7" s="43">
        <v>0.0</v>
      </c>
      <c r="I7" s="44"/>
      <c r="J7" s="42"/>
      <c r="K7" s="43">
        <v>0.0</v>
      </c>
      <c r="L7" s="56">
        <v>0.0</v>
      </c>
      <c r="M7" s="21"/>
      <c r="N7" s="21"/>
      <c r="O7" s="21"/>
      <c r="P7" s="21"/>
      <c r="Q7" s="21"/>
      <c r="R7" s="21"/>
      <c r="S7" s="21"/>
      <c r="T7" s="21"/>
      <c r="U7" s="21"/>
      <c r="V7" s="21"/>
      <c r="W7" s="21"/>
      <c r="X7" s="21"/>
      <c r="Y7" s="21"/>
      <c r="Z7" s="21"/>
    </row>
    <row r="8" ht="12.75" customHeight="1">
      <c r="A8" s="36" t="s">
        <v>86</v>
      </c>
      <c r="B8" s="37">
        <v>300.0</v>
      </c>
      <c r="C8" s="38" t="s">
        <v>447</v>
      </c>
      <c r="D8" s="39"/>
      <c r="E8" s="40">
        <v>0.0</v>
      </c>
      <c r="F8" s="41">
        <v>0.0</v>
      </c>
      <c r="G8" s="42" t="s">
        <v>86</v>
      </c>
      <c r="H8" s="43">
        <v>0.0</v>
      </c>
      <c r="I8" s="44"/>
      <c r="J8" s="42"/>
      <c r="K8" s="43">
        <v>0.0</v>
      </c>
      <c r="L8" s="56">
        <v>0.0</v>
      </c>
      <c r="M8" s="21"/>
      <c r="N8" s="21"/>
      <c r="O8" s="21"/>
      <c r="P8" s="21"/>
      <c r="Q8" s="21"/>
      <c r="R8" s="21"/>
      <c r="S8" s="21"/>
      <c r="T8" s="21"/>
      <c r="U8" s="21"/>
      <c r="V8" s="21"/>
      <c r="W8" s="21"/>
      <c r="X8" s="21"/>
      <c r="Y8" s="21"/>
      <c r="Z8" s="21"/>
    </row>
    <row r="9" ht="12.75" customHeight="1">
      <c r="A9" s="39" t="s">
        <v>89</v>
      </c>
      <c r="B9" s="37">
        <v>0.0</v>
      </c>
      <c r="C9" s="38" t="s">
        <v>216</v>
      </c>
      <c r="D9" s="39"/>
      <c r="E9" s="47"/>
      <c r="F9" s="48"/>
      <c r="G9" s="42" t="s">
        <v>89</v>
      </c>
      <c r="H9" s="49">
        <v>0.0</v>
      </c>
      <c r="I9" s="50" t="s">
        <v>90</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t="s">
        <v>92</v>
      </c>
      <c r="C15" s="38"/>
      <c r="D15" s="39"/>
      <c r="E15" s="37">
        <v>0.0</v>
      </c>
      <c r="F15" s="54">
        <v>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1600</v>
      </c>
      <c r="C20" s="58"/>
      <c r="D20" s="39"/>
      <c r="E20" s="58">
        <f t="shared" ref="E20:F20" si="1">SUM(E5,E6,E7,E8,E10,E11,E15,E17,E18)</f>
        <v>0</v>
      </c>
      <c r="F20" s="64">
        <f t="shared" si="1"/>
        <v>0</v>
      </c>
      <c r="G20" s="42" t="s">
        <v>101</v>
      </c>
      <c r="H20" s="49">
        <f>SUM(H5:H18)</f>
        <v>0</v>
      </c>
      <c r="I20" s="59"/>
      <c r="J20" s="42"/>
      <c r="K20" s="49">
        <f t="shared" ref="K20:L20" si="2">SUM(K5:K19)</f>
        <v>0</v>
      </c>
      <c r="L20" s="65">
        <f t="shared" si="2"/>
        <v>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t="s">
        <v>33</v>
      </c>
      <c r="I21" s="67"/>
      <c r="J21" s="28" t="s">
        <v>448</v>
      </c>
      <c r="K21" s="28" t="s">
        <v>231</v>
      </c>
      <c r="L21" s="70" t="s">
        <v>449</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t="s">
        <v>450</v>
      </c>
      <c r="I22" s="74"/>
      <c r="J22" s="30"/>
      <c r="K22" s="30" t="s">
        <v>451</v>
      </c>
      <c r="L22" s="35" t="s">
        <v>452</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78">
        <v>2450.0</v>
      </c>
      <c r="C24" s="79" t="s">
        <v>453</v>
      </c>
      <c r="D24" s="77"/>
      <c r="E24" s="78">
        <v>1800.0</v>
      </c>
      <c r="F24" s="80">
        <v>1800.0</v>
      </c>
      <c r="G24" s="81" t="s">
        <v>113</v>
      </c>
      <c r="H24" s="82">
        <v>2250.0</v>
      </c>
      <c r="I24" s="83" t="s">
        <v>454</v>
      </c>
      <c r="J24" s="84"/>
      <c r="K24" s="182">
        <v>1790.0</v>
      </c>
      <c r="L24" s="183">
        <v>1790.0</v>
      </c>
      <c r="M24" s="21"/>
      <c r="N24" s="21"/>
      <c r="O24" s="21"/>
      <c r="P24" s="21"/>
      <c r="Q24" s="21"/>
      <c r="R24" s="21"/>
      <c r="S24" s="21"/>
      <c r="T24" s="21"/>
      <c r="U24" s="21"/>
      <c r="V24" s="21"/>
      <c r="W24" s="21"/>
      <c r="X24" s="21"/>
      <c r="Y24" s="21"/>
      <c r="Z24" s="21"/>
    </row>
    <row r="25" ht="12.75" customHeight="1">
      <c r="A25" s="77" t="s">
        <v>114</v>
      </c>
      <c r="B25" s="97">
        <v>500.0</v>
      </c>
      <c r="C25" s="79" t="s">
        <v>455</v>
      </c>
      <c r="D25" s="77"/>
      <c r="E25" s="78">
        <v>200.0</v>
      </c>
      <c r="F25" s="80">
        <v>200.0</v>
      </c>
      <c r="G25" s="81" t="s">
        <v>116</v>
      </c>
      <c r="H25" s="82">
        <v>100.0</v>
      </c>
      <c r="I25" s="83" t="s">
        <v>456</v>
      </c>
      <c r="J25" s="84"/>
      <c r="K25" s="182">
        <v>100.0</v>
      </c>
      <c r="L25" s="183">
        <v>100.0</v>
      </c>
      <c r="M25" s="21"/>
      <c r="N25" s="21"/>
      <c r="O25" s="21"/>
      <c r="P25" s="21"/>
      <c r="Q25" s="21"/>
      <c r="R25" s="21"/>
      <c r="S25" s="21"/>
      <c r="T25" s="21"/>
      <c r="U25" s="21"/>
      <c r="V25" s="21"/>
      <c r="W25" s="21"/>
      <c r="X25" s="21"/>
      <c r="Y25" s="21"/>
      <c r="Z25" s="21"/>
    </row>
    <row r="26" ht="12.75" customHeight="1">
      <c r="A26" s="77" t="s">
        <v>117</v>
      </c>
      <c r="B26" s="97">
        <v>500.0</v>
      </c>
      <c r="C26" s="79" t="s">
        <v>457</v>
      </c>
      <c r="D26" s="77"/>
      <c r="E26" s="78">
        <v>400.0</v>
      </c>
      <c r="F26" s="80">
        <v>400.0</v>
      </c>
      <c r="G26" s="81" t="s">
        <v>119</v>
      </c>
      <c r="H26" s="82">
        <v>600.0</v>
      </c>
      <c r="I26" s="83" t="s">
        <v>458</v>
      </c>
      <c r="J26" s="84"/>
      <c r="K26" s="182">
        <v>600.0</v>
      </c>
      <c r="L26" s="183">
        <v>600.0</v>
      </c>
      <c r="M26" s="21"/>
      <c r="N26" s="21"/>
      <c r="O26" s="21"/>
      <c r="P26" s="21"/>
      <c r="Q26" s="21"/>
      <c r="R26" s="21"/>
      <c r="S26" s="21"/>
      <c r="T26" s="21"/>
      <c r="U26" s="21"/>
      <c r="V26" s="21"/>
      <c r="W26" s="21"/>
      <c r="X26" s="21"/>
      <c r="Y26" s="21"/>
      <c r="Z26" s="21"/>
    </row>
    <row r="27" ht="12.75" customHeight="1">
      <c r="A27" s="77" t="s">
        <v>120</v>
      </c>
      <c r="B27" s="97">
        <v>600.0</v>
      </c>
      <c r="C27" s="79" t="s">
        <v>459</v>
      </c>
      <c r="D27" s="77"/>
      <c r="E27" s="86">
        <v>460.0</v>
      </c>
      <c r="F27" s="80">
        <v>460.0</v>
      </c>
      <c r="G27" s="84" t="s">
        <v>122</v>
      </c>
      <c r="H27" s="82">
        <v>500.0</v>
      </c>
      <c r="I27" s="83" t="s">
        <v>460</v>
      </c>
      <c r="J27" s="84"/>
      <c r="K27" s="182">
        <v>500.0</v>
      </c>
      <c r="L27" s="183">
        <v>500.0</v>
      </c>
      <c r="M27" s="21"/>
      <c r="N27" s="21"/>
      <c r="O27" s="21"/>
      <c r="P27" s="21"/>
      <c r="Q27" s="21"/>
      <c r="R27" s="21"/>
      <c r="S27" s="21"/>
      <c r="T27" s="21"/>
      <c r="U27" s="21"/>
      <c r="V27" s="21"/>
      <c r="W27" s="21"/>
      <c r="X27" s="21"/>
      <c r="Y27" s="21"/>
      <c r="Z27" s="21"/>
    </row>
    <row r="28" ht="12.75" customHeight="1">
      <c r="A28" s="77" t="s">
        <v>123</v>
      </c>
      <c r="B28" s="87">
        <v>100.0</v>
      </c>
      <c r="C28" s="79" t="s">
        <v>461</v>
      </c>
      <c r="D28" s="77"/>
      <c r="E28" s="86">
        <v>100.0</v>
      </c>
      <c r="F28" s="80">
        <v>100.0</v>
      </c>
      <c r="G28" s="81" t="s">
        <v>125</v>
      </c>
      <c r="H28" s="88">
        <v>0.0</v>
      </c>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238</v>
      </c>
      <c r="H29" s="90"/>
      <c r="I29" s="95" t="s">
        <v>90</v>
      </c>
      <c r="J29" s="84"/>
      <c r="K29" s="90"/>
      <c r="L29" s="91"/>
      <c r="M29" s="21"/>
      <c r="N29" s="21"/>
      <c r="O29" s="21"/>
      <c r="P29" s="21"/>
      <c r="Q29" s="21"/>
      <c r="R29" s="21"/>
      <c r="S29" s="21"/>
      <c r="T29" s="21"/>
      <c r="U29" s="21"/>
      <c r="V29" s="21"/>
      <c r="W29" s="21"/>
      <c r="X29" s="21"/>
      <c r="Y29" s="21"/>
      <c r="Z29" s="21"/>
    </row>
    <row r="30" ht="12.75" customHeight="1">
      <c r="A30" s="77" t="s">
        <v>127</v>
      </c>
      <c r="B30" s="97">
        <v>0.0</v>
      </c>
      <c r="C30" s="79"/>
      <c r="D30" s="77"/>
      <c r="E30" s="97">
        <v>0.0</v>
      </c>
      <c r="F30" s="98">
        <v>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97">
        <v>0.0</v>
      </c>
      <c r="C31" s="79"/>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v>0.0</v>
      </c>
      <c r="C32" s="79"/>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3450</v>
      </c>
      <c r="I34" s="89"/>
      <c r="J34" s="84"/>
      <c r="K34" s="88">
        <f t="shared" ref="K34:L34" si="3">SUM(K24,K25,K26,K27,K30,K32)</f>
        <v>2990</v>
      </c>
      <c r="L34" s="104">
        <f t="shared" si="3"/>
        <v>2990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c r="I36" s="71"/>
      <c r="J36" s="31" t="s">
        <v>104</v>
      </c>
      <c r="K36" s="30"/>
      <c r="L36" s="73"/>
      <c r="M36" s="21"/>
      <c r="N36" s="21"/>
      <c r="O36" s="21"/>
      <c r="P36" s="21"/>
      <c r="Q36" s="21"/>
      <c r="R36" s="21"/>
      <c r="S36" s="21"/>
      <c r="T36" s="21"/>
      <c r="U36" s="21"/>
      <c r="V36" s="21"/>
      <c r="W36" s="21"/>
      <c r="X36" s="21"/>
      <c r="Y36" s="21"/>
      <c r="Z36" s="21"/>
    </row>
    <row r="37" ht="12.75" customHeight="1">
      <c r="A37" s="77" t="s">
        <v>101</v>
      </c>
      <c r="B37" s="194">
        <v>4150.0</v>
      </c>
      <c r="C37" s="107"/>
      <c r="D37" s="77"/>
      <c r="E37" s="106">
        <f t="shared" ref="E37:F37" si="4">SUM(E24:E36)</f>
        <v>2960</v>
      </c>
      <c r="F37" s="108">
        <f t="shared" si="4"/>
        <v>2960</v>
      </c>
      <c r="G37" s="31" t="s">
        <v>107</v>
      </c>
      <c r="H37" s="31"/>
      <c r="I37" s="71"/>
      <c r="J37" s="31"/>
      <c r="K37" s="30" t="s">
        <v>108</v>
      </c>
      <c r="L37" s="35" t="s">
        <v>109</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0</v>
      </c>
      <c r="I45" s="116"/>
      <c r="J45" s="113"/>
      <c r="K45" s="129">
        <f t="shared" ref="K45:L45" si="5">SUM(K39,K40,K41,K42,K43,K44)</f>
        <v>0</v>
      </c>
      <c r="L45" s="130">
        <f t="shared" si="5"/>
        <v>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t="s">
        <v>34</v>
      </c>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t="s">
        <v>462</v>
      </c>
      <c r="C54" s="71" t="s">
        <v>463</v>
      </c>
      <c r="D54" s="31" t="s">
        <v>464</v>
      </c>
      <c r="E54" s="30" t="s">
        <v>241</v>
      </c>
      <c r="F54" s="35" t="s">
        <v>465</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300.0</v>
      </c>
      <c r="C56" s="146" t="s">
        <v>466</v>
      </c>
      <c r="D56" s="147"/>
      <c r="E56" s="195">
        <v>300.0</v>
      </c>
      <c r="F56" s="196">
        <v>300.0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750.0</v>
      </c>
      <c r="C58" s="146" t="s">
        <v>467</v>
      </c>
      <c r="D58" s="147"/>
      <c r="E58" s="195">
        <v>735.0</v>
      </c>
      <c r="F58" s="196">
        <v>735.0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600.0</v>
      </c>
      <c r="C59" s="146" t="s">
        <v>468</v>
      </c>
      <c r="D59" s="147"/>
      <c r="E59" s="195">
        <v>600.0</v>
      </c>
      <c r="F59" s="196">
        <v>600.0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500.0</v>
      </c>
      <c r="C60" s="146" t="s">
        <v>469</v>
      </c>
      <c r="D60" s="147"/>
      <c r="E60" s="195">
        <v>350.0</v>
      </c>
      <c r="F60" s="196">
        <v>350.0</v>
      </c>
      <c r="G60" s="185"/>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1985</v>
      </c>
      <c r="F63" s="170">
        <f t="shared" si="8"/>
        <v>1985</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4975</v>
      </c>
      <c r="F64" s="172">
        <f t="shared" si="9"/>
        <v>4975</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2960</v>
      </c>
      <c r="F65" s="172">
        <f t="shared" si="10"/>
        <v>2960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7935</v>
      </c>
      <c r="F66" s="172">
        <f t="shared" si="11"/>
        <v>7935</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190</v>
      </c>
      <c r="F67" s="176" t="s">
        <v>189</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470</v>
      </c>
      <c r="B1" s="19" t="s">
        <v>471</v>
      </c>
      <c r="C1" s="19" t="s">
        <v>248</v>
      </c>
      <c r="D1" s="19" t="s">
        <v>472</v>
      </c>
      <c r="E1" s="19" t="s">
        <v>57</v>
      </c>
      <c r="F1" s="19" t="s">
        <v>58</v>
      </c>
      <c r="G1" s="20" t="s">
        <v>473</v>
      </c>
      <c r="H1" s="21"/>
      <c r="I1" s="21"/>
      <c r="J1" s="21"/>
      <c r="K1" s="22" t="s">
        <v>474</v>
      </c>
      <c r="L1" s="23"/>
      <c r="M1" s="21"/>
      <c r="N1" s="24"/>
      <c r="O1" s="21"/>
      <c r="P1" s="21"/>
      <c r="Q1" s="21"/>
      <c r="R1" s="21"/>
      <c r="S1" s="21"/>
      <c r="T1" s="21"/>
      <c r="U1" s="21"/>
      <c r="V1" s="21"/>
      <c r="W1" s="21"/>
      <c r="X1" s="21"/>
      <c r="Y1" s="21"/>
      <c r="Z1" s="21"/>
    </row>
    <row r="2" ht="12.75" customHeight="1">
      <c r="A2" s="25" t="s">
        <v>475</v>
      </c>
      <c r="B2" s="26"/>
      <c r="C2" s="26"/>
      <c r="D2" s="26"/>
      <c r="E2" s="27"/>
      <c r="F2" s="27"/>
      <c r="G2" s="26" t="s">
        <v>226</v>
      </c>
      <c r="H2" s="28"/>
      <c r="I2" s="28"/>
      <c r="J2" s="28"/>
      <c r="K2" s="27"/>
      <c r="L2" s="29"/>
      <c r="M2" s="21"/>
      <c r="N2" s="21"/>
      <c r="O2" s="21"/>
      <c r="P2" s="21"/>
      <c r="Q2" s="21"/>
      <c r="R2" s="21"/>
      <c r="S2" s="21"/>
      <c r="T2" s="21"/>
      <c r="U2" s="21"/>
      <c r="V2" s="21"/>
      <c r="W2" s="21"/>
      <c r="X2" s="21"/>
      <c r="Y2" s="21"/>
      <c r="Z2" s="21"/>
    </row>
    <row r="3" ht="12.75" customHeight="1">
      <c r="A3" s="30" t="s">
        <v>476</v>
      </c>
      <c r="B3" s="31" t="s">
        <v>477</v>
      </c>
      <c r="C3" s="31" t="s">
        <v>241</v>
      </c>
      <c r="D3" s="31" t="s">
        <v>478</v>
      </c>
      <c r="E3" s="30" t="s">
        <v>67</v>
      </c>
      <c r="F3" s="33"/>
      <c r="G3" s="30" t="s">
        <v>229</v>
      </c>
      <c r="H3" s="31" t="s">
        <v>109</v>
      </c>
      <c r="I3" s="31" t="s">
        <v>108</v>
      </c>
      <c r="J3" s="31" t="s">
        <v>104</v>
      </c>
      <c r="K3" s="30" t="s">
        <v>228</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0.0</v>
      </c>
      <c r="C5" s="38" t="s">
        <v>338</v>
      </c>
      <c r="D5" s="39"/>
      <c r="E5" s="37">
        <v>0.0</v>
      </c>
      <c r="F5" s="54">
        <v>0.0</v>
      </c>
      <c r="G5" s="42" t="s">
        <v>77</v>
      </c>
      <c r="H5" s="43">
        <v>0.0</v>
      </c>
      <c r="I5" s="44"/>
      <c r="J5" s="42"/>
      <c r="K5" s="43">
        <v>0.0</v>
      </c>
      <c r="L5" s="56">
        <v>0.0</v>
      </c>
      <c r="M5" s="21"/>
      <c r="N5" s="21"/>
      <c r="O5" s="21"/>
      <c r="P5" s="21"/>
      <c r="Q5" s="21"/>
      <c r="R5" s="21"/>
      <c r="S5" s="21"/>
      <c r="T5" s="21"/>
      <c r="U5" s="21"/>
      <c r="V5" s="21"/>
      <c r="W5" s="21"/>
      <c r="X5" s="21"/>
      <c r="Y5" s="21"/>
      <c r="Z5" s="21"/>
    </row>
    <row r="6" ht="12.75" customHeight="1">
      <c r="A6" s="36" t="s">
        <v>80</v>
      </c>
      <c r="B6" s="37">
        <v>0.0</v>
      </c>
      <c r="C6" s="38" t="s">
        <v>338</v>
      </c>
      <c r="D6" s="39"/>
      <c r="E6" s="37">
        <v>0.0</v>
      </c>
      <c r="F6" s="54">
        <v>0.0</v>
      </c>
      <c r="G6" s="42" t="s">
        <v>80</v>
      </c>
      <c r="H6" s="43">
        <v>0.0</v>
      </c>
      <c r="I6" s="44"/>
      <c r="J6" s="42"/>
      <c r="K6" s="43">
        <v>0.0</v>
      </c>
      <c r="L6" s="56">
        <v>0.0</v>
      </c>
      <c r="M6" s="21"/>
      <c r="N6" s="21"/>
      <c r="O6" s="21"/>
      <c r="P6" s="21"/>
      <c r="Q6" s="21"/>
      <c r="R6" s="21"/>
      <c r="S6" s="21"/>
      <c r="T6" s="21"/>
      <c r="U6" s="21"/>
      <c r="V6" s="21"/>
      <c r="W6" s="21"/>
      <c r="X6" s="21"/>
      <c r="Y6" s="21"/>
      <c r="Z6" s="21"/>
    </row>
    <row r="7" ht="12.75" customHeight="1">
      <c r="A7" s="36" t="s">
        <v>83</v>
      </c>
      <c r="B7" s="37">
        <v>0.0</v>
      </c>
      <c r="C7" s="38" t="s">
        <v>338</v>
      </c>
      <c r="D7" s="39"/>
      <c r="E7" s="37">
        <v>0.0</v>
      </c>
      <c r="F7" s="54">
        <v>0.0</v>
      </c>
      <c r="G7" s="42" t="s">
        <v>83</v>
      </c>
      <c r="H7" s="43">
        <v>0.0</v>
      </c>
      <c r="I7" s="44"/>
      <c r="J7" s="42"/>
      <c r="K7" s="43">
        <v>0.0</v>
      </c>
      <c r="L7" s="56">
        <v>0.0</v>
      </c>
      <c r="M7" s="21"/>
      <c r="N7" s="21"/>
      <c r="O7" s="21"/>
      <c r="P7" s="21"/>
      <c r="Q7" s="21"/>
      <c r="R7" s="21"/>
      <c r="S7" s="21"/>
      <c r="T7" s="21"/>
      <c r="U7" s="21"/>
      <c r="V7" s="21"/>
      <c r="W7" s="21"/>
      <c r="X7" s="21"/>
      <c r="Y7" s="21"/>
      <c r="Z7" s="21"/>
    </row>
    <row r="8" ht="12.75" customHeight="1">
      <c r="A8" s="36" t="s">
        <v>86</v>
      </c>
      <c r="B8" s="37">
        <v>140.0</v>
      </c>
      <c r="C8" s="38" t="s">
        <v>479</v>
      </c>
      <c r="D8" s="39"/>
      <c r="E8" s="40">
        <v>140.0</v>
      </c>
      <c r="F8" s="41">
        <v>140.0</v>
      </c>
      <c r="G8" s="42" t="s">
        <v>86</v>
      </c>
      <c r="H8" s="43">
        <v>0.0</v>
      </c>
      <c r="I8" s="44"/>
      <c r="J8" s="42"/>
      <c r="K8" s="43">
        <v>0.0</v>
      </c>
      <c r="L8" s="56">
        <v>0.0</v>
      </c>
      <c r="M8" s="21"/>
      <c r="N8" s="21"/>
      <c r="O8" s="21"/>
      <c r="P8" s="21"/>
      <c r="Q8" s="21"/>
      <c r="R8" s="21"/>
      <c r="S8" s="21"/>
      <c r="T8" s="21"/>
      <c r="U8" s="21"/>
      <c r="V8" s="21"/>
      <c r="W8" s="21"/>
      <c r="X8" s="21"/>
      <c r="Y8" s="21"/>
      <c r="Z8" s="21"/>
    </row>
    <row r="9" ht="12.75" customHeight="1">
      <c r="A9" s="39" t="s">
        <v>89</v>
      </c>
      <c r="B9" s="37">
        <v>0.0</v>
      </c>
      <c r="C9" s="38" t="s">
        <v>216</v>
      </c>
      <c r="D9" s="39"/>
      <c r="E9" s="47"/>
      <c r="F9" s="48"/>
      <c r="G9" s="42" t="s">
        <v>89</v>
      </c>
      <c r="H9" s="49">
        <v>0.0</v>
      </c>
      <c r="I9" s="50" t="s">
        <v>90</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t="s">
        <v>92</v>
      </c>
      <c r="C15" s="38"/>
      <c r="D15" s="39"/>
      <c r="E15" s="37">
        <v>0.0</v>
      </c>
      <c r="F15" s="54">
        <v>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t="s">
        <v>338</v>
      </c>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140</v>
      </c>
      <c r="C20" s="58"/>
      <c r="D20" s="39"/>
      <c r="E20" s="58">
        <f t="shared" ref="E20:F20" si="1">SUM(E5,E6,E7,E8,E10,E11,E15,E17,E18)</f>
        <v>140</v>
      </c>
      <c r="F20" s="64">
        <f t="shared" si="1"/>
        <v>140</v>
      </c>
      <c r="G20" s="42" t="s">
        <v>101</v>
      </c>
      <c r="H20" s="49">
        <f>SUM(H5:H18)</f>
        <v>0</v>
      </c>
      <c r="I20" s="59"/>
      <c r="J20" s="42"/>
      <c r="K20" s="49">
        <f t="shared" ref="K20:L20" si="2">SUM(K5:K19)</f>
        <v>0</v>
      </c>
      <c r="L20" s="65">
        <f t="shared" si="2"/>
        <v>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c r="I21" s="67"/>
      <c r="J21" s="28" t="s">
        <v>104</v>
      </c>
      <c r="K21" s="28" t="s">
        <v>105</v>
      </c>
      <c r="L21" s="70" t="s">
        <v>106</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c r="I22" s="74"/>
      <c r="J22" s="30"/>
      <c r="K22" s="30" t="s">
        <v>108</v>
      </c>
      <c r="L22" s="35" t="s">
        <v>109</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97">
        <v>0.0</v>
      </c>
      <c r="C24" s="79" t="s">
        <v>338</v>
      </c>
      <c r="D24" s="77"/>
      <c r="E24" s="97">
        <v>0.0</v>
      </c>
      <c r="F24" s="98">
        <v>0.0</v>
      </c>
      <c r="G24" s="81" t="s">
        <v>113</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114</v>
      </c>
      <c r="B25" s="97">
        <v>0.0</v>
      </c>
      <c r="C25" s="79" t="s">
        <v>338</v>
      </c>
      <c r="D25" s="77"/>
      <c r="E25" s="97">
        <v>0.0</v>
      </c>
      <c r="F25" s="98">
        <v>0.0</v>
      </c>
      <c r="G25" s="81" t="s">
        <v>116</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117</v>
      </c>
      <c r="B26" s="97"/>
      <c r="C26" s="79" t="s">
        <v>338</v>
      </c>
      <c r="D26" s="77"/>
      <c r="E26" s="97">
        <v>0.0</v>
      </c>
      <c r="F26" s="98">
        <v>0.0</v>
      </c>
      <c r="G26" s="81" t="s">
        <v>119</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120</v>
      </c>
      <c r="B27" s="97">
        <v>51.8</v>
      </c>
      <c r="C27" s="79" t="s">
        <v>480</v>
      </c>
      <c r="D27" s="77"/>
      <c r="E27" s="86">
        <v>52.0</v>
      </c>
      <c r="F27" s="80">
        <v>52.0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7">
        <v>39.12</v>
      </c>
      <c r="C28" s="79" t="s">
        <v>481</v>
      </c>
      <c r="D28" s="77"/>
      <c r="E28" s="86">
        <v>40.0</v>
      </c>
      <c r="F28" s="80">
        <v>40.0</v>
      </c>
      <c r="G28" s="81" t="s">
        <v>125</v>
      </c>
      <c r="H28" s="88"/>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126</v>
      </c>
      <c r="H29" s="90"/>
      <c r="I29" s="95" t="s">
        <v>90</v>
      </c>
      <c r="J29" s="84"/>
      <c r="K29" s="90"/>
      <c r="L29" s="91"/>
      <c r="M29" s="21"/>
      <c r="N29" s="21"/>
      <c r="O29" s="21"/>
      <c r="P29" s="21"/>
      <c r="Q29" s="21"/>
      <c r="R29" s="21"/>
      <c r="S29" s="21"/>
      <c r="T29" s="21"/>
      <c r="U29" s="21"/>
      <c r="V29" s="21"/>
      <c r="W29" s="21"/>
      <c r="X29" s="21"/>
      <c r="Y29" s="21"/>
      <c r="Z29" s="21"/>
    </row>
    <row r="30" ht="12.75" customHeight="1">
      <c r="A30" s="77" t="s">
        <v>127</v>
      </c>
      <c r="B30" s="97">
        <v>0.0</v>
      </c>
      <c r="C30" s="79" t="s">
        <v>338</v>
      </c>
      <c r="D30" s="77"/>
      <c r="E30" s="97">
        <v>0.0</v>
      </c>
      <c r="F30" s="98">
        <v>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97">
        <v>0.0</v>
      </c>
      <c r="C31" s="79" t="s">
        <v>338</v>
      </c>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v>0.0</v>
      </c>
      <c r="C32" s="79" t="s">
        <v>338</v>
      </c>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v>0.0</v>
      </c>
      <c r="C33" s="79" t="s">
        <v>338</v>
      </c>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0</v>
      </c>
      <c r="I34" s="89"/>
      <c r="J34" s="84"/>
      <c r="K34" s="88">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99</v>
      </c>
      <c r="B35" s="97"/>
      <c r="C35" s="79" t="s">
        <v>338</v>
      </c>
      <c r="D35" s="77"/>
      <c r="E35" s="97">
        <v>0.0</v>
      </c>
      <c r="F35" s="98">
        <v>0.0</v>
      </c>
      <c r="G35" s="28" t="s">
        <v>137</v>
      </c>
      <c r="H35" s="28" t="s">
        <v>285</v>
      </c>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t="s">
        <v>36</v>
      </c>
      <c r="I36" s="71"/>
      <c r="J36" s="31" t="s">
        <v>482</v>
      </c>
      <c r="K36" s="30"/>
      <c r="L36" s="73"/>
      <c r="M36" s="21"/>
      <c r="N36" s="21"/>
      <c r="O36" s="21"/>
      <c r="P36" s="21"/>
      <c r="Q36" s="21"/>
      <c r="R36" s="21"/>
      <c r="S36" s="21"/>
      <c r="T36" s="21"/>
      <c r="U36" s="21"/>
      <c r="V36" s="21"/>
      <c r="W36" s="21"/>
      <c r="X36" s="21"/>
      <c r="Y36" s="21"/>
      <c r="Z36" s="21"/>
    </row>
    <row r="37" ht="12.75" customHeight="1">
      <c r="A37" s="77" t="s">
        <v>101</v>
      </c>
      <c r="B37" s="97">
        <v>90.92</v>
      </c>
      <c r="C37" s="107"/>
      <c r="D37" s="77"/>
      <c r="E37" s="106">
        <f t="shared" ref="E37:F37" si="4">SUM(E24:E36)</f>
        <v>92</v>
      </c>
      <c r="F37" s="108">
        <f t="shared" si="4"/>
        <v>92</v>
      </c>
      <c r="G37" s="31" t="s">
        <v>107</v>
      </c>
      <c r="H37" s="31" t="s">
        <v>483</v>
      </c>
      <c r="I37" s="71"/>
      <c r="J37" s="31"/>
      <c r="K37" s="30" t="s">
        <v>241</v>
      </c>
      <c r="L37" s="35" t="s">
        <v>484</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280.0</v>
      </c>
      <c r="I39" s="112" t="s">
        <v>485</v>
      </c>
      <c r="J39" s="113"/>
      <c r="K39" s="114">
        <v>280.0</v>
      </c>
      <c r="L39" s="115">
        <v>280.0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t="s">
        <v>338</v>
      </c>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180.0</v>
      </c>
      <c r="I41" s="112" t="s">
        <v>486</v>
      </c>
      <c r="J41" s="113"/>
      <c r="K41" s="114">
        <v>180.0</v>
      </c>
      <c r="L41" s="115">
        <v>180.0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200.0</v>
      </c>
      <c r="I42" s="112" t="s">
        <v>487</v>
      </c>
      <c r="J42" s="113"/>
      <c r="K42" s="114">
        <v>200.0</v>
      </c>
      <c r="L42" s="115">
        <v>200.0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t="s">
        <v>338</v>
      </c>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t="s">
        <v>338</v>
      </c>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660</v>
      </c>
      <c r="I45" s="116"/>
      <c r="J45" s="113"/>
      <c r="K45" s="129">
        <f t="shared" ref="K45:L45" si="5">SUM(K39,K40,K41,K42,K43,K44)</f>
        <v>660</v>
      </c>
      <c r="L45" s="130">
        <f t="shared" si="5"/>
        <v>660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85"/>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800</v>
      </c>
      <c r="F64" s="172">
        <f t="shared" si="9"/>
        <v>800</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92</v>
      </c>
      <c r="F65" s="172">
        <f t="shared" si="10"/>
        <v>92</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892</v>
      </c>
      <c r="F66" s="172">
        <f t="shared" si="11"/>
        <v>892</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190</v>
      </c>
      <c r="F67" s="176" t="s">
        <v>189</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488</v>
      </c>
      <c r="B1" s="19" t="s">
        <v>489</v>
      </c>
      <c r="C1" s="19" t="s">
        <v>248</v>
      </c>
      <c r="D1" s="19" t="s">
        <v>490</v>
      </c>
      <c r="E1" s="19" t="s">
        <v>57</v>
      </c>
      <c r="F1" s="19" t="s">
        <v>58</v>
      </c>
      <c r="G1" s="20" t="s">
        <v>491</v>
      </c>
      <c r="H1" s="21"/>
      <c r="I1" s="21"/>
      <c r="J1" s="21"/>
      <c r="K1" s="22" t="s">
        <v>492</v>
      </c>
      <c r="L1" s="23"/>
      <c r="M1" s="21"/>
      <c r="N1" s="24"/>
      <c r="O1" s="21"/>
      <c r="P1" s="21"/>
      <c r="Q1" s="21"/>
      <c r="R1" s="21"/>
      <c r="S1" s="21"/>
      <c r="T1" s="21"/>
      <c r="U1" s="21"/>
      <c r="V1" s="21"/>
      <c r="W1" s="21"/>
      <c r="X1" s="21"/>
      <c r="Y1" s="21"/>
      <c r="Z1" s="21"/>
    </row>
    <row r="2" ht="12.75" customHeight="1">
      <c r="A2" s="25" t="s">
        <v>493</v>
      </c>
      <c r="B2" s="26"/>
      <c r="C2" s="26"/>
      <c r="D2" s="26"/>
      <c r="E2" s="27"/>
      <c r="F2" s="27"/>
      <c r="G2" s="26" t="s">
        <v>226</v>
      </c>
      <c r="H2" s="28"/>
      <c r="I2" s="28"/>
      <c r="J2" s="28"/>
      <c r="K2" s="27"/>
      <c r="L2" s="29"/>
      <c r="M2" s="21"/>
      <c r="N2" s="21"/>
      <c r="O2" s="21"/>
      <c r="P2" s="21"/>
      <c r="Q2" s="21"/>
      <c r="R2" s="21"/>
      <c r="S2" s="21"/>
      <c r="T2" s="21"/>
      <c r="U2" s="21"/>
      <c r="V2" s="21"/>
      <c r="W2" s="21"/>
      <c r="X2" s="21"/>
      <c r="Y2" s="21"/>
      <c r="Z2" s="21"/>
    </row>
    <row r="3" ht="12.75" customHeight="1">
      <c r="A3" s="30" t="s">
        <v>494</v>
      </c>
      <c r="B3" s="31" t="s">
        <v>495</v>
      </c>
      <c r="C3" s="31" t="s">
        <v>496</v>
      </c>
      <c r="D3" s="31" t="s">
        <v>497</v>
      </c>
      <c r="E3" s="30" t="s">
        <v>67</v>
      </c>
      <c r="F3" s="33"/>
      <c r="G3" s="30" t="s">
        <v>229</v>
      </c>
      <c r="H3" s="31" t="s">
        <v>109</v>
      </c>
      <c r="I3" s="31" t="s">
        <v>108</v>
      </c>
      <c r="J3" s="31" t="s">
        <v>104</v>
      </c>
      <c r="K3" s="30" t="s">
        <v>228</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0.0</v>
      </c>
      <c r="C5" s="38"/>
      <c r="D5" s="39"/>
      <c r="E5" s="37">
        <v>0.0</v>
      </c>
      <c r="F5" s="54">
        <v>0.0</v>
      </c>
      <c r="G5" s="42" t="s">
        <v>77</v>
      </c>
      <c r="H5" s="43">
        <v>0.0</v>
      </c>
      <c r="I5" s="44"/>
      <c r="J5" s="42"/>
      <c r="K5" s="43">
        <v>0.0</v>
      </c>
      <c r="L5" s="56">
        <v>0.0</v>
      </c>
      <c r="M5" s="21"/>
      <c r="N5" s="21"/>
      <c r="O5" s="21"/>
      <c r="P5" s="21"/>
      <c r="Q5" s="21"/>
      <c r="R5" s="21"/>
      <c r="S5" s="21"/>
      <c r="T5" s="21"/>
      <c r="U5" s="21"/>
      <c r="V5" s="21"/>
      <c r="W5" s="21"/>
      <c r="X5" s="21"/>
      <c r="Y5" s="21"/>
      <c r="Z5" s="21"/>
    </row>
    <row r="6" ht="12.75" customHeight="1">
      <c r="A6" s="36" t="s">
        <v>80</v>
      </c>
      <c r="B6" s="37">
        <v>0.0</v>
      </c>
      <c r="C6" s="38"/>
      <c r="D6" s="39"/>
      <c r="E6" s="37">
        <v>0.0</v>
      </c>
      <c r="F6" s="54">
        <v>0.0</v>
      </c>
      <c r="G6" s="42" t="s">
        <v>80</v>
      </c>
      <c r="H6" s="43">
        <v>0.0</v>
      </c>
      <c r="I6" s="44"/>
      <c r="J6" s="42"/>
      <c r="K6" s="43">
        <v>0.0</v>
      </c>
      <c r="L6" s="56">
        <v>0.0</v>
      </c>
      <c r="M6" s="21"/>
      <c r="N6" s="21"/>
      <c r="O6" s="21"/>
      <c r="P6" s="21"/>
      <c r="Q6" s="21"/>
      <c r="R6" s="21"/>
      <c r="S6" s="21"/>
      <c r="T6" s="21"/>
      <c r="U6" s="21"/>
      <c r="V6" s="21"/>
      <c r="W6" s="21"/>
      <c r="X6" s="21"/>
      <c r="Y6" s="21"/>
      <c r="Z6" s="21"/>
    </row>
    <row r="7" ht="12.75" customHeight="1">
      <c r="A7" s="36" t="s">
        <v>83</v>
      </c>
      <c r="B7" s="37">
        <v>80.0</v>
      </c>
      <c r="C7" s="38" t="s">
        <v>498</v>
      </c>
      <c r="D7" s="39"/>
      <c r="E7" s="40">
        <v>80.0</v>
      </c>
      <c r="F7" s="41">
        <v>80.0</v>
      </c>
      <c r="G7" s="42" t="s">
        <v>83</v>
      </c>
      <c r="H7" s="43">
        <v>0.0</v>
      </c>
      <c r="I7" s="44"/>
      <c r="J7" s="42"/>
      <c r="K7" s="43">
        <v>0.0</v>
      </c>
      <c r="L7" s="56">
        <v>0.0</v>
      </c>
      <c r="M7" s="21"/>
      <c r="N7" s="21"/>
      <c r="O7" s="21"/>
      <c r="P7" s="21"/>
      <c r="Q7" s="21"/>
      <c r="R7" s="21"/>
      <c r="S7" s="21"/>
      <c r="T7" s="21"/>
      <c r="U7" s="21"/>
      <c r="V7" s="21"/>
      <c r="W7" s="21"/>
      <c r="X7" s="21"/>
      <c r="Y7" s="21"/>
      <c r="Z7" s="21"/>
    </row>
    <row r="8" ht="12.75" customHeight="1">
      <c r="A8" s="36" t="s">
        <v>86</v>
      </c>
      <c r="B8" s="37">
        <v>0.0</v>
      </c>
      <c r="C8" s="38"/>
      <c r="D8" s="39"/>
      <c r="E8" s="37">
        <v>0.0</v>
      </c>
      <c r="F8" s="54">
        <v>0.0</v>
      </c>
      <c r="G8" s="42" t="s">
        <v>86</v>
      </c>
      <c r="H8" s="43">
        <v>0.0</v>
      </c>
      <c r="I8" s="44"/>
      <c r="J8" s="42"/>
      <c r="K8" s="43">
        <v>0.0</v>
      </c>
      <c r="L8" s="56">
        <v>0.0</v>
      </c>
      <c r="M8" s="21"/>
      <c r="N8" s="21"/>
      <c r="O8" s="21"/>
      <c r="P8" s="21"/>
      <c r="Q8" s="21"/>
      <c r="R8" s="21"/>
      <c r="S8" s="21"/>
      <c r="T8" s="21"/>
      <c r="U8" s="21"/>
      <c r="V8" s="21"/>
      <c r="W8" s="21"/>
      <c r="X8" s="21"/>
      <c r="Y8" s="21"/>
      <c r="Z8" s="21"/>
    </row>
    <row r="9" ht="12.75" customHeight="1">
      <c r="A9" s="39" t="s">
        <v>89</v>
      </c>
      <c r="B9" s="37">
        <v>0.0</v>
      </c>
      <c r="C9" s="38" t="s">
        <v>90</v>
      </c>
      <c r="D9" s="39"/>
      <c r="E9" s="47"/>
      <c r="F9" s="48"/>
      <c r="G9" s="42" t="s">
        <v>89</v>
      </c>
      <c r="H9" s="49">
        <v>0.0</v>
      </c>
      <c r="I9" s="50" t="s">
        <v>90</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t="s">
        <v>92</v>
      </c>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54">
        <v>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v>0.0</v>
      </c>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80</v>
      </c>
      <c r="C20" s="58"/>
      <c r="D20" s="39"/>
      <c r="E20" s="58">
        <f t="shared" ref="E20:F20" si="1">SUM(E5,E6,E7,E8,E10,E11,E15,E17,E18)</f>
        <v>80</v>
      </c>
      <c r="F20" s="64">
        <f t="shared" si="1"/>
        <v>80</v>
      </c>
      <c r="G20" s="42" t="s">
        <v>101</v>
      </c>
      <c r="H20" s="49">
        <f>SUM(H5:H18)</f>
        <v>0</v>
      </c>
      <c r="I20" s="59"/>
      <c r="J20" s="42"/>
      <c r="K20" s="49">
        <f t="shared" ref="K20:L20" si="2">SUM(K5:K19)</f>
        <v>0</v>
      </c>
      <c r="L20" s="65">
        <f t="shared" si="2"/>
        <v>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c r="I21" s="67"/>
      <c r="J21" s="28" t="s">
        <v>104</v>
      </c>
      <c r="K21" s="28" t="s">
        <v>105</v>
      </c>
      <c r="L21" s="70" t="s">
        <v>106</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c r="I22" s="74"/>
      <c r="J22" s="30"/>
      <c r="K22" s="30" t="s">
        <v>108</v>
      </c>
      <c r="L22" s="35" t="s">
        <v>109</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97"/>
      <c r="C24" s="79"/>
      <c r="D24" s="77"/>
      <c r="E24" s="97">
        <v>0.0</v>
      </c>
      <c r="F24" s="98">
        <v>0.0</v>
      </c>
      <c r="G24" s="81" t="s">
        <v>113</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114</v>
      </c>
      <c r="B25" s="97">
        <v>200.0</v>
      </c>
      <c r="C25" s="79" t="s">
        <v>499</v>
      </c>
      <c r="D25" s="77"/>
      <c r="E25" s="78">
        <v>200.0</v>
      </c>
      <c r="F25" s="80">
        <v>200.0</v>
      </c>
      <c r="G25" s="81" t="s">
        <v>116</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117</v>
      </c>
      <c r="B26" s="97">
        <v>20.0</v>
      </c>
      <c r="C26" s="79" t="s">
        <v>500</v>
      </c>
      <c r="D26" s="77"/>
      <c r="E26" s="78">
        <v>20.0</v>
      </c>
      <c r="F26" s="80">
        <v>20.0</v>
      </c>
      <c r="G26" s="81" t="s">
        <v>119</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120</v>
      </c>
      <c r="B27" s="97">
        <v>160.0</v>
      </c>
      <c r="C27" s="79" t="s">
        <v>501</v>
      </c>
      <c r="D27" s="77"/>
      <c r="E27" s="86">
        <v>160.0</v>
      </c>
      <c r="F27" s="80">
        <v>160.0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7">
        <v>0.0</v>
      </c>
      <c r="C28" s="79"/>
      <c r="D28" s="77"/>
      <c r="E28" s="87">
        <v>0.0</v>
      </c>
      <c r="F28" s="98">
        <v>0.0</v>
      </c>
      <c r="G28" s="81" t="s">
        <v>125</v>
      </c>
      <c r="H28" s="88"/>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126</v>
      </c>
      <c r="H29" s="90"/>
      <c r="I29" s="95" t="s">
        <v>90</v>
      </c>
      <c r="J29" s="84"/>
      <c r="K29" s="90"/>
      <c r="L29" s="91"/>
      <c r="M29" s="21"/>
      <c r="N29" s="21"/>
      <c r="O29" s="21"/>
      <c r="P29" s="21"/>
      <c r="Q29" s="21"/>
      <c r="R29" s="21"/>
      <c r="S29" s="21"/>
      <c r="T29" s="21"/>
      <c r="U29" s="21"/>
      <c r="V29" s="21"/>
      <c r="W29" s="21"/>
      <c r="X29" s="21"/>
      <c r="Y29" s="21"/>
      <c r="Z29" s="21"/>
    </row>
    <row r="30" ht="12.75" customHeight="1">
      <c r="A30" s="77" t="s">
        <v>127</v>
      </c>
      <c r="B30" s="97">
        <v>0.0</v>
      </c>
      <c r="C30" s="79"/>
      <c r="D30" s="77"/>
      <c r="E30" s="97">
        <v>0.0</v>
      </c>
      <c r="F30" s="98">
        <v>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97">
        <v>0.0</v>
      </c>
      <c r="C31" s="79"/>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v>0.0</v>
      </c>
      <c r="C32" s="79"/>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v>0.0</v>
      </c>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0</v>
      </c>
      <c r="I34" s="89"/>
      <c r="J34" s="84"/>
      <c r="K34" s="88">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c r="I36" s="71"/>
      <c r="J36" s="31" t="s">
        <v>104</v>
      </c>
      <c r="K36" s="30"/>
      <c r="L36" s="73"/>
      <c r="M36" s="21"/>
      <c r="N36" s="21"/>
      <c r="O36" s="21"/>
      <c r="P36" s="21"/>
      <c r="Q36" s="21"/>
      <c r="R36" s="21"/>
      <c r="S36" s="21"/>
      <c r="T36" s="21"/>
      <c r="U36" s="21"/>
      <c r="V36" s="21"/>
      <c r="W36" s="21"/>
      <c r="X36" s="21"/>
      <c r="Y36" s="21"/>
      <c r="Z36" s="21"/>
    </row>
    <row r="37" ht="12.75" customHeight="1">
      <c r="A37" s="77" t="s">
        <v>101</v>
      </c>
      <c r="B37" s="194">
        <v>380.0</v>
      </c>
      <c r="C37" s="107"/>
      <c r="D37" s="77"/>
      <c r="E37" s="106">
        <f t="shared" ref="E37:F37" si="4">SUM(E24:E36)</f>
        <v>380</v>
      </c>
      <c r="F37" s="108">
        <f t="shared" si="4"/>
        <v>380</v>
      </c>
      <c r="G37" s="31" t="s">
        <v>107</v>
      </c>
      <c r="H37" s="31"/>
      <c r="I37" s="71"/>
      <c r="J37" s="31"/>
      <c r="K37" s="30" t="s">
        <v>108</v>
      </c>
      <c r="L37" s="35" t="s">
        <v>109</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0</v>
      </c>
      <c r="I45" s="116"/>
      <c r="J45" s="113"/>
      <c r="K45" s="129">
        <f t="shared" ref="K45:L45" si="5">SUM(K39,K40,K41,K42,K43,K44)</f>
        <v>0</v>
      </c>
      <c r="L45" s="130">
        <f t="shared" si="5"/>
        <v>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85"/>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80</v>
      </c>
      <c r="F64" s="172">
        <f t="shared" si="9"/>
        <v>80</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380</v>
      </c>
      <c r="F65" s="172">
        <f t="shared" si="10"/>
        <v>380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460</v>
      </c>
      <c r="F66" s="172">
        <f t="shared" si="11"/>
        <v>460</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190</v>
      </c>
      <c r="F67" s="176" t="s">
        <v>189</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502</v>
      </c>
      <c r="B1" s="19" t="s">
        <v>503</v>
      </c>
      <c r="C1" s="19" t="s">
        <v>55</v>
      </c>
      <c r="D1" s="19" t="s">
        <v>504</v>
      </c>
      <c r="E1" s="19" t="s">
        <v>505</v>
      </c>
      <c r="F1" s="19" t="s">
        <v>197</v>
      </c>
      <c r="G1" s="20" t="s">
        <v>506</v>
      </c>
      <c r="H1" s="21"/>
      <c r="I1" s="21"/>
      <c r="J1" s="21"/>
      <c r="K1" s="22" t="s">
        <v>507</v>
      </c>
      <c r="L1" s="23"/>
      <c r="M1" s="21"/>
      <c r="N1" s="24"/>
      <c r="O1" s="21"/>
      <c r="P1" s="21"/>
      <c r="Q1" s="21"/>
      <c r="R1" s="21"/>
      <c r="S1" s="21"/>
      <c r="T1" s="21"/>
      <c r="U1" s="21"/>
      <c r="V1" s="21"/>
      <c r="W1" s="21"/>
      <c r="X1" s="21"/>
      <c r="Y1" s="21"/>
      <c r="Z1" s="21"/>
    </row>
    <row r="2" ht="12.75" customHeight="1">
      <c r="A2" s="25" t="s">
        <v>225</v>
      </c>
      <c r="B2" s="26"/>
      <c r="C2" s="26"/>
      <c r="D2" s="26"/>
      <c r="E2" s="27"/>
      <c r="F2" s="27"/>
      <c r="G2" s="26" t="s">
        <v>226</v>
      </c>
      <c r="H2" s="28"/>
      <c r="I2" s="28"/>
      <c r="J2" s="28"/>
      <c r="K2" s="27"/>
      <c r="L2" s="29"/>
      <c r="M2" s="21"/>
      <c r="N2" s="21"/>
      <c r="O2" s="21"/>
      <c r="P2" s="21"/>
      <c r="Q2" s="21"/>
      <c r="R2" s="21"/>
      <c r="S2" s="21"/>
      <c r="T2" s="21"/>
      <c r="U2" s="21"/>
      <c r="V2" s="21"/>
      <c r="W2" s="21"/>
      <c r="X2" s="21"/>
      <c r="Y2" s="21"/>
      <c r="Z2" s="21"/>
    </row>
    <row r="3" ht="12.75" customHeight="1">
      <c r="A3" s="30" t="s">
        <v>227</v>
      </c>
      <c r="B3" s="31" t="s">
        <v>109</v>
      </c>
      <c r="C3" s="31" t="s">
        <v>108</v>
      </c>
      <c r="D3" s="31" t="s">
        <v>104</v>
      </c>
      <c r="E3" s="30" t="s">
        <v>228</v>
      </c>
      <c r="F3" s="33"/>
      <c r="G3" s="30" t="s">
        <v>229</v>
      </c>
      <c r="H3" s="31" t="s">
        <v>109</v>
      </c>
      <c r="I3" s="31" t="s">
        <v>108</v>
      </c>
      <c r="J3" s="31" t="s">
        <v>104</v>
      </c>
      <c r="K3" s="30" t="s">
        <v>228</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0.0</v>
      </c>
      <c r="C5" s="38"/>
      <c r="D5" s="39"/>
      <c r="E5" s="37">
        <v>0.0</v>
      </c>
      <c r="F5" s="54">
        <v>0.0</v>
      </c>
      <c r="G5" s="42" t="s">
        <v>77</v>
      </c>
      <c r="H5" s="43">
        <v>0.0</v>
      </c>
      <c r="I5" s="44"/>
      <c r="J5" s="42"/>
      <c r="K5" s="43">
        <v>0.0</v>
      </c>
      <c r="L5" s="56">
        <v>0.0</v>
      </c>
      <c r="M5" s="21"/>
      <c r="N5" s="21"/>
      <c r="O5" s="21"/>
      <c r="P5" s="21"/>
      <c r="Q5" s="21"/>
      <c r="R5" s="21"/>
      <c r="S5" s="21"/>
      <c r="T5" s="21"/>
      <c r="U5" s="21"/>
      <c r="V5" s="21"/>
      <c r="W5" s="21"/>
      <c r="X5" s="21"/>
      <c r="Y5" s="21"/>
      <c r="Z5" s="21"/>
    </row>
    <row r="6" ht="12.75" customHeight="1">
      <c r="A6" s="36" t="s">
        <v>80</v>
      </c>
      <c r="B6" s="37">
        <v>0.0</v>
      </c>
      <c r="C6" s="38"/>
      <c r="D6" s="39"/>
      <c r="E6" s="37">
        <v>0.0</v>
      </c>
      <c r="F6" s="54">
        <v>0.0</v>
      </c>
      <c r="G6" s="42" t="s">
        <v>80</v>
      </c>
      <c r="H6" s="43">
        <v>0.0</v>
      </c>
      <c r="I6" s="44"/>
      <c r="J6" s="42"/>
      <c r="K6" s="43">
        <v>0.0</v>
      </c>
      <c r="L6" s="56">
        <v>0.0</v>
      </c>
      <c r="M6" s="21"/>
      <c r="N6" s="21"/>
      <c r="O6" s="21"/>
      <c r="P6" s="21"/>
      <c r="Q6" s="21"/>
      <c r="R6" s="21"/>
      <c r="S6" s="21"/>
      <c r="T6" s="21"/>
      <c r="U6" s="21"/>
      <c r="V6" s="21"/>
      <c r="W6" s="21"/>
      <c r="X6" s="21"/>
      <c r="Y6" s="21"/>
      <c r="Z6" s="21"/>
    </row>
    <row r="7" ht="12.75" customHeight="1">
      <c r="A7" s="36" t="s">
        <v>83</v>
      </c>
      <c r="B7" s="37">
        <v>0.0</v>
      </c>
      <c r="C7" s="38"/>
      <c r="D7" s="39"/>
      <c r="E7" s="37">
        <v>0.0</v>
      </c>
      <c r="F7" s="54">
        <v>0.0</v>
      </c>
      <c r="G7" s="42" t="s">
        <v>83</v>
      </c>
      <c r="H7" s="43">
        <v>0.0</v>
      </c>
      <c r="I7" s="44"/>
      <c r="J7" s="42"/>
      <c r="K7" s="43">
        <v>0.0</v>
      </c>
      <c r="L7" s="56">
        <v>0.0</v>
      </c>
      <c r="M7" s="21"/>
      <c r="N7" s="21"/>
      <c r="O7" s="21"/>
      <c r="P7" s="21"/>
      <c r="Q7" s="21"/>
      <c r="R7" s="21"/>
      <c r="S7" s="21"/>
      <c r="T7" s="21"/>
      <c r="U7" s="21"/>
      <c r="V7" s="21"/>
      <c r="W7" s="21"/>
      <c r="X7" s="21"/>
      <c r="Y7" s="21"/>
      <c r="Z7" s="21"/>
    </row>
    <row r="8" ht="12.75" customHeight="1">
      <c r="A8" s="36" t="s">
        <v>86</v>
      </c>
      <c r="B8" s="37">
        <v>0.0</v>
      </c>
      <c r="C8" s="38"/>
      <c r="D8" s="39"/>
      <c r="E8" s="37">
        <v>0.0</v>
      </c>
      <c r="F8" s="54">
        <v>0.0</v>
      </c>
      <c r="G8" s="42" t="s">
        <v>86</v>
      </c>
      <c r="H8" s="43">
        <v>0.0</v>
      </c>
      <c r="I8" s="44"/>
      <c r="J8" s="42"/>
      <c r="K8" s="43">
        <v>0.0</v>
      </c>
      <c r="L8" s="56">
        <v>0.0</v>
      </c>
      <c r="M8" s="21"/>
      <c r="N8" s="21"/>
      <c r="O8" s="21"/>
      <c r="P8" s="21"/>
      <c r="Q8" s="21"/>
      <c r="R8" s="21"/>
      <c r="S8" s="21"/>
      <c r="T8" s="21"/>
      <c r="U8" s="21"/>
      <c r="V8" s="21"/>
      <c r="W8" s="21"/>
      <c r="X8" s="21"/>
      <c r="Y8" s="21"/>
      <c r="Z8" s="21"/>
    </row>
    <row r="9" ht="12.75" customHeight="1">
      <c r="A9" s="39" t="s">
        <v>89</v>
      </c>
      <c r="B9" s="37">
        <v>0.0</v>
      </c>
      <c r="C9" s="38" t="s">
        <v>90</v>
      </c>
      <c r="D9" s="39"/>
      <c r="E9" s="47"/>
      <c r="F9" s="48"/>
      <c r="G9" s="42" t="s">
        <v>89</v>
      </c>
      <c r="H9" s="49">
        <v>0.0</v>
      </c>
      <c r="I9" s="50" t="s">
        <v>90</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54">
        <v>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0</v>
      </c>
      <c r="C20" s="58"/>
      <c r="D20" s="39"/>
      <c r="E20" s="58">
        <f t="shared" ref="E20:F20" si="1">SUM(E5,E6,E7,E8,E10,E11,E15,E17,E18)</f>
        <v>0</v>
      </c>
      <c r="F20" s="64">
        <f t="shared" si="1"/>
        <v>0</v>
      </c>
      <c r="G20" s="42" t="s">
        <v>101</v>
      </c>
      <c r="H20" s="49">
        <f>SUM(H5:H18)</f>
        <v>0</v>
      </c>
      <c r="I20" s="59"/>
      <c r="J20" s="42"/>
      <c r="K20" s="49">
        <f t="shared" ref="K20:L20" si="2">SUM(K5:K19)</f>
        <v>0</v>
      </c>
      <c r="L20" s="65">
        <f t="shared" si="2"/>
        <v>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t="s">
        <v>39</v>
      </c>
      <c r="I21" s="67"/>
      <c r="J21" s="28" t="s">
        <v>508</v>
      </c>
      <c r="K21" s="28" t="s">
        <v>231</v>
      </c>
      <c r="L21" s="70" t="s">
        <v>509</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t="s">
        <v>510</v>
      </c>
      <c r="I22" s="74"/>
      <c r="J22" s="30"/>
      <c r="K22" s="30" t="s">
        <v>511</v>
      </c>
      <c r="L22" s="35" t="s">
        <v>512</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78">
        <v>900.0</v>
      </c>
      <c r="C24" s="79" t="s">
        <v>513</v>
      </c>
      <c r="D24" s="77"/>
      <c r="E24" s="78">
        <v>900.0</v>
      </c>
      <c r="F24" s="80">
        <v>900.0</v>
      </c>
      <c r="G24" s="81" t="s">
        <v>113</v>
      </c>
      <c r="H24" s="82">
        <v>300.0</v>
      </c>
      <c r="I24" s="83" t="s">
        <v>514</v>
      </c>
      <c r="J24" s="84"/>
      <c r="K24" s="182">
        <v>300.0</v>
      </c>
      <c r="L24" s="183">
        <v>300.0</v>
      </c>
      <c r="M24" s="21"/>
      <c r="N24" s="21"/>
      <c r="O24" s="21"/>
      <c r="P24" s="21"/>
      <c r="Q24" s="21"/>
      <c r="R24" s="21"/>
      <c r="S24" s="21"/>
      <c r="T24" s="21"/>
      <c r="U24" s="21"/>
      <c r="V24" s="21"/>
      <c r="W24" s="21"/>
      <c r="X24" s="21"/>
      <c r="Y24" s="21"/>
      <c r="Z24" s="21"/>
    </row>
    <row r="25" ht="12.75" customHeight="1">
      <c r="A25" s="77" t="s">
        <v>114</v>
      </c>
      <c r="B25" s="97">
        <v>50.0</v>
      </c>
      <c r="C25" s="79" t="s">
        <v>515</v>
      </c>
      <c r="D25" s="77"/>
      <c r="E25" s="78">
        <v>50.0</v>
      </c>
      <c r="F25" s="80">
        <v>50.0</v>
      </c>
      <c r="G25" s="81" t="s">
        <v>116</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117</v>
      </c>
      <c r="B26" s="97"/>
      <c r="C26" s="79"/>
      <c r="D26" s="77"/>
      <c r="E26" s="97">
        <v>0.0</v>
      </c>
      <c r="F26" s="98">
        <v>0.0</v>
      </c>
      <c r="G26" s="81" t="s">
        <v>119</v>
      </c>
      <c r="H26" s="82">
        <v>400.0</v>
      </c>
      <c r="I26" s="83" t="s">
        <v>516</v>
      </c>
      <c r="J26" s="84"/>
      <c r="K26" s="182">
        <v>400.0</v>
      </c>
      <c r="L26" s="183">
        <v>400.0</v>
      </c>
      <c r="M26" s="21"/>
      <c r="N26" s="21"/>
      <c r="O26" s="21"/>
      <c r="P26" s="21"/>
      <c r="Q26" s="21"/>
      <c r="R26" s="21"/>
      <c r="S26" s="21"/>
      <c r="T26" s="21"/>
      <c r="U26" s="21"/>
      <c r="V26" s="21"/>
      <c r="W26" s="21"/>
      <c r="X26" s="21"/>
      <c r="Y26" s="21"/>
      <c r="Z26" s="21"/>
    </row>
    <row r="27" ht="12.75" customHeight="1">
      <c r="A27" s="77" t="s">
        <v>120</v>
      </c>
      <c r="B27" s="97">
        <v>300.0</v>
      </c>
      <c r="C27" s="79" t="s">
        <v>517</v>
      </c>
      <c r="D27" s="77"/>
      <c r="E27" s="86">
        <v>300.0</v>
      </c>
      <c r="F27" s="80">
        <v>300.0</v>
      </c>
      <c r="G27" s="84" t="s">
        <v>122</v>
      </c>
      <c r="H27" s="82">
        <v>50.0</v>
      </c>
      <c r="I27" s="83" t="s">
        <v>518</v>
      </c>
      <c r="J27" s="84"/>
      <c r="K27" s="182">
        <v>50.0</v>
      </c>
      <c r="L27" s="183">
        <v>50.0</v>
      </c>
      <c r="M27" s="21"/>
      <c r="N27" s="21"/>
      <c r="O27" s="21"/>
      <c r="P27" s="21"/>
      <c r="Q27" s="21"/>
      <c r="R27" s="21"/>
      <c r="S27" s="21"/>
      <c r="T27" s="21"/>
      <c r="U27" s="21"/>
      <c r="V27" s="21"/>
      <c r="W27" s="21"/>
      <c r="X27" s="21"/>
      <c r="Y27" s="21"/>
      <c r="Z27" s="21"/>
    </row>
    <row r="28" ht="12.75" customHeight="1">
      <c r="A28" s="77" t="s">
        <v>123</v>
      </c>
      <c r="B28" s="87">
        <v>300.0</v>
      </c>
      <c r="C28" s="79" t="s">
        <v>519</v>
      </c>
      <c r="D28" s="77"/>
      <c r="E28" s="86">
        <v>300.0</v>
      </c>
      <c r="F28" s="80">
        <v>300.0</v>
      </c>
      <c r="G28" s="81" t="s">
        <v>125</v>
      </c>
      <c r="H28" s="88">
        <v>0.0</v>
      </c>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238</v>
      </c>
      <c r="H29" s="90"/>
      <c r="I29" s="95" t="s">
        <v>90</v>
      </c>
      <c r="J29" s="84"/>
      <c r="K29" s="90"/>
      <c r="L29" s="91"/>
      <c r="M29" s="21"/>
      <c r="N29" s="21"/>
      <c r="O29" s="21"/>
      <c r="P29" s="21"/>
      <c r="Q29" s="21"/>
      <c r="R29" s="21"/>
      <c r="S29" s="21"/>
      <c r="T29" s="21"/>
      <c r="U29" s="21"/>
      <c r="V29" s="21"/>
      <c r="W29" s="21"/>
      <c r="X29" s="21"/>
      <c r="Y29" s="21"/>
      <c r="Z29" s="21"/>
    </row>
    <row r="30" ht="12.75" customHeight="1">
      <c r="A30" s="77" t="s">
        <v>127</v>
      </c>
      <c r="B30" s="87">
        <v>50.0</v>
      </c>
      <c r="C30" s="79" t="s">
        <v>520</v>
      </c>
      <c r="D30" s="77"/>
      <c r="E30" s="78">
        <v>50.0</v>
      </c>
      <c r="F30" s="80">
        <v>50.0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97">
        <v>0.0</v>
      </c>
      <c r="C31" s="79"/>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v>0.0</v>
      </c>
      <c r="C32" s="79"/>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v>0.0</v>
      </c>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750</v>
      </c>
      <c r="I34" s="89"/>
      <c r="J34" s="84"/>
      <c r="K34" s="88">
        <f t="shared" ref="K34:L34" si="3">SUM(K24,K25,K26,K27,K30,K32)</f>
        <v>750</v>
      </c>
      <c r="L34" s="104">
        <f t="shared" si="3"/>
        <v>750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c r="I36" s="71"/>
      <c r="J36" s="31" t="s">
        <v>104</v>
      </c>
      <c r="K36" s="30"/>
      <c r="L36" s="73"/>
      <c r="M36" s="21"/>
      <c r="N36" s="21"/>
      <c r="O36" s="21"/>
      <c r="P36" s="21"/>
      <c r="Q36" s="21"/>
      <c r="R36" s="21"/>
      <c r="S36" s="21"/>
      <c r="T36" s="21"/>
      <c r="U36" s="21"/>
      <c r="V36" s="21"/>
      <c r="W36" s="21"/>
      <c r="X36" s="21"/>
      <c r="Y36" s="21"/>
      <c r="Z36" s="21"/>
    </row>
    <row r="37" ht="12.75" customHeight="1">
      <c r="A37" s="77" t="s">
        <v>101</v>
      </c>
      <c r="B37" s="194">
        <v>1600.0</v>
      </c>
      <c r="C37" s="107"/>
      <c r="D37" s="77"/>
      <c r="E37" s="106">
        <f t="shared" ref="E37:F37" si="4">SUM(E24:E36)</f>
        <v>1600</v>
      </c>
      <c r="F37" s="108">
        <f t="shared" si="4"/>
        <v>1600</v>
      </c>
      <c r="G37" s="31" t="s">
        <v>107</v>
      </c>
      <c r="H37" s="31"/>
      <c r="I37" s="71"/>
      <c r="J37" s="31"/>
      <c r="K37" s="30" t="s">
        <v>108</v>
      </c>
      <c r="L37" s="35" t="s">
        <v>109</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0</v>
      </c>
      <c r="I45" s="116"/>
      <c r="J45" s="113"/>
      <c r="K45" s="129">
        <f t="shared" ref="K45:L45" si="5">SUM(K39,K40,K41,K42,K43,K44)</f>
        <v>0</v>
      </c>
      <c r="L45" s="130">
        <f t="shared" si="5"/>
        <v>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85"/>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750</v>
      </c>
      <c r="F64" s="172">
        <f t="shared" si="9"/>
        <v>750</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1600</v>
      </c>
      <c r="F65" s="172">
        <f t="shared" si="10"/>
        <v>1600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2350</v>
      </c>
      <c r="F66" s="172">
        <f t="shared" si="11"/>
        <v>2350</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190</v>
      </c>
      <c r="F67" s="176" t="s">
        <v>348</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521</v>
      </c>
      <c r="B1" s="19" t="s">
        <v>522</v>
      </c>
      <c r="C1" s="19" t="s">
        <v>55</v>
      </c>
      <c r="D1" s="19" t="s">
        <v>523</v>
      </c>
      <c r="E1" s="19" t="s">
        <v>524</v>
      </c>
      <c r="F1" s="19" t="s">
        <v>58</v>
      </c>
      <c r="G1" s="20" t="s">
        <v>525</v>
      </c>
      <c r="H1" s="21"/>
      <c r="I1" s="21"/>
      <c r="J1" s="21"/>
      <c r="K1" s="22" t="s">
        <v>526</v>
      </c>
      <c r="L1" s="23"/>
      <c r="M1" s="21"/>
      <c r="N1" s="24"/>
      <c r="O1" s="21"/>
      <c r="P1" s="21"/>
      <c r="Q1" s="21"/>
      <c r="R1" s="21"/>
      <c r="S1" s="21"/>
      <c r="T1" s="21"/>
      <c r="U1" s="21"/>
      <c r="V1" s="21"/>
      <c r="W1" s="21"/>
      <c r="X1" s="21"/>
      <c r="Y1" s="21"/>
      <c r="Z1" s="21"/>
    </row>
    <row r="2" ht="12.75" customHeight="1">
      <c r="A2" s="25" t="s">
        <v>527</v>
      </c>
      <c r="B2" s="26"/>
      <c r="C2" s="26"/>
      <c r="D2" s="26"/>
      <c r="E2" s="27"/>
      <c r="F2" s="27"/>
      <c r="G2" s="26" t="s">
        <v>226</v>
      </c>
      <c r="H2" s="28"/>
      <c r="I2" s="28"/>
      <c r="J2" s="28"/>
      <c r="K2" s="27"/>
      <c r="L2" s="29"/>
      <c r="M2" s="21"/>
      <c r="N2" s="21"/>
      <c r="O2" s="21"/>
      <c r="P2" s="21"/>
      <c r="Q2" s="21"/>
      <c r="R2" s="21"/>
      <c r="S2" s="21"/>
      <c r="T2" s="21"/>
      <c r="U2" s="21"/>
      <c r="V2" s="21"/>
      <c r="W2" s="21"/>
      <c r="X2" s="21"/>
      <c r="Y2" s="21"/>
      <c r="Z2" s="21"/>
    </row>
    <row r="3" ht="12.75" customHeight="1">
      <c r="A3" s="30" t="s">
        <v>528</v>
      </c>
      <c r="B3" s="31" t="s">
        <v>529</v>
      </c>
      <c r="C3" s="31" t="s">
        <v>322</v>
      </c>
      <c r="D3" s="31" t="s">
        <v>530</v>
      </c>
      <c r="E3" s="30" t="s">
        <v>67</v>
      </c>
      <c r="F3" s="33"/>
      <c r="G3" s="30" t="s">
        <v>229</v>
      </c>
      <c r="H3" s="31" t="s">
        <v>109</v>
      </c>
      <c r="I3" s="31" t="s">
        <v>108</v>
      </c>
      <c r="J3" s="31" t="s">
        <v>104</v>
      </c>
      <c r="K3" s="30" t="s">
        <v>228</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100.0</v>
      </c>
      <c r="C5" s="38" t="s">
        <v>531</v>
      </c>
      <c r="D5" s="39"/>
      <c r="E5" s="40">
        <v>100.0</v>
      </c>
      <c r="F5" s="41">
        <v>100.0</v>
      </c>
      <c r="G5" s="42" t="s">
        <v>77</v>
      </c>
      <c r="H5" s="43">
        <v>0.0</v>
      </c>
      <c r="I5" s="44"/>
      <c r="J5" s="42"/>
      <c r="K5" s="43">
        <v>0.0</v>
      </c>
      <c r="L5" s="56">
        <v>0.0</v>
      </c>
      <c r="M5" s="21"/>
      <c r="N5" s="21"/>
      <c r="O5" s="21"/>
      <c r="P5" s="21"/>
      <c r="Q5" s="21"/>
      <c r="R5" s="21"/>
      <c r="S5" s="21"/>
      <c r="T5" s="21"/>
      <c r="U5" s="21"/>
      <c r="V5" s="21"/>
      <c r="W5" s="21"/>
      <c r="X5" s="21"/>
      <c r="Y5" s="21"/>
      <c r="Z5" s="21"/>
    </row>
    <row r="6" ht="12.75" customHeight="1">
      <c r="A6" s="36" t="s">
        <v>80</v>
      </c>
      <c r="B6" s="37">
        <v>10.0</v>
      </c>
      <c r="C6" s="38" t="s">
        <v>532</v>
      </c>
      <c r="D6" s="39"/>
      <c r="E6" s="40">
        <v>10.0</v>
      </c>
      <c r="F6" s="41">
        <v>10.0</v>
      </c>
      <c r="G6" s="42" t="s">
        <v>80</v>
      </c>
      <c r="H6" s="43">
        <v>0.0</v>
      </c>
      <c r="I6" s="44"/>
      <c r="J6" s="42"/>
      <c r="K6" s="43">
        <v>0.0</v>
      </c>
      <c r="L6" s="56">
        <v>0.0</v>
      </c>
      <c r="M6" s="21"/>
      <c r="N6" s="21"/>
      <c r="O6" s="21"/>
      <c r="P6" s="21"/>
      <c r="Q6" s="21"/>
      <c r="R6" s="21"/>
      <c r="S6" s="21"/>
      <c r="T6" s="21"/>
      <c r="U6" s="21"/>
      <c r="V6" s="21"/>
      <c r="W6" s="21"/>
      <c r="X6" s="21"/>
      <c r="Y6" s="21"/>
      <c r="Z6" s="21"/>
    </row>
    <row r="7" ht="12.75" customHeight="1">
      <c r="A7" s="36" t="s">
        <v>83</v>
      </c>
      <c r="B7" s="37">
        <v>10.0</v>
      </c>
      <c r="C7" s="38" t="s">
        <v>533</v>
      </c>
      <c r="D7" s="39"/>
      <c r="E7" s="40">
        <v>10.0</v>
      </c>
      <c r="F7" s="41">
        <v>10.0</v>
      </c>
      <c r="G7" s="42" t="s">
        <v>83</v>
      </c>
      <c r="H7" s="43">
        <v>0.0</v>
      </c>
      <c r="I7" s="44"/>
      <c r="J7" s="42"/>
      <c r="K7" s="43">
        <v>0.0</v>
      </c>
      <c r="L7" s="56">
        <v>0.0</v>
      </c>
      <c r="M7" s="21"/>
      <c r="N7" s="21"/>
      <c r="O7" s="21"/>
      <c r="P7" s="21"/>
      <c r="Q7" s="21"/>
      <c r="R7" s="21"/>
      <c r="S7" s="21"/>
      <c r="T7" s="21"/>
      <c r="U7" s="21"/>
      <c r="V7" s="21"/>
      <c r="W7" s="21"/>
      <c r="X7" s="21"/>
      <c r="Y7" s="21"/>
      <c r="Z7" s="21"/>
    </row>
    <row r="8" ht="12.75" customHeight="1">
      <c r="A8" s="36" t="s">
        <v>86</v>
      </c>
      <c r="B8" s="37">
        <v>0.0</v>
      </c>
      <c r="C8" s="38"/>
      <c r="D8" s="39"/>
      <c r="E8" s="37">
        <v>0.0</v>
      </c>
      <c r="F8" s="54">
        <v>0.0</v>
      </c>
      <c r="G8" s="42" t="s">
        <v>86</v>
      </c>
      <c r="H8" s="43">
        <v>0.0</v>
      </c>
      <c r="I8" s="44"/>
      <c r="J8" s="42"/>
      <c r="K8" s="43">
        <v>0.0</v>
      </c>
      <c r="L8" s="56">
        <v>0.0</v>
      </c>
      <c r="M8" s="21"/>
      <c r="N8" s="21"/>
      <c r="O8" s="21"/>
      <c r="P8" s="21"/>
      <c r="Q8" s="21"/>
      <c r="R8" s="21"/>
      <c r="S8" s="21"/>
      <c r="T8" s="21"/>
      <c r="U8" s="21"/>
      <c r="V8" s="21"/>
      <c r="W8" s="21"/>
      <c r="X8" s="21"/>
      <c r="Y8" s="21"/>
      <c r="Z8" s="21"/>
    </row>
    <row r="9" ht="12.75" customHeight="1">
      <c r="A9" s="39" t="s">
        <v>89</v>
      </c>
      <c r="B9" s="37">
        <v>100.0</v>
      </c>
      <c r="C9" s="38" t="s">
        <v>534</v>
      </c>
      <c r="D9" s="39"/>
      <c r="E9" s="47"/>
      <c r="F9" s="48"/>
      <c r="G9" s="42" t="s">
        <v>89</v>
      </c>
      <c r="H9" s="49">
        <v>0.0</v>
      </c>
      <c r="I9" s="50" t="s">
        <v>90</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40">
        <v>100.0</v>
      </c>
      <c r="F15" s="41">
        <v>100.0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v>0.0</v>
      </c>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220</v>
      </c>
      <c r="C20" s="58"/>
      <c r="D20" s="39"/>
      <c r="E20" s="58">
        <f t="shared" ref="E20:F20" si="1">SUM(E5,E6,E7,E8,E10,E11,E15,E17,E18)</f>
        <v>220</v>
      </c>
      <c r="F20" s="64">
        <f t="shared" si="1"/>
        <v>220</v>
      </c>
      <c r="G20" s="42" t="s">
        <v>101</v>
      </c>
      <c r="H20" s="49">
        <f>SUM(H5:H18)</f>
        <v>0</v>
      </c>
      <c r="I20" s="59"/>
      <c r="J20" s="42"/>
      <c r="K20" s="49">
        <f t="shared" ref="K20:L20" si="2">SUM(K5:K19)</f>
        <v>0</v>
      </c>
      <c r="L20" s="65">
        <f t="shared" si="2"/>
        <v>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c r="I21" s="67"/>
      <c r="J21" s="28" t="s">
        <v>104</v>
      </c>
      <c r="K21" s="28" t="s">
        <v>105</v>
      </c>
      <c r="L21" s="70" t="s">
        <v>106</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c r="I22" s="74"/>
      <c r="J22" s="30"/>
      <c r="K22" s="30" t="s">
        <v>108</v>
      </c>
      <c r="L22" s="35" t="s">
        <v>109</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97">
        <v>0.0</v>
      </c>
      <c r="C24" s="79"/>
      <c r="D24" s="77"/>
      <c r="E24" s="97">
        <v>0.0</v>
      </c>
      <c r="F24" s="98">
        <v>0.0</v>
      </c>
      <c r="G24" s="81" t="s">
        <v>113</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114</v>
      </c>
      <c r="B25" s="97"/>
      <c r="C25" s="79"/>
      <c r="D25" s="77"/>
      <c r="E25" s="97">
        <v>0.0</v>
      </c>
      <c r="F25" s="98">
        <v>0.0</v>
      </c>
      <c r="G25" s="81" t="s">
        <v>116</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117</v>
      </c>
      <c r="B26" s="97">
        <v>50.0</v>
      </c>
      <c r="C26" s="79" t="s">
        <v>535</v>
      </c>
      <c r="D26" s="77"/>
      <c r="E26" s="78">
        <v>50.0</v>
      </c>
      <c r="F26" s="80">
        <v>50.0</v>
      </c>
      <c r="G26" s="81" t="s">
        <v>119</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120</v>
      </c>
      <c r="B27" s="97">
        <v>100.0</v>
      </c>
      <c r="C27" s="79" t="s">
        <v>536</v>
      </c>
      <c r="D27" s="77"/>
      <c r="E27" s="86">
        <v>100.0</v>
      </c>
      <c r="F27" s="80">
        <v>100.0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7">
        <v>200.0</v>
      </c>
      <c r="C28" s="79" t="s">
        <v>537</v>
      </c>
      <c r="D28" s="77"/>
      <c r="E28" s="86">
        <v>200.0</v>
      </c>
      <c r="F28" s="80">
        <v>200.0</v>
      </c>
      <c r="G28" s="81" t="s">
        <v>125</v>
      </c>
      <c r="H28" s="88"/>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126</v>
      </c>
      <c r="H29" s="90"/>
      <c r="I29" s="95" t="s">
        <v>90</v>
      </c>
      <c r="J29" s="84"/>
      <c r="K29" s="90"/>
      <c r="L29" s="91"/>
      <c r="M29" s="21"/>
      <c r="N29" s="21"/>
      <c r="O29" s="21"/>
      <c r="P29" s="21"/>
      <c r="Q29" s="21"/>
      <c r="R29" s="21"/>
      <c r="S29" s="21"/>
      <c r="T29" s="21"/>
      <c r="U29" s="21"/>
      <c r="V29" s="21"/>
      <c r="W29" s="21"/>
      <c r="X29" s="21"/>
      <c r="Y29" s="21"/>
      <c r="Z29" s="21"/>
    </row>
    <row r="30" ht="12.75" customHeight="1">
      <c r="A30" s="77" t="s">
        <v>127</v>
      </c>
      <c r="B30" s="97">
        <v>0.0</v>
      </c>
      <c r="C30" s="79"/>
      <c r="D30" s="77"/>
      <c r="E30" s="97">
        <v>0.0</v>
      </c>
      <c r="F30" s="98">
        <v>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97">
        <v>0.0</v>
      </c>
      <c r="C31" s="79"/>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v>0.0</v>
      </c>
      <c r="C32" s="79"/>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v>0.0</v>
      </c>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0</v>
      </c>
      <c r="I34" s="89"/>
      <c r="J34" s="84"/>
      <c r="K34" s="88">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c r="I36" s="71"/>
      <c r="J36" s="31" t="s">
        <v>104</v>
      </c>
      <c r="K36" s="30"/>
      <c r="L36" s="73"/>
      <c r="M36" s="21"/>
      <c r="N36" s="21"/>
      <c r="O36" s="21"/>
      <c r="P36" s="21"/>
      <c r="Q36" s="21"/>
      <c r="R36" s="21"/>
      <c r="S36" s="21"/>
      <c r="T36" s="21"/>
      <c r="U36" s="21"/>
      <c r="V36" s="21"/>
      <c r="W36" s="21"/>
      <c r="X36" s="21"/>
      <c r="Y36" s="21"/>
      <c r="Z36" s="21"/>
    </row>
    <row r="37" ht="12.75" customHeight="1">
      <c r="A37" s="77" t="s">
        <v>101</v>
      </c>
      <c r="B37" s="194">
        <v>350.0</v>
      </c>
      <c r="C37" s="107"/>
      <c r="D37" s="77"/>
      <c r="E37" s="106">
        <f t="shared" ref="E37:F37" si="4">SUM(E24:E36)</f>
        <v>350</v>
      </c>
      <c r="F37" s="108">
        <f t="shared" si="4"/>
        <v>350</v>
      </c>
      <c r="G37" s="31" t="s">
        <v>107</v>
      </c>
      <c r="H37" s="31"/>
      <c r="I37" s="71"/>
      <c r="J37" s="31"/>
      <c r="K37" s="30" t="s">
        <v>108</v>
      </c>
      <c r="L37" s="35" t="s">
        <v>109</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0</v>
      </c>
      <c r="I45" s="116"/>
      <c r="J45" s="113"/>
      <c r="K45" s="129">
        <f t="shared" ref="K45:L45" si="5">SUM(K39,K40,K41,K42,K43,K44)</f>
        <v>0</v>
      </c>
      <c r="L45" s="130">
        <f t="shared" si="5"/>
        <v>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85"/>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220</v>
      </c>
      <c r="F64" s="172">
        <f t="shared" si="9"/>
        <v>220</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350</v>
      </c>
      <c r="F65" s="172">
        <f t="shared" si="10"/>
        <v>350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570</v>
      </c>
      <c r="F66" s="172">
        <f t="shared" si="11"/>
        <v>570</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190</v>
      </c>
      <c r="F67" s="176" t="s">
        <v>348</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538</v>
      </c>
      <c r="B1" s="19" t="s">
        <v>539</v>
      </c>
      <c r="C1" s="19" t="s">
        <v>540</v>
      </c>
      <c r="D1" s="19" t="s">
        <v>541</v>
      </c>
      <c r="E1" s="19" t="s">
        <v>57</v>
      </c>
      <c r="F1" s="19" t="s">
        <v>58</v>
      </c>
      <c r="G1" s="20" t="s">
        <v>542</v>
      </c>
      <c r="H1" s="21"/>
      <c r="I1" s="21"/>
      <c r="J1" s="21"/>
      <c r="K1" s="22" t="s">
        <v>543</v>
      </c>
      <c r="L1" s="23"/>
      <c r="M1" s="21"/>
      <c r="N1" s="24"/>
      <c r="O1" s="21"/>
      <c r="P1" s="21"/>
      <c r="Q1" s="21"/>
      <c r="R1" s="21"/>
      <c r="S1" s="21"/>
      <c r="T1" s="21"/>
      <c r="U1" s="21"/>
      <c r="V1" s="21"/>
      <c r="W1" s="21"/>
      <c r="X1" s="21"/>
      <c r="Y1" s="21"/>
      <c r="Z1" s="21"/>
    </row>
    <row r="2" ht="12.75" customHeight="1">
      <c r="A2" s="25" t="s">
        <v>544</v>
      </c>
      <c r="B2" s="26"/>
      <c r="C2" s="26"/>
      <c r="D2" s="26"/>
      <c r="E2" s="27"/>
      <c r="F2" s="27"/>
      <c r="G2" s="26" t="s">
        <v>545</v>
      </c>
      <c r="H2" s="28"/>
      <c r="I2" s="28"/>
      <c r="J2" s="28"/>
      <c r="K2" s="27"/>
      <c r="L2" s="29"/>
      <c r="M2" s="21"/>
      <c r="N2" s="21"/>
      <c r="O2" s="21"/>
      <c r="P2" s="21"/>
      <c r="Q2" s="21"/>
      <c r="R2" s="21"/>
      <c r="S2" s="21"/>
      <c r="T2" s="21"/>
      <c r="U2" s="21"/>
      <c r="V2" s="21"/>
      <c r="W2" s="21"/>
      <c r="X2" s="21"/>
      <c r="Y2" s="21"/>
      <c r="Z2" s="21"/>
    </row>
    <row r="3" ht="12.75" customHeight="1">
      <c r="A3" s="30" t="s">
        <v>546</v>
      </c>
      <c r="B3" s="31" t="s">
        <v>547</v>
      </c>
      <c r="C3" s="31" t="s">
        <v>548</v>
      </c>
      <c r="D3" s="31" t="s">
        <v>549</v>
      </c>
      <c r="E3" s="30" t="s">
        <v>228</v>
      </c>
      <c r="F3" s="33"/>
      <c r="G3" s="30" t="s">
        <v>550</v>
      </c>
      <c r="H3" s="31" t="s">
        <v>261</v>
      </c>
      <c r="I3" s="31" t="s">
        <v>548</v>
      </c>
      <c r="J3" s="31" t="s">
        <v>549</v>
      </c>
      <c r="K3" s="30" t="s">
        <v>228</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230.0</v>
      </c>
      <c r="C5" s="38" t="s">
        <v>551</v>
      </c>
      <c r="D5" s="39"/>
      <c r="E5" s="40">
        <v>230.0</v>
      </c>
      <c r="F5" s="41">
        <v>230.0</v>
      </c>
      <c r="G5" s="42" t="s">
        <v>77</v>
      </c>
      <c r="H5" s="43">
        <v>0.0</v>
      </c>
      <c r="I5" s="44"/>
      <c r="J5" s="42"/>
      <c r="K5" s="43">
        <v>0.0</v>
      </c>
      <c r="L5" s="56">
        <v>0.0</v>
      </c>
      <c r="M5" s="21"/>
      <c r="N5" s="21"/>
      <c r="O5" s="21"/>
      <c r="P5" s="21"/>
      <c r="Q5" s="21"/>
      <c r="R5" s="21"/>
      <c r="S5" s="21"/>
      <c r="T5" s="21"/>
      <c r="U5" s="21"/>
      <c r="V5" s="21"/>
      <c r="W5" s="21"/>
      <c r="X5" s="21"/>
      <c r="Y5" s="21"/>
      <c r="Z5" s="21"/>
    </row>
    <row r="6" ht="12.75" customHeight="1">
      <c r="A6" s="36" t="s">
        <v>80</v>
      </c>
      <c r="B6" s="37">
        <v>200.0</v>
      </c>
      <c r="C6" s="38" t="s">
        <v>552</v>
      </c>
      <c r="D6" s="39"/>
      <c r="E6" s="40">
        <v>100.0</v>
      </c>
      <c r="F6" s="41">
        <v>100.0</v>
      </c>
      <c r="G6" s="42" t="s">
        <v>80</v>
      </c>
      <c r="H6" s="43">
        <v>200.0</v>
      </c>
      <c r="I6" s="44" t="s">
        <v>553</v>
      </c>
      <c r="J6" s="42"/>
      <c r="K6" s="45"/>
      <c r="L6" s="46"/>
      <c r="M6" s="21"/>
      <c r="N6" s="21"/>
      <c r="O6" s="21"/>
      <c r="P6" s="21"/>
      <c r="Q6" s="21"/>
      <c r="R6" s="21"/>
      <c r="S6" s="21"/>
      <c r="T6" s="21"/>
      <c r="U6" s="21"/>
      <c r="V6" s="21"/>
      <c r="W6" s="21"/>
      <c r="X6" s="21"/>
      <c r="Y6" s="21"/>
      <c r="Z6" s="21"/>
    </row>
    <row r="7" ht="12.75" customHeight="1">
      <c r="A7" s="36" t="s">
        <v>83</v>
      </c>
      <c r="B7" s="37">
        <v>400.0</v>
      </c>
      <c r="C7" s="38" t="s">
        <v>554</v>
      </c>
      <c r="D7" s="39"/>
      <c r="E7" s="40">
        <v>400.0</v>
      </c>
      <c r="F7" s="41">
        <v>400.0</v>
      </c>
      <c r="G7" s="42" t="s">
        <v>83</v>
      </c>
      <c r="H7" s="43">
        <v>725.0</v>
      </c>
      <c r="I7" s="44" t="s">
        <v>555</v>
      </c>
      <c r="J7" s="42"/>
      <c r="K7" s="45"/>
      <c r="L7" s="46"/>
      <c r="M7" s="21"/>
      <c r="N7" s="21"/>
      <c r="O7" s="21"/>
      <c r="P7" s="21"/>
      <c r="Q7" s="21"/>
      <c r="R7" s="21"/>
      <c r="S7" s="21"/>
      <c r="T7" s="21"/>
      <c r="U7" s="21"/>
      <c r="V7" s="21"/>
      <c r="W7" s="21"/>
      <c r="X7" s="21"/>
      <c r="Y7" s="21"/>
      <c r="Z7" s="21"/>
    </row>
    <row r="8" ht="12.75" customHeight="1">
      <c r="A8" s="36" t="s">
        <v>86</v>
      </c>
      <c r="B8" s="37">
        <v>0.0</v>
      </c>
      <c r="C8" s="38"/>
      <c r="D8" s="39"/>
      <c r="E8" s="37">
        <v>0.0</v>
      </c>
      <c r="F8" s="54">
        <v>0.0</v>
      </c>
      <c r="G8" s="42" t="s">
        <v>86</v>
      </c>
      <c r="H8" s="43">
        <v>0.0</v>
      </c>
      <c r="I8" s="44"/>
      <c r="J8" s="42"/>
      <c r="K8" s="43">
        <v>0.0</v>
      </c>
      <c r="L8" s="56">
        <v>0.0</v>
      </c>
      <c r="M8" s="21"/>
      <c r="N8" s="21"/>
      <c r="O8" s="21"/>
      <c r="P8" s="21"/>
      <c r="Q8" s="21"/>
      <c r="R8" s="21"/>
      <c r="S8" s="21"/>
      <c r="T8" s="21"/>
      <c r="U8" s="21"/>
      <c r="V8" s="21"/>
      <c r="W8" s="21"/>
      <c r="X8" s="21"/>
      <c r="Y8" s="21"/>
      <c r="Z8" s="21"/>
    </row>
    <row r="9" ht="12.75" customHeight="1">
      <c r="A9" s="39" t="s">
        <v>89</v>
      </c>
      <c r="B9" s="37"/>
      <c r="C9" s="38" t="s">
        <v>216</v>
      </c>
      <c r="D9" s="39"/>
      <c r="E9" s="47"/>
      <c r="F9" s="48"/>
      <c r="G9" s="42" t="s">
        <v>89</v>
      </c>
      <c r="H9" s="49">
        <v>0.0</v>
      </c>
      <c r="I9" s="50" t="s">
        <v>90</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40">
        <v>10000.0</v>
      </c>
      <c r="C11" s="37" t="s">
        <v>272</v>
      </c>
      <c r="D11" s="39"/>
      <c r="E11" s="40">
        <v>1350.0</v>
      </c>
      <c r="F11" s="41">
        <v>1350.0</v>
      </c>
      <c r="G11" s="55" t="s">
        <v>93</v>
      </c>
      <c r="H11" s="45">
        <v>3000.0</v>
      </c>
      <c r="I11" s="43" t="s">
        <v>272</v>
      </c>
      <c r="J11" s="42"/>
      <c r="K11" s="45"/>
      <c r="L11" s="46"/>
      <c r="M11" s="21"/>
      <c r="N11" s="21"/>
      <c r="O11" s="21"/>
      <c r="P11" s="21"/>
      <c r="Q11" s="21"/>
      <c r="R11" s="21"/>
      <c r="S11" s="21"/>
      <c r="T11" s="21"/>
      <c r="U11" s="21"/>
      <c r="V11" s="21"/>
      <c r="W11" s="21"/>
      <c r="X11" s="21"/>
      <c r="Y11" s="21"/>
      <c r="Z11" s="21"/>
    </row>
    <row r="12" ht="12.75" customHeight="1">
      <c r="A12" s="53" t="s">
        <v>94</v>
      </c>
      <c r="B12" s="37"/>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54">
        <v>0.0</v>
      </c>
      <c r="G15" s="55" t="s">
        <v>97</v>
      </c>
      <c r="H15" s="43" t="s">
        <v>556</v>
      </c>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10830</v>
      </c>
      <c r="C20" s="58"/>
      <c r="D20" s="39"/>
      <c r="E20" s="58">
        <f t="shared" ref="E20:F20" si="1">SUM(E5,E6,E7,E8,E10,E11,E15,E17,E18)</f>
        <v>2080</v>
      </c>
      <c r="F20" s="64">
        <f t="shared" si="1"/>
        <v>2080</v>
      </c>
      <c r="G20" s="42" t="s">
        <v>101</v>
      </c>
      <c r="H20" s="49">
        <f>SUM(H5:H18)</f>
        <v>3925</v>
      </c>
      <c r="I20" s="59"/>
      <c r="J20" s="42"/>
      <c r="K20" s="49">
        <f t="shared" ref="K20:L20" si="2">SUM(K5:K19)</f>
        <v>0</v>
      </c>
      <c r="L20" s="65">
        <f t="shared" si="2"/>
        <v>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c r="I21" s="67"/>
      <c r="J21" s="28" t="s">
        <v>104</v>
      </c>
      <c r="K21" s="28" t="s">
        <v>105</v>
      </c>
      <c r="L21" s="70" t="s">
        <v>106</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c r="I22" s="74"/>
      <c r="J22" s="30"/>
      <c r="K22" s="30" t="s">
        <v>108</v>
      </c>
      <c r="L22" s="35" t="s">
        <v>109</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97"/>
      <c r="C24" s="79"/>
      <c r="D24" s="77"/>
      <c r="E24" s="97">
        <v>0.0</v>
      </c>
      <c r="F24" s="98">
        <v>0.0</v>
      </c>
      <c r="G24" s="81" t="s">
        <v>113</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114</v>
      </c>
      <c r="B25" s="97">
        <v>2200.0</v>
      </c>
      <c r="C25" s="79" t="s">
        <v>557</v>
      </c>
      <c r="D25" s="77"/>
      <c r="E25" s="78">
        <v>200.0</v>
      </c>
      <c r="F25" s="80">
        <v>200.0</v>
      </c>
      <c r="G25" s="81" t="s">
        <v>116</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117</v>
      </c>
      <c r="B26" s="97">
        <v>1000.0</v>
      </c>
      <c r="C26" s="79" t="s">
        <v>558</v>
      </c>
      <c r="D26" s="77"/>
      <c r="E26" s="78">
        <v>400.0</v>
      </c>
      <c r="F26" s="80">
        <v>400.0</v>
      </c>
      <c r="G26" s="81" t="s">
        <v>119</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120</v>
      </c>
      <c r="B27" s="97">
        <v>2000.0</v>
      </c>
      <c r="C27" s="79" t="s">
        <v>559</v>
      </c>
      <c r="D27" s="77"/>
      <c r="E27" s="86">
        <v>460.0</v>
      </c>
      <c r="F27" s="80">
        <v>460.0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7">
        <v>600.0</v>
      </c>
      <c r="C28" s="79" t="s">
        <v>560</v>
      </c>
      <c r="D28" s="77"/>
      <c r="E28" s="86">
        <v>300.0</v>
      </c>
      <c r="F28" s="80">
        <v>300.0</v>
      </c>
      <c r="G28" s="81" t="s">
        <v>125</v>
      </c>
      <c r="H28" s="88"/>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126</v>
      </c>
      <c r="H29" s="90"/>
      <c r="I29" s="95" t="s">
        <v>90</v>
      </c>
      <c r="J29" s="84"/>
      <c r="K29" s="90"/>
      <c r="L29" s="91"/>
      <c r="M29" s="21"/>
      <c r="N29" s="21"/>
      <c r="O29" s="21"/>
      <c r="P29" s="21"/>
      <c r="Q29" s="21"/>
      <c r="R29" s="21"/>
      <c r="S29" s="21"/>
      <c r="T29" s="21"/>
      <c r="U29" s="21"/>
      <c r="V29" s="21"/>
      <c r="W29" s="21"/>
      <c r="X29" s="21"/>
      <c r="Y29" s="21"/>
      <c r="Z29" s="21"/>
    </row>
    <row r="30" ht="12.75" customHeight="1">
      <c r="A30" s="77" t="s">
        <v>127</v>
      </c>
      <c r="B30" s="87">
        <v>140.35</v>
      </c>
      <c r="C30" s="79" t="s">
        <v>561</v>
      </c>
      <c r="D30" s="77"/>
      <c r="E30" s="78">
        <v>140.0</v>
      </c>
      <c r="F30" s="80">
        <v>140.0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97">
        <v>0.0</v>
      </c>
      <c r="C31" s="79">
        <v>0.0</v>
      </c>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v>0.0</v>
      </c>
      <c r="C32" s="79"/>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v>0.0</v>
      </c>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0</v>
      </c>
      <c r="I34" s="89"/>
      <c r="J34" s="84"/>
      <c r="K34" s="88">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t="s">
        <v>285</v>
      </c>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t="s">
        <v>42</v>
      </c>
      <c r="I36" s="71"/>
      <c r="J36" s="31" t="s">
        <v>562</v>
      </c>
      <c r="K36" s="30"/>
      <c r="L36" s="73"/>
      <c r="M36" s="21"/>
      <c r="N36" s="21"/>
      <c r="O36" s="21"/>
      <c r="P36" s="21"/>
      <c r="Q36" s="21"/>
      <c r="R36" s="21"/>
      <c r="S36" s="21"/>
      <c r="T36" s="21"/>
      <c r="U36" s="21"/>
      <c r="V36" s="21"/>
      <c r="W36" s="21"/>
      <c r="X36" s="21"/>
      <c r="Y36" s="21"/>
      <c r="Z36" s="21"/>
    </row>
    <row r="37" ht="12.75" customHeight="1">
      <c r="A37" s="77" t="s">
        <v>101</v>
      </c>
      <c r="B37" s="97">
        <v>5940.35</v>
      </c>
      <c r="C37" s="107"/>
      <c r="D37" s="77"/>
      <c r="E37" s="106">
        <f t="shared" ref="E37:F37" si="4">SUM(E24:E36)</f>
        <v>1500</v>
      </c>
      <c r="F37" s="108">
        <f t="shared" si="4"/>
        <v>1500</v>
      </c>
      <c r="G37" s="31" t="s">
        <v>107</v>
      </c>
      <c r="H37" s="31" t="s">
        <v>563</v>
      </c>
      <c r="I37" s="71"/>
      <c r="J37" s="31"/>
      <c r="K37" s="30" t="s">
        <v>70</v>
      </c>
      <c r="L37" s="35" t="s">
        <v>564</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1440.0</v>
      </c>
      <c r="I39" s="112" t="s">
        <v>565</v>
      </c>
      <c r="J39" s="113"/>
      <c r="K39" s="114">
        <v>775.0</v>
      </c>
      <c r="L39" s="115">
        <v>775.0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200.0</v>
      </c>
      <c r="I40" s="112" t="s">
        <v>566</v>
      </c>
      <c r="J40" s="113"/>
      <c r="K40" s="114">
        <v>150.0</v>
      </c>
      <c r="L40" s="115">
        <v>150.0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800.0</v>
      </c>
      <c r="I41" s="112" t="s">
        <v>567</v>
      </c>
      <c r="J41" s="113"/>
      <c r="K41" s="114">
        <v>750.0</v>
      </c>
      <c r="L41" s="115">
        <v>750.0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2400.0</v>
      </c>
      <c r="I42" s="112" t="s">
        <v>568</v>
      </c>
      <c r="J42" s="113"/>
      <c r="K42" s="114">
        <v>500.0</v>
      </c>
      <c r="L42" s="115">
        <v>500.0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4840</v>
      </c>
      <c r="I45" s="116"/>
      <c r="J45" s="113"/>
      <c r="K45" s="129">
        <f t="shared" ref="K45:L45" si="5">SUM(K39,K40,K41,K42,K43,K44)</f>
        <v>2175</v>
      </c>
      <c r="L45" s="130">
        <f t="shared" si="5"/>
        <v>2175</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60" t="s">
        <v>569</v>
      </c>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4255</v>
      </c>
      <c r="F64" s="172">
        <f t="shared" si="9"/>
        <v>4255</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1500</v>
      </c>
      <c r="F65" s="172">
        <f t="shared" si="10"/>
        <v>1500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5755</v>
      </c>
      <c r="F66" s="172">
        <f t="shared" si="11"/>
        <v>5755</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190</v>
      </c>
      <c r="F67" s="176" t="s">
        <v>348</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570</v>
      </c>
      <c r="B1" s="19" t="s">
        <v>571</v>
      </c>
      <c r="C1" s="19" t="s">
        <v>248</v>
      </c>
      <c r="D1" s="19" t="s">
        <v>572</v>
      </c>
      <c r="E1" s="19" t="s">
        <v>573</v>
      </c>
      <c r="F1" s="19" t="s">
        <v>58</v>
      </c>
      <c r="G1" s="20" t="s">
        <v>574</v>
      </c>
      <c r="H1" s="21"/>
      <c r="I1" s="21"/>
      <c r="J1" s="21"/>
      <c r="K1" s="22" t="s">
        <v>575</v>
      </c>
      <c r="L1" s="23"/>
      <c r="M1" s="21"/>
      <c r="N1" s="24"/>
      <c r="O1" s="21"/>
      <c r="P1" s="21"/>
      <c r="Q1" s="21"/>
      <c r="R1" s="21"/>
      <c r="S1" s="21"/>
      <c r="T1" s="21"/>
      <c r="U1" s="21"/>
      <c r="V1" s="21"/>
      <c r="W1" s="21"/>
      <c r="X1" s="21"/>
      <c r="Y1" s="21"/>
      <c r="Z1" s="21"/>
    </row>
    <row r="2" ht="12.75" customHeight="1">
      <c r="A2" s="25" t="s">
        <v>576</v>
      </c>
      <c r="B2" s="26"/>
      <c r="C2" s="26"/>
      <c r="D2" s="26"/>
      <c r="E2" s="27"/>
      <c r="F2" s="27"/>
      <c r="G2" s="26" t="s">
        <v>577</v>
      </c>
      <c r="H2" s="28"/>
      <c r="I2" s="28"/>
      <c r="J2" s="28"/>
      <c r="K2" s="27"/>
      <c r="L2" s="29"/>
      <c r="M2" s="21"/>
      <c r="N2" s="21"/>
      <c r="O2" s="21"/>
      <c r="P2" s="21"/>
      <c r="Q2" s="21"/>
      <c r="R2" s="21"/>
      <c r="S2" s="21"/>
      <c r="T2" s="21"/>
      <c r="U2" s="21"/>
      <c r="V2" s="21"/>
      <c r="W2" s="21"/>
      <c r="X2" s="21"/>
      <c r="Y2" s="21"/>
      <c r="Z2" s="21"/>
    </row>
    <row r="3" ht="12.75" customHeight="1">
      <c r="A3" s="30" t="s">
        <v>578</v>
      </c>
      <c r="B3" s="31" t="s">
        <v>484</v>
      </c>
      <c r="C3" s="31" t="s">
        <v>579</v>
      </c>
      <c r="D3" s="31" t="s">
        <v>580</v>
      </c>
      <c r="E3" s="30" t="s">
        <v>581</v>
      </c>
      <c r="F3" s="33"/>
      <c r="G3" s="30" t="s">
        <v>582</v>
      </c>
      <c r="H3" s="31" t="s">
        <v>583</v>
      </c>
      <c r="I3" s="31" t="s">
        <v>451</v>
      </c>
      <c r="J3" s="31" t="s">
        <v>584</v>
      </c>
      <c r="K3" s="30" t="s">
        <v>585</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600.0</v>
      </c>
      <c r="C5" s="38" t="s">
        <v>586</v>
      </c>
      <c r="D5" s="39"/>
      <c r="E5" s="40">
        <v>600.0</v>
      </c>
      <c r="F5" s="41">
        <v>600.0</v>
      </c>
      <c r="G5" s="42" t="s">
        <v>77</v>
      </c>
      <c r="H5" s="43">
        <v>650.0</v>
      </c>
      <c r="I5" s="44" t="s">
        <v>587</v>
      </c>
      <c r="J5" s="42"/>
      <c r="K5" s="45">
        <v>570.0</v>
      </c>
      <c r="L5" s="46">
        <v>570.0</v>
      </c>
      <c r="M5" s="21"/>
      <c r="N5" s="21"/>
      <c r="O5" s="21"/>
      <c r="P5" s="21"/>
      <c r="Q5" s="21"/>
      <c r="R5" s="21"/>
      <c r="S5" s="21"/>
      <c r="T5" s="21"/>
      <c r="U5" s="21"/>
      <c r="V5" s="21"/>
      <c r="W5" s="21"/>
      <c r="X5" s="21"/>
      <c r="Y5" s="21"/>
      <c r="Z5" s="21"/>
    </row>
    <row r="6" ht="12.75" customHeight="1">
      <c r="A6" s="36" t="s">
        <v>80</v>
      </c>
      <c r="B6" s="37">
        <v>700.0</v>
      </c>
      <c r="C6" s="38" t="s">
        <v>588</v>
      </c>
      <c r="D6" s="39"/>
      <c r="E6" s="40">
        <v>310.0</v>
      </c>
      <c r="F6" s="41">
        <v>310.0</v>
      </c>
      <c r="G6" s="42" t="s">
        <v>80</v>
      </c>
      <c r="H6" s="43">
        <v>0.0</v>
      </c>
      <c r="I6" s="44"/>
      <c r="J6" s="42"/>
      <c r="K6" s="43">
        <v>0.0</v>
      </c>
      <c r="L6" s="56">
        <v>0.0</v>
      </c>
      <c r="M6" s="21"/>
      <c r="N6" s="21"/>
      <c r="O6" s="21"/>
      <c r="P6" s="21"/>
      <c r="Q6" s="21"/>
      <c r="R6" s="21"/>
      <c r="S6" s="21"/>
      <c r="T6" s="21"/>
      <c r="U6" s="21"/>
      <c r="V6" s="21"/>
      <c r="W6" s="21"/>
      <c r="X6" s="21"/>
      <c r="Y6" s="21"/>
      <c r="Z6" s="21"/>
    </row>
    <row r="7" ht="12.75" customHeight="1">
      <c r="A7" s="36" t="s">
        <v>83</v>
      </c>
      <c r="B7" s="37">
        <v>950.0</v>
      </c>
      <c r="C7" s="38" t="s">
        <v>589</v>
      </c>
      <c r="D7" s="39"/>
      <c r="E7" s="40">
        <v>950.0</v>
      </c>
      <c r="F7" s="41">
        <v>950.0</v>
      </c>
      <c r="G7" s="42" t="s">
        <v>83</v>
      </c>
      <c r="H7" s="43">
        <v>595.0</v>
      </c>
      <c r="I7" s="44" t="s">
        <v>590</v>
      </c>
      <c r="J7" s="42"/>
      <c r="K7" s="45">
        <v>595.0</v>
      </c>
      <c r="L7" s="46">
        <v>595.0</v>
      </c>
      <c r="M7" s="21"/>
      <c r="N7" s="21"/>
      <c r="O7" s="21"/>
      <c r="P7" s="21"/>
      <c r="Q7" s="21"/>
      <c r="R7" s="21"/>
      <c r="S7" s="21"/>
      <c r="T7" s="21"/>
      <c r="U7" s="21"/>
      <c r="V7" s="21"/>
      <c r="W7" s="21"/>
      <c r="X7" s="21"/>
      <c r="Y7" s="21"/>
      <c r="Z7" s="21"/>
    </row>
    <row r="8" ht="12.75" customHeight="1">
      <c r="A8" s="36" t="s">
        <v>86</v>
      </c>
      <c r="B8" s="37">
        <v>650.0</v>
      </c>
      <c r="C8" s="38" t="s">
        <v>591</v>
      </c>
      <c r="D8" s="39"/>
      <c r="E8" s="40">
        <v>450.0</v>
      </c>
      <c r="F8" s="41">
        <v>450.0</v>
      </c>
      <c r="G8" s="42" t="s">
        <v>86</v>
      </c>
      <c r="H8" s="43">
        <v>300.0</v>
      </c>
      <c r="I8" s="44" t="s">
        <v>592</v>
      </c>
      <c r="J8" s="42"/>
      <c r="K8" s="45">
        <v>300.0</v>
      </c>
      <c r="L8" s="46">
        <v>300.0</v>
      </c>
      <c r="M8" s="21"/>
      <c r="N8" s="21"/>
      <c r="O8" s="21"/>
      <c r="P8" s="21"/>
      <c r="Q8" s="21"/>
      <c r="R8" s="21"/>
      <c r="S8" s="21"/>
      <c r="T8" s="21"/>
      <c r="U8" s="21"/>
      <c r="V8" s="21"/>
      <c r="W8" s="21"/>
      <c r="X8" s="21"/>
      <c r="Y8" s="21"/>
      <c r="Z8" s="21"/>
    </row>
    <row r="9" ht="12.75" customHeight="1">
      <c r="A9" s="39" t="s">
        <v>89</v>
      </c>
      <c r="B9" s="37">
        <v>1456.0</v>
      </c>
      <c r="C9" s="38" t="s">
        <v>593</v>
      </c>
      <c r="D9" s="39"/>
      <c r="E9" s="47"/>
      <c r="F9" s="48"/>
      <c r="G9" s="42" t="s">
        <v>89</v>
      </c>
      <c r="H9" s="49">
        <v>0.0</v>
      </c>
      <c r="I9" s="50" t="s">
        <v>216</v>
      </c>
      <c r="J9" s="42"/>
      <c r="K9" s="51"/>
      <c r="L9" s="52"/>
      <c r="M9" s="21"/>
      <c r="N9" s="21"/>
      <c r="O9" s="21"/>
      <c r="P9" s="21"/>
      <c r="Q9" s="21"/>
      <c r="R9" s="21"/>
      <c r="S9" s="21"/>
      <c r="T9" s="21"/>
      <c r="U9" s="21"/>
      <c r="V9" s="21"/>
      <c r="W9" s="21"/>
      <c r="X9" s="21"/>
      <c r="Y9" s="21"/>
      <c r="Z9" s="21"/>
    </row>
    <row r="10" ht="12.75" customHeight="1">
      <c r="A10" s="53" t="s">
        <v>91</v>
      </c>
      <c r="B10" s="37" t="s">
        <v>594</v>
      </c>
      <c r="C10" s="38"/>
      <c r="D10" s="39"/>
      <c r="E10" s="40">
        <v>1456.0</v>
      </c>
      <c r="F10" s="41">
        <v>1456.0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5">
        <v>1456.0</v>
      </c>
      <c r="I11" s="43" t="s">
        <v>594</v>
      </c>
      <c r="J11" s="42"/>
      <c r="K11" s="45">
        <v>1456.0</v>
      </c>
      <c r="L11" s="46">
        <v>1456.0</v>
      </c>
      <c r="M11" s="21"/>
      <c r="N11" s="21"/>
      <c r="O11" s="21"/>
      <c r="P11" s="21"/>
      <c r="Q11" s="21"/>
      <c r="R11" s="21"/>
      <c r="S11" s="21"/>
      <c r="T11" s="21"/>
      <c r="U11" s="21"/>
      <c r="V11" s="21"/>
      <c r="W11" s="21"/>
      <c r="X11" s="21"/>
      <c r="Y11" s="21"/>
      <c r="Z11" s="21"/>
    </row>
    <row r="12" ht="12.75" customHeight="1">
      <c r="A12" s="53" t="s">
        <v>94</v>
      </c>
      <c r="B12" s="37"/>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54">
        <v>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v>0.0</v>
      </c>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4356</v>
      </c>
      <c r="C20" s="58"/>
      <c r="D20" s="39"/>
      <c r="E20" s="58">
        <f t="shared" ref="E20:F20" si="1">SUM(E5,E6,E7,E8,E10,E11,E15,E17,E18)</f>
        <v>3766</v>
      </c>
      <c r="F20" s="64">
        <f t="shared" si="1"/>
        <v>3766</v>
      </c>
      <c r="G20" s="42" t="s">
        <v>101</v>
      </c>
      <c r="H20" s="49">
        <f>SUM(H5:H18)</f>
        <v>3001</v>
      </c>
      <c r="I20" s="59"/>
      <c r="J20" s="42"/>
      <c r="K20" s="49">
        <f t="shared" ref="K20:L20" si="2">SUM(K5:K19)</f>
        <v>2921</v>
      </c>
      <c r="L20" s="65">
        <f t="shared" si="2"/>
        <v>2921</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c r="I21" s="67"/>
      <c r="J21" s="28" t="s">
        <v>104</v>
      </c>
      <c r="K21" s="28" t="s">
        <v>105</v>
      </c>
      <c r="L21" s="70" t="s">
        <v>106</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c r="I22" s="74"/>
      <c r="J22" s="30"/>
      <c r="K22" s="30" t="s">
        <v>108</v>
      </c>
      <c r="L22" s="35" t="s">
        <v>109</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78">
        <v>1000.0</v>
      </c>
      <c r="C24" s="197" t="s">
        <v>595</v>
      </c>
      <c r="D24" s="77"/>
      <c r="E24" s="78">
        <v>1000.0</v>
      </c>
      <c r="F24" s="80">
        <v>1000.0</v>
      </c>
      <c r="G24" s="81" t="s">
        <v>113</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114</v>
      </c>
      <c r="B25" s="78">
        <v>600.0</v>
      </c>
      <c r="C25" s="79" t="s">
        <v>596</v>
      </c>
      <c r="D25" s="77"/>
      <c r="E25" s="78">
        <v>200.0</v>
      </c>
      <c r="F25" s="80">
        <v>200.0</v>
      </c>
      <c r="G25" s="81" t="s">
        <v>116</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117</v>
      </c>
      <c r="B26" s="97">
        <v>250.0</v>
      </c>
      <c r="C26" s="79" t="s">
        <v>597</v>
      </c>
      <c r="D26" s="77"/>
      <c r="E26" s="78">
        <v>250.0</v>
      </c>
      <c r="F26" s="80">
        <v>250.0</v>
      </c>
      <c r="G26" s="81" t="s">
        <v>119</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120</v>
      </c>
      <c r="B27" s="97">
        <v>300.0</v>
      </c>
      <c r="C27" s="79" t="s">
        <v>598</v>
      </c>
      <c r="D27" s="77"/>
      <c r="E27" s="86">
        <v>300.0</v>
      </c>
      <c r="F27" s="80">
        <v>300.0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7">
        <v>250.0</v>
      </c>
      <c r="C28" s="79" t="s">
        <v>599</v>
      </c>
      <c r="D28" s="77"/>
      <c r="E28" s="86">
        <v>250.0</v>
      </c>
      <c r="F28" s="80">
        <v>250.0</v>
      </c>
      <c r="G28" s="81" t="s">
        <v>125</v>
      </c>
      <c r="H28" s="88"/>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126</v>
      </c>
      <c r="H29" s="90"/>
      <c r="I29" s="95" t="s">
        <v>90</v>
      </c>
      <c r="J29" s="84"/>
      <c r="K29" s="90"/>
      <c r="L29" s="91"/>
      <c r="M29" s="21"/>
      <c r="N29" s="21"/>
      <c r="O29" s="21"/>
      <c r="P29" s="21"/>
      <c r="Q29" s="21"/>
      <c r="R29" s="21"/>
      <c r="S29" s="21"/>
      <c r="T29" s="21"/>
      <c r="U29" s="21"/>
      <c r="V29" s="21"/>
      <c r="W29" s="21"/>
      <c r="X29" s="21"/>
      <c r="Y29" s="21"/>
      <c r="Z29" s="21"/>
    </row>
    <row r="30" ht="12.75" customHeight="1">
      <c r="A30" s="77" t="s">
        <v>127</v>
      </c>
      <c r="B30" s="97">
        <v>0.0</v>
      </c>
      <c r="C30" s="79"/>
      <c r="D30" s="77"/>
      <c r="E30" s="97">
        <v>0.0</v>
      </c>
      <c r="F30" s="98">
        <v>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97">
        <v>0.0</v>
      </c>
      <c r="C31" s="79"/>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v>0.0</v>
      </c>
      <c r="C32" s="79"/>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0</v>
      </c>
      <c r="I34" s="89"/>
      <c r="J34" s="84"/>
      <c r="K34" s="88">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c r="I36" s="71"/>
      <c r="J36" s="31" t="s">
        <v>104</v>
      </c>
      <c r="K36" s="30"/>
      <c r="L36" s="73"/>
      <c r="M36" s="21"/>
      <c r="N36" s="21"/>
      <c r="O36" s="21"/>
      <c r="P36" s="21"/>
      <c r="Q36" s="21"/>
      <c r="R36" s="21"/>
      <c r="S36" s="21"/>
      <c r="T36" s="21"/>
      <c r="U36" s="21"/>
      <c r="V36" s="21"/>
      <c r="W36" s="21"/>
      <c r="X36" s="21"/>
      <c r="Y36" s="21"/>
      <c r="Z36" s="21"/>
    </row>
    <row r="37" ht="12.75" customHeight="1">
      <c r="A37" s="77" t="s">
        <v>101</v>
      </c>
      <c r="B37" s="194">
        <v>2400.0</v>
      </c>
      <c r="C37" s="107"/>
      <c r="D37" s="77"/>
      <c r="E37" s="106">
        <f t="shared" ref="E37:F37" si="4">SUM(E24:E36)</f>
        <v>2000</v>
      </c>
      <c r="F37" s="108">
        <f t="shared" si="4"/>
        <v>2000</v>
      </c>
      <c r="G37" s="31" t="s">
        <v>107</v>
      </c>
      <c r="H37" s="31"/>
      <c r="I37" s="71"/>
      <c r="J37" s="31"/>
      <c r="K37" s="30" t="s">
        <v>108</v>
      </c>
      <c r="L37" s="35" t="s">
        <v>109</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0</v>
      </c>
      <c r="I45" s="116"/>
      <c r="J45" s="113"/>
      <c r="K45" s="129">
        <f t="shared" ref="K45:L45" si="5">SUM(K39,K40,K41,K42,K43,K44)</f>
        <v>0</v>
      </c>
      <c r="L45" s="130">
        <f t="shared" si="5"/>
        <v>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85"/>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6687</v>
      </c>
      <c r="F64" s="172">
        <f t="shared" si="9"/>
        <v>6687</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2000</v>
      </c>
      <c r="F65" s="172">
        <f t="shared" si="10"/>
        <v>2000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8687</v>
      </c>
      <c r="F66" s="172">
        <f t="shared" si="11"/>
        <v>8687</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190</v>
      </c>
      <c r="F67" s="176" t="s">
        <v>348</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600</v>
      </c>
      <c r="B1" s="19" t="s">
        <v>601</v>
      </c>
      <c r="C1" s="19" t="s">
        <v>602</v>
      </c>
      <c r="D1" s="19" t="s">
        <v>603</v>
      </c>
      <c r="E1" s="19" t="s">
        <v>57</v>
      </c>
      <c r="F1" s="19" t="s">
        <v>58</v>
      </c>
      <c r="G1" s="20" t="s">
        <v>604</v>
      </c>
      <c r="H1" s="21"/>
      <c r="I1" s="21"/>
      <c r="J1" s="21"/>
      <c r="K1" s="22" t="s">
        <v>605</v>
      </c>
      <c r="L1" s="23"/>
      <c r="M1" s="21"/>
      <c r="N1" s="24"/>
      <c r="O1" s="21"/>
      <c r="P1" s="21"/>
      <c r="Q1" s="21"/>
      <c r="R1" s="21"/>
      <c r="S1" s="21"/>
      <c r="T1" s="21"/>
      <c r="U1" s="21"/>
      <c r="V1" s="21"/>
      <c r="W1" s="21"/>
      <c r="X1" s="21"/>
      <c r="Y1" s="21"/>
      <c r="Z1" s="21"/>
    </row>
    <row r="2" ht="12.75" customHeight="1">
      <c r="A2" s="25" t="s">
        <v>225</v>
      </c>
      <c r="B2" s="26"/>
      <c r="C2" s="26"/>
      <c r="D2" s="26"/>
      <c r="E2" s="27"/>
      <c r="F2" s="27"/>
      <c r="G2" s="26" t="s">
        <v>226</v>
      </c>
      <c r="H2" s="28"/>
      <c r="I2" s="28"/>
      <c r="J2" s="28"/>
      <c r="K2" s="27"/>
      <c r="L2" s="29"/>
      <c r="M2" s="21"/>
      <c r="N2" s="21"/>
      <c r="O2" s="21"/>
      <c r="P2" s="21"/>
      <c r="Q2" s="21"/>
      <c r="R2" s="21"/>
      <c r="S2" s="21"/>
      <c r="T2" s="21"/>
      <c r="U2" s="21"/>
      <c r="V2" s="21"/>
      <c r="W2" s="21"/>
      <c r="X2" s="21"/>
      <c r="Y2" s="21"/>
      <c r="Z2" s="21"/>
    </row>
    <row r="3" ht="12.75" customHeight="1">
      <c r="A3" s="30" t="s">
        <v>227</v>
      </c>
      <c r="B3" s="31" t="s">
        <v>109</v>
      </c>
      <c r="C3" s="31" t="s">
        <v>108</v>
      </c>
      <c r="D3" s="31" t="s">
        <v>104</v>
      </c>
      <c r="E3" s="30" t="s">
        <v>228</v>
      </c>
      <c r="F3" s="33"/>
      <c r="G3" s="30" t="s">
        <v>229</v>
      </c>
      <c r="H3" s="31" t="s">
        <v>109</v>
      </c>
      <c r="I3" s="31" t="s">
        <v>108</v>
      </c>
      <c r="J3" s="31" t="s">
        <v>104</v>
      </c>
      <c r="K3" s="30" t="s">
        <v>228</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0.0</v>
      </c>
      <c r="C5" s="38"/>
      <c r="D5" s="39"/>
      <c r="E5" s="37">
        <v>0.0</v>
      </c>
      <c r="F5" s="54">
        <v>0.0</v>
      </c>
      <c r="G5" s="42" t="s">
        <v>77</v>
      </c>
      <c r="H5" s="43">
        <v>0.0</v>
      </c>
      <c r="I5" s="44"/>
      <c r="J5" s="42"/>
      <c r="K5" s="43">
        <v>0.0</v>
      </c>
      <c r="L5" s="56">
        <v>0.0</v>
      </c>
      <c r="M5" s="21"/>
      <c r="N5" s="21"/>
      <c r="O5" s="21"/>
      <c r="P5" s="21"/>
      <c r="Q5" s="21"/>
      <c r="R5" s="21"/>
      <c r="S5" s="21"/>
      <c r="T5" s="21"/>
      <c r="U5" s="21"/>
      <c r="V5" s="21"/>
      <c r="W5" s="21"/>
      <c r="X5" s="21"/>
      <c r="Y5" s="21"/>
      <c r="Z5" s="21"/>
    </row>
    <row r="6" ht="12.75" customHeight="1">
      <c r="A6" s="36" t="s">
        <v>80</v>
      </c>
      <c r="B6" s="37">
        <v>0.0</v>
      </c>
      <c r="C6" s="38"/>
      <c r="D6" s="39"/>
      <c r="E6" s="37">
        <v>0.0</v>
      </c>
      <c r="F6" s="54">
        <v>0.0</v>
      </c>
      <c r="G6" s="42" t="s">
        <v>80</v>
      </c>
      <c r="H6" s="43">
        <v>0.0</v>
      </c>
      <c r="I6" s="44"/>
      <c r="J6" s="42"/>
      <c r="K6" s="43">
        <v>0.0</v>
      </c>
      <c r="L6" s="56">
        <v>0.0</v>
      </c>
      <c r="M6" s="21"/>
      <c r="N6" s="21"/>
      <c r="O6" s="21"/>
      <c r="P6" s="21"/>
      <c r="Q6" s="21"/>
      <c r="R6" s="21"/>
      <c r="S6" s="21"/>
      <c r="T6" s="21"/>
      <c r="U6" s="21"/>
      <c r="V6" s="21"/>
      <c r="W6" s="21"/>
      <c r="X6" s="21"/>
      <c r="Y6" s="21"/>
      <c r="Z6" s="21"/>
    </row>
    <row r="7" ht="12.75" customHeight="1">
      <c r="A7" s="36" t="s">
        <v>83</v>
      </c>
      <c r="B7" s="37">
        <v>0.0</v>
      </c>
      <c r="C7" s="38"/>
      <c r="D7" s="39"/>
      <c r="E7" s="37">
        <v>0.0</v>
      </c>
      <c r="F7" s="54">
        <v>0.0</v>
      </c>
      <c r="G7" s="42" t="s">
        <v>83</v>
      </c>
      <c r="H7" s="43">
        <v>0.0</v>
      </c>
      <c r="I7" s="44"/>
      <c r="J7" s="42"/>
      <c r="K7" s="43">
        <v>0.0</v>
      </c>
      <c r="L7" s="56">
        <v>0.0</v>
      </c>
      <c r="M7" s="21"/>
      <c r="N7" s="21"/>
      <c r="O7" s="21"/>
      <c r="P7" s="21"/>
      <c r="Q7" s="21"/>
      <c r="R7" s="21"/>
      <c r="S7" s="21"/>
      <c r="T7" s="21"/>
      <c r="U7" s="21"/>
      <c r="V7" s="21"/>
      <c r="W7" s="21"/>
      <c r="X7" s="21"/>
      <c r="Y7" s="21"/>
      <c r="Z7" s="21"/>
    </row>
    <row r="8" ht="12.75" customHeight="1">
      <c r="A8" s="36" t="s">
        <v>86</v>
      </c>
      <c r="B8" s="37">
        <v>0.0</v>
      </c>
      <c r="C8" s="38"/>
      <c r="D8" s="39"/>
      <c r="E8" s="37">
        <v>0.0</v>
      </c>
      <c r="F8" s="54">
        <v>0.0</v>
      </c>
      <c r="G8" s="42" t="s">
        <v>86</v>
      </c>
      <c r="H8" s="43">
        <v>0.0</v>
      </c>
      <c r="I8" s="44"/>
      <c r="J8" s="42"/>
      <c r="K8" s="43">
        <v>0.0</v>
      </c>
      <c r="L8" s="56">
        <v>0.0</v>
      </c>
      <c r="M8" s="21"/>
      <c r="N8" s="21"/>
      <c r="O8" s="21"/>
      <c r="P8" s="21"/>
      <c r="Q8" s="21"/>
      <c r="R8" s="21"/>
      <c r="S8" s="21"/>
      <c r="T8" s="21"/>
      <c r="U8" s="21"/>
      <c r="V8" s="21"/>
      <c r="W8" s="21"/>
      <c r="X8" s="21"/>
      <c r="Y8" s="21"/>
      <c r="Z8" s="21"/>
    </row>
    <row r="9" ht="12.75" customHeight="1">
      <c r="A9" s="39" t="s">
        <v>89</v>
      </c>
      <c r="B9" s="37">
        <v>0.0</v>
      </c>
      <c r="C9" s="38" t="s">
        <v>90</v>
      </c>
      <c r="D9" s="39"/>
      <c r="E9" s="47"/>
      <c r="F9" s="48"/>
      <c r="G9" s="42" t="s">
        <v>89</v>
      </c>
      <c r="H9" s="49">
        <v>0.0</v>
      </c>
      <c r="I9" s="50" t="s">
        <v>90</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54">
        <v>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0</v>
      </c>
      <c r="C20" s="58"/>
      <c r="D20" s="39"/>
      <c r="E20" s="58">
        <f t="shared" ref="E20:F20" si="1">SUM(E5,E6,E7,E8,E10,E11,E15,E17,E18)</f>
        <v>0</v>
      </c>
      <c r="F20" s="64">
        <f t="shared" si="1"/>
        <v>0</v>
      </c>
      <c r="G20" s="42" t="s">
        <v>101</v>
      </c>
      <c r="H20" s="49">
        <f>SUM(H5:H18)</f>
        <v>0</v>
      </c>
      <c r="I20" s="59"/>
      <c r="J20" s="42"/>
      <c r="K20" s="49">
        <f t="shared" ref="K20:L20" si="2">SUM(K5:K19)</f>
        <v>0</v>
      </c>
      <c r="L20" s="65">
        <f t="shared" si="2"/>
        <v>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c r="I21" s="67"/>
      <c r="J21" s="28" t="s">
        <v>104</v>
      </c>
      <c r="K21" s="28" t="s">
        <v>105</v>
      </c>
      <c r="L21" s="70" t="s">
        <v>106</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c r="I22" s="74"/>
      <c r="J22" s="30"/>
      <c r="K22" s="30" t="s">
        <v>108</v>
      </c>
      <c r="L22" s="35" t="s">
        <v>109</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78">
        <v>200.0</v>
      </c>
      <c r="C24" s="79" t="s">
        <v>606</v>
      </c>
      <c r="D24" s="77"/>
      <c r="E24" s="78">
        <v>200.0</v>
      </c>
      <c r="F24" s="80">
        <v>200.0</v>
      </c>
      <c r="G24" s="81" t="s">
        <v>113</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114</v>
      </c>
      <c r="B25" s="97">
        <v>70.0</v>
      </c>
      <c r="C25" s="79" t="s">
        <v>607</v>
      </c>
      <c r="D25" s="77"/>
      <c r="E25" s="78">
        <v>70.0</v>
      </c>
      <c r="F25" s="80">
        <v>70.0</v>
      </c>
      <c r="G25" s="81" t="s">
        <v>116</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117</v>
      </c>
      <c r="B26" s="97">
        <v>127.0</v>
      </c>
      <c r="C26" s="79" t="s">
        <v>608</v>
      </c>
      <c r="D26" s="77"/>
      <c r="E26" s="78">
        <v>127.0</v>
      </c>
      <c r="F26" s="80">
        <v>127.0</v>
      </c>
      <c r="G26" s="81" t="s">
        <v>119</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120</v>
      </c>
      <c r="B27" s="97">
        <v>250.0</v>
      </c>
      <c r="C27" s="79" t="s">
        <v>609</v>
      </c>
      <c r="D27" s="77"/>
      <c r="E27" s="86">
        <v>250.0</v>
      </c>
      <c r="F27" s="80">
        <v>250.0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7">
        <v>300.0</v>
      </c>
      <c r="C28" s="79" t="s">
        <v>610</v>
      </c>
      <c r="D28" s="77"/>
      <c r="E28" s="86">
        <v>300.0</v>
      </c>
      <c r="F28" s="80">
        <v>300.0</v>
      </c>
      <c r="G28" s="81" t="s">
        <v>125</v>
      </c>
      <c r="H28" s="88"/>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126</v>
      </c>
      <c r="H29" s="90"/>
      <c r="I29" s="95" t="s">
        <v>90</v>
      </c>
      <c r="J29" s="84"/>
      <c r="K29" s="90"/>
      <c r="L29" s="91"/>
      <c r="M29" s="21"/>
      <c r="N29" s="21"/>
      <c r="O29" s="21"/>
      <c r="P29" s="21"/>
      <c r="Q29" s="21"/>
      <c r="R29" s="21"/>
      <c r="S29" s="21"/>
      <c r="T29" s="21"/>
      <c r="U29" s="21"/>
      <c r="V29" s="21"/>
      <c r="W29" s="21"/>
      <c r="X29" s="21"/>
      <c r="Y29" s="21"/>
      <c r="Z29" s="21"/>
    </row>
    <row r="30" ht="12.75" customHeight="1">
      <c r="A30" s="77" t="s">
        <v>127</v>
      </c>
      <c r="B30" s="87">
        <v>20.0</v>
      </c>
      <c r="C30" s="79" t="s">
        <v>611</v>
      </c>
      <c r="D30" s="77"/>
      <c r="E30" s="78">
        <v>20.0</v>
      </c>
      <c r="F30" s="80">
        <v>20.0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97">
        <v>17.0</v>
      </c>
      <c r="C31" s="79" t="s">
        <v>612</v>
      </c>
      <c r="D31" s="77"/>
      <c r="E31" s="78">
        <v>17.0</v>
      </c>
      <c r="F31" s="80">
        <v>17.0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v>0.0</v>
      </c>
      <c r="C32" s="79"/>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v>0.0</v>
      </c>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0</v>
      </c>
      <c r="I34" s="89"/>
      <c r="J34" s="84"/>
      <c r="K34" s="88">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v>5.0</v>
      </c>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t="s">
        <v>45</v>
      </c>
      <c r="I36" s="71"/>
      <c r="J36" s="31" t="s">
        <v>613</v>
      </c>
      <c r="K36" s="30"/>
      <c r="L36" s="73"/>
      <c r="M36" s="21"/>
      <c r="N36" s="21"/>
      <c r="O36" s="21"/>
      <c r="P36" s="21"/>
      <c r="Q36" s="21"/>
      <c r="R36" s="21"/>
      <c r="S36" s="21"/>
      <c r="T36" s="21"/>
      <c r="U36" s="21"/>
      <c r="V36" s="21"/>
      <c r="W36" s="21"/>
      <c r="X36" s="21"/>
      <c r="Y36" s="21"/>
      <c r="Z36" s="21"/>
    </row>
    <row r="37" ht="12.75" customHeight="1">
      <c r="A37" s="77" t="s">
        <v>101</v>
      </c>
      <c r="B37" s="194">
        <v>984.0</v>
      </c>
      <c r="C37" s="107"/>
      <c r="D37" s="77"/>
      <c r="E37" s="106">
        <f t="shared" ref="E37:F37" si="4">SUM(E24:E36)</f>
        <v>984</v>
      </c>
      <c r="F37" s="108">
        <f t="shared" si="4"/>
        <v>984</v>
      </c>
      <c r="G37" s="31" t="s">
        <v>107</v>
      </c>
      <c r="H37" s="31" t="s">
        <v>614</v>
      </c>
      <c r="I37" s="71"/>
      <c r="J37" s="31"/>
      <c r="K37" s="30" t="s">
        <v>615</v>
      </c>
      <c r="L37" s="35" t="s">
        <v>616</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800.0</v>
      </c>
      <c r="I39" s="112" t="s">
        <v>617</v>
      </c>
      <c r="J39" s="113"/>
      <c r="K39" s="114">
        <v>775.0</v>
      </c>
      <c r="L39" s="115">
        <v>775.0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150.0</v>
      </c>
      <c r="I41" s="112" t="s">
        <v>618</v>
      </c>
      <c r="J41" s="113"/>
      <c r="K41" s="114">
        <v>150.0</v>
      </c>
      <c r="L41" s="115">
        <v>150.0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590.0</v>
      </c>
      <c r="I42" s="112" t="s">
        <v>619</v>
      </c>
      <c r="J42" s="113"/>
      <c r="K42" s="114">
        <v>500.0</v>
      </c>
      <c r="L42" s="115">
        <v>500.0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525.0</v>
      </c>
      <c r="I43" s="112" t="s">
        <v>620</v>
      </c>
      <c r="J43" s="113"/>
      <c r="K43" s="114">
        <v>525.0</v>
      </c>
      <c r="L43" s="115">
        <v>525.0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2065</v>
      </c>
      <c r="I45" s="116"/>
      <c r="J45" s="113"/>
      <c r="K45" s="129">
        <f t="shared" ref="K45:L45" si="5">SUM(K39,K40,K41,K42,K43,K44)</f>
        <v>1950</v>
      </c>
      <c r="L45" s="130">
        <f t="shared" si="5"/>
        <v>1950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60" t="s">
        <v>621</v>
      </c>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1950</v>
      </c>
      <c r="F64" s="172">
        <f t="shared" si="9"/>
        <v>1950</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984</v>
      </c>
      <c r="F65" s="172">
        <f t="shared" si="10"/>
        <v>984</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2934</v>
      </c>
      <c r="F66" s="172">
        <f t="shared" si="11"/>
        <v>2934</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190</v>
      </c>
      <c r="F67" s="176" t="s">
        <v>348</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622</v>
      </c>
      <c r="B1" s="19" t="s">
        <v>623</v>
      </c>
      <c r="C1" s="19" t="s">
        <v>248</v>
      </c>
      <c r="D1" s="19" t="s">
        <v>624</v>
      </c>
      <c r="E1" s="19" t="s">
        <v>57</v>
      </c>
      <c r="F1" s="19" t="s">
        <v>58</v>
      </c>
      <c r="G1" s="20" t="s">
        <v>625</v>
      </c>
      <c r="H1" s="21"/>
      <c r="I1" s="21"/>
      <c r="J1" s="21"/>
      <c r="K1" s="22" t="s">
        <v>626</v>
      </c>
      <c r="L1" s="23"/>
      <c r="M1" s="21"/>
      <c r="N1" s="24"/>
      <c r="O1" s="21"/>
      <c r="P1" s="21"/>
      <c r="Q1" s="21"/>
      <c r="R1" s="21"/>
      <c r="S1" s="21"/>
      <c r="T1" s="21"/>
      <c r="U1" s="21"/>
      <c r="V1" s="21"/>
      <c r="W1" s="21"/>
      <c r="X1" s="21"/>
      <c r="Y1" s="21"/>
      <c r="Z1" s="21"/>
    </row>
    <row r="2" ht="12.75" customHeight="1">
      <c r="A2" s="25" t="s">
        <v>225</v>
      </c>
      <c r="B2" s="26"/>
      <c r="C2" s="26"/>
      <c r="D2" s="26"/>
      <c r="E2" s="27"/>
      <c r="F2" s="27"/>
      <c r="G2" s="26" t="s">
        <v>226</v>
      </c>
      <c r="H2" s="28"/>
      <c r="I2" s="28"/>
      <c r="J2" s="28"/>
      <c r="K2" s="27"/>
      <c r="L2" s="29"/>
      <c r="M2" s="21"/>
      <c r="N2" s="21"/>
      <c r="O2" s="21"/>
      <c r="P2" s="21"/>
      <c r="Q2" s="21"/>
      <c r="R2" s="21"/>
      <c r="S2" s="21"/>
      <c r="T2" s="21"/>
      <c r="U2" s="21"/>
      <c r="V2" s="21"/>
      <c r="W2" s="21"/>
      <c r="X2" s="21"/>
      <c r="Y2" s="21"/>
      <c r="Z2" s="21"/>
    </row>
    <row r="3" ht="12.75" customHeight="1">
      <c r="A3" s="30" t="s">
        <v>227</v>
      </c>
      <c r="B3" s="31" t="s">
        <v>109</v>
      </c>
      <c r="C3" s="31" t="s">
        <v>108</v>
      </c>
      <c r="D3" s="31" t="s">
        <v>104</v>
      </c>
      <c r="E3" s="30" t="s">
        <v>228</v>
      </c>
      <c r="F3" s="33"/>
      <c r="G3" s="30" t="s">
        <v>229</v>
      </c>
      <c r="H3" s="31" t="s">
        <v>109</v>
      </c>
      <c r="I3" s="31" t="s">
        <v>108</v>
      </c>
      <c r="J3" s="31" t="s">
        <v>104</v>
      </c>
      <c r="K3" s="30" t="s">
        <v>228</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0.0</v>
      </c>
      <c r="C5" s="38"/>
      <c r="D5" s="39"/>
      <c r="E5" s="37">
        <v>0.0</v>
      </c>
      <c r="F5" s="54">
        <v>0.0</v>
      </c>
      <c r="G5" s="42" t="s">
        <v>77</v>
      </c>
      <c r="H5" s="43">
        <v>0.0</v>
      </c>
      <c r="I5" s="44"/>
      <c r="J5" s="42"/>
      <c r="K5" s="43">
        <v>0.0</v>
      </c>
      <c r="L5" s="56">
        <v>0.0</v>
      </c>
      <c r="M5" s="21"/>
      <c r="N5" s="21"/>
      <c r="O5" s="21"/>
      <c r="P5" s="21"/>
      <c r="Q5" s="21"/>
      <c r="R5" s="21"/>
      <c r="S5" s="21"/>
      <c r="T5" s="21"/>
      <c r="U5" s="21"/>
      <c r="V5" s="21"/>
      <c r="W5" s="21"/>
      <c r="X5" s="21"/>
      <c r="Y5" s="21"/>
      <c r="Z5" s="21"/>
    </row>
    <row r="6" ht="12.75" customHeight="1">
      <c r="A6" s="36" t="s">
        <v>80</v>
      </c>
      <c r="B6" s="37">
        <v>0.0</v>
      </c>
      <c r="C6" s="38"/>
      <c r="D6" s="39"/>
      <c r="E6" s="37">
        <v>0.0</v>
      </c>
      <c r="F6" s="54">
        <v>0.0</v>
      </c>
      <c r="G6" s="42" t="s">
        <v>80</v>
      </c>
      <c r="H6" s="43">
        <v>0.0</v>
      </c>
      <c r="I6" s="44"/>
      <c r="J6" s="42"/>
      <c r="K6" s="43">
        <v>0.0</v>
      </c>
      <c r="L6" s="56">
        <v>0.0</v>
      </c>
      <c r="M6" s="21"/>
      <c r="N6" s="21"/>
      <c r="O6" s="21"/>
      <c r="P6" s="21"/>
      <c r="Q6" s="21"/>
      <c r="R6" s="21"/>
      <c r="S6" s="21"/>
      <c r="T6" s="21"/>
      <c r="U6" s="21"/>
      <c r="V6" s="21"/>
      <c r="W6" s="21"/>
      <c r="X6" s="21"/>
      <c r="Y6" s="21"/>
      <c r="Z6" s="21"/>
    </row>
    <row r="7" ht="12.75" customHeight="1">
      <c r="A7" s="36" t="s">
        <v>83</v>
      </c>
      <c r="B7" s="37">
        <v>0.0</v>
      </c>
      <c r="C7" s="38"/>
      <c r="D7" s="39"/>
      <c r="E7" s="37">
        <v>0.0</v>
      </c>
      <c r="F7" s="54">
        <v>0.0</v>
      </c>
      <c r="G7" s="42" t="s">
        <v>83</v>
      </c>
      <c r="H7" s="43">
        <v>0.0</v>
      </c>
      <c r="I7" s="44"/>
      <c r="J7" s="42"/>
      <c r="K7" s="43">
        <v>0.0</v>
      </c>
      <c r="L7" s="56">
        <v>0.0</v>
      </c>
      <c r="M7" s="21"/>
      <c r="N7" s="21"/>
      <c r="O7" s="21"/>
      <c r="P7" s="21"/>
      <c r="Q7" s="21"/>
      <c r="R7" s="21"/>
      <c r="S7" s="21"/>
      <c r="T7" s="21"/>
      <c r="U7" s="21"/>
      <c r="V7" s="21"/>
      <c r="W7" s="21"/>
      <c r="X7" s="21"/>
      <c r="Y7" s="21"/>
      <c r="Z7" s="21"/>
    </row>
    <row r="8" ht="12.75" customHeight="1">
      <c r="A8" s="36" t="s">
        <v>86</v>
      </c>
      <c r="B8" s="37">
        <v>0.0</v>
      </c>
      <c r="C8" s="38"/>
      <c r="D8" s="39"/>
      <c r="E8" s="37">
        <v>0.0</v>
      </c>
      <c r="F8" s="54">
        <v>0.0</v>
      </c>
      <c r="G8" s="42" t="s">
        <v>86</v>
      </c>
      <c r="H8" s="43">
        <v>0.0</v>
      </c>
      <c r="I8" s="44"/>
      <c r="J8" s="42"/>
      <c r="K8" s="43">
        <v>0.0</v>
      </c>
      <c r="L8" s="56">
        <v>0.0</v>
      </c>
      <c r="M8" s="21"/>
      <c r="N8" s="21"/>
      <c r="O8" s="21"/>
      <c r="P8" s="21"/>
      <c r="Q8" s="21"/>
      <c r="R8" s="21"/>
      <c r="S8" s="21"/>
      <c r="T8" s="21"/>
      <c r="U8" s="21"/>
      <c r="V8" s="21"/>
      <c r="W8" s="21"/>
      <c r="X8" s="21"/>
      <c r="Y8" s="21"/>
      <c r="Z8" s="21"/>
    </row>
    <row r="9" ht="12.75" customHeight="1">
      <c r="A9" s="39" t="s">
        <v>89</v>
      </c>
      <c r="B9" s="37">
        <v>0.0</v>
      </c>
      <c r="C9" s="38" t="s">
        <v>90</v>
      </c>
      <c r="D9" s="39"/>
      <c r="E9" s="47"/>
      <c r="F9" s="48"/>
      <c r="G9" s="42" t="s">
        <v>89</v>
      </c>
      <c r="H9" s="49">
        <v>0.0</v>
      </c>
      <c r="I9" s="50" t="s">
        <v>90</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54">
        <v>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0</v>
      </c>
      <c r="C20" s="58"/>
      <c r="D20" s="39"/>
      <c r="E20" s="58">
        <f t="shared" ref="E20:F20" si="1">SUM(E5,E6,E7,E8,E10,E11,E15,E17,E18)</f>
        <v>0</v>
      </c>
      <c r="F20" s="64">
        <f t="shared" si="1"/>
        <v>0</v>
      </c>
      <c r="G20" s="42" t="s">
        <v>101</v>
      </c>
      <c r="H20" s="49">
        <f>SUM(H5:H18)</f>
        <v>0</v>
      </c>
      <c r="I20" s="59"/>
      <c r="J20" s="42"/>
      <c r="K20" s="49">
        <f t="shared" ref="K20:L20" si="2">SUM(K5:K19)</f>
        <v>0</v>
      </c>
      <c r="L20" s="65">
        <f t="shared" si="2"/>
        <v>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t="s">
        <v>627</v>
      </c>
      <c r="I21" s="67"/>
      <c r="J21" s="28" t="s">
        <v>628</v>
      </c>
      <c r="K21" s="28" t="s">
        <v>231</v>
      </c>
      <c r="L21" s="70" t="s">
        <v>232</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t="s">
        <v>629</v>
      </c>
      <c r="I22" s="74"/>
      <c r="J22" s="30"/>
      <c r="K22" s="30" t="s">
        <v>630</v>
      </c>
      <c r="L22" s="35" t="s">
        <v>631</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78">
        <v>4000.0</v>
      </c>
      <c r="C24" s="79" t="s">
        <v>632</v>
      </c>
      <c r="D24" s="77"/>
      <c r="E24" s="78">
        <v>1800.0</v>
      </c>
      <c r="F24" s="80">
        <v>1800.0</v>
      </c>
      <c r="G24" s="81" t="s">
        <v>113</v>
      </c>
      <c r="H24" s="82"/>
      <c r="I24" s="83"/>
      <c r="J24" s="84"/>
      <c r="K24" s="82">
        <v>0.0</v>
      </c>
      <c r="L24" s="85">
        <v>0.0</v>
      </c>
      <c r="M24" s="21"/>
      <c r="N24" s="21"/>
      <c r="O24" s="21"/>
      <c r="P24" s="21"/>
      <c r="Q24" s="21"/>
      <c r="R24" s="21"/>
      <c r="S24" s="21"/>
      <c r="T24" s="21"/>
      <c r="U24" s="21"/>
      <c r="V24" s="21"/>
      <c r="W24" s="21"/>
      <c r="X24" s="21"/>
      <c r="Y24" s="21"/>
      <c r="Z24" s="21"/>
    </row>
    <row r="25" ht="12.75" customHeight="1">
      <c r="A25" s="77" t="s">
        <v>114</v>
      </c>
      <c r="B25" s="97"/>
      <c r="C25" s="79"/>
      <c r="D25" s="77"/>
      <c r="E25" s="97">
        <v>0.0</v>
      </c>
      <c r="F25" s="98">
        <v>0.0</v>
      </c>
      <c r="G25" s="81" t="s">
        <v>116</v>
      </c>
      <c r="H25" s="82"/>
      <c r="I25" s="83"/>
      <c r="J25" s="84"/>
      <c r="K25" s="82">
        <v>0.0</v>
      </c>
      <c r="L25" s="85">
        <v>0.0</v>
      </c>
      <c r="M25" s="21"/>
      <c r="N25" s="21"/>
      <c r="O25" s="21"/>
      <c r="P25" s="21"/>
      <c r="Q25" s="21"/>
      <c r="R25" s="21"/>
      <c r="S25" s="21"/>
      <c r="T25" s="21"/>
      <c r="U25" s="21"/>
      <c r="V25" s="21"/>
      <c r="W25" s="21"/>
      <c r="X25" s="21"/>
      <c r="Y25" s="21"/>
      <c r="Z25" s="21"/>
    </row>
    <row r="26" ht="12.75" customHeight="1">
      <c r="A26" s="77" t="s">
        <v>117</v>
      </c>
      <c r="B26" s="97">
        <v>300.0</v>
      </c>
      <c r="C26" s="79" t="s">
        <v>633</v>
      </c>
      <c r="D26" s="77"/>
      <c r="E26" s="78">
        <v>300.0</v>
      </c>
      <c r="F26" s="80">
        <v>300.0</v>
      </c>
      <c r="G26" s="81" t="s">
        <v>119</v>
      </c>
      <c r="H26" s="82"/>
      <c r="I26" s="83"/>
      <c r="J26" s="84"/>
      <c r="K26" s="82">
        <v>0.0</v>
      </c>
      <c r="L26" s="85">
        <v>0.0</v>
      </c>
      <c r="M26" s="21"/>
      <c r="N26" s="21"/>
      <c r="O26" s="21"/>
      <c r="P26" s="21"/>
      <c r="Q26" s="21"/>
      <c r="R26" s="21"/>
      <c r="S26" s="21"/>
      <c r="T26" s="21"/>
      <c r="U26" s="21"/>
      <c r="V26" s="21"/>
      <c r="W26" s="21"/>
      <c r="X26" s="21"/>
      <c r="Y26" s="21"/>
      <c r="Z26" s="21"/>
    </row>
    <row r="27" ht="12.75" customHeight="1">
      <c r="A27" s="77" t="s">
        <v>120</v>
      </c>
      <c r="B27" s="97">
        <v>2000.0</v>
      </c>
      <c r="C27" s="79" t="s">
        <v>634</v>
      </c>
      <c r="D27" s="77"/>
      <c r="E27" s="86">
        <v>460.0</v>
      </c>
      <c r="F27" s="80">
        <v>460.0</v>
      </c>
      <c r="G27" s="84" t="s">
        <v>122</v>
      </c>
      <c r="H27" s="82"/>
      <c r="I27" s="83"/>
      <c r="J27" s="84"/>
      <c r="K27" s="82">
        <v>0.0</v>
      </c>
      <c r="L27" s="85">
        <v>0.0</v>
      </c>
      <c r="M27" s="21"/>
      <c r="N27" s="21"/>
      <c r="O27" s="21"/>
      <c r="P27" s="21"/>
      <c r="Q27" s="21"/>
      <c r="R27" s="21"/>
      <c r="S27" s="21"/>
      <c r="T27" s="21"/>
      <c r="U27" s="21"/>
      <c r="V27" s="21"/>
      <c r="W27" s="21"/>
      <c r="X27" s="21"/>
      <c r="Y27" s="21"/>
      <c r="Z27" s="21"/>
    </row>
    <row r="28" ht="12.75" customHeight="1">
      <c r="A28" s="77" t="s">
        <v>123</v>
      </c>
      <c r="B28" s="87">
        <v>400.0</v>
      </c>
      <c r="C28" s="79" t="s">
        <v>635</v>
      </c>
      <c r="D28" s="77"/>
      <c r="E28" s="86">
        <v>300.0</v>
      </c>
      <c r="F28" s="80">
        <v>300.0</v>
      </c>
      <c r="G28" s="81" t="s">
        <v>125</v>
      </c>
      <c r="H28" s="88"/>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305</v>
      </c>
      <c r="H29" s="90"/>
      <c r="I29" s="95"/>
      <c r="J29" s="84"/>
      <c r="K29" s="90"/>
      <c r="L29" s="91"/>
      <c r="M29" s="21"/>
      <c r="N29" s="21"/>
      <c r="O29" s="21"/>
      <c r="P29" s="21"/>
      <c r="Q29" s="21"/>
      <c r="R29" s="21"/>
      <c r="S29" s="21"/>
      <c r="T29" s="21"/>
      <c r="U29" s="21"/>
      <c r="V29" s="21"/>
      <c r="W29" s="21"/>
      <c r="X29" s="21"/>
      <c r="Y29" s="21"/>
      <c r="Z29" s="21"/>
    </row>
    <row r="30" ht="12.75" customHeight="1">
      <c r="A30" s="77" t="s">
        <v>127</v>
      </c>
      <c r="B30" s="97">
        <v>0.0</v>
      </c>
      <c r="C30" s="79"/>
      <c r="D30" s="77"/>
      <c r="E30" s="97">
        <v>0.0</v>
      </c>
      <c r="F30" s="98">
        <v>0.0</v>
      </c>
      <c r="G30" s="96" t="s">
        <v>129</v>
      </c>
      <c r="H30" s="82"/>
      <c r="I30" s="83"/>
      <c r="J30" s="84"/>
      <c r="K30" s="82">
        <v>0.0</v>
      </c>
      <c r="L30" s="85">
        <v>0.0</v>
      </c>
      <c r="M30" s="21"/>
      <c r="N30" s="21"/>
      <c r="O30" s="21"/>
      <c r="P30" s="21"/>
      <c r="Q30" s="21"/>
      <c r="R30" s="21"/>
      <c r="S30" s="21"/>
      <c r="T30" s="21"/>
      <c r="U30" s="21"/>
      <c r="V30" s="21"/>
      <c r="W30" s="21"/>
      <c r="X30" s="21"/>
      <c r="Y30" s="21"/>
      <c r="Z30" s="21"/>
    </row>
    <row r="31" ht="27.0" customHeight="1">
      <c r="A31" s="77" t="s">
        <v>130</v>
      </c>
      <c r="B31" s="97">
        <v>0.0</v>
      </c>
      <c r="C31" s="79"/>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v>0.0</v>
      </c>
      <c r="C32" s="79"/>
      <c r="D32" s="77"/>
      <c r="E32" s="97">
        <v>0.0</v>
      </c>
      <c r="F32" s="98">
        <v>0.0</v>
      </c>
      <c r="G32" s="84" t="s">
        <v>99</v>
      </c>
      <c r="H32" s="82"/>
      <c r="I32" s="83"/>
      <c r="J32" s="84"/>
      <c r="K32" s="82">
        <v>0.0</v>
      </c>
      <c r="L32" s="85">
        <v>0.0</v>
      </c>
      <c r="M32" s="21"/>
      <c r="N32" s="21"/>
      <c r="O32" s="21"/>
      <c r="P32" s="21"/>
      <c r="Q32" s="21"/>
      <c r="R32" s="21"/>
      <c r="S32" s="21"/>
      <c r="T32" s="21"/>
      <c r="U32" s="21"/>
      <c r="V32" s="21"/>
      <c r="W32" s="21"/>
      <c r="X32" s="21"/>
      <c r="Y32" s="21"/>
      <c r="Z32" s="21"/>
    </row>
    <row r="33" ht="12.75" customHeight="1">
      <c r="A33" s="77" t="s">
        <v>134</v>
      </c>
      <c r="B33" s="97">
        <v>0.0</v>
      </c>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0</v>
      </c>
      <c r="I34" s="89"/>
      <c r="J34" s="84"/>
      <c r="K34" s="88">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c r="I36" s="71"/>
      <c r="J36" s="31" t="s">
        <v>104</v>
      </c>
      <c r="K36" s="30"/>
      <c r="L36" s="73"/>
      <c r="M36" s="21"/>
      <c r="N36" s="21"/>
      <c r="O36" s="21"/>
      <c r="P36" s="21"/>
      <c r="Q36" s="21"/>
      <c r="R36" s="21"/>
      <c r="S36" s="21"/>
      <c r="T36" s="21"/>
      <c r="U36" s="21"/>
      <c r="V36" s="21"/>
      <c r="W36" s="21"/>
      <c r="X36" s="21"/>
      <c r="Y36" s="21"/>
      <c r="Z36" s="21"/>
    </row>
    <row r="37" ht="12.75" customHeight="1">
      <c r="A37" s="77" t="s">
        <v>101</v>
      </c>
      <c r="B37" s="194">
        <v>6700.0</v>
      </c>
      <c r="C37" s="107"/>
      <c r="D37" s="77"/>
      <c r="E37" s="106">
        <f t="shared" ref="E37:F37" si="4">SUM(E24:E36)</f>
        <v>2860</v>
      </c>
      <c r="F37" s="108">
        <f t="shared" si="4"/>
        <v>2860</v>
      </c>
      <c r="G37" s="31" t="s">
        <v>107</v>
      </c>
      <c r="H37" s="31"/>
      <c r="I37" s="71"/>
      <c r="J37" s="31"/>
      <c r="K37" s="30" t="s">
        <v>108</v>
      </c>
      <c r="L37" s="35" t="s">
        <v>109</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0</v>
      </c>
      <c r="I45" s="116"/>
      <c r="J45" s="113"/>
      <c r="K45" s="129">
        <f t="shared" ref="K45:L45" si="5">SUM(K39,K40,K41,K42,K43,K44)</f>
        <v>0</v>
      </c>
      <c r="L45" s="130">
        <f t="shared" si="5"/>
        <v>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85"/>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0</v>
      </c>
      <c r="F64" s="172">
        <f t="shared" si="9"/>
        <v>0</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2860</v>
      </c>
      <c r="F65" s="172">
        <f t="shared" si="10"/>
        <v>2860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2860</v>
      </c>
      <c r="F66" s="172">
        <f t="shared" si="11"/>
        <v>2860</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190</v>
      </c>
      <c r="F67" s="176" t="s">
        <v>348</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636</v>
      </c>
      <c r="B1" s="19" t="s">
        <v>637</v>
      </c>
      <c r="C1" s="19" t="s">
        <v>248</v>
      </c>
      <c r="D1" s="19" t="s">
        <v>638</v>
      </c>
      <c r="E1" s="19" t="s">
        <v>57</v>
      </c>
      <c r="F1" s="19" t="s">
        <v>58</v>
      </c>
      <c r="G1" s="20" t="s">
        <v>639</v>
      </c>
      <c r="H1" s="21"/>
      <c r="I1" s="21"/>
      <c r="J1" s="21"/>
      <c r="K1" s="22" t="s">
        <v>640</v>
      </c>
      <c r="L1" s="23"/>
      <c r="M1" s="21"/>
      <c r="N1" s="24"/>
      <c r="O1" s="21"/>
      <c r="P1" s="21"/>
      <c r="Q1" s="21"/>
      <c r="R1" s="21"/>
      <c r="S1" s="21"/>
      <c r="T1" s="21"/>
      <c r="U1" s="21"/>
      <c r="V1" s="21"/>
      <c r="W1" s="21"/>
      <c r="X1" s="21"/>
      <c r="Y1" s="21"/>
      <c r="Z1" s="21"/>
    </row>
    <row r="2" ht="12.75" customHeight="1">
      <c r="A2" s="25" t="s">
        <v>641</v>
      </c>
      <c r="B2" s="26"/>
      <c r="C2" s="26"/>
      <c r="D2" s="26"/>
      <c r="E2" s="27"/>
      <c r="F2" s="27"/>
      <c r="G2" s="26" t="s">
        <v>226</v>
      </c>
      <c r="H2" s="28"/>
      <c r="I2" s="28"/>
      <c r="J2" s="28"/>
      <c r="K2" s="27"/>
      <c r="L2" s="29"/>
      <c r="M2" s="21"/>
      <c r="N2" s="21"/>
      <c r="O2" s="21"/>
      <c r="P2" s="21"/>
      <c r="Q2" s="21"/>
      <c r="R2" s="21"/>
      <c r="S2" s="21"/>
      <c r="T2" s="21"/>
      <c r="U2" s="21"/>
      <c r="V2" s="21"/>
      <c r="W2" s="21"/>
      <c r="X2" s="21"/>
      <c r="Y2" s="21"/>
      <c r="Z2" s="21"/>
    </row>
    <row r="3" ht="12.75" customHeight="1">
      <c r="A3" s="30" t="s">
        <v>642</v>
      </c>
      <c r="B3" s="31" t="s">
        <v>484</v>
      </c>
      <c r="C3" s="31" t="s">
        <v>643</v>
      </c>
      <c r="D3" s="31" t="s">
        <v>644</v>
      </c>
      <c r="E3" s="30" t="s">
        <v>67</v>
      </c>
      <c r="F3" s="33"/>
      <c r="G3" s="30" t="s">
        <v>229</v>
      </c>
      <c r="H3" s="31" t="s">
        <v>109</v>
      </c>
      <c r="I3" s="31" t="s">
        <v>108</v>
      </c>
      <c r="J3" s="31" t="s">
        <v>104</v>
      </c>
      <c r="K3" s="30" t="s">
        <v>228</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35.0</v>
      </c>
      <c r="C5" s="38" t="s">
        <v>645</v>
      </c>
      <c r="D5" s="39"/>
      <c r="E5" s="40">
        <v>35.0</v>
      </c>
      <c r="F5" s="41">
        <v>35.0</v>
      </c>
      <c r="G5" s="42" t="s">
        <v>77</v>
      </c>
      <c r="H5" s="43">
        <v>0.0</v>
      </c>
      <c r="I5" s="44"/>
      <c r="J5" s="42"/>
      <c r="K5" s="43">
        <v>0.0</v>
      </c>
      <c r="L5" s="56">
        <v>0.0</v>
      </c>
      <c r="M5" s="21"/>
      <c r="N5" s="21"/>
      <c r="O5" s="21"/>
      <c r="P5" s="21"/>
      <c r="Q5" s="21"/>
      <c r="R5" s="21"/>
      <c r="S5" s="21"/>
      <c r="T5" s="21"/>
      <c r="U5" s="21"/>
      <c r="V5" s="21"/>
      <c r="W5" s="21"/>
      <c r="X5" s="21"/>
      <c r="Y5" s="21"/>
      <c r="Z5" s="21"/>
    </row>
    <row r="6" ht="12.75" customHeight="1">
      <c r="A6" s="36" t="s">
        <v>80</v>
      </c>
      <c r="B6" s="37">
        <v>35.0</v>
      </c>
      <c r="C6" s="38"/>
      <c r="D6" s="39"/>
      <c r="E6" s="37">
        <v>0.0</v>
      </c>
      <c r="F6" s="54">
        <v>0.0</v>
      </c>
      <c r="G6" s="42" t="s">
        <v>80</v>
      </c>
      <c r="H6" s="43">
        <v>0.0</v>
      </c>
      <c r="I6" s="44"/>
      <c r="J6" s="42"/>
      <c r="K6" s="43">
        <v>0.0</v>
      </c>
      <c r="L6" s="56">
        <v>0.0</v>
      </c>
      <c r="M6" s="21"/>
      <c r="N6" s="21"/>
      <c r="O6" s="21"/>
      <c r="P6" s="21"/>
      <c r="Q6" s="21"/>
      <c r="R6" s="21"/>
      <c r="S6" s="21"/>
      <c r="T6" s="21"/>
      <c r="U6" s="21"/>
      <c r="V6" s="21"/>
      <c r="W6" s="21"/>
      <c r="X6" s="21"/>
      <c r="Y6" s="21"/>
      <c r="Z6" s="21"/>
    </row>
    <row r="7" ht="12.75" customHeight="1">
      <c r="A7" s="36" t="s">
        <v>83</v>
      </c>
      <c r="B7" s="37">
        <v>35.0</v>
      </c>
      <c r="C7" s="38"/>
      <c r="D7" s="39"/>
      <c r="E7" s="37">
        <v>0.0</v>
      </c>
      <c r="F7" s="54">
        <v>0.0</v>
      </c>
      <c r="G7" s="42" t="s">
        <v>83</v>
      </c>
      <c r="H7" s="43">
        <v>0.0</v>
      </c>
      <c r="I7" s="44"/>
      <c r="J7" s="42"/>
      <c r="K7" s="43">
        <v>0.0</v>
      </c>
      <c r="L7" s="56">
        <v>0.0</v>
      </c>
      <c r="M7" s="21"/>
      <c r="N7" s="21"/>
      <c r="O7" s="21"/>
      <c r="P7" s="21"/>
      <c r="Q7" s="21"/>
      <c r="R7" s="21"/>
      <c r="S7" s="21"/>
      <c r="T7" s="21"/>
      <c r="U7" s="21"/>
      <c r="V7" s="21"/>
      <c r="W7" s="21"/>
      <c r="X7" s="21"/>
      <c r="Y7" s="21"/>
      <c r="Z7" s="21"/>
    </row>
    <row r="8" ht="12.75" customHeight="1">
      <c r="A8" s="36" t="s">
        <v>86</v>
      </c>
      <c r="B8" s="37">
        <v>130.0</v>
      </c>
      <c r="C8" s="38" t="s">
        <v>646</v>
      </c>
      <c r="D8" s="39"/>
      <c r="E8" s="40">
        <v>130.0</v>
      </c>
      <c r="F8" s="41">
        <v>130.0</v>
      </c>
      <c r="G8" s="42" t="s">
        <v>86</v>
      </c>
      <c r="H8" s="43">
        <v>0.0</v>
      </c>
      <c r="I8" s="44"/>
      <c r="J8" s="42"/>
      <c r="K8" s="43">
        <v>0.0</v>
      </c>
      <c r="L8" s="56">
        <v>0.0</v>
      </c>
      <c r="M8" s="21"/>
      <c r="N8" s="21"/>
      <c r="O8" s="21"/>
      <c r="P8" s="21"/>
      <c r="Q8" s="21"/>
      <c r="R8" s="21"/>
      <c r="S8" s="21"/>
      <c r="T8" s="21"/>
      <c r="U8" s="21"/>
      <c r="V8" s="21"/>
      <c r="W8" s="21"/>
      <c r="X8" s="21"/>
      <c r="Y8" s="21"/>
      <c r="Z8" s="21"/>
    </row>
    <row r="9" ht="12.75" customHeight="1">
      <c r="A9" s="39" t="s">
        <v>89</v>
      </c>
      <c r="B9" s="37">
        <v>0.0</v>
      </c>
      <c r="C9" s="38"/>
      <c r="D9" s="39"/>
      <c r="E9" s="47"/>
      <c r="F9" s="48"/>
      <c r="G9" s="42" t="s">
        <v>89</v>
      </c>
      <c r="H9" s="49">
        <v>0.0</v>
      </c>
      <c r="I9" s="50" t="s">
        <v>90</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t="s">
        <v>92</v>
      </c>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54">
        <v>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v>0.0</v>
      </c>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235</v>
      </c>
      <c r="C20" s="58"/>
      <c r="D20" s="39"/>
      <c r="E20" s="58">
        <f t="shared" ref="E20:F20" si="1">SUM(E5,E6,E7,E8,E10,E11,E15,E17,E18)</f>
        <v>165</v>
      </c>
      <c r="F20" s="64">
        <f t="shared" si="1"/>
        <v>165</v>
      </c>
      <c r="G20" s="42" t="s">
        <v>101</v>
      </c>
      <c r="H20" s="49">
        <f>SUM(H5:H18)</f>
        <v>0</v>
      </c>
      <c r="I20" s="59"/>
      <c r="J20" s="42"/>
      <c r="K20" s="49">
        <f t="shared" ref="K20:L20" si="2">SUM(K5:K19)</f>
        <v>0</v>
      </c>
      <c r="L20" s="65">
        <f t="shared" si="2"/>
        <v>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c r="I21" s="67"/>
      <c r="J21" s="28" t="s">
        <v>104</v>
      </c>
      <c r="K21" s="28" t="s">
        <v>105</v>
      </c>
      <c r="L21" s="70" t="s">
        <v>106</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c r="I22" s="74"/>
      <c r="J22" s="30"/>
      <c r="K22" s="30" t="s">
        <v>108</v>
      </c>
      <c r="L22" s="35" t="s">
        <v>109</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78">
        <v>200.0</v>
      </c>
      <c r="C24" s="79" t="s">
        <v>647</v>
      </c>
      <c r="D24" s="77"/>
      <c r="E24" s="78">
        <v>200.0</v>
      </c>
      <c r="F24" s="80">
        <v>200.0</v>
      </c>
      <c r="G24" s="81" t="s">
        <v>113</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114</v>
      </c>
      <c r="B25" s="97"/>
      <c r="C25" s="79"/>
      <c r="D25" s="77"/>
      <c r="E25" s="97">
        <v>0.0</v>
      </c>
      <c r="F25" s="98">
        <v>0.0</v>
      </c>
      <c r="G25" s="81" t="s">
        <v>116</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117</v>
      </c>
      <c r="B26" s="97">
        <v>40.0</v>
      </c>
      <c r="C26" s="79" t="s">
        <v>648</v>
      </c>
      <c r="D26" s="77"/>
      <c r="E26" s="78">
        <v>40.0</v>
      </c>
      <c r="F26" s="80">
        <v>40.0</v>
      </c>
      <c r="G26" s="81" t="s">
        <v>119</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120</v>
      </c>
      <c r="B27" s="97">
        <v>200.0</v>
      </c>
      <c r="C27" s="79" t="s">
        <v>649</v>
      </c>
      <c r="D27" s="77"/>
      <c r="E27" s="86">
        <v>200.0</v>
      </c>
      <c r="F27" s="80">
        <v>200.0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7">
        <v>85.0</v>
      </c>
      <c r="C28" s="79" t="s">
        <v>650</v>
      </c>
      <c r="D28" s="77"/>
      <c r="E28" s="86">
        <v>85.0</v>
      </c>
      <c r="F28" s="80">
        <v>85.0</v>
      </c>
      <c r="G28" s="81" t="s">
        <v>125</v>
      </c>
      <c r="H28" s="88"/>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126</v>
      </c>
      <c r="H29" s="90"/>
      <c r="I29" s="95" t="s">
        <v>90</v>
      </c>
      <c r="J29" s="84"/>
      <c r="K29" s="90"/>
      <c r="L29" s="91"/>
      <c r="M29" s="21"/>
      <c r="N29" s="21"/>
      <c r="O29" s="21"/>
      <c r="P29" s="21"/>
      <c r="Q29" s="21"/>
      <c r="R29" s="21"/>
      <c r="S29" s="21"/>
      <c r="T29" s="21"/>
      <c r="U29" s="21"/>
      <c r="V29" s="21"/>
      <c r="W29" s="21"/>
      <c r="X29" s="21"/>
      <c r="Y29" s="21"/>
      <c r="Z29" s="21"/>
    </row>
    <row r="30" ht="12.75" customHeight="1">
      <c r="A30" s="77" t="s">
        <v>127</v>
      </c>
      <c r="B30" s="97">
        <v>0.0</v>
      </c>
      <c r="C30" s="79"/>
      <c r="D30" s="77"/>
      <c r="E30" s="97">
        <v>0.0</v>
      </c>
      <c r="F30" s="98">
        <v>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97">
        <v>0.0</v>
      </c>
      <c r="C31" s="79"/>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v>0.0</v>
      </c>
      <c r="C32" s="79"/>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v>0.0</v>
      </c>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0</v>
      </c>
      <c r="I34" s="89"/>
      <c r="J34" s="84"/>
      <c r="K34" s="88">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c r="I36" s="71"/>
      <c r="J36" s="31" t="s">
        <v>104</v>
      </c>
      <c r="K36" s="30"/>
      <c r="L36" s="73"/>
      <c r="M36" s="21"/>
      <c r="N36" s="21"/>
      <c r="O36" s="21"/>
      <c r="P36" s="21"/>
      <c r="Q36" s="21"/>
      <c r="R36" s="21"/>
      <c r="S36" s="21"/>
      <c r="T36" s="21"/>
      <c r="U36" s="21"/>
      <c r="V36" s="21"/>
      <c r="W36" s="21"/>
      <c r="X36" s="21"/>
      <c r="Y36" s="21"/>
      <c r="Z36" s="21"/>
    </row>
    <row r="37" ht="12.75" customHeight="1">
      <c r="A37" s="77" t="s">
        <v>101</v>
      </c>
      <c r="B37" s="194">
        <v>525.0</v>
      </c>
      <c r="C37" s="107"/>
      <c r="D37" s="77"/>
      <c r="E37" s="106">
        <f t="shared" ref="E37:F37" si="4">SUM(E24:E36)</f>
        <v>525</v>
      </c>
      <c r="F37" s="108">
        <f t="shared" si="4"/>
        <v>525</v>
      </c>
      <c r="G37" s="31" t="s">
        <v>107</v>
      </c>
      <c r="H37" s="31"/>
      <c r="I37" s="71"/>
      <c r="J37" s="31"/>
      <c r="K37" s="30" t="s">
        <v>108</v>
      </c>
      <c r="L37" s="35" t="s">
        <v>109</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0</v>
      </c>
      <c r="I45" s="116"/>
      <c r="J45" s="113"/>
      <c r="K45" s="129">
        <f t="shared" ref="K45:L45" si="5">SUM(K39,K40,K41,K42,K43,K44)</f>
        <v>0</v>
      </c>
      <c r="L45" s="130">
        <f t="shared" si="5"/>
        <v>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60" t="s">
        <v>651</v>
      </c>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165</v>
      </c>
      <c r="F64" s="172">
        <f t="shared" si="9"/>
        <v>165</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525</v>
      </c>
      <c r="F65" s="172">
        <f t="shared" si="10"/>
        <v>525</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690</v>
      </c>
      <c r="F66" s="172">
        <f t="shared" si="11"/>
        <v>690</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190</v>
      </c>
      <c r="F67" s="176" t="s">
        <v>348</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652</v>
      </c>
      <c r="B1" s="19" t="s">
        <v>653</v>
      </c>
      <c r="C1" s="19" t="s">
        <v>248</v>
      </c>
      <c r="D1" s="19" t="s">
        <v>654</v>
      </c>
      <c r="E1" s="19" t="s">
        <v>358</v>
      </c>
      <c r="F1" s="19" t="s">
        <v>58</v>
      </c>
      <c r="G1" s="20" t="s">
        <v>655</v>
      </c>
      <c r="H1" s="21"/>
      <c r="I1" s="21"/>
      <c r="J1" s="21"/>
      <c r="K1" s="22" t="s">
        <v>656</v>
      </c>
      <c r="L1" s="23"/>
      <c r="M1" s="21"/>
      <c r="N1" s="24"/>
      <c r="O1" s="21"/>
      <c r="P1" s="21"/>
      <c r="Q1" s="21"/>
      <c r="R1" s="21"/>
      <c r="S1" s="21"/>
      <c r="T1" s="21"/>
      <c r="U1" s="21"/>
      <c r="V1" s="21"/>
      <c r="W1" s="21"/>
      <c r="X1" s="21"/>
      <c r="Y1" s="21"/>
      <c r="Z1" s="21"/>
    </row>
    <row r="2" ht="12.75" customHeight="1">
      <c r="A2" s="25" t="s">
        <v>225</v>
      </c>
      <c r="B2" s="26"/>
      <c r="C2" s="26"/>
      <c r="D2" s="26"/>
      <c r="E2" s="27"/>
      <c r="F2" s="27"/>
      <c r="G2" s="26" t="s">
        <v>226</v>
      </c>
      <c r="H2" s="28"/>
      <c r="I2" s="28"/>
      <c r="J2" s="28"/>
      <c r="K2" s="27"/>
      <c r="L2" s="29"/>
      <c r="M2" s="21"/>
      <c r="N2" s="21"/>
      <c r="O2" s="21"/>
      <c r="P2" s="21"/>
      <c r="Q2" s="21"/>
      <c r="R2" s="21"/>
      <c r="S2" s="21"/>
      <c r="T2" s="21"/>
      <c r="U2" s="21"/>
      <c r="V2" s="21"/>
      <c r="W2" s="21"/>
      <c r="X2" s="21"/>
      <c r="Y2" s="21"/>
      <c r="Z2" s="21"/>
    </row>
    <row r="3" ht="12.75" customHeight="1">
      <c r="A3" s="30" t="s">
        <v>227</v>
      </c>
      <c r="B3" s="31" t="s">
        <v>109</v>
      </c>
      <c r="C3" s="31" t="s">
        <v>108</v>
      </c>
      <c r="D3" s="31" t="s">
        <v>104</v>
      </c>
      <c r="E3" s="30" t="s">
        <v>228</v>
      </c>
      <c r="F3" s="33"/>
      <c r="G3" s="30" t="s">
        <v>229</v>
      </c>
      <c r="H3" s="31" t="s">
        <v>109</v>
      </c>
      <c r="I3" s="31" t="s">
        <v>108</v>
      </c>
      <c r="J3" s="31" t="s">
        <v>104</v>
      </c>
      <c r="K3" s="30" t="s">
        <v>228</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0.0</v>
      </c>
      <c r="C5" s="38"/>
      <c r="D5" s="39"/>
      <c r="E5" s="37">
        <v>0.0</v>
      </c>
      <c r="F5" s="54">
        <v>0.0</v>
      </c>
      <c r="G5" s="42" t="s">
        <v>77</v>
      </c>
      <c r="H5" s="43">
        <v>0.0</v>
      </c>
      <c r="I5" s="44"/>
      <c r="J5" s="42"/>
      <c r="K5" s="43">
        <v>0.0</v>
      </c>
      <c r="L5" s="56">
        <v>0.0</v>
      </c>
      <c r="M5" s="21"/>
      <c r="N5" s="21"/>
      <c r="O5" s="21"/>
      <c r="P5" s="21"/>
      <c r="Q5" s="21"/>
      <c r="R5" s="21"/>
      <c r="S5" s="21"/>
      <c r="T5" s="21"/>
      <c r="U5" s="21"/>
      <c r="V5" s="21"/>
      <c r="W5" s="21"/>
      <c r="X5" s="21"/>
      <c r="Y5" s="21"/>
      <c r="Z5" s="21"/>
    </row>
    <row r="6" ht="12.75" customHeight="1">
      <c r="A6" s="36" t="s">
        <v>80</v>
      </c>
      <c r="B6" s="37">
        <v>0.0</v>
      </c>
      <c r="C6" s="38"/>
      <c r="D6" s="39"/>
      <c r="E6" s="37">
        <v>0.0</v>
      </c>
      <c r="F6" s="54">
        <v>0.0</v>
      </c>
      <c r="G6" s="42" t="s">
        <v>80</v>
      </c>
      <c r="H6" s="43">
        <v>0.0</v>
      </c>
      <c r="I6" s="44"/>
      <c r="J6" s="42"/>
      <c r="K6" s="43">
        <v>0.0</v>
      </c>
      <c r="L6" s="56">
        <v>0.0</v>
      </c>
      <c r="M6" s="21"/>
      <c r="N6" s="21"/>
      <c r="O6" s="21"/>
      <c r="P6" s="21"/>
      <c r="Q6" s="21"/>
      <c r="R6" s="21"/>
      <c r="S6" s="21"/>
      <c r="T6" s="21"/>
      <c r="U6" s="21"/>
      <c r="V6" s="21"/>
      <c r="W6" s="21"/>
      <c r="X6" s="21"/>
      <c r="Y6" s="21"/>
      <c r="Z6" s="21"/>
    </row>
    <row r="7" ht="12.75" customHeight="1">
      <c r="A7" s="36" t="s">
        <v>83</v>
      </c>
      <c r="B7" s="37">
        <v>0.0</v>
      </c>
      <c r="C7" s="38"/>
      <c r="D7" s="39"/>
      <c r="E7" s="37">
        <v>0.0</v>
      </c>
      <c r="F7" s="54">
        <v>0.0</v>
      </c>
      <c r="G7" s="42" t="s">
        <v>83</v>
      </c>
      <c r="H7" s="43">
        <v>0.0</v>
      </c>
      <c r="I7" s="44"/>
      <c r="J7" s="42"/>
      <c r="K7" s="43">
        <v>0.0</v>
      </c>
      <c r="L7" s="56">
        <v>0.0</v>
      </c>
      <c r="M7" s="21"/>
      <c r="N7" s="21"/>
      <c r="O7" s="21"/>
      <c r="P7" s="21"/>
      <c r="Q7" s="21"/>
      <c r="R7" s="21"/>
      <c r="S7" s="21"/>
      <c r="T7" s="21"/>
      <c r="U7" s="21"/>
      <c r="V7" s="21"/>
      <c r="W7" s="21"/>
      <c r="X7" s="21"/>
      <c r="Y7" s="21"/>
      <c r="Z7" s="21"/>
    </row>
    <row r="8" ht="12.75" customHeight="1">
      <c r="A8" s="36" t="s">
        <v>86</v>
      </c>
      <c r="B8" s="37">
        <v>0.0</v>
      </c>
      <c r="C8" s="38"/>
      <c r="D8" s="39"/>
      <c r="E8" s="37">
        <v>0.0</v>
      </c>
      <c r="F8" s="54">
        <v>0.0</v>
      </c>
      <c r="G8" s="42" t="s">
        <v>86</v>
      </c>
      <c r="H8" s="43">
        <v>0.0</v>
      </c>
      <c r="I8" s="44"/>
      <c r="J8" s="42"/>
      <c r="K8" s="43">
        <v>0.0</v>
      </c>
      <c r="L8" s="56">
        <v>0.0</v>
      </c>
      <c r="M8" s="21"/>
      <c r="N8" s="21"/>
      <c r="O8" s="21"/>
      <c r="P8" s="21"/>
      <c r="Q8" s="21"/>
      <c r="R8" s="21"/>
      <c r="S8" s="21"/>
      <c r="T8" s="21"/>
      <c r="U8" s="21"/>
      <c r="V8" s="21"/>
      <c r="W8" s="21"/>
      <c r="X8" s="21"/>
      <c r="Y8" s="21"/>
      <c r="Z8" s="21"/>
    </row>
    <row r="9" ht="12.75" customHeight="1">
      <c r="A9" s="39" t="s">
        <v>89</v>
      </c>
      <c r="B9" s="37">
        <v>0.0</v>
      </c>
      <c r="C9" s="38" t="s">
        <v>90</v>
      </c>
      <c r="D9" s="39"/>
      <c r="E9" s="47"/>
      <c r="F9" s="48"/>
      <c r="G9" s="42" t="s">
        <v>89</v>
      </c>
      <c r="H9" s="49">
        <v>0.0</v>
      </c>
      <c r="I9" s="50" t="s">
        <v>90</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54">
        <v>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0</v>
      </c>
      <c r="C20" s="58"/>
      <c r="D20" s="39"/>
      <c r="E20" s="58">
        <f t="shared" ref="E20:F20" si="1">SUM(E5,E6,E7,E8,E10,E11,E15,E17,E18)</f>
        <v>0</v>
      </c>
      <c r="F20" s="64">
        <f t="shared" si="1"/>
        <v>0</v>
      </c>
      <c r="G20" s="42" t="s">
        <v>101</v>
      </c>
      <c r="H20" s="49">
        <f>SUM(H5:H18)</f>
        <v>0</v>
      </c>
      <c r="I20" s="59"/>
      <c r="J20" s="42"/>
      <c r="K20" s="49">
        <f t="shared" ref="K20:L20" si="2">SUM(K5:K19)</f>
        <v>0</v>
      </c>
      <c r="L20" s="65">
        <f t="shared" si="2"/>
        <v>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t="s">
        <v>49</v>
      </c>
      <c r="I21" s="67"/>
      <c r="J21" s="28" t="s">
        <v>657</v>
      </c>
      <c r="K21" s="28" t="s">
        <v>231</v>
      </c>
      <c r="L21" s="70" t="s">
        <v>509</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t="s">
        <v>658</v>
      </c>
      <c r="I22" s="74"/>
      <c r="J22" s="30"/>
      <c r="K22" s="30" t="s">
        <v>659</v>
      </c>
      <c r="L22" s="35" t="s">
        <v>660</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78">
        <v>70.0</v>
      </c>
      <c r="C24" s="79" t="s">
        <v>661</v>
      </c>
      <c r="D24" s="77"/>
      <c r="E24" s="78">
        <v>70.0</v>
      </c>
      <c r="F24" s="80">
        <v>70.0</v>
      </c>
      <c r="G24" s="81" t="s">
        <v>113</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114</v>
      </c>
      <c r="B25" s="97">
        <v>0.0</v>
      </c>
      <c r="C25" s="79"/>
      <c r="D25" s="77"/>
      <c r="E25" s="97">
        <v>0.0</v>
      </c>
      <c r="F25" s="98">
        <v>0.0</v>
      </c>
      <c r="G25" s="81" t="s">
        <v>116</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117</v>
      </c>
      <c r="B26" s="97"/>
      <c r="C26" s="79"/>
      <c r="D26" s="77"/>
      <c r="E26" s="97">
        <v>0.0</v>
      </c>
      <c r="F26" s="98">
        <v>0.0</v>
      </c>
      <c r="G26" s="81" t="s">
        <v>119</v>
      </c>
      <c r="H26" s="82">
        <v>60.0</v>
      </c>
      <c r="I26" s="83" t="s">
        <v>662</v>
      </c>
      <c r="J26" s="84"/>
      <c r="K26" s="182">
        <v>60.0</v>
      </c>
      <c r="L26" s="183">
        <v>60.0</v>
      </c>
      <c r="M26" s="21"/>
      <c r="N26" s="21"/>
      <c r="O26" s="21"/>
      <c r="P26" s="21"/>
      <c r="Q26" s="21"/>
      <c r="R26" s="21"/>
      <c r="S26" s="21"/>
      <c r="T26" s="21"/>
      <c r="U26" s="21"/>
      <c r="V26" s="21"/>
      <c r="W26" s="21"/>
      <c r="X26" s="21"/>
      <c r="Y26" s="21"/>
      <c r="Z26" s="21"/>
    </row>
    <row r="27" ht="12.75" customHeight="1">
      <c r="A27" s="77" t="s">
        <v>120</v>
      </c>
      <c r="B27" s="97">
        <v>700.0</v>
      </c>
      <c r="C27" s="79" t="s">
        <v>663</v>
      </c>
      <c r="D27" s="77"/>
      <c r="E27" s="86">
        <v>460.0</v>
      </c>
      <c r="F27" s="80">
        <v>460.0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7">
        <v>60.0</v>
      </c>
      <c r="C28" s="79" t="s">
        <v>664</v>
      </c>
      <c r="D28" s="77"/>
      <c r="E28" s="86">
        <v>60.0</v>
      </c>
      <c r="F28" s="80">
        <v>60.0</v>
      </c>
      <c r="G28" s="81" t="s">
        <v>125</v>
      </c>
      <c r="H28" s="88">
        <v>0.0</v>
      </c>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238</v>
      </c>
      <c r="H29" s="90"/>
      <c r="I29" s="95"/>
      <c r="J29" s="84"/>
      <c r="K29" s="90"/>
      <c r="L29" s="91"/>
      <c r="M29" s="21"/>
      <c r="N29" s="21"/>
      <c r="O29" s="21"/>
      <c r="P29" s="21"/>
      <c r="Q29" s="21"/>
      <c r="R29" s="21"/>
      <c r="S29" s="21"/>
      <c r="T29" s="21"/>
      <c r="U29" s="21"/>
      <c r="V29" s="21"/>
      <c r="W29" s="21"/>
      <c r="X29" s="21"/>
      <c r="Y29" s="21"/>
      <c r="Z29" s="21"/>
    </row>
    <row r="30" ht="12.75" customHeight="1">
      <c r="A30" s="77" t="s">
        <v>127</v>
      </c>
      <c r="B30" s="97">
        <v>0.0</v>
      </c>
      <c r="C30" s="79"/>
      <c r="D30" s="77"/>
      <c r="E30" s="97">
        <v>0.0</v>
      </c>
      <c r="F30" s="98">
        <v>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97">
        <v>0.0</v>
      </c>
      <c r="C31" s="79"/>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v>0.0</v>
      </c>
      <c r="C32" s="79"/>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v>0.0</v>
      </c>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60</v>
      </c>
      <c r="I34" s="89"/>
      <c r="J34" s="84"/>
      <c r="K34" s="88">
        <f t="shared" ref="K34:L34" si="3">SUM(K24,K25,K26,K27,K30,K32)</f>
        <v>60</v>
      </c>
      <c r="L34" s="104">
        <f t="shared" si="3"/>
        <v>60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c r="I36" s="71"/>
      <c r="J36" s="31" t="s">
        <v>104</v>
      </c>
      <c r="K36" s="30"/>
      <c r="L36" s="73"/>
      <c r="M36" s="21"/>
      <c r="N36" s="21"/>
      <c r="O36" s="21"/>
      <c r="P36" s="21"/>
      <c r="Q36" s="21"/>
      <c r="R36" s="21"/>
      <c r="S36" s="21"/>
      <c r="T36" s="21"/>
      <c r="U36" s="21"/>
      <c r="V36" s="21"/>
      <c r="W36" s="21"/>
      <c r="X36" s="21"/>
      <c r="Y36" s="21"/>
      <c r="Z36" s="21"/>
    </row>
    <row r="37" ht="12.75" customHeight="1">
      <c r="A37" s="77" t="s">
        <v>101</v>
      </c>
      <c r="B37" s="194">
        <v>830.0</v>
      </c>
      <c r="C37" s="107"/>
      <c r="D37" s="77"/>
      <c r="E37" s="106">
        <f t="shared" ref="E37:F37" si="4">SUM(E24:E36)</f>
        <v>590</v>
      </c>
      <c r="F37" s="108">
        <f t="shared" si="4"/>
        <v>590</v>
      </c>
      <c r="G37" s="31" t="s">
        <v>107</v>
      </c>
      <c r="H37" s="31"/>
      <c r="I37" s="71"/>
      <c r="J37" s="31"/>
      <c r="K37" s="30" t="s">
        <v>108</v>
      </c>
      <c r="L37" s="35" t="s">
        <v>109</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0</v>
      </c>
      <c r="I45" s="116"/>
      <c r="J45" s="113"/>
      <c r="K45" s="129">
        <f t="shared" ref="K45:L45" si="5">SUM(K39,K40,K41,K42,K43,K44)</f>
        <v>0</v>
      </c>
      <c r="L45" s="130">
        <f t="shared" si="5"/>
        <v>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85"/>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60</v>
      </c>
      <c r="F64" s="172">
        <f t="shared" si="9"/>
        <v>60</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590</v>
      </c>
      <c r="F65" s="172">
        <f t="shared" si="10"/>
        <v>590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650</v>
      </c>
      <c r="F66" s="172">
        <f t="shared" si="11"/>
        <v>650</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190</v>
      </c>
      <c r="F67" s="176" t="s">
        <v>348</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665</v>
      </c>
      <c r="B1" s="19" t="s">
        <v>666</v>
      </c>
      <c r="C1" s="19" t="s">
        <v>667</v>
      </c>
      <c r="D1" s="19" t="s">
        <v>668</v>
      </c>
      <c r="E1" s="19" t="s">
        <v>57</v>
      </c>
      <c r="F1" s="19" t="s">
        <v>58</v>
      </c>
      <c r="G1" s="20" t="s">
        <v>669</v>
      </c>
      <c r="H1" s="21"/>
      <c r="I1" s="21"/>
      <c r="J1" s="21"/>
      <c r="K1" s="22" t="s">
        <v>670</v>
      </c>
      <c r="L1" s="23"/>
      <c r="M1" s="21"/>
      <c r="N1" s="24"/>
      <c r="O1" s="21"/>
      <c r="P1" s="21"/>
      <c r="Q1" s="21"/>
      <c r="R1" s="21"/>
      <c r="S1" s="21"/>
      <c r="T1" s="21"/>
      <c r="U1" s="21"/>
      <c r="V1" s="21"/>
      <c r="W1" s="21"/>
      <c r="X1" s="21"/>
      <c r="Y1" s="21"/>
      <c r="Z1" s="21"/>
    </row>
    <row r="2" ht="12.75" customHeight="1">
      <c r="A2" s="25" t="s">
        <v>671</v>
      </c>
      <c r="B2" s="26"/>
      <c r="C2" s="26"/>
      <c r="D2" s="26"/>
      <c r="E2" s="27"/>
      <c r="F2" s="27"/>
      <c r="G2" s="26" t="s">
        <v>226</v>
      </c>
      <c r="H2" s="28"/>
      <c r="I2" s="28"/>
      <c r="J2" s="28"/>
      <c r="K2" s="27"/>
      <c r="L2" s="29"/>
      <c r="M2" s="21"/>
      <c r="N2" s="21"/>
      <c r="O2" s="21"/>
      <c r="P2" s="21"/>
      <c r="Q2" s="21"/>
      <c r="R2" s="21"/>
      <c r="S2" s="21"/>
      <c r="T2" s="21"/>
      <c r="U2" s="21"/>
      <c r="V2" s="21"/>
      <c r="W2" s="21"/>
      <c r="X2" s="21"/>
      <c r="Y2" s="21"/>
      <c r="Z2" s="21"/>
    </row>
    <row r="3" ht="12.75" customHeight="1">
      <c r="A3" s="30" t="s">
        <v>672</v>
      </c>
      <c r="B3" s="31" t="s">
        <v>673</v>
      </c>
      <c r="C3" s="32" t="s">
        <v>674</v>
      </c>
      <c r="D3" s="31" t="s">
        <v>675</v>
      </c>
      <c r="E3" s="30" t="s">
        <v>67</v>
      </c>
      <c r="F3" s="33"/>
      <c r="G3" s="30" t="s">
        <v>229</v>
      </c>
      <c r="H3" s="31" t="s">
        <v>109</v>
      </c>
      <c r="I3" s="31" t="s">
        <v>108</v>
      </c>
      <c r="J3" s="31" t="s">
        <v>104</v>
      </c>
      <c r="K3" s="30" t="s">
        <v>228</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100.0</v>
      </c>
      <c r="C5" s="38" t="s">
        <v>676</v>
      </c>
      <c r="D5" s="39"/>
      <c r="E5" s="40">
        <v>100.0</v>
      </c>
      <c r="F5" s="41">
        <v>100.0</v>
      </c>
      <c r="G5" s="42" t="s">
        <v>77</v>
      </c>
      <c r="H5" s="43">
        <v>0.0</v>
      </c>
      <c r="I5" s="44"/>
      <c r="J5" s="42"/>
      <c r="K5" s="43">
        <v>0.0</v>
      </c>
      <c r="L5" s="56">
        <v>0.0</v>
      </c>
      <c r="M5" s="21"/>
      <c r="N5" s="21"/>
      <c r="O5" s="21"/>
      <c r="P5" s="21"/>
      <c r="Q5" s="21"/>
      <c r="R5" s="21"/>
      <c r="S5" s="21"/>
      <c r="T5" s="21"/>
      <c r="U5" s="21"/>
      <c r="V5" s="21"/>
      <c r="W5" s="21"/>
      <c r="X5" s="21"/>
      <c r="Y5" s="21"/>
      <c r="Z5" s="21"/>
    </row>
    <row r="6" ht="12.75" customHeight="1">
      <c r="A6" s="36" t="s">
        <v>80</v>
      </c>
      <c r="B6" s="37">
        <v>0.0</v>
      </c>
      <c r="C6" s="38"/>
      <c r="D6" s="39"/>
      <c r="E6" s="37">
        <v>0.0</v>
      </c>
      <c r="F6" s="54">
        <v>0.0</v>
      </c>
      <c r="G6" s="42" t="s">
        <v>80</v>
      </c>
      <c r="H6" s="43">
        <v>0.0</v>
      </c>
      <c r="I6" s="44"/>
      <c r="J6" s="42"/>
      <c r="K6" s="43">
        <v>0.0</v>
      </c>
      <c r="L6" s="56">
        <v>0.0</v>
      </c>
      <c r="M6" s="21"/>
      <c r="N6" s="21"/>
      <c r="O6" s="21"/>
      <c r="P6" s="21"/>
      <c r="Q6" s="21"/>
      <c r="R6" s="21"/>
      <c r="S6" s="21"/>
      <c r="T6" s="21"/>
      <c r="U6" s="21"/>
      <c r="V6" s="21"/>
      <c r="W6" s="21"/>
      <c r="X6" s="21"/>
      <c r="Y6" s="21"/>
      <c r="Z6" s="21"/>
    </row>
    <row r="7" ht="12.75" customHeight="1">
      <c r="A7" s="36" t="s">
        <v>83</v>
      </c>
      <c r="B7" s="37">
        <v>625.0</v>
      </c>
      <c r="C7" s="38" t="s">
        <v>677</v>
      </c>
      <c r="D7" s="39"/>
      <c r="E7" s="40">
        <v>560.0</v>
      </c>
      <c r="F7" s="41">
        <v>560.0</v>
      </c>
      <c r="G7" s="42" t="s">
        <v>83</v>
      </c>
      <c r="H7" s="43">
        <v>0.0</v>
      </c>
      <c r="I7" s="44"/>
      <c r="J7" s="42"/>
      <c r="K7" s="43">
        <v>0.0</v>
      </c>
      <c r="L7" s="56">
        <v>0.0</v>
      </c>
      <c r="M7" s="21"/>
      <c r="N7" s="21"/>
      <c r="O7" s="21"/>
      <c r="P7" s="21"/>
      <c r="Q7" s="21"/>
      <c r="R7" s="21"/>
      <c r="S7" s="21"/>
      <c r="T7" s="21"/>
      <c r="U7" s="21"/>
      <c r="V7" s="21"/>
      <c r="W7" s="21"/>
      <c r="X7" s="21"/>
      <c r="Y7" s="21"/>
      <c r="Z7" s="21"/>
    </row>
    <row r="8" ht="12.75" customHeight="1">
      <c r="A8" s="36" t="s">
        <v>86</v>
      </c>
      <c r="B8" s="37">
        <v>0.0</v>
      </c>
      <c r="C8" s="38"/>
      <c r="D8" s="39"/>
      <c r="E8" s="37">
        <v>0.0</v>
      </c>
      <c r="F8" s="54">
        <v>0.0</v>
      </c>
      <c r="G8" s="42" t="s">
        <v>86</v>
      </c>
      <c r="H8" s="43">
        <v>0.0</v>
      </c>
      <c r="I8" s="44"/>
      <c r="J8" s="42"/>
      <c r="K8" s="43">
        <v>0.0</v>
      </c>
      <c r="L8" s="56">
        <v>0.0</v>
      </c>
      <c r="M8" s="21"/>
      <c r="N8" s="21"/>
      <c r="O8" s="21"/>
      <c r="P8" s="21"/>
      <c r="Q8" s="21"/>
      <c r="R8" s="21"/>
      <c r="S8" s="21"/>
      <c r="T8" s="21"/>
      <c r="U8" s="21"/>
      <c r="V8" s="21"/>
      <c r="W8" s="21"/>
      <c r="X8" s="21"/>
      <c r="Y8" s="21"/>
      <c r="Z8" s="21"/>
    </row>
    <row r="9" ht="12.75" customHeight="1">
      <c r="A9" s="39" t="s">
        <v>89</v>
      </c>
      <c r="B9" s="37">
        <v>0.0</v>
      </c>
      <c r="C9" s="38" t="s">
        <v>216</v>
      </c>
      <c r="D9" s="39"/>
      <c r="E9" s="47"/>
      <c r="F9" s="48"/>
      <c r="G9" s="42" t="s">
        <v>89</v>
      </c>
      <c r="H9" s="49">
        <v>0.0</v>
      </c>
      <c r="I9" s="50" t="s">
        <v>90</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t="s">
        <v>92</v>
      </c>
      <c r="C15" s="38"/>
      <c r="D15" s="39"/>
      <c r="E15" s="37">
        <v>0.0</v>
      </c>
      <c r="F15" s="54">
        <v>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725</v>
      </c>
      <c r="C20" s="58"/>
      <c r="D20" s="39"/>
      <c r="E20" s="58">
        <f t="shared" ref="E20:F20" si="1">SUM(E5,E6,E7,E8,E10,E11,E15,E17,E18)</f>
        <v>660</v>
      </c>
      <c r="F20" s="64">
        <f t="shared" si="1"/>
        <v>660</v>
      </c>
      <c r="G20" s="42" t="s">
        <v>101</v>
      </c>
      <c r="H20" s="49">
        <f>SUM(H5:H18)</f>
        <v>0</v>
      </c>
      <c r="I20" s="59"/>
      <c r="J20" s="42"/>
      <c r="K20" s="49">
        <f t="shared" ref="K20:L20" si="2">SUM(K5:K19)</f>
        <v>0</v>
      </c>
      <c r="L20" s="65">
        <f t="shared" si="2"/>
        <v>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t="s">
        <v>51</v>
      </c>
      <c r="I21" s="67"/>
      <c r="J21" s="28" t="s">
        <v>675</v>
      </c>
      <c r="K21" s="28" t="s">
        <v>231</v>
      </c>
      <c r="L21" s="70" t="s">
        <v>449</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t="s">
        <v>678</v>
      </c>
      <c r="I22" s="74"/>
      <c r="J22" s="30"/>
      <c r="K22" s="30" t="s">
        <v>679</v>
      </c>
      <c r="L22" s="35" t="s">
        <v>680</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78">
        <v>400.0</v>
      </c>
      <c r="C24" s="79" t="s">
        <v>681</v>
      </c>
      <c r="D24" s="77"/>
      <c r="E24" s="78">
        <v>400.0</v>
      </c>
      <c r="F24" s="80">
        <v>400.0</v>
      </c>
      <c r="G24" s="81" t="s">
        <v>113</v>
      </c>
      <c r="H24" s="82">
        <v>500.0</v>
      </c>
      <c r="I24" s="83" t="s">
        <v>682</v>
      </c>
      <c r="J24" s="84"/>
      <c r="K24" s="182">
        <v>500.0</v>
      </c>
      <c r="L24" s="183">
        <v>500.0</v>
      </c>
      <c r="M24" s="21"/>
      <c r="N24" s="21"/>
      <c r="O24" s="21"/>
      <c r="P24" s="21"/>
      <c r="Q24" s="21"/>
      <c r="R24" s="21"/>
      <c r="S24" s="21"/>
      <c r="T24" s="21"/>
      <c r="U24" s="21"/>
      <c r="V24" s="21"/>
      <c r="W24" s="21"/>
      <c r="X24" s="21"/>
      <c r="Y24" s="21"/>
      <c r="Z24" s="21"/>
    </row>
    <row r="25" ht="12.75" customHeight="1">
      <c r="A25" s="77" t="s">
        <v>114</v>
      </c>
      <c r="B25" s="97">
        <v>50.0</v>
      </c>
      <c r="C25" s="79" t="s">
        <v>683</v>
      </c>
      <c r="D25" s="77"/>
      <c r="E25" s="78">
        <v>50.0</v>
      </c>
      <c r="F25" s="80">
        <v>50.0</v>
      </c>
      <c r="G25" s="81" t="s">
        <v>116</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117</v>
      </c>
      <c r="B26" s="97"/>
      <c r="C26" s="79"/>
      <c r="D26" s="77"/>
      <c r="E26" s="97">
        <v>0.0</v>
      </c>
      <c r="F26" s="98">
        <v>0.0</v>
      </c>
      <c r="G26" s="81" t="s">
        <v>119</v>
      </c>
      <c r="H26" s="82">
        <v>1250.0</v>
      </c>
      <c r="I26" s="83" t="s">
        <v>684</v>
      </c>
      <c r="J26" s="84"/>
      <c r="K26" s="182">
        <v>1250.0</v>
      </c>
      <c r="L26" s="183">
        <v>1250.0</v>
      </c>
      <c r="M26" s="21"/>
      <c r="N26" s="21"/>
      <c r="O26" s="21"/>
      <c r="P26" s="21"/>
      <c r="Q26" s="21"/>
      <c r="R26" s="21"/>
      <c r="S26" s="21"/>
      <c r="T26" s="21"/>
      <c r="U26" s="21"/>
      <c r="V26" s="21"/>
      <c r="W26" s="21"/>
      <c r="X26" s="21"/>
      <c r="Y26" s="21"/>
      <c r="Z26" s="21"/>
    </row>
    <row r="27" ht="12.75" customHeight="1">
      <c r="A27" s="77" t="s">
        <v>120</v>
      </c>
      <c r="B27" s="97">
        <v>200.0</v>
      </c>
      <c r="C27" s="79" t="s">
        <v>685</v>
      </c>
      <c r="D27" s="77"/>
      <c r="E27" s="86">
        <v>200.0</v>
      </c>
      <c r="F27" s="80">
        <v>200.0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7">
        <v>0.0</v>
      </c>
      <c r="C28" s="79"/>
      <c r="D28" s="77"/>
      <c r="E28" s="87">
        <v>0.0</v>
      </c>
      <c r="F28" s="98">
        <v>0.0</v>
      </c>
      <c r="G28" s="81" t="s">
        <v>125</v>
      </c>
      <c r="H28" s="88">
        <v>0.0</v>
      </c>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238</v>
      </c>
      <c r="H29" s="90"/>
      <c r="I29" s="95"/>
      <c r="J29" s="84"/>
      <c r="K29" s="90"/>
      <c r="L29" s="91"/>
      <c r="M29" s="21"/>
      <c r="N29" s="21"/>
      <c r="O29" s="21"/>
      <c r="P29" s="21"/>
      <c r="Q29" s="21"/>
      <c r="R29" s="21"/>
      <c r="S29" s="21"/>
      <c r="T29" s="21"/>
      <c r="U29" s="21"/>
      <c r="V29" s="21"/>
      <c r="W29" s="21"/>
      <c r="X29" s="21"/>
      <c r="Y29" s="21"/>
      <c r="Z29" s="21"/>
    </row>
    <row r="30" ht="12.75" customHeight="1">
      <c r="A30" s="77" t="s">
        <v>127</v>
      </c>
      <c r="B30" s="97">
        <v>0.0</v>
      </c>
      <c r="C30" s="79"/>
      <c r="D30" s="77"/>
      <c r="E30" s="97">
        <v>0.0</v>
      </c>
      <c r="F30" s="98">
        <v>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97">
        <v>0.0</v>
      </c>
      <c r="C31" s="79"/>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v>0.0</v>
      </c>
      <c r="C32" s="79"/>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v>0.0</v>
      </c>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1750</v>
      </c>
      <c r="I34" s="89"/>
      <c r="J34" s="84"/>
      <c r="K34" s="88">
        <f t="shared" ref="K34:L34" si="3">SUM(K24,K25,K26,K27,K30,K32)</f>
        <v>1750</v>
      </c>
      <c r="L34" s="104">
        <f t="shared" si="3"/>
        <v>1750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c r="I36" s="71"/>
      <c r="J36" s="31" t="s">
        <v>104</v>
      </c>
      <c r="K36" s="30"/>
      <c r="L36" s="73"/>
      <c r="M36" s="21"/>
      <c r="N36" s="21"/>
      <c r="O36" s="21"/>
      <c r="P36" s="21"/>
      <c r="Q36" s="21"/>
      <c r="R36" s="21"/>
      <c r="S36" s="21"/>
      <c r="T36" s="21"/>
      <c r="U36" s="21"/>
      <c r="V36" s="21"/>
      <c r="W36" s="21"/>
      <c r="X36" s="21"/>
      <c r="Y36" s="21"/>
      <c r="Z36" s="21"/>
    </row>
    <row r="37" ht="12.75" customHeight="1">
      <c r="A37" s="77" t="s">
        <v>101</v>
      </c>
      <c r="B37" s="194">
        <v>650.0</v>
      </c>
      <c r="C37" s="107"/>
      <c r="D37" s="77"/>
      <c r="E37" s="106">
        <f t="shared" ref="E37:F37" si="4">SUM(E24:E36)</f>
        <v>650</v>
      </c>
      <c r="F37" s="108">
        <f t="shared" si="4"/>
        <v>650</v>
      </c>
      <c r="G37" s="31" t="s">
        <v>107</v>
      </c>
      <c r="H37" s="31"/>
      <c r="I37" s="71"/>
      <c r="J37" s="31"/>
      <c r="K37" s="30" t="s">
        <v>108</v>
      </c>
      <c r="L37" s="35" t="s">
        <v>109</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0</v>
      </c>
      <c r="I45" s="116"/>
      <c r="J45" s="113"/>
      <c r="K45" s="129">
        <f t="shared" ref="K45:L45" si="5">SUM(K39,K40,K41,K42,K43,K44)</f>
        <v>0</v>
      </c>
      <c r="L45" s="130">
        <f t="shared" si="5"/>
        <v>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85"/>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2410</v>
      </c>
      <c r="F64" s="172">
        <f t="shared" si="9"/>
        <v>2410</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650</v>
      </c>
      <c r="F65" s="172">
        <f t="shared" si="10"/>
        <v>650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3060</v>
      </c>
      <c r="F66" s="172">
        <f t="shared" si="11"/>
        <v>3060</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190</v>
      </c>
      <c r="F67" s="176" t="s">
        <v>348</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686</v>
      </c>
      <c r="B1" s="19" t="s">
        <v>687</v>
      </c>
      <c r="C1" s="19" t="s">
        <v>248</v>
      </c>
      <c r="D1" s="19" t="s">
        <v>688</v>
      </c>
      <c r="E1" s="19" t="s">
        <v>196</v>
      </c>
      <c r="F1" s="19" t="s">
        <v>58</v>
      </c>
      <c r="G1" s="20" t="s">
        <v>689</v>
      </c>
      <c r="H1" s="21"/>
      <c r="I1" s="21"/>
      <c r="J1" s="21"/>
      <c r="K1" s="22" t="s">
        <v>690</v>
      </c>
      <c r="L1" s="23"/>
      <c r="M1" s="21"/>
      <c r="N1" s="24"/>
      <c r="O1" s="21"/>
      <c r="P1" s="21"/>
      <c r="Q1" s="21"/>
      <c r="R1" s="21"/>
      <c r="S1" s="21"/>
      <c r="T1" s="21"/>
      <c r="U1" s="21"/>
      <c r="V1" s="21"/>
      <c r="W1" s="21"/>
      <c r="X1" s="21"/>
      <c r="Y1" s="21"/>
      <c r="Z1" s="21"/>
    </row>
    <row r="2" ht="12.75" customHeight="1">
      <c r="A2" s="25" t="s">
        <v>691</v>
      </c>
      <c r="B2" s="26"/>
      <c r="C2" s="26"/>
      <c r="D2" s="26"/>
      <c r="E2" s="27"/>
      <c r="F2" s="27"/>
      <c r="G2" s="26" t="s">
        <v>226</v>
      </c>
      <c r="H2" s="28"/>
      <c r="I2" s="28"/>
      <c r="J2" s="28"/>
      <c r="K2" s="27"/>
      <c r="L2" s="29"/>
      <c r="M2" s="21"/>
      <c r="N2" s="21"/>
      <c r="O2" s="21"/>
      <c r="P2" s="21"/>
      <c r="Q2" s="21"/>
      <c r="R2" s="21"/>
      <c r="S2" s="21"/>
      <c r="T2" s="21"/>
      <c r="U2" s="21"/>
      <c r="V2" s="21"/>
      <c r="W2" s="21"/>
      <c r="X2" s="21"/>
      <c r="Y2" s="21"/>
      <c r="Z2" s="21"/>
    </row>
    <row r="3" ht="12.75" customHeight="1">
      <c r="A3" s="30" t="s">
        <v>692</v>
      </c>
      <c r="B3" s="31" t="s">
        <v>693</v>
      </c>
      <c r="C3" s="31" t="s">
        <v>317</v>
      </c>
      <c r="D3" s="31" t="s">
        <v>424</v>
      </c>
      <c r="E3" s="30" t="s">
        <v>67</v>
      </c>
      <c r="F3" s="33"/>
      <c r="G3" s="30" t="s">
        <v>229</v>
      </c>
      <c r="H3" s="31" t="s">
        <v>109</v>
      </c>
      <c r="I3" s="31" t="s">
        <v>108</v>
      </c>
      <c r="J3" s="31" t="s">
        <v>104</v>
      </c>
      <c r="K3" s="30" t="s">
        <v>228</v>
      </c>
      <c r="L3" s="33"/>
      <c r="M3" s="21"/>
      <c r="N3" s="21"/>
      <c r="O3" s="21"/>
      <c r="P3" s="21"/>
      <c r="Q3" s="21"/>
      <c r="R3" s="21"/>
      <c r="S3" s="21"/>
      <c r="T3" s="21"/>
      <c r="U3" s="21"/>
      <c r="V3" s="21"/>
      <c r="W3" s="21"/>
      <c r="X3" s="21"/>
      <c r="Y3" s="21"/>
      <c r="Z3" s="21"/>
    </row>
    <row r="4" ht="12.75" customHeight="1">
      <c r="A4" s="34" t="s">
        <v>72</v>
      </c>
      <c r="B4" s="30" t="s">
        <v>73</v>
      </c>
      <c r="C4" s="30" t="s">
        <v>74</v>
      </c>
      <c r="D4" s="30"/>
      <c r="E4" s="30" t="s">
        <v>75</v>
      </c>
      <c r="F4" s="35" t="s">
        <v>76</v>
      </c>
      <c r="G4" s="34" t="s">
        <v>72</v>
      </c>
      <c r="H4" s="31" t="s">
        <v>73</v>
      </c>
      <c r="I4" s="31" t="s">
        <v>74</v>
      </c>
      <c r="J4" s="31"/>
      <c r="K4" s="30" t="s">
        <v>75</v>
      </c>
      <c r="L4" s="35" t="s">
        <v>76</v>
      </c>
      <c r="M4" s="21"/>
      <c r="N4" s="21"/>
      <c r="O4" s="21"/>
      <c r="P4" s="21"/>
      <c r="Q4" s="21"/>
      <c r="R4" s="21"/>
      <c r="S4" s="21"/>
      <c r="T4" s="21"/>
      <c r="U4" s="21"/>
      <c r="V4" s="21"/>
      <c r="W4" s="21"/>
      <c r="X4" s="21"/>
      <c r="Y4" s="21"/>
      <c r="Z4" s="21"/>
    </row>
    <row r="5" ht="12.75" customHeight="1">
      <c r="A5" s="36" t="s">
        <v>77</v>
      </c>
      <c r="B5" s="37">
        <v>0.0</v>
      </c>
      <c r="C5" s="38"/>
      <c r="D5" s="39"/>
      <c r="E5" s="37">
        <v>0.0</v>
      </c>
      <c r="F5" s="54">
        <v>0.0</v>
      </c>
      <c r="G5" s="42" t="s">
        <v>77</v>
      </c>
      <c r="H5" s="43">
        <v>0.0</v>
      </c>
      <c r="I5" s="44"/>
      <c r="J5" s="42"/>
      <c r="K5" s="43">
        <v>0.0</v>
      </c>
      <c r="L5" s="56">
        <v>0.0</v>
      </c>
      <c r="M5" s="21"/>
      <c r="N5" s="21"/>
      <c r="O5" s="21"/>
      <c r="P5" s="21"/>
      <c r="Q5" s="21"/>
      <c r="R5" s="21"/>
      <c r="S5" s="21"/>
      <c r="T5" s="21"/>
      <c r="U5" s="21"/>
      <c r="V5" s="21"/>
      <c r="W5" s="21"/>
      <c r="X5" s="21"/>
      <c r="Y5" s="21"/>
      <c r="Z5" s="21"/>
    </row>
    <row r="6" ht="12.75" customHeight="1">
      <c r="A6" s="36" t="s">
        <v>80</v>
      </c>
      <c r="B6" s="37">
        <v>50.0</v>
      </c>
      <c r="C6" s="38" t="s">
        <v>694</v>
      </c>
      <c r="D6" s="39"/>
      <c r="E6" s="40">
        <v>50.0</v>
      </c>
      <c r="F6" s="41">
        <v>50.0</v>
      </c>
      <c r="G6" s="42" t="s">
        <v>80</v>
      </c>
      <c r="H6" s="43">
        <v>0.0</v>
      </c>
      <c r="I6" s="44"/>
      <c r="J6" s="42"/>
      <c r="K6" s="43">
        <v>0.0</v>
      </c>
      <c r="L6" s="56">
        <v>0.0</v>
      </c>
      <c r="M6" s="21"/>
      <c r="N6" s="21"/>
      <c r="O6" s="21"/>
      <c r="P6" s="21"/>
      <c r="Q6" s="21"/>
      <c r="R6" s="21"/>
      <c r="S6" s="21"/>
      <c r="T6" s="21"/>
      <c r="U6" s="21"/>
      <c r="V6" s="21"/>
      <c r="W6" s="21"/>
      <c r="X6" s="21"/>
      <c r="Y6" s="21"/>
      <c r="Z6" s="21"/>
    </row>
    <row r="7" ht="12.75" customHeight="1">
      <c r="A7" s="36" t="s">
        <v>83</v>
      </c>
      <c r="B7" s="40">
        <v>250.0</v>
      </c>
      <c r="C7" s="38" t="s">
        <v>695</v>
      </c>
      <c r="D7" s="39"/>
      <c r="E7" s="40">
        <v>250.0</v>
      </c>
      <c r="F7" s="41">
        <v>250.0</v>
      </c>
      <c r="G7" s="42" t="s">
        <v>83</v>
      </c>
      <c r="H7" s="43">
        <v>0.0</v>
      </c>
      <c r="I7" s="44"/>
      <c r="J7" s="42"/>
      <c r="K7" s="43">
        <v>0.0</v>
      </c>
      <c r="L7" s="56">
        <v>0.0</v>
      </c>
      <c r="M7" s="21"/>
      <c r="N7" s="21"/>
      <c r="O7" s="21"/>
      <c r="P7" s="21"/>
      <c r="Q7" s="21"/>
      <c r="R7" s="21"/>
      <c r="S7" s="21"/>
      <c r="T7" s="21"/>
      <c r="U7" s="21"/>
      <c r="V7" s="21"/>
      <c r="W7" s="21"/>
      <c r="X7" s="21"/>
      <c r="Y7" s="21"/>
      <c r="Z7" s="21"/>
    </row>
    <row r="8" ht="12.75" customHeight="1">
      <c r="A8" s="36" t="s">
        <v>86</v>
      </c>
      <c r="B8" s="40">
        <v>300.0</v>
      </c>
      <c r="C8" s="38" t="s">
        <v>696</v>
      </c>
      <c r="D8" s="39"/>
      <c r="E8" s="40">
        <v>170.0</v>
      </c>
      <c r="F8" s="41">
        <v>170.0</v>
      </c>
      <c r="G8" s="42" t="s">
        <v>86</v>
      </c>
      <c r="H8" s="43">
        <v>0.0</v>
      </c>
      <c r="I8" s="44"/>
      <c r="J8" s="42"/>
      <c r="K8" s="43">
        <v>0.0</v>
      </c>
      <c r="L8" s="56">
        <v>0.0</v>
      </c>
      <c r="M8" s="21"/>
      <c r="N8" s="21"/>
      <c r="O8" s="21"/>
      <c r="P8" s="21"/>
      <c r="Q8" s="21"/>
      <c r="R8" s="21"/>
      <c r="S8" s="21"/>
      <c r="T8" s="21"/>
      <c r="U8" s="21"/>
      <c r="V8" s="21"/>
      <c r="W8" s="21"/>
      <c r="X8" s="21"/>
      <c r="Y8" s="21"/>
      <c r="Z8" s="21"/>
    </row>
    <row r="9" ht="12.75" customHeight="1">
      <c r="A9" s="39" t="s">
        <v>89</v>
      </c>
      <c r="B9" s="37">
        <v>0.0</v>
      </c>
      <c r="C9" s="38" t="s">
        <v>90</v>
      </c>
      <c r="D9" s="39"/>
      <c r="E9" s="47"/>
      <c r="F9" s="48"/>
      <c r="G9" s="42" t="s">
        <v>89</v>
      </c>
      <c r="H9" s="49">
        <v>0.0</v>
      </c>
      <c r="I9" s="50" t="s">
        <v>90</v>
      </c>
      <c r="J9" s="42"/>
      <c r="K9" s="51"/>
      <c r="L9" s="52"/>
      <c r="M9" s="21"/>
      <c r="N9" s="21"/>
      <c r="O9" s="21"/>
      <c r="P9" s="21"/>
      <c r="Q9" s="21"/>
      <c r="R9" s="21"/>
      <c r="S9" s="21"/>
      <c r="T9" s="21"/>
      <c r="U9" s="21"/>
      <c r="V9" s="21"/>
      <c r="W9" s="21"/>
      <c r="X9" s="21"/>
      <c r="Y9" s="21"/>
      <c r="Z9" s="21"/>
    </row>
    <row r="10" ht="12.75" customHeight="1">
      <c r="A10" s="53" t="s">
        <v>91</v>
      </c>
      <c r="B10" s="37"/>
      <c r="C10" s="38"/>
      <c r="D10" s="39"/>
      <c r="E10" s="37">
        <v>0.0</v>
      </c>
      <c r="F10" s="54">
        <v>0.0</v>
      </c>
      <c r="G10" s="55" t="s">
        <v>91</v>
      </c>
      <c r="H10" s="43"/>
      <c r="I10" s="44"/>
      <c r="J10" s="42"/>
      <c r="K10" s="43">
        <v>0.0</v>
      </c>
      <c r="L10" s="56">
        <v>0.0</v>
      </c>
      <c r="M10" s="21"/>
      <c r="N10" s="21"/>
      <c r="O10" s="21"/>
      <c r="P10" s="21"/>
      <c r="Q10" s="21"/>
      <c r="R10" s="21"/>
      <c r="S10" s="21"/>
      <c r="T10" s="21"/>
      <c r="U10" s="21"/>
      <c r="V10" s="21"/>
      <c r="W10" s="21"/>
      <c r="X10" s="21"/>
      <c r="Y10" s="21"/>
      <c r="Z10" s="21"/>
    </row>
    <row r="11" ht="12.75" customHeight="1">
      <c r="A11" s="53" t="s">
        <v>93</v>
      </c>
      <c r="B11" s="37"/>
      <c r="C11" s="38"/>
      <c r="D11" s="39"/>
      <c r="E11" s="37">
        <v>0.0</v>
      </c>
      <c r="F11" s="54">
        <v>0.0</v>
      </c>
      <c r="G11" s="55" t="s">
        <v>93</v>
      </c>
      <c r="H11" s="43"/>
      <c r="I11" s="44"/>
      <c r="J11" s="42"/>
      <c r="K11" s="43">
        <v>0.0</v>
      </c>
      <c r="L11" s="56">
        <v>0.0</v>
      </c>
      <c r="M11" s="21"/>
      <c r="N11" s="21"/>
      <c r="O11" s="21"/>
      <c r="P11" s="21"/>
      <c r="Q11" s="21"/>
      <c r="R11" s="21"/>
      <c r="S11" s="21"/>
      <c r="T11" s="21"/>
      <c r="U11" s="21"/>
      <c r="V11" s="21"/>
      <c r="W11" s="21"/>
      <c r="X11" s="21"/>
      <c r="Y11" s="21"/>
      <c r="Z11" s="21"/>
    </row>
    <row r="12" ht="12.75" customHeight="1">
      <c r="A12" s="53" t="s">
        <v>94</v>
      </c>
      <c r="B12" s="37" t="s">
        <v>92</v>
      </c>
      <c r="C12" s="38"/>
      <c r="D12" s="39"/>
      <c r="E12" s="37"/>
      <c r="F12" s="54"/>
      <c r="G12" s="55" t="s">
        <v>94</v>
      </c>
      <c r="H12" s="43"/>
      <c r="I12" s="44"/>
      <c r="J12" s="42"/>
      <c r="K12" s="43">
        <v>0.0</v>
      </c>
      <c r="L12" s="56">
        <v>0.0</v>
      </c>
      <c r="M12" s="21"/>
      <c r="N12" s="21"/>
      <c r="O12" s="21"/>
      <c r="P12" s="21"/>
      <c r="Q12" s="21"/>
      <c r="R12" s="21"/>
      <c r="S12" s="21"/>
      <c r="T12" s="21"/>
      <c r="U12" s="21"/>
      <c r="V12" s="21"/>
      <c r="W12" s="21"/>
      <c r="X12" s="21"/>
      <c r="Y12" s="21"/>
      <c r="Z12" s="21"/>
    </row>
    <row r="13" ht="12.75" customHeight="1">
      <c r="A13" s="53" t="s">
        <v>95</v>
      </c>
      <c r="B13" s="37"/>
      <c r="C13" s="38"/>
      <c r="D13" s="39"/>
      <c r="E13" s="37"/>
      <c r="F13" s="54"/>
      <c r="G13" s="55" t="s">
        <v>95</v>
      </c>
      <c r="H13" s="43"/>
      <c r="I13" s="44"/>
      <c r="J13" s="42"/>
      <c r="K13" s="43">
        <v>0.0</v>
      </c>
      <c r="L13" s="56">
        <v>0.0</v>
      </c>
      <c r="M13" s="21"/>
      <c r="N13" s="21"/>
      <c r="O13" s="21"/>
      <c r="P13" s="21"/>
      <c r="Q13" s="21"/>
      <c r="R13" s="21"/>
      <c r="S13" s="21"/>
      <c r="T13" s="21"/>
      <c r="U13" s="21"/>
      <c r="V13" s="21"/>
      <c r="W13" s="21"/>
      <c r="X13" s="21"/>
      <c r="Y13" s="21"/>
      <c r="Z13" s="21"/>
    </row>
    <row r="14" ht="12.75" customHeight="1">
      <c r="A14" s="53" t="s">
        <v>96</v>
      </c>
      <c r="B14" s="37"/>
      <c r="C14" s="38"/>
      <c r="D14" s="39"/>
      <c r="E14" s="37"/>
      <c r="F14" s="54"/>
      <c r="G14" s="55" t="s">
        <v>96</v>
      </c>
      <c r="H14" s="43"/>
      <c r="I14" s="44"/>
      <c r="J14" s="42"/>
      <c r="K14" s="43">
        <v>0.0</v>
      </c>
      <c r="L14" s="56">
        <v>0.0</v>
      </c>
      <c r="M14" s="21"/>
      <c r="N14" s="21"/>
      <c r="O14" s="21"/>
      <c r="P14" s="21"/>
      <c r="Q14" s="21"/>
      <c r="R14" s="21"/>
      <c r="S14" s="21"/>
      <c r="T14" s="21"/>
      <c r="U14" s="21"/>
      <c r="V14" s="21"/>
      <c r="W14" s="21"/>
      <c r="X14" s="21"/>
      <c r="Y14" s="21"/>
      <c r="Z14" s="21"/>
    </row>
    <row r="15" ht="12.75" customHeight="1">
      <c r="A15" s="53" t="s">
        <v>97</v>
      </c>
      <c r="B15" s="37"/>
      <c r="C15" s="38"/>
      <c r="D15" s="39"/>
      <c r="E15" s="37">
        <v>0.0</v>
      </c>
      <c r="F15" s="54">
        <v>0.0</v>
      </c>
      <c r="G15" s="55" t="s">
        <v>97</v>
      </c>
      <c r="H15" s="43"/>
      <c r="I15" s="44"/>
      <c r="J15" s="42"/>
      <c r="K15" s="43">
        <v>0.0</v>
      </c>
      <c r="L15" s="56">
        <v>0.0</v>
      </c>
      <c r="M15" s="21"/>
      <c r="N15" s="21"/>
      <c r="O15" s="21"/>
      <c r="P15" s="21"/>
      <c r="Q15" s="21"/>
      <c r="R15" s="21"/>
      <c r="S15" s="21"/>
      <c r="T15" s="21"/>
      <c r="U15" s="21"/>
      <c r="V15" s="21"/>
      <c r="W15" s="21"/>
      <c r="X15" s="21"/>
      <c r="Y15" s="21"/>
      <c r="Z15" s="21"/>
    </row>
    <row r="16" ht="26.25" customHeight="1">
      <c r="A16" s="57" t="s">
        <v>98</v>
      </c>
      <c r="B16" s="58"/>
      <c r="C16" s="57"/>
      <c r="D16" s="39"/>
      <c r="E16" s="47"/>
      <c r="F16" s="48"/>
      <c r="G16" s="42" t="s">
        <v>98</v>
      </c>
      <c r="H16" s="49"/>
      <c r="I16" s="59"/>
      <c r="J16" s="42"/>
      <c r="K16" s="51"/>
      <c r="L16" s="52"/>
      <c r="M16" s="21"/>
      <c r="N16" s="21"/>
      <c r="O16" s="21"/>
      <c r="P16" s="21"/>
      <c r="Q16" s="21"/>
      <c r="R16" s="21"/>
      <c r="S16" s="21"/>
      <c r="T16" s="21"/>
      <c r="U16" s="21"/>
      <c r="V16" s="21"/>
      <c r="W16" s="21"/>
      <c r="X16" s="21"/>
      <c r="Y16" s="21"/>
      <c r="Z16" s="21"/>
    </row>
    <row r="17" ht="12.75" customHeight="1">
      <c r="A17" s="39" t="s">
        <v>99</v>
      </c>
      <c r="B17" s="37">
        <v>0.0</v>
      </c>
      <c r="C17" s="38"/>
      <c r="D17" s="39"/>
      <c r="E17" s="37">
        <v>0.0</v>
      </c>
      <c r="F17" s="54">
        <v>0.0</v>
      </c>
      <c r="G17" s="42" t="s">
        <v>99</v>
      </c>
      <c r="H17" s="43"/>
      <c r="I17" s="44"/>
      <c r="J17" s="42"/>
      <c r="K17" s="43">
        <v>0.0</v>
      </c>
      <c r="L17" s="56">
        <v>0.0</v>
      </c>
      <c r="M17" s="21"/>
      <c r="N17" s="21"/>
      <c r="O17" s="21"/>
      <c r="P17" s="21"/>
      <c r="Q17" s="21"/>
      <c r="R17" s="21"/>
      <c r="S17" s="21"/>
      <c r="T17" s="21"/>
      <c r="U17" s="21"/>
      <c r="V17" s="21"/>
      <c r="W17" s="21"/>
      <c r="X17" s="21"/>
      <c r="Y17" s="21"/>
      <c r="Z17" s="21"/>
    </row>
    <row r="18" ht="12.75" customHeight="1">
      <c r="A18" s="39" t="s">
        <v>99</v>
      </c>
      <c r="B18" s="37"/>
      <c r="C18" s="38"/>
      <c r="D18" s="39"/>
      <c r="E18" s="37">
        <v>0.0</v>
      </c>
      <c r="F18" s="54">
        <v>0.0</v>
      </c>
      <c r="G18" s="42" t="s">
        <v>99</v>
      </c>
      <c r="H18" s="43"/>
      <c r="I18" s="44"/>
      <c r="J18" s="42"/>
      <c r="K18" s="43">
        <v>0.0</v>
      </c>
      <c r="L18" s="56">
        <v>0.0</v>
      </c>
      <c r="M18" s="21"/>
      <c r="N18" s="21"/>
      <c r="O18" s="21"/>
      <c r="P18" s="21"/>
      <c r="Q18" s="21"/>
      <c r="R18" s="21"/>
      <c r="S18" s="21"/>
      <c r="T18" s="21"/>
      <c r="U18" s="21"/>
      <c r="V18" s="21"/>
      <c r="W18" s="21"/>
      <c r="X18" s="21"/>
      <c r="Y18" s="21"/>
      <c r="Z18" s="21"/>
    </row>
    <row r="19" ht="12.75" customHeight="1">
      <c r="A19" s="60" t="s">
        <v>100</v>
      </c>
      <c r="B19" s="61"/>
      <c r="C19" s="62"/>
      <c r="D19" s="60"/>
      <c r="E19" s="47"/>
      <c r="F19" s="48"/>
      <c r="G19" s="63" t="s">
        <v>100</v>
      </c>
      <c r="H19" s="51"/>
      <c r="I19" s="50"/>
      <c r="J19" s="63"/>
      <c r="K19" s="51"/>
      <c r="L19" s="52"/>
      <c r="M19" s="21"/>
      <c r="N19" s="21"/>
      <c r="O19" s="21"/>
      <c r="P19" s="21"/>
      <c r="Q19" s="21"/>
      <c r="R19" s="21"/>
      <c r="S19" s="21"/>
      <c r="T19" s="21"/>
      <c r="U19" s="21"/>
      <c r="V19" s="21"/>
      <c r="W19" s="21"/>
      <c r="X19" s="21"/>
      <c r="Y19" s="21"/>
      <c r="Z19" s="21"/>
    </row>
    <row r="20" ht="12.75" customHeight="1">
      <c r="A20" s="39" t="s">
        <v>101</v>
      </c>
      <c r="B20" s="58">
        <f>SUM(B5:B18)</f>
        <v>600</v>
      </c>
      <c r="C20" s="58"/>
      <c r="D20" s="39"/>
      <c r="E20" s="58">
        <f t="shared" ref="E20:F20" si="1">SUM(E5,E6,E7,E8,E10,E11,E15,E17,E18)</f>
        <v>470</v>
      </c>
      <c r="F20" s="64">
        <f t="shared" si="1"/>
        <v>470</v>
      </c>
      <c r="G20" s="42" t="s">
        <v>101</v>
      </c>
      <c r="H20" s="49">
        <f>SUM(H5:H18)</f>
        <v>0</v>
      </c>
      <c r="I20" s="59"/>
      <c r="J20" s="42"/>
      <c r="K20" s="49">
        <f t="shared" ref="K20:L20" si="2">SUM(K5:K19)</f>
        <v>0</v>
      </c>
      <c r="L20" s="65">
        <f t="shared" si="2"/>
        <v>0</v>
      </c>
      <c r="M20" s="21"/>
      <c r="N20" s="21"/>
      <c r="O20" s="21"/>
      <c r="P20" s="21"/>
      <c r="Q20" s="21"/>
      <c r="R20" s="21"/>
      <c r="S20" s="21"/>
      <c r="T20" s="21"/>
      <c r="U20" s="21"/>
      <c r="V20" s="21"/>
      <c r="W20" s="21"/>
      <c r="X20" s="21"/>
      <c r="Y20" s="21"/>
      <c r="Z20" s="21"/>
    </row>
    <row r="21" ht="12.75" customHeight="1">
      <c r="A21" s="66" t="s">
        <v>102</v>
      </c>
      <c r="B21" s="28"/>
      <c r="C21" s="67"/>
      <c r="D21" s="28"/>
      <c r="E21" s="68"/>
      <c r="F21" s="69"/>
      <c r="G21" s="28" t="s">
        <v>103</v>
      </c>
      <c r="H21" s="28"/>
      <c r="I21" s="67"/>
      <c r="J21" s="28" t="s">
        <v>104</v>
      </c>
      <c r="K21" s="28" t="s">
        <v>105</v>
      </c>
      <c r="L21" s="70" t="s">
        <v>106</v>
      </c>
      <c r="M21" s="21"/>
      <c r="N21" s="21"/>
      <c r="O21" s="21"/>
      <c r="P21" s="21"/>
      <c r="Q21" s="21"/>
      <c r="R21" s="21"/>
      <c r="S21" s="21"/>
      <c r="T21" s="21"/>
      <c r="U21" s="21"/>
      <c r="V21" s="21"/>
      <c r="W21" s="21"/>
      <c r="X21" s="21"/>
      <c r="Y21" s="21"/>
      <c r="Z21" s="21"/>
    </row>
    <row r="22" ht="12.75" customHeight="1">
      <c r="A22" s="31"/>
      <c r="B22" s="31"/>
      <c r="C22" s="71"/>
      <c r="D22" s="31"/>
      <c r="E22" s="72"/>
      <c r="F22" s="73"/>
      <c r="G22" s="30" t="s">
        <v>107</v>
      </c>
      <c r="H22" s="30"/>
      <c r="I22" s="74"/>
      <c r="J22" s="30"/>
      <c r="K22" s="30" t="s">
        <v>108</v>
      </c>
      <c r="L22" s="35" t="s">
        <v>109</v>
      </c>
      <c r="M22" s="21"/>
      <c r="N22" s="21"/>
      <c r="O22" s="21"/>
      <c r="P22" s="21"/>
      <c r="Q22" s="21"/>
      <c r="R22" s="21"/>
      <c r="S22" s="21"/>
      <c r="T22" s="21"/>
      <c r="U22" s="21"/>
      <c r="V22" s="21"/>
      <c r="W22" s="21"/>
      <c r="X22" s="21"/>
      <c r="Y22" s="21"/>
      <c r="Z22" s="21"/>
    </row>
    <row r="23" ht="12.75" customHeight="1">
      <c r="A23" s="75"/>
      <c r="B23" s="31" t="s">
        <v>73</v>
      </c>
      <c r="C23" s="71" t="s">
        <v>74</v>
      </c>
      <c r="D23" s="31"/>
      <c r="E23" s="30" t="s">
        <v>75</v>
      </c>
      <c r="F23" s="35" t="s">
        <v>76</v>
      </c>
      <c r="G23" s="76" t="s">
        <v>110</v>
      </c>
      <c r="H23" s="30" t="s">
        <v>73</v>
      </c>
      <c r="I23" s="74" t="s">
        <v>74</v>
      </c>
      <c r="J23" s="30"/>
      <c r="K23" s="30" t="s">
        <v>75</v>
      </c>
      <c r="L23" s="35" t="s">
        <v>76</v>
      </c>
      <c r="M23" s="21"/>
      <c r="N23" s="21"/>
      <c r="O23" s="21"/>
      <c r="P23" s="21"/>
      <c r="Q23" s="21"/>
      <c r="R23" s="21"/>
      <c r="S23" s="21"/>
      <c r="T23" s="21"/>
      <c r="U23" s="21"/>
      <c r="V23" s="21"/>
      <c r="W23" s="21"/>
      <c r="X23" s="21"/>
      <c r="Y23" s="21"/>
      <c r="Z23" s="21"/>
    </row>
    <row r="24" ht="12.75" customHeight="1">
      <c r="A24" s="77" t="s">
        <v>111</v>
      </c>
      <c r="B24" s="78">
        <v>0.0</v>
      </c>
      <c r="C24" s="79"/>
      <c r="D24" s="77"/>
      <c r="E24" s="97">
        <v>0.0</v>
      </c>
      <c r="F24" s="98">
        <v>0.0</v>
      </c>
      <c r="G24" s="81" t="s">
        <v>113</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114</v>
      </c>
      <c r="B25" s="78">
        <v>150.0</v>
      </c>
      <c r="C25" s="79" t="s">
        <v>697</v>
      </c>
      <c r="D25" s="77"/>
      <c r="E25" s="78">
        <v>150.0</v>
      </c>
      <c r="F25" s="80">
        <v>150.0</v>
      </c>
      <c r="G25" s="81" t="s">
        <v>116</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117</v>
      </c>
      <c r="B26" s="78">
        <v>50.0</v>
      </c>
      <c r="C26" s="79" t="s">
        <v>698</v>
      </c>
      <c r="D26" s="77"/>
      <c r="E26" s="78">
        <v>50.0</v>
      </c>
      <c r="F26" s="80">
        <v>50.0</v>
      </c>
      <c r="G26" s="81" t="s">
        <v>119</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120</v>
      </c>
      <c r="B27" s="86">
        <v>150.0</v>
      </c>
      <c r="C27" s="79" t="s">
        <v>699</v>
      </c>
      <c r="D27" s="77"/>
      <c r="E27" s="86">
        <v>150.0</v>
      </c>
      <c r="F27" s="80">
        <v>150.0</v>
      </c>
      <c r="G27" s="84" t="s">
        <v>122</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123</v>
      </c>
      <c r="B28" s="86">
        <v>200.0</v>
      </c>
      <c r="C28" s="79" t="s">
        <v>700</v>
      </c>
      <c r="D28" s="77"/>
      <c r="E28" s="86">
        <v>200.0</v>
      </c>
      <c r="F28" s="80">
        <v>200.0</v>
      </c>
      <c r="G28" s="81" t="s">
        <v>125</v>
      </c>
      <c r="H28" s="88"/>
      <c r="I28" s="89"/>
      <c r="J28" s="84"/>
      <c r="K28" s="90"/>
      <c r="L28" s="91"/>
      <c r="M28" s="21"/>
      <c r="N28" s="21"/>
      <c r="O28" s="21"/>
      <c r="P28" s="21"/>
      <c r="Q28" s="21"/>
      <c r="R28" s="21"/>
      <c r="S28" s="21"/>
      <c r="T28" s="21"/>
      <c r="U28" s="21"/>
      <c r="V28" s="21"/>
      <c r="W28" s="21"/>
      <c r="X28" s="21"/>
      <c r="Y28" s="21"/>
      <c r="Z28" s="21"/>
    </row>
    <row r="29" ht="12.75" customHeight="1">
      <c r="A29" s="77"/>
      <c r="B29" s="77"/>
      <c r="C29" s="92"/>
      <c r="D29" s="77"/>
      <c r="E29" s="77"/>
      <c r="F29" s="93"/>
      <c r="G29" s="94" t="s">
        <v>126</v>
      </c>
      <c r="H29" s="90"/>
      <c r="I29" s="95" t="s">
        <v>90</v>
      </c>
      <c r="J29" s="84"/>
      <c r="K29" s="90"/>
      <c r="L29" s="91"/>
      <c r="M29" s="21"/>
      <c r="N29" s="21"/>
      <c r="O29" s="21"/>
      <c r="P29" s="21"/>
      <c r="Q29" s="21"/>
      <c r="R29" s="21"/>
      <c r="S29" s="21"/>
      <c r="T29" s="21"/>
      <c r="U29" s="21"/>
      <c r="V29" s="21"/>
      <c r="W29" s="21"/>
      <c r="X29" s="21"/>
      <c r="Y29" s="21"/>
      <c r="Z29" s="21"/>
    </row>
    <row r="30" ht="12.75" customHeight="1">
      <c r="A30" s="77" t="s">
        <v>127</v>
      </c>
      <c r="B30" s="97">
        <v>0.0</v>
      </c>
      <c r="C30" s="79"/>
      <c r="D30" s="77"/>
      <c r="E30" s="97">
        <v>0.0</v>
      </c>
      <c r="F30" s="98">
        <v>0.0</v>
      </c>
      <c r="G30" s="96" t="s">
        <v>129</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130</v>
      </c>
      <c r="B31" s="97">
        <v>0.0</v>
      </c>
      <c r="C31" s="79"/>
      <c r="D31" s="77"/>
      <c r="E31" s="97">
        <v>0.0</v>
      </c>
      <c r="F31" s="98">
        <v>0.0</v>
      </c>
      <c r="G31" s="89" t="s">
        <v>132</v>
      </c>
      <c r="H31" s="88"/>
      <c r="I31" s="89"/>
      <c r="J31" s="84"/>
      <c r="K31" s="90"/>
      <c r="L31" s="91"/>
      <c r="M31" s="21"/>
      <c r="N31" s="21"/>
      <c r="O31" s="21"/>
      <c r="P31" s="21"/>
      <c r="Q31" s="21"/>
      <c r="R31" s="21"/>
      <c r="S31" s="21"/>
      <c r="T31" s="21"/>
      <c r="U31" s="21"/>
      <c r="V31" s="21"/>
      <c r="W31" s="21"/>
      <c r="X31" s="21"/>
      <c r="Y31" s="21"/>
      <c r="Z31" s="21"/>
    </row>
    <row r="32" ht="12.75" customHeight="1">
      <c r="A32" s="77" t="s">
        <v>133</v>
      </c>
      <c r="B32" s="97">
        <v>0.0</v>
      </c>
      <c r="C32" s="79"/>
      <c r="D32" s="77"/>
      <c r="E32" s="97">
        <v>0.0</v>
      </c>
      <c r="F32" s="98">
        <v>0.0</v>
      </c>
      <c r="G32" s="84" t="s">
        <v>99</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134</v>
      </c>
      <c r="B33" s="97">
        <v>0.0</v>
      </c>
      <c r="C33" s="79"/>
      <c r="D33" s="77"/>
      <c r="E33" s="97">
        <v>0.0</v>
      </c>
      <c r="F33" s="98">
        <v>0.0</v>
      </c>
      <c r="G33" s="99" t="s">
        <v>135</v>
      </c>
      <c r="H33" s="90"/>
      <c r="I33" s="95"/>
      <c r="J33" s="99"/>
      <c r="K33" s="90"/>
      <c r="L33" s="91"/>
      <c r="M33" s="21"/>
      <c r="N33" s="21"/>
      <c r="O33" s="21"/>
      <c r="P33" s="21"/>
      <c r="Q33" s="21"/>
      <c r="R33" s="21"/>
      <c r="S33" s="21"/>
      <c r="T33" s="21"/>
      <c r="U33" s="21"/>
      <c r="V33" s="21"/>
      <c r="W33" s="21"/>
      <c r="X33" s="21"/>
      <c r="Y33" s="21"/>
      <c r="Z33" s="21"/>
    </row>
    <row r="34" ht="12.75" customHeight="1">
      <c r="A34" s="100" t="s">
        <v>136</v>
      </c>
      <c r="B34" s="101"/>
      <c r="C34" s="102"/>
      <c r="D34" s="100"/>
      <c r="E34" s="101"/>
      <c r="F34" s="103"/>
      <c r="G34" s="84" t="s">
        <v>101</v>
      </c>
      <c r="H34" s="88">
        <f>SUM(H24:H32)</f>
        <v>0</v>
      </c>
      <c r="I34" s="89"/>
      <c r="J34" s="84"/>
      <c r="K34" s="88">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99</v>
      </c>
      <c r="B35" s="97"/>
      <c r="C35" s="79"/>
      <c r="D35" s="77"/>
      <c r="E35" s="97">
        <v>0.0</v>
      </c>
      <c r="F35" s="98">
        <v>0.0</v>
      </c>
      <c r="G35" s="28" t="s">
        <v>137</v>
      </c>
      <c r="H35" s="28"/>
      <c r="I35" s="67"/>
      <c r="J35" s="28"/>
      <c r="K35" s="68"/>
      <c r="L35" s="69"/>
      <c r="M35" s="21"/>
      <c r="N35" s="21"/>
      <c r="O35" s="21"/>
      <c r="P35" s="21"/>
      <c r="Q35" s="21"/>
      <c r="R35" s="21"/>
      <c r="S35" s="21"/>
      <c r="T35" s="21"/>
      <c r="U35" s="21"/>
      <c r="V35" s="21"/>
      <c r="W35" s="21"/>
      <c r="X35" s="21"/>
      <c r="Y35" s="21"/>
      <c r="Z35" s="21"/>
    </row>
    <row r="36" ht="12.75" customHeight="1">
      <c r="A36" s="100" t="s">
        <v>139</v>
      </c>
      <c r="B36" s="100"/>
      <c r="C36" s="105"/>
      <c r="D36" s="100"/>
      <c r="E36" s="101"/>
      <c r="F36" s="103"/>
      <c r="G36" s="31" t="s">
        <v>140</v>
      </c>
      <c r="H36" s="31"/>
      <c r="I36" s="71"/>
      <c r="J36" s="31" t="s">
        <v>104</v>
      </c>
      <c r="K36" s="30"/>
      <c r="L36" s="73"/>
      <c r="M36" s="21"/>
      <c r="N36" s="21"/>
      <c r="O36" s="21"/>
      <c r="P36" s="21"/>
      <c r="Q36" s="21"/>
      <c r="R36" s="21"/>
      <c r="S36" s="21"/>
      <c r="T36" s="21"/>
      <c r="U36" s="21"/>
      <c r="V36" s="21"/>
      <c r="W36" s="21"/>
      <c r="X36" s="21"/>
      <c r="Y36" s="21"/>
      <c r="Z36" s="21"/>
    </row>
    <row r="37" ht="12.75" customHeight="1">
      <c r="A37" s="77" t="s">
        <v>101</v>
      </c>
      <c r="B37" s="106">
        <f>SUM(B24:B35)</f>
        <v>550</v>
      </c>
      <c r="C37" s="107"/>
      <c r="D37" s="77"/>
      <c r="E37" s="106">
        <f t="shared" ref="E37:F37" si="4">SUM(E24:E36)</f>
        <v>550</v>
      </c>
      <c r="F37" s="108">
        <f t="shared" si="4"/>
        <v>550</v>
      </c>
      <c r="G37" s="31" t="s">
        <v>107</v>
      </c>
      <c r="H37" s="31"/>
      <c r="I37" s="71"/>
      <c r="J37" s="31"/>
      <c r="K37" s="30" t="s">
        <v>108</v>
      </c>
      <c r="L37" s="35" t="s">
        <v>109</v>
      </c>
      <c r="M37" s="21"/>
      <c r="N37" s="21"/>
      <c r="O37" s="21"/>
      <c r="P37" s="21"/>
      <c r="Q37" s="21"/>
      <c r="R37" s="21"/>
      <c r="S37" s="21"/>
      <c r="T37" s="21"/>
      <c r="U37" s="21"/>
      <c r="V37" s="21"/>
      <c r="W37" s="21"/>
      <c r="X37" s="21"/>
      <c r="Y37" s="21"/>
      <c r="Z37" s="21"/>
    </row>
    <row r="38" ht="12.75" customHeight="1">
      <c r="A38" s="66" t="s">
        <v>146</v>
      </c>
      <c r="B38" s="28"/>
      <c r="C38" s="67"/>
      <c r="D38" s="28"/>
      <c r="E38" s="28"/>
      <c r="F38" s="70"/>
      <c r="G38" s="75" t="s">
        <v>147</v>
      </c>
      <c r="H38" s="31" t="s">
        <v>73</v>
      </c>
      <c r="I38" s="71" t="s">
        <v>148</v>
      </c>
      <c r="J38" s="31"/>
      <c r="K38" s="30" t="s">
        <v>75</v>
      </c>
      <c r="L38" s="35" t="s">
        <v>76</v>
      </c>
      <c r="M38" s="21"/>
      <c r="N38" s="21"/>
      <c r="O38" s="21"/>
      <c r="P38" s="21"/>
      <c r="Q38" s="21"/>
      <c r="R38" s="21"/>
      <c r="S38" s="21"/>
      <c r="T38" s="21"/>
      <c r="U38" s="21"/>
      <c r="V38" s="21"/>
      <c r="W38" s="21"/>
      <c r="X38" s="21"/>
      <c r="Y38" s="21"/>
      <c r="Z38" s="21"/>
    </row>
    <row r="39" ht="12.75" customHeight="1">
      <c r="A39" s="31" t="s">
        <v>149</v>
      </c>
      <c r="B39" s="31"/>
      <c r="C39" s="71"/>
      <c r="D39" s="31"/>
      <c r="E39" s="31" t="s">
        <v>150</v>
      </c>
      <c r="F39" s="109" t="s">
        <v>151</v>
      </c>
      <c r="G39" s="110" t="s">
        <v>152</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154</v>
      </c>
      <c r="B40" s="31"/>
      <c r="C40" s="71"/>
      <c r="D40" s="31"/>
      <c r="E40" s="31"/>
      <c r="F40" s="109"/>
      <c r="G40" s="116" t="s">
        <v>155</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8" t="s">
        <v>156</v>
      </c>
      <c r="B41" s="31" t="s">
        <v>73</v>
      </c>
      <c r="C41" s="71" t="s">
        <v>148</v>
      </c>
      <c r="D41" s="75"/>
      <c r="E41" s="30" t="s">
        <v>75</v>
      </c>
      <c r="F41" s="35" t="s">
        <v>76</v>
      </c>
      <c r="G41" s="116" t="s">
        <v>157</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9" t="s">
        <v>158</v>
      </c>
      <c r="B42" s="120">
        <v>0.0</v>
      </c>
      <c r="C42" s="121"/>
      <c r="D42" s="122"/>
      <c r="E42" s="123"/>
      <c r="F42" s="123"/>
      <c r="G42" s="124" t="s">
        <v>159</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9" t="s">
        <v>160</v>
      </c>
      <c r="B43" s="120">
        <v>0.0</v>
      </c>
      <c r="C43" s="121" t="s">
        <v>161</v>
      </c>
      <c r="D43" s="122"/>
      <c r="E43" s="123"/>
      <c r="F43" s="123"/>
      <c r="G43" s="124" t="s">
        <v>162</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9" t="s">
        <v>163</v>
      </c>
      <c r="B44" s="120">
        <v>0.0</v>
      </c>
      <c r="C44" s="125" t="s">
        <v>164</v>
      </c>
      <c r="D44" s="122"/>
      <c r="E44" s="123"/>
      <c r="F44" s="123"/>
      <c r="G44" s="126" t="s">
        <v>165</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9" t="s">
        <v>166</v>
      </c>
      <c r="B45" s="127">
        <v>0.0</v>
      </c>
      <c r="C45" s="125"/>
      <c r="D45" s="122"/>
      <c r="E45" s="127">
        <v>0.0</v>
      </c>
      <c r="F45" s="128">
        <v>0.0</v>
      </c>
      <c r="G45" s="116" t="s">
        <v>101</v>
      </c>
      <c r="H45" s="129">
        <f>SUM(H39:H44)</f>
        <v>0</v>
      </c>
      <c r="I45" s="116"/>
      <c r="J45" s="113"/>
      <c r="K45" s="129">
        <f t="shared" ref="K45:L45" si="5">SUM(K39,K40,K41,K42,K43,K44)</f>
        <v>0</v>
      </c>
      <c r="L45" s="130">
        <f t="shared" si="5"/>
        <v>0</v>
      </c>
      <c r="M45" s="21"/>
      <c r="N45" s="21"/>
      <c r="O45" s="21"/>
      <c r="P45" s="21"/>
      <c r="Q45" s="21"/>
      <c r="R45" s="21"/>
      <c r="S45" s="21"/>
      <c r="T45" s="21"/>
      <c r="U45" s="21"/>
      <c r="V45" s="21"/>
      <c r="W45" s="21"/>
      <c r="X45" s="21"/>
      <c r="Y45" s="21"/>
      <c r="Z45" s="21"/>
    </row>
    <row r="46" ht="15.0" customHeight="1">
      <c r="A46" s="119" t="s">
        <v>167</v>
      </c>
      <c r="B46" s="127">
        <v>0.0</v>
      </c>
      <c r="C46" s="125"/>
      <c r="D46" s="122"/>
      <c r="E46" s="127">
        <v>0.0</v>
      </c>
      <c r="F46" s="128">
        <v>0.0</v>
      </c>
      <c r="G46" s="28" t="s">
        <v>168</v>
      </c>
      <c r="H46" s="28"/>
      <c r="I46" s="67"/>
      <c r="J46" s="28"/>
      <c r="K46" s="68"/>
      <c r="L46" s="69"/>
      <c r="M46" s="21"/>
      <c r="N46" s="21"/>
      <c r="O46" s="21"/>
      <c r="P46" s="21"/>
      <c r="Q46" s="21"/>
      <c r="R46" s="21"/>
      <c r="S46" s="21"/>
      <c r="T46" s="21"/>
      <c r="U46" s="21"/>
      <c r="V46" s="21"/>
      <c r="W46" s="21"/>
      <c r="X46" s="21"/>
      <c r="Y46" s="21"/>
      <c r="Z46" s="21"/>
    </row>
    <row r="47" ht="13.5" customHeight="1">
      <c r="A47" s="119" t="s">
        <v>169</v>
      </c>
      <c r="B47" s="123"/>
      <c r="C47" s="119"/>
      <c r="D47" s="122"/>
      <c r="E47" s="123"/>
      <c r="F47" s="119"/>
      <c r="G47" s="131" t="s">
        <v>170</v>
      </c>
      <c r="H47" s="31"/>
      <c r="I47" s="71"/>
      <c r="J47" s="31"/>
      <c r="K47" s="72"/>
      <c r="L47" s="73"/>
      <c r="M47" s="21"/>
      <c r="N47" s="21"/>
      <c r="O47" s="21"/>
      <c r="P47" s="21"/>
      <c r="Q47" s="21"/>
      <c r="R47" s="21"/>
      <c r="S47" s="21"/>
      <c r="T47" s="21"/>
      <c r="U47" s="21"/>
      <c r="V47" s="21"/>
      <c r="W47" s="21"/>
      <c r="X47" s="21"/>
      <c r="Y47" s="21"/>
      <c r="Z47" s="21"/>
    </row>
    <row r="48" ht="13.5" customHeight="1">
      <c r="A48" s="119" t="s">
        <v>171</v>
      </c>
      <c r="B48" s="123"/>
      <c r="C48" s="119"/>
      <c r="D48" s="122"/>
      <c r="E48" s="123"/>
      <c r="F48" s="119"/>
      <c r="G48" s="132" t="s">
        <v>172</v>
      </c>
      <c r="H48" s="75"/>
      <c r="I48" s="133"/>
      <c r="J48" s="75"/>
      <c r="K48" s="72"/>
      <c r="L48" s="73"/>
      <c r="M48" s="21"/>
      <c r="N48" s="21"/>
      <c r="O48" s="21"/>
      <c r="P48" s="21"/>
      <c r="Q48" s="21"/>
      <c r="R48" s="21"/>
      <c r="S48" s="21"/>
      <c r="T48" s="21"/>
      <c r="U48" s="21"/>
      <c r="V48" s="21"/>
      <c r="W48" s="21"/>
      <c r="X48" s="21"/>
      <c r="Y48" s="21"/>
      <c r="Z48" s="21"/>
    </row>
    <row r="49" ht="12.0" customHeight="1">
      <c r="A49" s="119" t="s">
        <v>173</v>
      </c>
      <c r="B49" s="123"/>
      <c r="C49" s="119"/>
      <c r="D49" s="122"/>
      <c r="E49" s="134"/>
      <c r="F49" s="135"/>
      <c r="G49" s="31" t="s">
        <v>107</v>
      </c>
      <c r="H49" s="31"/>
      <c r="I49" s="71" t="s">
        <v>174</v>
      </c>
      <c r="J49" s="31" t="s">
        <v>104</v>
      </c>
      <c r="K49" s="30" t="s">
        <v>108</v>
      </c>
      <c r="L49" s="35" t="s">
        <v>109</v>
      </c>
      <c r="M49" s="21"/>
      <c r="N49" s="21"/>
      <c r="O49" s="21"/>
      <c r="P49" s="21"/>
      <c r="Q49" s="21"/>
      <c r="R49" s="21"/>
      <c r="S49" s="21"/>
      <c r="T49" s="21"/>
      <c r="U49" s="21"/>
      <c r="V49" s="21"/>
      <c r="W49" s="21"/>
      <c r="X49" s="21"/>
      <c r="Y49" s="21"/>
      <c r="Z49" s="21"/>
    </row>
    <row r="50" ht="12.75" customHeight="1">
      <c r="A50" s="122" t="s">
        <v>101</v>
      </c>
      <c r="B50" s="123">
        <f>SUM(B42:B46)</f>
        <v>0</v>
      </c>
      <c r="C50" s="119"/>
      <c r="D50" s="122"/>
      <c r="E50" s="123">
        <f t="shared" ref="E50:F50" si="6">SUM(E45,E46)</f>
        <v>0</v>
      </c>
      <c r="F50" s="136">
        <f t="shared" si="6"/>
        <v>0</v>
      </c>
      <c r="G50" s="137" t="s">
        <v>175</v>
      </c>
      <c r="H50" s="31" t="s">
        <v>73</v>
      </c>
      <c r="I50" s="71" t="s">
        <v>148</v>
      </c>
      <c r="J50" s="75"/>
      <c r="K50" s="30" t="s">
        <v>75</v>
      </c>
      <c r="L50" s="35" t="s">
        <v>76</v>
      </c>
      <c r="M50" s="21"/>
      <c r="N50" s="21"/>
      <c r="O50" s="21"/>
      <c r="P50" s="21"/>
      <c r="Q50" s="21"/>
      <c r="R50" s="21"/>
      <c r="S50" s="21"/>
      <c r="T50" s="21"/>
      <c r="U50" s="21"/>
      <c r="V50" s="21"/>
      <c r="W50" s="21"/>
      <c r="X50" s="21"/>
      <c r="Y50" s="21"/>
      <c r="Z50" s="21"/>
    </row>
    <row r="51" ht="12.75" customHeight="1">
      <c r="A51" s="66" t="s">
        <v>176</v>
      </c>
      <c r="B51" s="28"/>
      <c r="C51" s="67"/>
      <c r="D51" s="28"/>
      <c r="E51" s="68"/>
      <c r="F51" s="69"/>
      <c r="G51" s="138" t="s">
        <v>177</v>
      </c>
      <c r="H51" s="139">
        <v>0.0</v>
      </c>
      <c r="I51" s="140"/>
      <c r="J51" s="141"/>
      <c r="K51" s="139">
        <v>0.0</v>
      </c>
      <c r="L51" s="142">
        <v>0.0</v>
      </c>
      <c r="M51" s="21"/>
      <c r="N51" s="21"/>
      <c r="O51" s="21"/>
      <c r="P51" s="21"/>
      <c r="Q51" s="21"/>
      <c r="R51" s="21"/>
      <c r="S51" s="21"/>
      <c r="T51" s="21"/>
      <c r="U51" s="21"/>
      <c r="V51" s="21"/>
      <c r="W51" s="21"/>
      <c r="X51" s="21"/>
      <c r="Y51" s="21"/>
      <c r="Z51" s="21"/>
    </row>
    <row r="52" ht="12.75" customHeight="1">
      <c r="A52" s="31" t="s">
        <v>170</v>
      </c>
      <c r="B52" s="31"/>
      <c r="C52" s="71"/>
      <c r="D52" s="31"/>
      <c r="E52" s="72"/>
      <c r="F52" s="73"/>
      <c r="G52" s="138" t="s">
        <v>178</v>
      </c>
      <c r="H52" s="139">
        <v>0.0</v>
      </c>
      <c r="I52" s="140"/>
      <c r="J52" s="141"/>
      <c r="K52" s="139">
        <v>0.0</v>
      </c>
      <c r="L52" s="142">
        <v>0.0</v>
      </c>
      <c r="M52" s="21"/>
      <c r="N52" s="21"/>
      <c r="O52" s="21"/>
      <c r="P52" s="21"/>
      <c r="Q52" s="21"/>
      <c r="R52" s="21"/>
      <c r="S52" s="21"/>
      <c r="T52" s="21"/>
      <c r="U52" s="21"/>
      <c r="V52" s="21"/>
      <c r="W52" s="21"/>
      <c r="X52" s="21"/>
      <c r="Y52" s="21"/>
      <c r="Z52" s="21"/>
    </row>
    <row r="53" ht="12.75" customHeight="1">
      <c r="A53" s="137" t="s">
        <v>172</v>
      </c>
      <c r="B53" s="75"/>
      <c r="C53" s="133"/>
      <c r="D53" s="75"/>
      <c r="E53" s="72"/>
      <c r="F53" s="73"/>
      <c r="G53" s="138" t="s">
        <v>179</v>
      </c>
      <c r="H53" s="139">
        <v>0.0</v>
      </c>
      <c r="I53" s="140"/>
      <c r="J53" s="141"/>
      <c r="K53" s="139">
        <v>0.0</v>
      </c>
      <c r="L53" s="142">
        <v>0.0</v>
      </c>
      <c r="M53" s="21"/>
      <c r="N53" s="21"/>
      <c r="O53" s="21"/>
      <c r="P53" s="21"/>
      <c r="Q53" s="21"/>
      <c r="R53" s="21"/>
      <c r="S53" s="21"/>
      <c r="T53" s="21"/>
      <c r="U53" s="21"/>
      <c r="V53" s="21"/>
      <c r="W53" s="21"/>
      <c r="X53" s="21"/>
      <c r="Y53" s="21"/>
      <c r="Z53" s="21"/>
    </row>
    <row r="54" ht="12.75" customHeight="1">
      <c r="A54" s="31" t="s">
        <v>154</v>
      </c>
      <c r="B54" s="75"/>
      <c r="C54" s="71" t="s">
        <v>174</v>
      </c>
      <c r="D54" s="31" t="s">
        <v>104</v>
      </c>
      <c r="E54" s="30" t="s">
        <v>108</v>
      </c>
      <c r="F54" s="35" t="s">
        <v>109</v>
      </c>
      <c r="G54" s="138" t="s">
        <v>180</v>
      </c>
      <c r="H54" s="139">
        <v>0.0</v>
      </c>
      <c r="I54" s="140"/>
      <c r="J54" s="141"/>
      <c r="K54" s="139">
        <v>0.0</v>
      </c>
      <c r="L54" s="142">
        <v>0.0</v>
      </c>
      <c r="M54" s="21"/>
      <c r="N54" s="21"/>
      <c r="O54" s="21"/>
      <c r="P54" s="21"/>
      <c r="Q54" s="21"/>
      <c r="R54" s="21"/>
      <c r="S54" s="21"/>
      <c r="T54" s="21"/>
      <c r="U54" s="21"/>
      <c r="V54" s="21"/>
      <c r="W54" s="21"/>
      <c r="X54" s="21"/>
      <c r="Y54" s="21"/>
      <c r="Z54" s="21"/>
    </row>
    <row r="55" ht="25.5" customHeight="1">
      <c r="A55" s="137" t="s">
        <v>175</v>
      </c>
      <c r="B55" s="143" t="s">
        <v>73</v>
      </c>
      <c r="C55" s="71" t="s">
        <v>148</v>
      </c>
      <c r="D55" s="75"/>
      <c r="E55" s="30" t="s">
        <v>75</v>
      </c>
      <c r="F55" s="35" t="s">
        <v>76</v>
      </c>
      <c r="G55" s="138" t="s">
        <v>181</v>
      </c>
      <c r="H55" s="139">
        <v>0.0</v>
      </c>
      <c r="I55" s="140"/>
      <c r="J55" s="141"/>
      <c r="K55" s="139">
        <v>0.0</v>
      </c>
      <c r="L55" s="142">
        <v>0.0</v>
      </c>
      <c r="M55" s="21"/>
      <c r="N55" s="21"/>
      <c r="O55" s="21"/>
      <c r="P55" s="21"/>
      <c r="Q55" s="21"/>
      <c r="R55" s="21"/>
      <c r="S55" s="21"/>
      <c r="T55" s="21"/>
      <c r="U55" s="21"/>
      <c r="V55" s="21"/>
      <c r="W55" s="21"/>
      <c r="X55" s="21"/>
      <c r="Y55" s="21"/>
      <c r="Z55" s="21"/>
    </row>
    <row r="56" ht="12.75" customHeight="1">
      <c r="A56" s="144" t="s">
        <v>177</v>
      </c>
      <c r="B56" s="145">
        <v>0.0</v>
      </c>
      <c r="C56" s="146"/>
      <c r="D56" s="147"/>
      <c r="E56" s="145">
        <v>0.0</v>
      </c>
      <c r="F56" s="148">
        <v>0.0</v>
      </c>
      <c r="G56" s="149" t="s">
        <v>99</v>
      </c>
      <c r="H56" s="139">
        <v>0.0</v>
      </c>
      <c r="I56" s="140"/>
      <c r="J56" s="141"/>
      <c r="K56" s="139">
        <v>0.0</v>
      </c>
      <c r="L56" s="142">
        <v>0.0</v>
      </c>
      <c r="M56" s="21"/>
      <c r="N56" s="21"/>
      <c r="O56" s="21"/>
      <c r="P56" s="21"/>
      <c r="Q56" s="21"/>
      <c r="R56" s="21"/>
      <c r="S56" s="21"/>
      <c r="T56" s="21"/>
      <c r="U56" s="21"/>
      <c r="V56" s="21"/>
      <c r="W56" s="21"/>
      <c r="X56" s="21"/>
      <c r="Y56" s="21"/>
      <c r="Z56" s="21"/>
    </row>
    <row r="57" ht="25.5" customHeight="1">
      <c r="A57" s="144" t="s">
        <v>178</v>
      </c>
      <c r="B57" s="145">
        <v>0.0</v>
      </c>
      <c r="C57" s="146"/>
      <c r="D57" s="147"/>
      <c r="E57" s="145">
        <v>0.0</v>
      </c>
      <c r="F57" s="148">
        <v>0.0</v>
      </c>
      <c r="G57" s="150" t="s">
        <v>139</v>
      </c>
      <c r="H57" s="151"/>
      <c r="I57" s="150"/>
      <c r="J57" s="151"/>
      <c r="K57" s="152"/>
      <c r="L57" s="153"/>
      <c r="M57" s="21"/>
      <c r="N57" s="21"/>
      <c r="O57" s="21"/>
      <c r="P57" s="21"/>
      <c r="Q57" s="21"/>
      <c r="R57" s="21"/>
      <c r="S57" s="21"/>
      <c r="T57" s="21"/>
      <c r="U57" s="21"/>
      <c r="V57" s="21"/>
      <c r="W57" s="21"/>
      <c r="X57" s="21"/>
      <c r="Y57" s="21"/>
      <c r="Z57" s="21"/>
    </row>
    <row r="58" ht="12.75" customHeight="1">
      <c r="A58" s="144" t="s">
        <v>179</v>
      </c>
      <c r="B58" s="145">
        <v>0.0</v>
      </c>
      <c r="C58" s="146"/>
      <c r="D58" s="147"/>
      <c r="E58" s="145">
        <v>0.0</v>
      </c>
      <c r="F58" s="148">
        <v>0.0</v>
      </c>
      <c r="G58" s="154" t="s">
        <v>101</v>
      </c>
      <c r="H58" s="155">
        <f>SUM(H51:H56)</f>
        <v>0</v>
      </c>
      <c r="I58" s="156"/>
      <c r="J58" s="157"/>
      <c r="K58" s="155">
        <f t="shared" ref="K58:L58" si="7">SUM(K51,K52,K53,K54,K55,K56)</f>
        <v>0</v>
      </c>
      <c r="L58" s="158">
        <f t="shared" si="7"/>
        <v>0</v>
      </c>
      <c r="M58" s="21"/>
      <c r="N58" s="21"/>
      <c r="O58" s="21"/>
      <c r="P58" s="21"/>
      <c r="Q58" s="21"/>
      <c r="R58" s="21"/>
      <c r="S58" s="21"/>
      <c r="T58" s="21"/>
      <c r="U58" s="21"/>
      <c r="V58" s="21"/>
      <c r="W58" s="21"/>
      <c r="X58" s="21"/>
      <c r="Y58" s="21"/>
      <c r="Z58" s="21"/>
    </row>
    <row r="59" ht="12.75" customHeight="1">
      <c r="A59" s="144" t="s">
        <v>182</v>
      </c>
      <c r="B59" s="145">
        <v>0.0</v>
      </c>
      <c r="C59" s="146"/>
      <c r="D59" s="147"/>
      <c r="E59" s="145">
        <v>0.0</v>
      </c>
      <c r="F59" s="148">
        <v>0.0</v>
      </c>
      <c r="G59" s="159" t="s">
        <v>183</v>
      </c>
      <c r="H59" s="21"/>
      <c r="I59" s="21"/>
      <c r="J59" s="21"/>
      <c r="K59" s="21"/>
      <c r="L59" s="21"/>
      <c r="M59" s="21"/>
      <c r="N59" s="21"/>
      <c r="O59" s="21"/>
      <c r="P59" s="21"/>
      <c r="Q59" s="21"/>
      <c r="R59" s="21"/>
      <c r="S59" s="21"/>
      <c r="T59" s="21"/>
      <c r="U59" s="21"/>
      <c r="V59" s="21"/>
      <c r="W59" s="21"/>
      <c r="X59" s="21"/>
      <c r="Y59" s="21"/>
      <c r="Z59" s="21"/>
    </row>
    <row r="60" ht="12.75" customHeight="1">
      <c r="A60" s="144" t="s">
        <v>181</v>
      </c>
      <c r="B60" s="145">
        <v>0.0</v>
      </c>
      <c r="C60" s="146"/>
      <c r="D60" s="147"/>
      <c r="E60" s="145">
        <v>0.0</v>
      </c>
      <c r="F60" s="148">
        <v>0.0</v>
      </c>
      <c r="G60" s="185"/>
      <c r="H60" s="21"/>
      <c r="I60" s="21"/>
      <c r="J60" s="21"/>
      <c r="K60" s="21"/>
      <c r="L60" s="21"/>
      <c r="M60" s="21"/>
      <c r="N60" s="21"/>
      <c r="O60" s="21"/>
      <c r="P60" s="21"/>
      <c r="Q60" s="21"/>
      <c r="R60" s="21"/>
      <c r="S60" s="21"/>
      <c r="T60" s="21"/>
      <c r="U60" s="21"/>
      <c r="V60" s="21"/>
      <c r="W60" s="21"/>
      <c r="X60" s="21"/>
      <c r="Y60" s="21"/>
      <c r="Z60" s="21"/>
    </row>
    <row r="61" ht="12.75" customHeight="1">
      <c r="A61" s="161" t="s">
        <v>99</v>
      </c>
      <c r="B61" s="145">
        <v>0.0</v>
      </c>
      <c r="C61" s="146"/>
      <c r="D61" s="147"/>
      <c r="E61" s="145">
        <v>0.0</v>
      </c>
      <c r="F61" s="148">
        <v>0.0</v>
      </c>
      <c r="G61" s="162"/>
      <c r="H61" s="21"/>
      <c r="I61" s="21"/>
      <c r="J61" s="21"/>
      <c r="K61" s="21"/>
      <c r="L61" s="21"/>
      <c r="M61" s="21"/>
      <c r="N61" s="21"/>
      <c r="O61" s="21"/>
      <c r="P61" s="21"/>
      <c r="Q61" s="21"/>
      <c r="R61" s="21"/>
      <c r="S61" s="21"/>
      <c r="T61" s="21"/>
      <c r="U61" s="21"/>
      <c r="V61" s="21"/>
      <c r="W61" s="21"/>
      <c r="X61" s="21"/>
      <c r="Y61" s="21"/>
      <c r="Z61" s="21"/>
    </row>
    <row r="62" ht="12.75" customHeight="1">
      <c r="A62" s="163" t="s">
        <v>139</v>
      </c>
      <c r="B62" s="164"/>
      <c r="C62" s="165"/>
      <c r="D62" s="166"/>
      <c r="E62" s="164"/>
      <c r="F62" s="167"/>
      <c r="G62" s="162"/>
      <c r="H62" s="21"/>
      <c r="I62" s="21"/>
      <c r="J62" s="21"/>
      <c r="K62" s="21"/>
      <c r="L62" s="21"/>
      <c r="M62" s="21"/>
      <c r="N62" s="21"/>
      <c r="O62" s="21"/>
      <c r="P62" s="21"/>
      <c r="Q62" s="21"/>
      <c r="R62" s="21"/>
      <c r="S62" s="21"/>
      <c r="T62" s="21"/>
      <c r="U62" s="21"/>
      <c r="V62" s="21"/>
      <c r="W62" s="21"/>
      <c r="X62" s="21"/>
      <c r="Y62" s="21"/>
      <c r="Z62" s="21"/>
    </row>
    <row r="63" ht="12.75" customHeight="1">
      <c r="A63" s="161" t="s">
        <v>101</v>
      </c>
      <c r="B63" s="168">
        <f>SUM(H56:H62)</f>
        <v>0</v>
      </c>
      <c r="C63" s="169"/>
      <c r="D63" s="147"/>
      <c r="E63" s="168">
        <f t="shared" ref="E63:F63" si="8">SUM(E56,E57,E58,E59,E60,E61)</f>
        <v>0</v>
      </c>
      <c r="F63" s="170">
        <f t="shared" si="8"/>
        <v>0</v>
      </c>
      <c r="G63" s="162"/>
      <c r="H63" s="21"/>
      <c r="I63" s="21"/>
      <c r="J63" s="21"/>
      <c r="K63" s="21"/>
      <c r="L63" s="21"/>
      <c r="M63" s="21"/>
      <c r="N63" s="21"/>
      <c r="O63" s="21"/>
      <c r="P63" s="21"/>
      <c r="Q63" s="21"/>
      <c r="R63" s="21"/>
      <c r="S63" s="21"/>
      <c r="T63" s="21"/>
      <c r="U63" s="21"/>
      <c r="V63" s="21"/>
      <c r="W63" s="21"/>
      <c r="X63" s="21"/>
      <c r="Y63" s="21"/>
      <c r="Z63" s="21"/>
    </row>
    <row r="64" ht="12.75" customHeight="1">
      <c r="A64" s="66" t="s">
        <v>185</v>
      </c>
      <c r="B64" s="28"/>
      <c r="C64" s="28"/>
      <c r="D64" s="70"/>
      <c r="E64" s="171">
        <f t="shared" ref="E64:F64" si="9">SUM(E20,K20,K34,E50,K45,E63,K58)</f>
        <v>470</v>
      </c>
      <c r="F64" s="172">
        <f t="shared" si="9"/>
        <v>470</v>
      </c>
      <c r="G64" s="162"/>
      <c r="H64" s="21"/>
      <c r="I64" s="21"/>
      <c r="J64" s="21"/>
      <c r="K64" s="21"/>
      <c r="L64" s="21"/>
      <c r="M64" s="21"/>
      <c r="N64" s="21"/>
      <c r="O64" s="21"/>
      <c r="P64" s="21"/>
      <c r="Q64" s="21"/>
      <c r="R64" s="21"/>
      <c r="S64" s="21"/>
      <c r="T64" s="21"/>
      <c r="U64" s="21"/>
      <c r="V64" s="21"/>
      <c r="W64" s="21"/>
      <c r="X64" s="21"/>
      <c r="Y64" s="21"/>
      <c r="Z64" s="21"/>
    </row>
    <row r="65" ht="12.75" customHeight="1">
      <c r="A65" s="26" t="s">
        <v>186</v>
      </c>
      <c r="B65" s="26"/>
      <c r="C65" s="26"/>
      <c r="D65" s="173"/>
      <c r="E65" s="171">
        <f t="shared" ref="E65:F65" si="10">E37</f>
        <v>550</v>
      </c>
      <c r="F65" s="172">
        <f t="shared" si="10"/>
        <v>550</v>
      </c>
      <c r="G65" s="174"/>
      <c r="H65" s="21"/>
      <c r="I65" s="21"/>
      <c r="J65" s="21"/>
      <c r="K65" s="21"/>
      <c r="L65" s="21"/>
      <c r="M65" s="21"/>
      <c r="N65" s="21"/>
      <c r="O65" s="21"/>
      <c r="P65" s="21"/>
      <c r="Q65" s="21"/>
      <c r="R65" s="21"/>
      <c r="S65" s="21"/>
      <c r="T65" s="21"/>
      <c r="U65" s="21"/>
      <c r="V65" s="21"/>
      <c r="W65" s="21"/>
      <c r="X65" s="21"/>
      <c r="Y65" s="21"/>
      <c r="Z65" s="21"/>
    </row>
    <row r="66" ht="12.75" customHeight="1">
      <c r="A66" s="25" t="s">
        <v>187</v>
      </c>
      <c r="B66" s="26"/>
      <c r="C66" s="26"/>
      <c r="D66" s="26"/>
      <c r="E66" s="172">
        <f t="shared" ref="E66:F66" si="11">SUM(E64:E65)</f>
        <v>1020</v>
      </c>
      <c r="F66" s="172">
        <f t="shared" si="11"/>
        <v>1020</v>
      </c>
      <c r="G66" s="21"/>
      <c r="H66" s="21"/>
      <c r="I66" s="21"/>
      <c r="J66" s="21"/>
      <c r="K66" s="21"/>
      <c r="L66" s="21"/>
      <c r="M66" s="21"/>
      <c r="N66" s="21"/>
      <c r="O66" s="21"/>
      <c r="P66" s="21"/>
      <c r="Q66" s="21"/>
      <c r="R66" s="21"/>
      <c r="S66" s="21"/>
      <c r="T66" s="21"/>
      <c r="U66" s="21"/>
      <c r="V66" s="21"/>
      <c r="W66" s="21"/>
      <c r="X66" s="21"/>
      <c r="Y66" s="21"/>
      <c r="Z66" s="21"/>
    </row>
    <row r="67" ht="12.75" customHeight="1">
      <c r="A67" s="26" t="s">
        <v>188</v>
      </c>
      <c r="B67" s="26"/>
      <c r="C67" s="26"/>
      <c r="D67" s="26"/>
      <c r="E67" s="175" t="s">
        <v>348</v>
      </c>
      <c r="F67" s="176" t="s">
        <v>701</v>
      </c>
      <c r="G67" s="198" t="s">
        <v>702</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7"/>
      <c r="B69" s="177"/>
      <c r="C69" s="177"/>
      <c r="D69" s="177"/>
      <c r="E69" s="178"/>
      <c r="F69" s="178"/>
      <c r="G69" s="21"/>
      <c r="H69" s="21"/>
      <c r="I69" s="21"/>
      <c r="J69" s="21"/>
      <c r="K69" s="21"/>
      <c r="L69" s="21"/>
      <c r="M69" s="21"/>
      <c r="N69" s="21"/>
      <c r="O69" s="21"/>
      <c r="P69" s="21"/>
      <c r="Q69" s="21"/>
      <c r="R69" s="21"/>
      <c r="S69" s="21"/>
      <c r="T69" s="21"/>
      <c r="U69" s="21"/>
      <c r="V69" s="21"/>
      <c r="W69" s="21"/>
      <c r="X69" s="21"/>
      <c r="Y69" s="21"/>
      <c r="Z69" s="21"/>
    </row>
    <row r="70" ht="12.75" customHeight="1">
      <c r="A70" s="177"/>
      <c r="B70" s="177"/>
      <c r="C70" s="177"/>
      <c r="D70" s="177"/>
      <c r="E70" s="178"/>
      <c r="F70" s="178"/>
      <c r="G70" s="177"/>
      <c r="H70" s="21"/>
      <c r="I70" s="21"/>
      <c r="J70" s="21"/>
      <c r="K70" s="21"/>
      <c r="L70" s="21"/>
      <c r="M70" s="21"/>
      <c r="N70" s="21"/>
      <c r="O70" s="21"/>
      <c r="P70" s="21"/>
      <c r="Q70" s="21"/>
      <c r="R70" s="21"/>
      <c r="S70" s="21"/>
      <c r="T70" s="21"/>
      <c r="U70" s="21"/>
      <c r="V70" s="21"/>
      <c r="W70" s="21"/>
      <c r="X70" s="21"/>
      <c r="Y70" s="21"/>
      <c r="Z70" s="21"/>
    </row>
    <row r="71" ht="12.75" customHeight="1">
      <c r="A71" s="177"/>
      <c r="B71" s="177"/>
      <c r="C71" s="177"/>
      <c r="D71" s="177"/>
      <c r="E71" s="178"/>
      <c r="F71" s="178"/>
      <c r="G71" s="179"/>
      <c r="H71" s="21"/>
      <c r="I71" s="21"/>
      <c r="J71" s="21"/>
      <c r="K71" s="178"/>
      <c r="L71" s="178"/>
      <c r="M71" s="21"/>
      <c r="N71" s="21"/>
      <c r="O71" s="21"/>
      <c r="P71" s="21"/>
      <c r="Q71" s="21"/>
      <c r="R71" s="21"/>
      <c r="S71" s="21"/>
      <c r="T71" s="21"/>
      <c r="U71" s="21"/>
      <c r="V71" s="21"/>
      <c r="W71" s="21"/>
      <c r="X71" s="21"/>
      <c r="Y71" s="21"/>
      <c r="Z71" s="21"/>
    </row>
    <row r="72" ht="12.75" customHeight="1">
      <c r="A72" s="177"/>
      <c r="B72" s="177"/>
      <c r="C72" s="177"/>
      <c r="D72" s="177"/>
      <c r="E72" s="178"/>
      <c r="F72" s="178"/>
      <c r="G72" s="177"/>
      <c r="H72" s="177"/>
      <c r="I72" s="177"/>
      <c r="J72" s="177"/>
      <c r="K72" s="178"/>
      <c r="L72" s="178"/>
      <c r="M72" s="21"/>
      <c r="N72" s="21"/>
      <c r="O72" s="21"/>
      <c r="P72" s="21"/>
      <c r="Q72" s="21"/>
      <c r="R72" s="21"/>
      <c r="S72" s="21"/>
      <c r="T72" s="21"/>
      <c r="U72" s="21"/>
      <c r="V72" s="21"/>
      <c r="W72" s="21"/>
      <c r="X72" s="21"/>
      <c r="Y72" s="21"/>
      <c r="Z72" s="21"/>
    </row>
    <row r="73" ht="12.75" customHeight="1">
      <c r="A73" s="177"/>
      <c r="B73" s="177"/>
      <c r="C73" s="177"/>
      <c r="D73" s="177"/>
      <c r="E73" s="178"/>
      <c r="F73" s="178"/>
      <c r="G73" s="177"/>
      <c r="H73" s="179"/>
      <c r="I73" s="179"/>
      <c r="J73" s="179"/>
      <c r="K73" s="180"/>
      <c r="L73" s="178"/>
      <c r="M73" s="21"/>
      <c r="N73" s="21"/>
      <c r="O73" s="21"/>
      <c r="P73" s="21"/>
      <c r="Q73" s="21"/>
      <c r="R73" s="21"/>
      <c r="S73" s="21"/>
      <c r="T73" s="21"/>
      <c r="U73" s="21"/>
      <c r="V73" s="21"/>
      <c r="W73" s="21"/>
      <c r="X73" s="21"/>
      <c r="Y73" s="21"/>
      <c r="Z73" s="21"/>
    </row>
    <row r="74" ht="12.75" customHeight="1">
      <c r="A74" s="177"/>
      <c r="B74" s="177"/>
      <c r="C74" s="177"/>
      <c r="D74" s="177"/>
      <c r="E74" s="178"/>
      <c r="F74" s="178"/>
      <c r="G74" s="177"/>
      <c r="H74" s="177"/>
      <c r="I74" s="177"/>
      <c r="J74" s="177"/>
      <c r="K74" s="178"/>
      <c r="L74" s="178"/>
      <c r="M74" s="21"/>
      <c r="N74" s="21"/>
      <c r="O74" s="21"/>
      <c r="P74" s="21"/>
      <c r="Q74" s="21"/>
      <c r="R74" s="21"/>
      <c r="S74" s="21"/>
      <c r="T74" s="21"/>
      <c r="U74" s="21"/>
      <c r="V74" s="21"/>
      <c r="W74" s="21"/>
      <c r="X74" s="21"/>
      <c r="Y74" s="21"/>
      <c r="Z74" s="21"/>
    </row>
    <row r="75" ht="12.75" customHeight="1">
      <c r="A75" s="177"/>
      <c r="B75" s="177"/>
      <c r="C75" s="177"/>
      <c r="D75" s="177"/>
      <c r="E75" s="178"/>
      <c r="F75" s="178"/>
      <c r="G75" s="177"/>
      <c r="H75" s="177"/>
      <c r="I75" s="177"/>
      <c r="J75" s="177"/>
      <c r="K75" s="178"/>
      <c r="L75" s="178"/>
      <c r="M75" s="21"/>
      <c r="N75" s="21"/>
      <c r="O75" s="21"/>
      <c r="P75" s="21"/>
      <c r="Q75" s="21"/>
      <c r="R75" s="21"/>
      <c r="S75" s="21"/>
      <c r="T75" s="21"/>
      <c r="U75" s="21"/>
      <c r="V75" s="21"/>
      <c r="W75" s="21"/>
      <c r="X75" s="21"/>
      <c r="Y75" s="21"/>
      <c r="Z75" s="21"/>
    </row>
    <row r="76" ht="12.75" customHeight="1">
      <c r="A76" s="177"/>
      <c r="B76" s="177"/>
      <c r="C76" s="177"/>
      <c r="D76" s="177"/>
      <c r="E76" s="178"/>
      <c r="F76" s="178"/>
      <c r="G76" s="177"/>
      <c r="H76" s="177"/>
      <c r="I76" s="177"/>
      <c r="J76" s="177"/>
      <c r="K76" s="178"/>
      <c r="L76" s="178"/>
      <c r="M76" s="21"/>
      <c r="N76" s="21"/>
      <c r="O76" s="21"/>
      <c r="P76" s="21"/>
      <c r="Q76" s="21"/>
      <c r="R76" s="21"/>
      <c r="S76" s="21"/>
      <c r="T76" s="21"/>
      <c r="U76" s="21"/>
      <c r="V76" s="21"/>
      <c r="W76" s="21"/>
      <c r="X76" s="21"/>
      <c r="Y76" s="21"/>
      <c r="Z76" s="21"/>
    </row>
    <row r="77" ht="12.75" customHeight="1">
      <c r="A77" s="177"/>
      <c r="B77" s="177"/>
      <c r="C77" s="177"/>
      <c r="D77" s="177"/>
      <c r="E77" s="178"/>
      <c r="F77" s="178"/>
      <c r="G77" s="177"/>
      <c r="H77" s="177"/>
      <c r="I77" s="177"/>
      <c r="J77" s="177"/>
      <c r="K77" s="178"/>
      <c r="L77" s="178"/>
      <c r="M77" s="21"/>
      <c r="N77" s="21"/>
      <c r="O77" s="21"/>
      <c r="P77" s="21"/>
      <c r="Q77" s="21"/>
      <c r="R77" s="21"/>
      <c r="S77" s="21"/>
      <c r="T77" s="21"/>
      <c r="U77" s="21"/>
      <c r="V77" s="21"/>
      <c r="W77" s="21"/>
      <c r="X77" s="21"/>
      <c r="Y77" s="21"/>
      <c r="Z77" s="21"/>
    </row>
    <row r="78" ht="12.75" customHeight="1">
      <c r="A78" s="177"/>
      <c r="B78" s="177"/>
      <c r="C78" s="177"/>
      <c r="D78" s="177"/>
      <c r="E78" s="178"/>
      <c r="F78" s="178"/>
      <c r="G78" s="177"/>
      <c r="H78" s="177"/>
      <c r="I78" s="177"/>
      <c r="J78" s="177"/>
      <c r="K78" s="178"/>
      <c r="L78" s="178"/>
      <c r="M78" s="21"/>
      <c r="N78" s="21"/>
      <c r="O78" s="21"/>
      <c r="P78" s="21"/>
      <c r="Q78" s="21"/>
      <c r="R78" s="21"/>
      <c r="S78" s="21"/>
      <c r="T78" s="21"/>
      <c r="U78" s="21"/>
      <c r="V78" s="21"/>
      <c r="W78" s="21"/>
      <c r="X78" s="21"/>
      <c r="Y78" s="21"/>
      <c r="Z78" s="21"/>
    </row>
    <row r="79" ht="12.75" customHeight="1">
      <c r="A79" s="177"/>
      <c r="B79" s="177"/>
      <c r="C79" s="177"/>
      <c r="D79" s="177"/>
      <c r="E79" s="178"/>
      <c r="F79" s="178"/>
      <c r="G79" s="177"/>
      <c r="H79" s="177"/>
      <c r="I79" s="177"/>
      <c r="J79" s="177"/>
      <c r="K79" s="178"/>
      <c r="L79" s="178"/>
      <c r="M79" s="21"/>
      <c r="N79" s="21"/>
      <c r="O79" s="21"/>
      <c r="P79" s="21"/>
      <c r="Q79" s="21"/>
      <c r="R79" s="21"/>
      <c r="S79" s="21"/>
      <c r="T79" s="21"/>
      <c r="U79" s="21"/>
      <c r="V79" s="21"/>
      <c r="W79" s="21"/>
      <c r="X79" s="21"/>
      <c r="Y79" s="21"/>
      <c r="Z79" s="21"/>
    </row>
    <row r="80" ht="12.75" customHeight="1">
      <c r="A80" s="177"/>
      <c r="B80" s="177"/>
      <c r="C80" s="177"/>
      <c r="D80" s="177"/>
      <c r="E80" s="178"/>
      <c r="F80" s="178"/>
      <c r="G80" s="177"/>
      <c r="H80" s="177"/>
      <c r="I80" s="177"/>
      <c r="J80" s="177"/>
      <c r="K80" s="178"/>
      <c r="L80" s="178"/>
      <c r="M80" s="21"/>
      <c r="N80" s="21"/>
      <c r="O80" s="21"/>
      <c r="P80" s="21"/>
      <c r="Q80" s="21"/>
      <c r="R80" s="21"/>
      <c r="S80" s="21"/>
      <c r="T80" s="21"/>
      <c r="U80" s="21"/>
      <c r="V80" s="21"/>
      <c r="W80" s="21"/>
      <c r="X80" s="21"/>
      <c r="Y80" s="21"/>
      <c r="Z80" s="21"/>
    </row>
    <row r="81" ht="12.75" customHeight="1">
      <c r="A81" s="21"/>
      <c r="B81" s="21"/>
      <c r="C81" s="21"/>
      <c r="D81" s="21"/>
      <c r="E81" s="178"/>
      <c r="F81" s="178"/>
      <c r="G81" s="177"/>
      <c r="H81" s="177"/>
      <c r="I81" s="177"/>
      <c r="J81" s="177"/>
      <c r="K81" s="178"/>
      <c r="L81" s="178"/>
      <c r="M81" s="21"/>
      <c r="N81" s="21"/>
      <c r="O81" s="21"/>
      <c r="P81" s="21"/>
      <c r="Q81" s="21"/>
      <c r="R81" s="21"/>
      <c r="S81" s="21"/>
      <c r="T81" s="21"/>
      <c r="U81" s="21"/>
      <c r="V81" s="21"/>
      <c r="W81" s="21"/>
      <c r="X81" s="21"/>
      <c r="Y81" s="21"/>
      <c r="Z81" s="21"/>
    </row>
    <row r="82" ht="12.75" customHeight="1">
      <c r="A82" s="177"/>
      <c r="B82" s="177"/>
      <c r="C82" s="177"/>
      <c r="D82" s="177"/>
      <c r="E82" s="178"/>
      <c r="F82" s="178"/>
      <c r="G82" s="177"/>
      <c r="H82" s="177"/>
      <c r="I82" s="177"/>
      <c r="J82" s="177"/>
      <c r="K82" s="178"/>
      <c r="L82" s="178"/>
      <c r="M82" s="21"/>
      <c r="N82" s="21"/>
      <c r="O82" s="21"/>
      <c r="P82" s="21"/>
      <c r="Q82" s="21"/>
      <c r="R82" s="21"/>
      <c r="S82" s="21"/>
      <c r="T82" s="21"/>
      <c r="U82" s="21"/>
      <c r="V82" s="21"/>
      <c r="W82" s="21"/>
      <c r="X82" s="21"/>
      <c r="Y82" s="21"/>
      <c r="Z82" s="21"/>
    </row>
    <row r="83" ht="12.75" customHeight="1">
      <c r="A83" s="21"/>
      <c r="B83" s="21"/>
      <c r="C83" s="21"/>
      <c r="D83" s="21"/>
      <c r="E83" s="178"/>
      <c r="F83" s="178"/>
      <c r="G83" s="177"/>
      <c r="H83" s="177"/>
      <c r="I83" s="177"/>
      <c r="J83" s="177"/>
      <c r="K83" s="178"/>
      <c r="L83" s="178"/>
      <c r="M83" s="21"/>
      <c r="N83" s="21"/>
      <c r="O83" s="21"/>
      <c r="P83" s="21"/>
      <c r="Q83" s="21"/>
      <c r="R83" s="21"/>
      <c r="S83" s="21"/>
      <c r="T83" s="21"/>
      <c r="U83" s="21"/>
      <c r="V83" s="21"/>
      <c r="W83" s="21"/>
      <c r="X83" s="21"/>
      <c r="Y83" s="21"/>
      <c r="Z83" s="21"/>
    </row>
    <row r="84" ht="12.75" customHeight="1">
      <c r="A84" s="21"/>
      <c r="B84" s="21"/>
      <c r="C84" s="21"/>
      <c r="D84" s="21"/>
      <c r="E84" s="178"/>
      <c r="F84" s="178"/>
      <c r="G84" s="21"/>
      <c r="H84" s="177"/>
      <c r="I84" s="177"/>
      <c r="J84" s="177"/>
      <c r="K84" s="178"/>
      <c r="L84" s="178"/>
      <c r="M84" s="21"/>
      <c r="N84" s="21"/>
      <c r="O84" s="21"/>
      <c r="P84" s="21"/>
      <c r="Q84" s="21"/>
      <c r="R84" s="21"/>
      <c r="S84" s="21"/>
      <c r="T84" s="21"/>
      <c r="U84" s="21"/>
      <c r="V84" s="21"/>
      <c r="W84" s="21"/>
      <c r="X84" s="21"/>
      <c r="Y84" s="21"/>
      <c r="Z84" s="21"/>
    </row>
    <row r="85" ht="12.75" customHeight="1">
      <c r="A85" s="21"/>
      <c r="B85" s="21"/>
      <c r="C85" s="21"/>
      <c r="D85" s="21"/>
      <c r="E85" s="178"/>
      <c r="F85" s="178"/>
      <c r="G85" s="21"/>
      <c r="H85" s="177"/>
      <c r="I85" s="177"/>
      <c r="J85" s="177"/>
      <c r="K85" s="178"/>
      <c r="L85" s="178"/>
      <c r="M85" s="21"/>
      <c r="N85" s="21"/>
      <c r="O85" s="21"/>
      <c r="P85" s="21"/>
      <c r="Q85" s="21"/>
      <c r="R85" s="21"/>
      <c r="S85" s="21"/>
      <c r="T85" s="21"/>
      <c r="U85" s="21"/>
      <c r="V85" s="21"/>
      <c r="W85" s="21"/>
      <c r="X85" s="21"/>
      <c r="Y85" s="21"/>
      <c r="Z85" s="21"/>
    </row>
    <row r="86" ht="12.75" customHeight="1">
      <c r="A86" s="21"/>
      <c r="B86" s="21"/>
      <c r="C86" s="21"/>
      <c r="D86" s="21"/>
      <c r="E86" s="178"/>
      <c r="F86" s="178"/>
      <c r="G86" s="21"/>
      <c r="H86" s="21"/>
      <c r="I86" s="21"/>
      <c r="J86" s="21"/>
      <c r="K86" s="178"/>
      <c r="L86" s="178"/>
      <c r="M86" s="21"/>
      <c r="N86" s="21"/>
      <c r="O86" s="21"/>
      <c r="P86" s="21"/>
      <c r="Q86" s="21"/>
      <c r="R86" s="21"/>
      <c r="S86" s="21"/>
      <c r="T86" s="21"/>
      <c r="U86" s="21"/>
      <c r="V86" s="21"/>
      <c r="W86" s="21"/>
      <c r="X86" s="21"/>
      <c r="Y86" s="21"/>
      <c r="Z86" s="21"/>
    </row>
    <row r="87" ht="12.75" customHeight="1">
      <c r="A87" s="21"/>
      <c r="B87" s="21"/>
      <c r="C87" s="21"/>
      <c r="D87" s="21"/>
      <c r="E87" s="178"/>
      <c r="F87" s="178"/>
      <c r="G87" s="21"/>
      <c r="H87" s="21"/>
      <c r="I87" s="21"/>
      <c r="J87" s="21"/>
      <c r="K87" s="178"/>
      <c r="L87" s="178"/>
      <c r="M87" s="21"/>
      <c r="N87" s="21"/>
      <c r="O87" s="21"/>
      <c r="P87" s="21"/>
      <c r="Q87" s="21"/>
      <c r="R87" s="21"/>
      <c r="S87" s="21"/>
      <c r="T87" s="21"/>
      <c r="U87" s="21"/>
      <c r="V87" s="21"/>
      <c r="W87" s="21"/>
      <c r="X87" s="21"/>
      <c r="Y87" s="21"/>
      <c r="Z87" s="21"/>
    </row>
    <row r="88" ht="12.75" customHeight="1">
      <c r="A88" s="21"/>
      <c r="B88" s="21"/>
      <c r="C88" s="21"/>
      <c r="D88" s="21"/>
      <c r="E88" s="178"/>
      <c r="F88" s="178"/>
      <c r="G88" s="21"/>
      <c r="H88" s="21"/>
      <c r="I88" s="21"/>
      <c r="J88" s="21"/>
      <c r="K88" s="178"/>
      <c r="L88" s="178"/>
      <c r="M88" s="21"/>
      <c r="N88" s="21"/>
      <c r="O88" s="21"/>
      <c r="P88" s="21"/>
      <c r="Q88" s="21"/>
      <c r="R88" s="21"/>
      <c r="S88" s="21"/>
      <c r="T88" s="21"/>
      <c r="U88" s="21"/>
      <c r="V88" s="21"/>
      <c r="W88" s="21"/>
      <c r="X88" s="21"/>
      <c r="Y88" s="21"/>
      <c r="Z88" s="21"/>
    </row>
    <row r="89" ht="12.75" customHeight="1">
      <c r="A89" s="21"/>
      <c r="B89" s="21"/>
      <c r="C89" s="21"/>
      <c r="D89" s="21"/>
      <c r="E89" s="178"/>
      <c r="F89" s="178"/>
      <c r="G89" s="21"/>
      <c r="H89" s="21"/>
      <c r="I89" s="21"/>
      <c r="J89" s="21"/>
      <c r="K89" s="178"/>
      <c r="L89" s="178"/>
      <c r="M89" s="21"/>
      <c r="N89" s="21"/>
      <c r="O89" s="21"/>
      <c r="P89" s="21"/>
      <c r="Q89" s="21"/>
      <c r="R89" s="21"/>
      <c r="S89" s="21"/>
      <c r="T89" s="21"/>
      <c r="U89" s="21"/>
      <c r="V89" s="21"/>
      <c r="W89" s="21"/>
      <c r="X89" s="21"/>
      <c r="Y89" s="21"/>
      <c r="Z89" s="21"/>
    </row>
    <row r="90" ht="12.75" customHeight="1">
      <c r="A90" s="21"/>
      <c r="B90" s="21"/>
      <c r="C90" s="21"/>
      <c r="D90" s="21"/>
      <c r="E90" s="178"/>
      <c r="F90" s="178"/>
      <c r="G90" s="21"/>
      <c r="H90" s="21"/>
      <c r="I90" s="21"/>
      <c r="J90" s="21"/>
      <c r="K90" s="178"/>
      <c r="L90" s="178"/>
      <c r="M90" s="21"/>
      <c r="N90" s="21"/>
      <c r="O90" s="21"/>
      <c r="P90" s="21"/>
      <c r="Q90" s="21"/>
      <c r="R90" s="21"/>
      <c r="S90" s="21"/>
      <c r="T90" s="21"/>
      <c r="U90" s="21"/>
      <c r="V90" s="21"/>
      <c r="W90" s="21"/>
      <c r="X90" s="21"/>
      <c r="Y90" s="21"/>
      <c r="Z90" s="21"/>
    </row>
    <row r="91" ht="12.75" customHeight="1">
      <c r="A91" s="21"/>
      <c r="B91" s="21"/>
      <c r="C91" s="21"/>
      <c r="D91" s="21"/>
      <c r="E91" s="178"/>
      <c r="F91" s="178"/>
      <c r="G91" s="21"/>
      <c r="H91" s="21"/>
      <c r="I91" s="21"/>
      <c r="J91" s="21"/>
      <c r="K91" s="178"/>
      <c r="L91" s="178"/>
      <c r="M91" s="21"/>
      <c r="N91" s="21"/>
      <c r="O91" s="21"/>
      <c r="P91" s="21"/>
      <c r="Q91" s="21"/>
      <c r="R91" s="21"/>
      <c r="S91" s="21"/>
      <c r="T91" s="21"/>
      <c r="U91" s="21"/>
      <c r="V91" s="21"/>
      <c r="W91" s="21"/>
      <c r="X91" s="21"/>
      <c r="Y91" s="21"/>
      <c r="Z91" s="21"/>
    </row>
    <row r="92" ht="12.75" customHeight="1">
      <c r="A92" s="21"/>
      <c r="B92" s="21"/>
      <c r="C92" s="21"/>
      <c r="D92" s="21"/>
      <c r="E92" s="178"/>
      <c r="F92" s="178"/>
      <c r="G92" s="21"/>
      <c r="H92" s="21"/>
      <c r="I92" s="21"/>
      <c r="J92" s="21"/>
      <c r="K92" s="178"/>
      <c r="L92" s="178"/>
      <c r="M92" s="21"/>
      <c r="N92" s="21"/>
      <c r="O92" s="21"/>
      <c r="P92" s="21"/>
      <c r="Q92" s="21"/>
      <c r="R92" s="21"/>
      <c r="S92" s="21"/>
      <c r="T92" s="21"/>
      <c r="U92" s="21"/>
      <c r="V92" s="21"/>
      <c r="W92" s="21"/>
      <c r="X92" s="21"/>
      <c r="Y92" s="21"/>
      <c r="Z92" s="21"/>
    </row>
    <row r="93" ht="12.75" customHeight="1">
      <c r="A93" s="21" t="s">
        <v>191</v>
      </c>
      <c r="B93" s="21"/>
      <c r="C93" s="21"/>
      <c r="D93" s="21"/>
      <c r="E93" s="178"/>
      <c r="F93" s="178"/>
      <c r="G93" s="21"/>
      <c r="H93" s="21"/>
      <c r="I93" s="21"/>
      <c r="J93" s="21"/>
      <c r="K93" s="178"/>
      <c r="L93" s="178"/>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8"/>
      <c r="L94" s="178"/>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8"/>
      <c r="L95" s="178"/>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8"/>
      <c r="L96" s="178"/>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8"/>
      <c r="L97" s="178"/>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8"/>
      <c r="L98" s="178"/>
      <c r="M98" s="21"/>
      <c r="N98" s="21"/>
      <c r="O98" s="21"/>
      <c r="P98" s="21"/>
      <c r="Q98" s="21"/>
      <c r="R98" s="21"/>
      <c r="S98" s="21"/>
      <c r="T98" s="21"/>
      <c r="U98" s="21"/>
      <c r="V98" s="21"/>
      <c r="W98" s="21"/>
      <c r="X98" s="21"/>
      <c r="Y98" s="21"/>
      <c r="Z98" s="21"/>
    </row>
    <row r="99" ht="12.75" customHeight="1">
      <c r="A99" s="21"/>
      <c r="B99" s="21"/>
      <c r="C99" s="21"/>
      <c r="D99" s="21"/>
      <c r="E99" s="178"/>
      <c r="F99" s="178"/>
      <c r="G99" s="21"/>
      <c r="H99" s="21"/>
      <c r="I99" s="21"/>
      <c r="J99" s="21"/>
      <c r="K99" s="178"/>
      <c r="L99" s="178"/>
      <c r="M99" s="21"/>
      <c r="N99" s="21"/>
      <c r="O99" s="21"/>
      <c r="P99" s="21"/>
      <c r="Q99" s="21"/>
      <c r="R99" s="21"/>
      <c r="S99" s="21"/>
      <c r="T99" s="21"/>
      <c r="U99" s="21"/>
      <c r="V99" s="21"/>
      <c r="W99" s="21"/>
      <c r="X99" s="21"/>
      <c r="Y99" s="21"/>
      <c r="Z99" s="21"/>
    </row>
    <row r="100" ht="12.75" customHeight="1">
      <c r="A100" s="21"/>
      <c r="B100" s="21"/>
      <c r="C100" s="21"/>
      <c r="D100" s="21"/>
      <c r="E100" s="178"/>
      <c r="F100" s="178"/>
      <c r="G100" s="21"/>
      <c r="H100" s="21"/>
      <c r="I100" s="21"/>
      <c r="J100" s="21"/>
      <c r="K100" s="178"/>
      <c r="L100" s="178"/>
      <c r="M100" s="21"/>
      <c r="N100" s="21"/>
      <c r="O100" s="21"/>
      <c r="P100" s="21"/>
      <c r="Q100" s="21"/>
      <c r="R100" s="21"/>
      <c r="S100" s="21"/>
      <c r="T100" s="21"/>
      <c r="U100" s="21"/>
      <c r="V100" s="21"/>
      <c r="W100" s="21"/>
      <c r="X100" s="21"/>
      <c r="Y100" s="21"/>
      <c r="Z100" s="21"/>
    </row>
    <row r="101" ht="12.75" customHeight="1">
      <c r="A101" s="21"/>
      <c r="B101" s="21"/>
      <c r="C101" s="21"/>
      <c r="D101" s="21"/>
      <c r="E101" s="178"/>
      <c r="F101" s="178"/>
      <c r="G101" s="21"/>
      <c r="H101" s="21"/>
      <c r="I101" s="21"/>
      <c r="J101" s="21"/>
      <c r="K101" s="178"/>
      <c r="L101" s="178"/>
      <c r="M101" s="21"/>
      <c r="N101" s="21"/>
      <c r="O101" s="21"/>
      <c r="P101" s="21"/>
      <c r="Q101" s="21"/>
      <c r="R101" s="21"/>
      <c r="S101" s="21"/>
      <c r="T101" s="21"/>
      <c r="U101" s="21"/>
      <c r="V101" s="21"/>
      <c r="W101" s="21"/>
      <c r="X101" s="21"/>
      <c r="Y101" s="21"/>
      <c r="Z101" s="21"/>
    </row>
    <row r="102" ht="12.75" customHeight="1">
      <c r="A102" s="21"/>
      <c r="B102" s="21"/>
      <c r="C102" s="21"/>
      <c r="D102" s="21"/>
      <c r="E102" s="178"/>
      <c r="F102" s="178"/>
      <c r="G102" s="21"/>
      <c r="H102" s="21"/>
      <c r="I102" s="21"/>
      <c r="J102" s="21"/>
      <c r="K102" s="178"/>
      <c r="L102" s="178"/>
      <c r="M102" s="21"/>
      <c r="N102" s="21"/>
      <c r="O102" s="21"/>
      <c r="P102" s="21"/>
      <c r="Q102" s="21"/>
      <c r="R102" s="21"/>
      <c r="S102" s="21"/>
      <c r="T102" s="21"/>
      <c r="U102" s="21"/>
      <c r="V102" s="21"/>
      <c r="W102" s="21"/>
      <c r="X102" s="21"/>
      <c r="Y102" s="21"/>
      <c r="Z102" s="21"/>
    </row>
    <row r="103" ht="12.75" customHeight="1">
      <c r="A103" s="21"/>
      <c r="B103" s="21"/>
      <c r="C103" s="21"/>
      <c r="D103" s="21"/>
      <c r="E103" s="178"/>
      <c r="F103" s="178"/>
      <c r="G103" s="21"/>
      <c r="H103" s="21"/>
      <c r="I103" s="21"/>
      <c r="J103" s="21"/>
      <c r="K103" s="178"/>
      <c r="L103" s="178"/>
      <c r="M103" s="21"/>
      <c r="N103" s="21"/>
      <c r="O103" s="21"/>
      <c r="P103" s="21"/>
      <c r="Q103" s="21"/>
      <c r="R103" s="21"/>
      <c r="S103" s="21"/>
      <c r="T103" s="21"/>
      <c r="U103" s="21"/>
      <c r="V103" s="21"/>
      <c r="W103" s="21"/>
      <c r="X103" s="21"/>
      <c r="Y103" s="21"/>
      <c r="Z103" s="21"/>
    </row>
    <row r="104" ht="12.75" customHeight="1">
      <c r="A104" s="21"/>
      <c r="B104" s="21"/>
      <c r="C104" s="21"/>
      <c r="D104" s="21"/>
      <c r="E104" s="178"/>
      <c r="F104" s="178"/>
      <c r="G104" s="21"/>
      <c r="H104" s="21"/>
      <c r="I104" s="21"/>
      <c r="J104" s="21"/>
      <c r="K104" s="178"/>
      <c r="L104" s="178"/>
      <c r="M104" s="21"/>
      <c r="N104" s="21"/>
      <c r="O104" s="21"/>
      <c r="P104" s="21"/>
      <c r="Q104" s="21"/>
      <c r="R104" s="21"/>
      <c r="S104" s="21"/>
      <c r="T104" s="21"/>
      <c r="U104" s="21"/>
      <c r="V104" s="21"/>
      <c r="W104" s="21"/>
      <c r="X104" s="21"/>
      <c r="Y104" s="21"/>
      <c r="Z104" s="21"/>
    </row>
    <row r="105" ht="12.75" customHeight="1">
      <c r="A105" s="21"/>
      <c r="B105" s="21"/>
      <c r="C105" s="21"/>
      <c r="D105" s="21"/>
      <c r="E105" s="178"/>
      <c r="F105" s="178"/>
      <c r="G105" s="21"/>
      <c r="H105" s="21"/>
      <c r="I105" s="21"/>
      <c r="J105" s="21"/>
      <c r="K105" s="178"/>
      <c r="L105" s="178"/>
      <c r="M105" s="21"/>
      <c r="N105" s="21"/>
      <c r="O105" s="21"/>
      <c r="P105" s="21"/>
      <c r="Q105" s="21"/>
      <c r="R105" s="21"/>
      <c r="S105" s="21"/>
      <c r="T105" s="21"/>
      <c r="U105" s="21"/>
      <c r="V105" s="21"/>
      <c r="W105" s="21"/>
      <c r="X105" s="21"/>
      <c r="Y105" s="21"/>
      <c r="Z105" s="21"/>
    </row>
    <row r="106" ht="12.75" customHeight="1">
      <c r="A106" s="21"/>
      <c r="B106" s="21"/>
      <c r="C106" s="21"/>
      <c r="D106" s="21"/>
      <c r="E106" s="178"/>
      <c r="F106" s="178"/>
      <c r="G106" s="21"/>
      <c r="H106" s="21"/>
      <c r="I106" s="21"/>
      <c r="J106" s="21"/>
      <c r="K106" s="178"/>
      <c r="L106" s="178"/>
      <c r="M106" s="21"/>
      <c r="N106" s="21"/>
      <c r="O106" s="21"/>
      <c r="P106" s="21"/>
      <c r="Q106" s="21"/>
      <c r="R106" s="21"/>
      <c r="S106" s="21"/>
      <c r="T106" s="21"/>
      <c r="U106" s="21"/>
      <c r="V106" s="21"/>
      <c r="W106" s="21"/>
      <c r="X106" s="21"/>
      <c r="Y106" s="21"/>
      <c r="Z106" s="21"/>
    </row>
    <row r="107" ht="12.75" customHeight="1">
      <c r="A107" s="21"/>
      <c r="B107" s="21"/>
      <c r="C107" s="21"/>
      <c r="D107" s="21"/>
      <c r="E107" s="178"/>
      <c r="F107" s="178"/>
      <c r="G107" s="21"/>
      <c r="H107" s="21"/>
      <c r="I107" s="21"/>
      <c r="J107" s="21"/>
      <c r="K107" s="178"/>
      <c r="L107" s="178"/>
      <c r="M107" s="21"/>
      <c r="N107" s="21"/>
      <c r="O107" s="21"/>
      <c r="P107" s="21"/>
      <c r="Q107" s="21"/>
      <c r="R107" s="21"/>
      <c r="S107" s="21"/>
      <c r="T107" s="21"/>
      <c r="U107" s="21"/>
      <c r="V107" s="21"/>
      <c r="W107" s="21"/>
      <c r="X107" s="21"/>
      <c r="Y107" s="21"/>
      <c r="Z107" s="21"/>
    </row>
    <row r="108" ht="12.75" customHeight="1">
      <c r="A108" s="21"/>
      <c r="B108" s="21"/>
      <c r="C108" s="21"/>
      <c r="D108" s="21"/>
      <c r="E108" s="178"/>
      <c r="F108" s="178"/>
      <c r="G108" s="21"/>
      <c r="H108" s="21"/>
      <c r="I108" s="21"/>
      <c r="J108" s="21"/>
      <c r="K108" s="178"/>
      <c r="L108" s="178"/>
      <c r="M108" s="21"/>
      <c r="N108" s="21"/>
      <c r="O108" s="21"/>
      <c r="P108" s="21"/>
      <c r="Q108" s="21"/>
      <c r="R108" s="21"/>
      <c r="S108" s="21"/>
      <c r="T108" s="21"/>
      <c r="U108" s="21"/>
      <c r="V108" s="21"/>
      <c r="W108" s="21"/>
      <c r="X108" s="21"/>
      <c r="Y108" s="21"/>
      <c r="Z108" s="21"/>
    </row>
    <row r="109" ht="12.75" customHeight="1">
      <c r="A109" s="21"/>
      <c r="B109" s="21"/>
      <c r="C109" s="21"/>
      <c r="D109" s="21"/>
      <c r="E109" s="178"/>
      <c r="F109" s="178"/>
      <c r="G109" s="21"/>
      <c r="H109" s="21"/>
      <c r="I109" s="21"/>
      <c r="J109" s="21"/>
      <c r="K109" s="178"/>
      <c r="L109" s="178"/>
      <c r="M109" s="21"/>
      <c r="N109" s="21"/>
      <c r="O109" s="21"/>
      <c r="P109" s="21"/>
      <c r="Q109" s="21"/>
      <c r="R109" s="21"/>
      <c r="S109" s="21"/>
      <c r="T109" s="21"/>
      <c r="U109" s="21"/>
      <c r="V109" s="21"/>
      <c r="W109" s="21"/>
      <c r="X109" s="21"/>
      <c r="Y109" s="21"/>
      <c r="Z109" s="21"/>
    </row>
    <row r="110" ht="12.75" customHeight="1">
      <c r="A110" s="21"/>
      <c r="B110" s="21"/>
      <c r="C110" s="21"/>
      <c r="D110" s="21"/>
      <c r="E110" s="178"/>
      <c r="F110" s="178"/>
      <c r="G110" s="21"/>
      <c r="H110" s="21"/>
      <c r="I110" s="21"/>
      <c r="J110" s="21"/>
      <c r="K110" s="178"/>
      <c r="L110" s="178"/>
      <c r="M110" s="21"/>
      <c r="N110" s="21"/>
      <c r="O110" s="21"/>
      <c r="P110" s="21"/>
      <c r="Q110" s="21"/>
      <c r="R110" s="21"/>
      <c r="S110" s="21"/>
      <c r="T110" s="21"/>
      <c r="U110" s="21"/>
      <c r="V110" s="21"/>
      <c r="W110" s="21"/>
      <c r="X110" s="21"/>
      <c r="Y110" s="21"/>
      <c r="Z110" s="21"/>
    </row>
    <row r="111" ht="12.75" customHeight="1">
      <c r="A111" s="21"/>
      <c r="B111" s="21"/>
      <c r="C111" s="21"/>
      <c r="D111" s="21"/>
      <c r="E111" s="178"/>
      <c r="F111" s="178"/>
      <c r="G111" s="21"/>
      <c r="H111" s="21"/>
      <c r="I111" s="21"/>
      <c r="J111" s="21"/>
      <c r="K111" s="178"/>
      <c r="L111" s="178"/>
      <c r="M111" s="21"/>
      <c r="N111" s="21"/>
      <c r="O111" s="21"/>
      <c r="P111" s="21"/>
      <c r="Q111" s="21"/>
      <c r="R111" s="21"/>
      <c r="S111" s="21"/>
      <c r="T111" s="21"/>
      <c r="U111" s="21"/>
      <c r="V111" s="21"/>
      <c r="W111" s="21"/>
      <c r="X111" s="21"/>
      <c r="Y111" s="21"/>
      <c r="Z111" s="21"/>
    </row>
    <row r="112" ht="12.75" customHeight="1">
      <c r="A112" s="21"/>
      <c r="B112" s="21"/>
      <c r="C112" s="21"/>
      <c r="D112" s="21"/>
      <c r="E112" s="178"/>
      <c r="F112" s="178"/>
      <c r="G112" s="21"/>
      <c r="H112" s="21"/>
      <c r="I112" s="21"/>
      <c r="J112" s="21"/>
      <c r="K112" s="178"/>
      <c r="L112" s="178"/>
      <c r="M112" s="21"/>
      <c r="N112" s="21"/>
      <c r="O112" s="21"/>
      <c r="P112" s="21"/>
      <c r="Q112" s="21"/>
      <c r="R112" s="21"/>
      <c r="S112" s="21"/>
      <c r="T112" s="21"/>
      <c r="U112" s="21"/>
      <c r="V112" s="21"/>
      <c r="W112" s="21"/>
      <c r="X112" s="21"/>
      <c r="Y112" s="21"/>
      <c r="Z112" s="21"/>
    </row>
    <row r="113" ht="12.75" customHeight="1">
      <c r="A113" s="21"/>
      <c r="B113" s="21"/>
      <c r="C113" s="21"/>
      <c r="D113" s="21"/>
      <c r="E113" s="178"/>
      <c r="F113" s="178"/>
      <c r="G113" s="21"/>
      <c r="H113" s="21"/>
      <c r="I113" s="21"/>
      <c r="J113" s="21"/>
      <c r="K113" s="178"/>
      <c r="L113" s="178"/>
      <c r="M113" s="21"/>
      <c r="N113" s="21"/>
      <c r="O113" s="21"/>
      <c r="P113" s="21"/>
      <c r="Q113" s="21"/>
      <c r="R113" s="21"/>
      <c r="S113" s="21"/>
      <c r="T113" s="21"/>
      <c r="U113" s="21"/>
      <c r="V113" s="21"/>
      <c r="W113" s="21"/>
      <c r="X113" s="21"/>
      <c r="Y113" s="21"/>
      <c r="Z113" s="21"/>
    </row>
    <row r="114" ht="12.75" customHeight="1">
      <c r="A114" s="21"/>
      <c r="B114" s="21"/>
      <c r="C114" s="21"/>
      <c r="D114" s="21"/>
      <c r="E114" s="178"/>
      <c r="F114" s="178"/>
      <c r="G114" s="21"/>
      <c r="H114" s="21"/>
      <c r="I114" s="21"/>
      <c r="J114" s="21"/>
      <c r="K114" s="178"/>
      <c r="L114" s="178"/>
      <c r="M114" s="21"/>
      <c r="N114" s="21"/>
      <c r="O114" s="21"/>
      <c r="P114" s="21"/>
      <c r="Q114" s="21"/>
      <c r="R114" s="21"/>
      <c r="S114" s="21"/>
      <c r="T114" s="21"/>
      <c r="U114" s="21"/>
      <c r="V114" s="21"/>
      <c r="W114" s="21"/>
      <c r="X114" s="21"/>
      <c r="Y114" s="21"/>
      <c r="Z114" s="21"/>
    </row>
    <row r="115" ht="12.75" customHeight="1">
      <c r="A115" s="21"/>
      <c r="B115" s="21"/>
      <c r="C115" s="21"/>
      <c r="D115" s="21"/>
      <c r="E115" s="178"/>
      <c r="F115" s="178"/>
      <c r="G115" s="21"/>
      <c r="H115" s="21"/>
      <c r="I115" s="21"/>
      <c r="J115" s="21"/>
      <c r="K115" s="178"/>
      <c r="L115" s="178"/>
      <c r="M115" s="21"/>
      <c r="N115" s="21"/>
      <c r="O115" s="21"/>
      <c r="P115" s="21"/>
      <c r="Q115" s="21"/>
      <c r="R115" s="21"/>
      <c r="S115" s="21"/>
      <c r="T115" s="21"/>
      <c r="U115" s="21"/>
      <c r="V115" s="21"/>
      <c r="W115" s="21"/>
      <c r="X115" s="21"/>
      <c r="Y115" s="21"/>
      <c r="Z115" s="21"/>
    </row>
    <row r="116" ht="12.75" customHeight="1">
      <c r="A116" s="21"/>
      <c r="B116" s="21"/>
      <c r="C116" s="21"/>
      <c r="D116" s="21"/>
      <c r="E116" s="178"/>
      <c r="F116" s="178"/>
      <c r="G116" s="21"/>
      <c r="H116" s="21"/>
      <c r="I116" s="21"/>
      <c r="J116" s="21"/>
      <c r="K116" s="178"/>
      <c r="L116" s="178"/>
      <c r="M116" s="21"/>
      <c r="N116" s="21"/>
      <c r="O116" s="21"/>
      <c r="P116" s="21"/>
      <c r="Q116" s="21"/>
      <c r="R116" s="21"/>
      <c r="S116" s="21"/>
      <c r="T116" s="21"/>
      <c r="U116" s="21"/>
      <c r="V116" s="21"/>
      <c r="W116" s="21"/>
      <c r="X116" s="21"/>
      <c r="Y116" s="21"/>
      <c r="Z116" s="21"/>
    </row>
    <row r="117" ht="12.75" customHeight="1">
      <c r="A117" s="21"/>
      <c r="B117" s="21"/>
      <c r="C117" s="21"/>
      <c r="D117" s="21"/>
      <c r="E117" s="178"/>
      <c r="F117" s="178"/>
      <c r="G117" s="21"/>
      <c r="H117" s="21"/>
      <c r="I117" s="21"/>
      <c r="J117" s="21"/>
      <c r="K117" s="178"/>
      <c r="L117" s="178"/>
      <c r="M117" s="21"/>
      <c r="N117" s="21"/>
      <c r="O117" s="21"/>
      <c r="P117" s="21"/>
      <c r="Q117" s="21"/>
      <c r="R117" s="21"/>
      <c r="S117" s="21"/>
      <c r="T117" s="21"/>
      <c r="U117" s="21"/>
      <c r="V117" s="21"/>
      <c r="W117" s="21"/>
      <c r="X117" s="21"/>
      <c r="Y117" s="21"/>
      <c r="Z117" s="21"/>
    </row>
    <row r="118" ht="12.75" customHeight="1">
      <c r="A118" s="21"/>
      <c r="B118" s="21"/>
      <c r="C118" s="21"/>
      <c r="D118" s="21"/>
      <c r="E118" s="178"/>
      <c r="F118" s="178"/>
      <c r="G118" s="21"/>
      <c r="H118" s="21"/>
      <c r="I118" s="21"/>
      <c r="J118" s="21"/>
      <c r="K118" s="178"/>
      <c r="L118" s="178"/>
      <c r="M118" s="21"/>
      <c r="N118" s="21"/>
      <c r="O118" s="21"/>
      <c r="P118" s="21"/>
      <c r="Q118" s="21"/>
      <c r="R118" s="21"/>
      <c r="S118" s="21"/>
      <c r="T118" s="21"/>
      <c r="U118" s="21"/>
      <c r="V118" s="21"/>
      <c r="W118" s="21"/>
      <c r="X118" s="21"/>
      <c r="Y118" s="21"/>
      <c r="Z118" s="21"/>
    </row>
    <row r="119" ht="12.75" customHeight="1">
      <c r="A119" s="21"/>
      <c r="B119" s="21"/>
      <c r="C119" s="21"/>
      <c r="D119" s="21"/>
      <c r="E119" s="178"/>
      <c r="F119" s="178"/>
      <c r="G119" s="21"/>
      <c r="H119" s="21"/>
      <c r="I119" s="21"/>
      <c r="J119" s="21"/>
      <c r="K119" s="178"/>
      <c r="L119" s="178"/>
      <c r="M119" s="21"/>
      <c r="N119" s="21"/>
      <c r="O119" s="21"/>
      <c r="P119" s="21"/>
      <c r="Q119" s="21"/>
      <c r="R119" s="21"/>
      <c r="S119" s="21"/>
      <c r="T119" s="21"/>
      <c r="U119" s="21"/>
      <c r="V119" s="21"/>
      <c r="W119" s="21"/>
      <c r="X119" s="21"/>
      <c r="Y119" s="21"/>
      <c r="Z119" s="21"/>
    </row>
    <row r="120" ht="12.75" customHeight="1">
      <c r="A120" s="21"/>
      <c r="B120" s="21"/>
      <c r="C120" s="21"/>
      <c r="D120" s="21"/>
      <c r="E120" s="178"/>
      <c r="F120" s="178"/>
      <c r="G120" s="21"/>
      <c r="H120" s="21"/>
      <c r="I120" s="21"/>
      <c r="J120" s="21"/>
      <c r="K120" s="178"/>
      <c r="L120" s="178"/>
      <c r="M120" s="21"/>
      <c r="N120" s="21"/>
      <c r="O120" s="21"/>
      <c r="P120" s="21"/>
      <c r="Q120" s="21"/>
      <c r="R120" s="21"/>
      <c r="S120" s="21"/>
      <c r="T120" s="21"/>
      <c r="U120" s="21"/>
      <c r="V120" s="21"/>
      <c r="W120" s="21"/>
      <c r="X120" s="21"/>
      <c r="Y120" s="21"/>
      <c r="Z120" s="21"/>
    </row>
    <row r="121" ht="12.75" customHeight="1">
      <c r="A121" s="21"/>
      <c r="B121" s="21"/>
      <c r="C121" s="21"/>
      <c r="D121" s="21"/>
      <c r="E121" s="178"/>
      <c r="F121" s="178"/>
      <c r="G121" s="21"/>
      <c r="H121" s="21"/>
      <c r="I121" s="21"/>
      <c r="J121" s="21"/>
      <c r="K121" s="178"/>
      <c r="L121" s="178"/>
      <c r="M121" s="21"/>
      <c r="N121" s="21"/>
      <c r="O121" s="21"/>
      <c r="P121" s="21"/>
      <c r="Q121" s="21"/>
      <c r="R121" s="21"/>
      <c r="S121" s="21"/>
      <c r="T121" s="21"/>
      <c r="U121" s="21"/>
      <c r="V121" s="21"/>
      <c r="W121" s="21"/>
      <c r="X121" s="21"/>
      <c r="Y121" s="21"/>
      <c r="Z121" s="21"/>
    </row>
    <row r="122" ht="12.75" customHeight="1">
      <c r="A122" s="21"/>
      <c r="B122" s="21"/>
      <c r="C122" s="21"/>
      <c r="D122" s="21"/>
      <c r="E122" s="178"/>
      <c r="F122" s="178"/>
      <c r="G122" s="21"/>
      <c r="H122" s="21"/>
      <c r="I122" s="21"/>
      <c r="J122" s="21"/>
      <c r="K122" s="178"/>
      <c r="L122" s="178"/>
      <c r="M122" s="21"/>
      <c r="N122" s="21"/>
      <c r="O122" s="21"/>
      <c r="P122" s="21"/>
      <c r="Q122" s="21"/>
      <c r="R122" s="21"/>
      <c r="S122" s="21"/>
      <c r="T122" s="21"/>
      <c r="U122" s="21"/>
      <c r="V122" s="21"/>
      <c r="W122" s="21"/>
      <c r="X122" s="21"/>
      <c r="Y122" s="21"/>
      <c r="Z122" s="21"/>
    </row>
    <row r="123" ht="12.75" customHeight="1">
      <c r="A123" s="21"/>
      <c r="B123" s="21"/>
      <c r="C123" s="21"/>
      <c r="D123" s="21"/>
      <c r="E123" s="178"/>
      <c r="F123" s="178"/>
      <c r="G123" s="21"/>
      <c r="H123" s="21"/>
      <c r="I123" s="21"/>
      <c r="J123" s="21"/>
      <c r="K123" s="178"/>
      <c r="L123" s="178"/>
      <c r="M123" s="21"/>
      <c r="N123" s="21"/>
      <c r="O123" s="21"/>
      <c r="P123" s="21"/>
      <c r="Q123" s="21"/>
      <c r="R123" s="21"/>
      <c r="S123" s="21"/>
      <c r="T123" s="21"/>
      <c r="U123" s="21"/>
      <c r="V123" s="21"/>
      <c r="W123" s="21"/>
      <c r="X123" s="21"/>
      <c r="Y123" s="21"/>
      <c r="Z123" s="21"/>
    </row>
    <row r="124" ht="12.75" customHeight="1">
      <c r="A124" s="21"/>
      <c r="B124" s="21"/>
      <c r="C124" s="21"/>
      <c r="D124" s="21"/>
      <c r="E124" s="178"/>
      <c r="F124" s="178"/>
      <c r="G124" s="21"/>
      <c r="H124" s="21"/>
      <c r="I124" s="21"/>
      <c r="J124" s="21"/>
      <c r="K124" s="178"/>
      <c r="L124" s="178"/>
      <c r="M124" s="21"/>
      <c r="N124" s="21"/>
      <c r="O124" s="21"/>
      <c r="P124" s="21"/>
      <c r="Q124" s="21"/>
      <c r="R124" s="21"/>
      <c r="S124" s="21"/>
      <c r="T124" s="21"/>
      <c r="U124" s="21"/>
      <c r="V124" s="21"/>
      <c r="W124" s="21"/>
      <c r="X124" s="21"/>
      <c r="Y124" s="21"/>
      <c r="Z124" s="21"/>
    </row>
    <row r="125" ht="12.75" customHeight="1">
      <c r="A125" s="21"/>
      <c r="B125" s="21"/>
      <c r="C125" s="21"/>
      <c r="D125" s="21"/>
      <c r="E125" s="178"/>
      <c r="F125" s="178"/>
      <c r="G125" s="21"/>
      <c r="H125" s="21"/>
      <c r="I125" s="21"/>
      <c r="J125" s="21"/>
      <c r="K125" s="178"/>
      <c r="L125" s="178"/>
      <c r="M125" s="21"/>
      <c r="N125" s="21"/>
      <c r="O125" s="21"/>
      <c r="P125" s="21"/>
      <c r="Q125" s="21"/>
      <c r="R125" s="21"/>
      <c r="S125" s="21"/>
      <c r="T125" s="21"/>
      <c r="U125" s="21"/>
      <c r="V125" s="21"/>
      <c r="W125" s="21"/>
      <c r="X125" s="21"/>
      <c r="Y125" s="21"/>
      <c r="Z125" s="21"/>
    </row>
    <row r="126" ht="12.75" customHeight="1">
      <c r="A126" s="21"/>
      <c r="B126" s="21"/>
      <c r="C126" s="21"/>
      <c r="D126" s="21"/>
      <c r="E126" s="178"/>
      <c r="F126" s="178"/>
      <c r="G126" s="21"/>
      <c r="H126" s="21"/>
      <c r="I126" s="21"/>
      <c r="J126" s="21"/>
      <c r="K126" s="178"/>
      <c r="L126" s="178"/>
      <c r="M126" s="21"/>
      <c r="N126" s="21"/>
      <c r="O126" s="21"/>
      <c r="P126" s="21"/>
      <c r="Q126" s="21"/>
      <c r="R126" s="21"/>
      <c r="S126" s="21"/>
      <c r="T126" s="21"/>
      <c r="U126" s="21"/>
      <c r="V126" s="21"/>
      <c r="W126" s="21"/>
      <c r="X126" s="21"/>
      <c r="Y126" s="21"/>
      <c r="Z126" s="21"/>
    </row>
    <row r="127" ht="12.75" customHeight="1">
      <c r="A127" s="21"/>
      <c r="B127" s="21"/>
      <c r="C127" s="21"/>
      <c r="D127" s="21"/>
      <c r="E127" s="178"/>
      <c r="F127" s="178"/>
      <c r="G127" s="21"/>
      <c r="H127" s="21"/>
      <c r="I127" s="21"/>
      <c r="J127" s="21"/>
      <c r="K127" s="178"/>
      <c r="L127" s="178"/>
      <c r="M127" s="21"/>
      <c r="N127" s="21"/>
      <c r="O127" s="21"/>
      <c r="P127" s="21"/>
      <c r="Q127" s="21"/>
      <c r="R127" s="21"/>
      <c r="S127" s="21"/>
      <c r="T127" s="21"/>
      <c r="U127" s="21"/>
      <c r="V127" s="21"/>
      <c r="W127" s="21"/>
      <c r="X127" s="21"/>
      <c r="Y127" s="21"/>
      <c r="Z127" s="21"/>
    </row>
    <row r="128" ht="12.75" customHeight="1">
      <c r="A128" s="21"/>
      <c r="B128" s="21"/>
      <c r="C128" s="21"/>
      <c r="D128" s="21"/>
      <c r="E128" s="178"/>
      <c r="F128" s="178"/>
      <c r="G128" s="21"/>
      <c r="H128" s="21"/>
      <c r="I128" s="21"/>
      <c r="J128" s="21"/>
      <c r="K128" s="178"/>
      <c r="L128" s="178"/>
      <c r="M128" s="21"/>
      <c r="N128" s="21"/>
      <c r="O128" s="21"/>
      <c r="P128" s="21"/>
      <c r="Q128" s="21"/>
      <c r="R128" s="21"/>
      <c r="S128" s="21"/>
      <c r="T128" s="21"/>
      <c r="U128" s="21"/>
      <c r="V128" s="21"/>
      <c r="W128" s="21"/>
      <c r="X128" s="21"/>
      <c r="Y128" s="21"/>
      <c r="Z128" s="21"/>
    </row>
    <row r="129" ht="12.75" customHeight="1">
      <c r="A129" s="21"/>
      <c r="B129" s="21"/>
      <c r="C129" s="21"/>
      <c r="D129" s="21"/>
      <c r="E129" s="178"/>
      <c r="F129" s="178"/>
      <c r="G129" s="21"/>
      <c r="H129" s="21"/>
      <c r="I129" s="21"/>
      <c r="J129" s="21"/>
      <c r="K129" s="178"/>
      <c r="L129" s="178"/>
      <c r="M129" s="21"/>
      <c r="N129" s="21"/>
      <c r="O129" s="21"/>
      <c r="P129" s="21"/>
      <c r="Q129" s="21"/>
      <c r="R129" s="21"/>
      <c r="S129" s="21"/>
      <c r="T129" s="21"/>
      <c r="U129" s="21"/>
      <c r="V129" s="21"/>
      <c r="W129" s="21"/>
      <c r="X129" s="21"/>
      <c r="Y129" s="21"/>
      <c r="Z129" s="21"/>
    </row>
    <row r="130" ht="12.75" customHeight="1">
      <c r="A130" s="21"/>
      <c r="B130" s="21"/>
      <c r="C130" s="21"/>
      <c r="D130" s="21"/>
      <c r="E130" s="178"/>
      <c r="F130" s="178"/>
      <c r="G130" s="21"/>
      <c r="H130" s="21"/>
      <c r="I130" s="21"/>
      <c r="J130" s="21"/>
      <c r="K130" s="178"/>
      <c r="L130" s="178"/>
      <c r="M130" s="21"/>
      <c r="N130" s="21"/>
      <c r="O130" s="21"/>
      <c r="P130" s="21"/>
      <c r="Q130" s="21"/>
      <c r="R130" s="21"/>
      <c r="S130" s="21"/>
      <c r="T130" s="21"/>
      <c r="U130" s="21"/>
      <c r="V130" s="21"/>
      <c r="W130" s="21"/>
      <c r="X130" s="21"/>
      <c r="Y130" s="21"/>
      <c r="Z130" s="21"/>
    </row>
    <row r="131" ht="12.75" customHeight="1">
      <c r="A131" s="21"/>
      <c r="B131" s="21"/>
      <c r="C131" s="21"/>
      <c r="D131" s="21"/>
      <c r="E131" s="178"/>
      <c r="F131" s="178"/>
      <c r="G131" s="21"/>
      <c r="H131" s="21"/>
      <c r="I131" s="21"/>
      <c r="J131" s="21"/>
      <c r="K131" s="178"/>
      <c r="L131" s="178"/>
      <c r="M131" s="21"/>
      <c r="N131" s="21"/>
      <c r="O131" s="21"/>
      <c r="P131" s="21"/>
      <c r="Q131" s="21"/>
      <c r="R131" s="21"/>
      <c r="S131" s="21"/>
      <c r="T131" s="21"/>
      <c r="U131" s="21"/>
      <c r="V131" s="21"/>
      <c r="W131" s="21"/>
      <c r="X131" s="21"/>
      <c r="Y131" s="21"/>
      <c r="Z131" s="21"/>
    </row>
    <row r="132" ht="12.75" customHeight="1">
      <c r="A132" s="21"/>
      <c r="B132" s="21"/>
      <c r="C132" s="21"/>
      <c r="D132" s="21"/>
      <c r="E132" s="178"/>
      <c r="F132" s="178"/>
      <c r="G132" s="21"/>
      <c r="H132" s="21"/>
      <c r="I132" s="21"/>
      <c r="J132" s="21"/>
      <c r="K132" s="178"/>
      <c r="L132" s="178"/>
      <c r="M132" s="21"/>
      <c r="N132" s="21"/>
      <c r="O132" s="21"/>
      <c r="P132" s="21"/>
      <c r="Q132" s="21"/>
      <c r="R132" s="21"/>
      <c r="S132" s="21"/>
      <c r="T132" s="21"/>
      <c r="U132" s="21"/>
      <c r="V132" s="21"/>
      <c r="W132" s="21"/>
      <c r="X132" s="21"/>
      <c r="Y132" s="21"/>
      <c r="Z132" s="21"/>
    </row>
    <row r="133" ht="12.75" customHeight="1">
      <c r="A133" s="21"/>
      <c r="B133" s="21"/>
      <c r="C133" s="21"/>
      <c r="D133" s="21"/>
      <c r="E133" s="178"/>
      <c r="F133" s="178"/>
      <c r="G133" s="21"/>
      <c r="H133" s="21"/>
      <c r="I133" s="21"/>
      <c r="J133" s="21"/>
      <c r="K133" s="178"/>
      <c r="L133" s="178"/>
      <c r="M133" s="21"/>
      <c r="N133" s="21"/>
      <c r="O133" s="21"/>
      <c r="P133" s="21"/>
      <c r="Q133" s="21"/>
      <c r="R133" s="21"/>
      <c r="S133" s="21"/>
      <c r="T133" s="21"/>
      <c r="U133" s="21"/>
      <c r="V133" s="21"/>
      <c r="W133" s="21"/>
      <c r="X133" s="21"/>
      <c r="Y133" s="21"/>
      <c r="Z133" s="21"/>
    </row>
    <row r="134" ht="12.75" customHeight="1">
      <c r="A134" s="21"/>
      <c r="B134" s="21"/>
      <c r="C134" s="21"/>
      <c r="D134" s="21"/>
      <c r="E134" s="178"/>
      <c r="F134" s="178"/>
      <c r="G134" s="21"/>
      <c r="H134" s="21"/>
      <c r="I134" s="21"/>
      <c r="J134" s="21"/>
      <c r="K134" s="178"/>
      <c r="L134" s="178"/>
      <c r="M134" s="21"/>
      <c r="N134" s="21"/>
      <c r="O134" s="21"/>
      <c r="P134" s="21"/>
      <c r="Q134" s="21"/>
      <c r="R134" s="21"/>
      <c r="S134" s="21"/>
      <c r="T134" s="21"/>
      <c r="U134" s="21"/>
      <c r="V134" s="21"/>
      <c r="W134" s="21"/>
      <c r="X134" s="21"/>
      <c r="Y134" s="21"/>
      <c r="Z134" s="21"/>
    </row>
    <row r="135" ht="12.75" customHeight="1">
      <c r="A135" s="21"/>
      <c r="B135" s="21"/>
      <c r="C135" s="21"/>
      <c r="D135" s="21"/>
      <c r="E135" s="178"/>
      <c r="F135" s="178"/>
      <c r="G135" s="21"/>
      <c r="H135" s="21"/>
      <c r="I135" s="21"/>
      <c r="J135" s="21"/>
      <c r="K135" s="178"/>
      <c r="L135" s="178"/>
      <c r="M135" s="21"/>
      <c r="N135" s="21"/>
      <c r="O135" s="21"/>
      <c r="P135" s="21"/>
      <c r="Q135" s="21"/>
      <c r="R135" s="21"/>
      <c r="S135" s="21"/>
      <c r="T135" s="21"/>
      <c r="U135" s="21"/>
      <c r="V135" s="21"/>
      <c r="W135" s="21"/>
      <c r="X135" s="21"/>
      <c r="Y135" s="21"/>
      <c r="Z135" s="21"/>
    </row>
    <row r="136" ht="12.75" customHeight="1">
      <c r="A136" s="21"/>
      <c r="B136" s="21"/>
      <c r="C136" s="21"/>
      <c r="D136" s="21"/>
      <c r="E136" s="178"/>
      <c r="F136" s="178"/>
      <c r="G136" s="21"/>
      <c r="H136" s="21"/>
      <c r="I136" s="21"/>
      <c r="J136" s="21"/>
      <c r="K136" s="178"/>
      <c r="L136" s="178"/>
      <c r="M136" s="21"/>
      <c r="N136" s="21"/>
      <c r="O136" s="21"/>
      <c r="P136" s="21"/>
      <c r="Q136" s="21"/>
      <c r="R136" s="21"/>
      <c r="S136" s="21"/>
      <c r="T136" s="21"/>
      <c r="U136" s="21"/>
      <c r="V136" s="21"/>
      <c r="W136" s="21"/>
      <c r="X136" s="21"/>
      <c r="Y136" s="21"/>
      <c r="Z136" s="21"/>
    </row>
    <row r="137" ht="12.75" customHeight="1">
      <c r="A137" s="21"/>
      <c r="B137" s="21"/>
      <c r="C137" s="21"/>
      <c r="D137" s="21"/>
      <c r="E137" s="178"/>
      <c r="F137" s="178"/>
      <c r="G137" s="21"/>
      <c r="H137" s="21"/>
      <c r="I137" s="21"/>
      <c r="J137" s="21"/>
      <c r="K137" s="178"/>
      <c r="L137" s="178"/>
      <c r="M137" s="21"/>
      <c r="N137" s="21"/>
      <c r="O137" s="21"/>
      <c r="P137" s="21"/>
      <c r="Q137" s="21"/>
      <c r="R137" s="21"/>
      <c r="S137" s="21"/>
      <c r="T137" s="21"/>
      <c r="U137" s="21"/>
      <c r="V137" s="21"/>
      <c r="W137" s="21"/>
      <c r="X137" s="21"/>
      <c r="Y137" s="21"/>
      <c r="Z137" s="21"/>
    </row>
    <row r="138" ht="12.75" customHeight="1">
      <c r="A138" s="21"/>
      <c r="B138" s="21"/>
      <c r="C138" s="21"/>
      <c r="D138" s="21"/>
      <c r="E138" s="178"/>
      <c r="F138" s="178"/>
      <c r="G138" s="21"/>
      <c r="H138" s="21"/>
      <c r="I138" s="21"/>
      <c r="J138" s="21"/>
      <c r="K138" s="178"/>
      <c r="L138" s="178"/>
      <c r="M138" s="21"/>
      <c r="N138" s="21"/>
      <c r="O138" s="21"/>
      <c r="P138" s="21"/>
      <c r="Q138" s="21"/>
      <c r="R138" s="21"/>
      <c r="S138" s="21"/>
      <c r="T138" s="21"/>
      <c r="U138" s="21"/>
      <c r="V138" s="21"/>
      <c r="W138" s="21"/>
      <c r="X138" s="21"/>
      <c r="Y138" s="21"/>
      <c r="Z138" s="21"/>
    </row>
    <row r="139" ht="12.75" customHeight="1">
      <c r="A139" s="21"/>
      <c r="B139" s="21"/>
      <c r="C139" s="21"/>
      <c r="D139" s="21"/>
      <c r="E139" s="178"/>
      <c r="F139" s="178"/>
      <c r="G139" s="21"/>
      <c r="H139" s="21"/>
      <c r="I139" s="21"/>
      <c r="J139" s="21"/>
      <c r="K139" s="178"/>
      <c r="L139" s="178"/>
      <c r="M139" s="21"/>
      <c r="N139" s="21"/>
      <c r="O139" s="21"/>
      <c r="P139" s="21"/>
      <c r="Q139" s="21"/>
      <c r="R139" s="21"/>
      <c r="S139" s="21"/>
      <c r="T139" s="21"/>
      <c r="U139" s="21"/>
      <c r="V139" s="21"/>
      <c r="W139" s="21"/>
      <c r="X139" s="21"/>
      <c r="Y139" s="21"/>
      <c r="Z139" s="21"/>
    </row>
    <row r="140" ht="12.75" customHeight="1">
      <c r="A140" s="21"/>
      <c r="B140" s="21"/>
      <c r="C140" s="21"/>
      <c r="D140" s="21"/>
      <c r="E140" s="178"/>
      <c r="F140" s="178"/>
      <c r="G140" s="21"/>
      <c r="H140" s="21"/>
      <c r="I140" s="21"/>
      <c r="J140" s="21"/>
      <c r="K140" s="178"/>
      <c r="L140" s="178"/>
      <c r="M140" s="21"/>
      <c r="N140" s="21"/>
      <c r="O140" s="21"/>
      <c r="P140" s="21"/>
      <c r="Q140" s="21"/>
      <c r="R140" s="21"/>
      <c r="S140" s="21"/>
      <c r="T140" s="21"/>
      <c r="U140" s="21"/>
      <c r="V140" s="21"/>
      <c r="W140" s="21"/>
      <c r="X140" s="21"/>
      <c r="Y140" s="21"/>
      <c r="Z140" s="21"/>
    </row>
    <row r="141" ht="12.75" customHeight="1">
      <c r="A141" s="21"/>
      <c r="B141" s="21"/>
      <c r="C141" s="21"/>
      <c r="D141" s="21"/>
      <c r="E141" s="178"/>
      <c r="F141" s="178"/>
      <c r="G141" s="21"/>
      <c r="H141" s="21"/>
      <c r="I141" s="21"/>
      <c r="J141" s="21"/>
      <c r="K141" s="178"/>
      <c r="L141" s="178"/>
      <c r="M141" s="21"/>
      <c r="N141" s="21"/>
      <c r="O141" s="21"/>
      <c r="P141" s="21"/>
      <c r="Q141" s="21"/>
      <c r="R141" s="21"/>
      <c r="S141" s="21"/>
      <c r="T141" s="21"/>
      <c r="U141" s="21"/>
      <c r="V141" s="21"/>
      <c r="W141" s="21"/>
      <c r="X141" s="21"/>
      <c r="Y141" s="21"/>
      <c r="Z141" s="21"/>
    </row>
    <row r="142" ht="12.75" customHeight="1">
      <c r="A142" s="21"/>
      <c r="B142" s="21"/>
      <c r="C142" s="21"/>
      <c r="D142" s="21"/>
      <c r="E142" s="178"/>
      <c r="F142" s="178"/>
      <c r="G142" s="21"/>
      <c r="H142" s="21"/>
      <c r="I142" s="21"/>
      <c r="J142" s="21"/>
      <c r="K142" s="178"/>
      <c r="L142" s="178"/>
      <c r="M142" s="21"/>
      <c r="N142" s="21"/>
      <c r="O142" s="21"/>
      <c r="P142" s="21"/>
      <c r="Q142" s="21"/>
      <c r="R142" s="21"/>
      <c r="S142" s="21"/>
      <c r="T142" s="21"/>
      <c r="U142" s="21"/>
      <c r="V142" s="21"/>
      <c r="W142" s="21"/>
      <c r="X142" s="21"/>
      <c r="Y142" s="21"/>
      <c r="Z142" s="21"/>
    </row>
    <row r="143" ht="12.75" customHeight="1">
      <c r="A143" s="21"/>
      <c r="B143" s="21"/>
      <c r="C143" s="21"/>
      <c r="D143" s="21"/>
      <c r="E143" s="178"/>
      <c r="F143" s="178"/>
      <c r="G143" s="21"/>
      <c r="H143" s="21"/>
      <c r="I143" s="21"/>
      <c r="J143" s="21"/>
      <c r="K143" s="178"/>
      <c r="L143" s="178"/>
      <c r="M143" s="21"/>
      <c r="N143" s="21"/>
      <c r="O143" s="21"/>
      <c r="P143" s="21"/>
      <c r="Q143" s="21"/>
      <c r="R143" s="21"/>
      <c r="S143" s="21"/>
      <c r="T143" s="21"/>
      <c r="U143" s="21"/>
      <c r="V143" s="21"/>
      <c r="W143" s="21"/>
      <c r="X143" s="21"/>
      <c r="Y143" s="21"/>
      <c r="Z143" s="21"/>
    </row>
    <row r="144" ht="12.75" customHeight="1">
      <c r="A144" s="21"/>
      <c r="B144" s="21"/>
      <c r="C144" s="21"/>
      <c r="D144" s="21"/>
      <c r="E144" s="178"/>
      <c r="F144" s="178"/>
      <c r="G144" s="21"/>
      <c r="H144" s="21"/>
      <c r="I144" s="21"/>
      <c r="J144" s="21"/>
      <c r="K144" s="178"/>
      <c r="L144" s="178"/>
      <c r="M144" s="21"/>
      <c r="N144" s="21"/>
      <c r="O144" s="21"/>
      <c r="P144" s="21"/>
      <c r="Q144" s="21"/>
      <c r="R144" s="21"/>
      <c r="S144" s="21"/>
      <c r="T144" s="21"/>
      <c r="U144" s="21"/>
      <c r="V144" s="21"/>
      <c r="W144" s="21"/>
      <c r="X144" s="21"/>
      <c r="Y144" s="21"/>
      <c r="Z144" s="21"/>
    </row>
    <row r="145" ht="12.75" customHeight="1">
      <c r="A145" s="21"/>
      <c r="B145" s="21"/>
      <c r="C145" s="21"/>
      <c r="D145" s="21"/>
      <c r="E145" s="178"/>
      <c r="F145" s="178"/>
      <c r="G145" s="21"/>
      <c r="H145" s="21"/>
      <c r="I145" s="21"/>
      <c r="J145" s="21"/>
      <c r="K145" s="178"/>
      <c r="L145" s="178"/>
      <c r="M145" s="21"/>
      <c r="N145" s="21"/>
      <c r="O145" s="21"/>
      <c r="P145" s="21"/>
      <c r="Q145" s="21"/>
      <c r="R145" s="21"/>
      <c r="S145" s="21"/>
      <c r="T145" s="21"/>
      <c r="U145" s="21"/>
      <c r="V145" s="21"/>
      <c r="W145" s="21"/>
      <c r="X145" s="21"/>
      <c r="Y145" s="21"/>
      <c r="Z145" s="21"/>
    </row>
    <row r="146" ht="12.75" customHeight="1">
      <c r="A146" s="21"/>
      <c r="B146" s="21"/>
      <c r="C146" s="21"/>
      <c r="D146" s="21"/>
      <c r="E146" s="178"/>
      <c r="F146" s="178"/>
      <c r="G146" s="21"/>
      <c r="H146" s="21"/>
      <c r="I146" s="21"/>
      <c r="J146" s="21"/>
      <c r="K146" s="178"/>
      <c r="L146" s="178"/>
      <c r="M146" s="21"/>
      <c r="N146" s="21"/>
      <c r="O146" s="21"/>
      <c r="P146" s="21"/>
      <c r="Q146" s="21"/>
      <c r="R146" s="21"/>
      <c r="S146" s="21"/>
      <c r="T146" s="21"/>
      <c r="U146" s="21"/>
      <c r="V146" s="21"/>
      <c r="W146" s="21"/>
      <c r="X146" s="21"/>
      <c r="Y146" s="21"/>
      <c r="Z146" s="21"/>
    </row>
    <row r="147" ht="12.75" customHeight="1">
      <c r="A147" s="21"/>
      <c r="B147" s="21"/>
      <c r="C147" s="21"/>
      <c r="D147" s="21"/>
      <c r="E147" s="178"/>
      <c r="F147" s="178"/>
      <c r="G147" s="21"/>
      <c r="H147" s="21"/>
      <c r="I147" s="21"/>
      <c r="J147" s="21"/>
      <c r="K147" s="178"/>
      <c r="L147" s="178"/>
      <c r="M147" s="21"/>
      <c r="N147" s="21"/>
      <c r="O147" s="21"/>
      <c r="P147" s="21"/>
      <c r="Q147" s="21"/>
      <c r="R147" s="21"/>
      <c r="S147" s="21"/>
      <c r="T147" s="21"/>
      <c r="U147" s="21"/>
      <c r="V147" s="21"/>
      <c r="W147" s="21"/>
      <c r="X147" s="21"/>
      <c r="Y147" s="21"/>
      <c r="Z147" s="21"/>
    </row>
    <row r="148" ht="12.75" customHeight="1">
      <c r="A148" s="21"/>
      <c r="B148" s="21"/>
      <c r="C148" s="21"/>
      <c r="D148" s="21"/>
      <c r="E148" s="178"/>
      <c r="F148" s="178"/>
      <c r="G148" s="21"/>
      <c r="H148" s="21"/>
      <c r="I148" s="21"/>
      <c r="J148" s="21"/>
      <c r="K148" s="178"/>
      <c r="L148" s="178"/>
      <c r="M148" s="21"/>
      <c r="N148" s="21"/>
      <c r="O148" s="21"/>
      <c r="P148" s="21"/>
      <c r="Q148" s="21"/>
      <c r="R148" s="21"/>
      <c r="S148" s="21"/>
      <c r="T148" s="21"/>
      <c r="U148" s="21"/>
      <c r="V148" s="21"/>
      <c r="W148" s="21"/>
      <c r="X148" s="21"/>
      <c r="Y148" s="21"/>
      <c r="Z148" s="21"/>
    </row>
    <row r="149" ht="12.75" customHeight="1">
      <c r="A149" s="21"/>
      <c r="B149" s="21"/>
      <c r="C149" s="21"/>
      <c r="D149" s="21"/>
      <c r="E149" s="178"/>
      <c r="F149" s="178"/>
      <c r="G149" s="21"/>
      <c r="H149" s="21"/>
      <c r="I149" s="21"/>
      <c r="J149" s="21"/>
      <c r="K149" s="178"/>
      <c r="L149" s="178"/>
      <c r="M149" s="21"/>
      <c r="N149" s="21"/>
      <c r="O149" s="21"/>
      <c r="P149" s="21"/>
      <c r="Q149" s="21"/>
      <c r="R149" s="21"/>
      <c r="S149" s="21"/>
      <c r="T149" s="21"/>
      <c r="U149" s="21"/>
      <c r="V149" s="21"/>
      <c r="W149" s="21"/>
      <c r="X149" s="21"/>
      <c r="Y149" s="21"/>
      <c r="Z149" s="21"/>
    </row>
    <row r="150" ht="12.75" customHeight="1">
      <c r="A150" s="21"/>
      <c r="B150" s="21"/>
      <c r="C150" s="21"/>
      <c r="D150" s="21"/>
      <c r="E150" s="178"/>
      <c r="F150" s="178"/>
      <c r="G150" s="21"/>
      <c r="H150" s="21"/>
      <c r="I150" s="21"/>
      <c r="J150" s="21"/>
      <c r="K150" s="178"/>
      <c r="L150" s="178"/>
      <c r="M150" s="21"/>
      <c r="N150" s="21"/>
      <c r="O150" s="21"/>
      <c r="P150" s="21"/>
      <c r="Q150" s="21"/>
      <c r="R150" s="21"/>
      <c r="S150" s="21"/>
      <c r="T150" s="21"/>
      <c r="U150" s="21"/>
      <c r="V150" s="21"/>
      <c r="W150" s="21"/>
      <c r="X150" s="21"/>
      <c r="Y150" s="21"/>
      <c r="Z150" s="21"/>
    </row>
    <row r="151" ht="12.75" customHeight="1">
      <c r="A151" s="21"/>
      <c r="B151" s="21"/>
      <c r="C151" s="21"/>
      <c r="D151" s="21"/>
      <c r="E151" s="178"/>
      <c r="F151" s="178"/>
      <c r="G151" s="21"/>
      <c r="H151" s="21"/>
      <c r="I151" s="21"/>
      <c r="J151" s="21"/>
      <c r="K151" s="178"/>
      <c r="L151" s="178"/>
      <c r="M151" s="21"/>
      <c r="N151" s="21"/>
      <c r="O151" s="21"/>
      <c r="P151" s="21"/>
      <c r="Q151" s="21"/>
      <c r="R151" s="21"/>
      <c r="S151" s="21"/>
      <c r="T151" s="21"/>
      <c r="U151" s="21"/>
      <c r="V151" s="21"/>
      <c r="W151" s="21"/>
      <c r="X151" s="21"/>
      <c r="Y151" s="21"/>
      <c r="Z151" s="21"/>
    </row>
    <row r="152" ht="12.75" customHeight="1">
      <c r="A152" s="21"/>
      <c r="B152" s="21"/>
      <c r="C152" s="21"/>
      <c r="D152" s="21"/>
      <c r="E152" s="178"/>
      <c r="F152" s="178"/>
      <c r="G152" s="21"/>
      <c r="H152" s="21"/>
      <c r="I152" s="21"/>
      <c r="J152" s="21"/>
      <c r="K152" s="178"/>
      <c r="L152" s="178"/>
      <c r="M152" s="21"/>
      <c r="N152" s="21"/>
      <c r="O152" s="21"/>
      <c r="P152" s="21"/>
      <c r="Q152" s="21"/>
      <c r="R152" s="21"/>
      <c r="S152" s="21"/>
      <c r="T152" s="21"/>
      <c r="U152" s="21"/>
      <c r="V152" s="21"/>
      <c r="W152" s="21"/>
      <c r="X152" s="21"/>
      <c r="Y152" s="21"/>
      <c r="Z152" s="21"/>
    </row>
    <row r="153" ht="12.75" customHeight="1">
      <c r="A153" s="21"/>
      <c r="B153" s="21"/>
      <c r="C153" s="21"/>
      <c r="D153" s="21"/>
      <c r="E153" s="178"/>
      <c r="F153" s="178"/>
      <c r="G153" s="21"/>
      <c r="H153" s="21"/>
      <c r="I153" s="21"/>
      <c r="J153" s="21"/>
      <c r="K153" s="178"/>
      <c r="L153" s="178"/>
      <c r="M153" s="21"/>
      <c r="N153" s="21"/>
      <c r="O153" s="21"/>
      <c r="P153" s="21"/>
      <c r="Q153" s="21"/>
      <c r="R153" s="21"/>
      <c r="S153" s="21"/>
      <c r="T153" s="21"/>
      <c r="U153" s="21"/>
      <c r="V153" s="21"/>
      <c r="W153" s="21"/>
      <c r="X153" s="21"/>
      <c r="Y153" s="21"/>
      <c r="Z153" s="21"/>
    </row>
    <row r="154" ht="12.75" customHeight="1">
      <c r="A154" s="21"/>
      <c r="B154" s="21"/>
      <c r="C154" s="21"/>
      <c r="D154" s="21"/>
      <c r="E154" s="178"/>
      <c r="F154" s="178"/>
      <c r="G154" s="21"/>
      <c r="H154" s="21"/>
      <c r="I154" s="21"/>
      <c r="J154" s="21"/>
      <c r="K154" s="178"/>
      <c r="L154" s="178"/>
      <c r="M154" s="21"/>
      <c r="N154" s="21"/>
      <c r="O154" s="21"/>
      <c r="P154" s="21"/>
      <c r="Q154" s="21"/>
      <c r="R154" s="21"/>
      <c r="S154" s="21"/>
      <c r="T154" s="21"/>
      <c r="U154" s="21"/>
      <c r="V154" s="21"/>
      <c r="W154" s="21"/>
      <c r="X154" s="21"/>
      <c r="Y154" s="21"/>
      <c r="Z154" s="21"/>
    </row>
    <row r="155" ht="12.75" customHeight="1">
      <c r="A155" s="21"/>
      <c r="B155" s="21"/>
      <c r="C155" s="21"/>
      <c r="D155" s="21"/>
      <c r="E155" s="178"/>
      <c r="F155" s="178"/>
      <c r="G155" s="21"/>
      <c r="H155" s="21"/>
      <c r="I155" s="21"/>
      <c r="J155" s="21"/>
      <c r="K155" s="178"/>
      <c r="L155" s="178"/>
      <c r="M155" s="21"/>
      <c r="N155" s="21"/>
      <c r="O155" s="21"/>
      <c r="P155" s="21"/>
      <c r="Q155" s="21"/>
      <c r="R155" s="21"/>
      <c r="S155" s="21"/>
      <c r="T155" s="21"/>
      <c r="U155" s="21"/>
      <c r="V155" s="21"/>
      <c r="W155" s="21"/>
      <c r="X155" s="21"/>
      <c r="Y155" s="21"/>
      <c r="Z155" s="21"/>
    </row>
    <row r="156" ht="12.75" customHeight="1">
      <c r="A156" s="21"/>
      <c r="B156" s="21"/>
      <c r="C156" s="21"/>
      <c r="D156" s="21"/>
      <c r="E156" s="178"/>
      <c r="F156" s="178"/>
      <c r="G156" s="21"/>
      <c r="H156" s="21"/>
      <c r="I156" s="21"/>
      <c r="J156" s="21"/>
      <c r="K156" s="178"/>
      <c r="L156" s="178"/>
      <c r="M156" s="21"/>
      <c r="N156" s="21"/>
      <c r="O156" s="21"/>
      <c r="P156" s="21"/>
      <c r="Q156" s="21"/>
      <c r="R156" s="21"/>
      <c r="S156" s="21"/>
      <c r="T156" s="21"/>
      <c r="U156" s="21"/>
      <c r="V156" s="21"/>
      <c r="W156" s="21"/>
      <c r="X156" s="21"/>
      <c r="Y156" s="21"/>
      <c r="Z156" s="21"/>
    </row>
    <row r="157" ht="12.75" customHeight="1">
      <c r="A157" s="21"/>
      <c r="B157" s="21"/>
      <c r="C157" s="21"/>
      <c r="D157" s="21"/>
      <c r="E157" s="178"/>
      <c r="F157" s="178"/>
      <c r="G157" s="21"/>
      <c r="H157" s="21"/>
      <c r="I157" s="21"/>
      <c r="J157" s="21"/>
      <c r="K157" s="178"/>
      <c r="L157" s="178"/>
      <c r="M157" s="21"/>
      <c r="N157" s="21"/>
      <c r="O157" s="21"/>
      <c r="P157" s="21"/>
      <c r="Q157" s="21"/>
      <c r="R157" s="21"/>
      <c r="S157" s="21"/>
      <c r="T157" s="21"/>
      <c r="U157" s="21"/>
      <c r="V157" s="21"/>
      <c r="W157" s="21"/>
      <c r="X157" s="21"/>
      <c r="Y157" s="21"/>
      <c r="Z157" s="21"/>
    </row>
    <row r="158" ht="12.75" customHeight="1">
      <c r="A158" s="21"/>
      <c r="B158" s="21"/>
      <c r="C158" s="21"/>
      <c r="D158" s="21"/>
      <c r="E158" s="178"/>
      <c r="F158" s="178"/>
      <c r="G158" s="21"/>
      <c r="H158" s="21"/>
      <c r="I158" s="21"/>
      <c r="J158" s="21"/>
      <c r="K158" s="178"/>
      <c r="L158" s="178"/>
      <c r="M158" s="21"/>
      <c r="N158" s="21"/>
      <c r="O158" s="21"/>
      <c r="P158" s="21"/>
      <c r="Q158" s="21"/>
      <c r="R158" s="21"/>
      <c r="S158" s="21"/>
      <c r="T158" s="21"/>
      <c r="U158" s="21"/>
      <c r="V158" s="21"/>
      <c r="W158" s="21"/>
      <c r="X158" s="21"/>
      <c r="Y158" s="21"/>
      <c r="Z158" s="21"/>
    </row>
    <row r="159" ht="12.75" customHeight="1">
      <c r="A159" s="21"/>
      <c r="B159" s="21"/>
      <c r="C159" s="21"/>
      <c r="D159" s="21"/>
      <c r="E159" s="178"/>
      <c r="F159" s="178"/>
      <c r="G159" s="21"/>
      <c r="H159" s="21"/>
      <c r="I159" s="21"/>
      <c r="J159" s="21"/>
      <c r="K159" s="178"/>
      <c r="L159" s="178"/>
      <c r="M159" s="21"/>
      <c r="N159" s="21"/>
      <c r="O159" s="21"/>
      <c r="P159" s="21"/>
      <c r="Q159" s="21"/>
      <c r="R159" s="21"/>
      <c r="S159" s="21"/>
      <c r="T159" s="21"/>
      <c r="U159" s="21"/>
      <c r="V159" s="21"/>
      <c r="W159" s="21"/>
      <c r="X159" s="21"/>
      <c r="Y159" s="21"/>
      <c r="Z159" s="21"/>
    </row>
    <row r="160" ht="12.75" customHeight="1">
      <c r="A160" s="21"/>
      <c r="B160" s="21"/>
      <c r="C160" s="21"/>
      <c r="D160" s="21"/>
      <c r="E160" s="178"/>
      <c r="F160" s="178"/>
      <c r="G160" s="21"/>
      <c r="H160" s="21"/>
      <c r="I160" s="21"/>
      <c r="J160" s="21"/>
      <c r="K160" s="178"/>
      <c r="L160" s="178"/>
      <c r="M160" s="21"/>
      <c r="N160" s="21"/>
      <c r="O160" s="21"/>
      <c r="P160" s="21"/>
      <c r="Q160" s="21"/>
      <c r="R160" s="21"/>
      <c r="S160" s="21"/>
      <c r="T160" s="21"/>
      <c r="U160" s="21"/>
      <c r="V160" s="21"/>
      <c r="W160" s="21"/>
      <c r="X160" s="21"/>
      <c r="Y160" s="21"/>
      <c r="Z160" s="21"/>
    </row>
    <row r="161" ht="12.75" customHeight="1">
      <c r="A161" s="21"/>
      <c r="B161" s="21"/>
      <c r="C161" s="21"/>
      <c r="D161" s="21"/>
      <c r="E161" s="178"/>
      <c r="F161" s="178"/>
      <c r="G161" s="21"/>
      <c r="H161" s="21"/>
      <c r="I161" s="21"/>
      <c r="J161" s="21"/>
      <c r="K161" s="178"/>
      <c r="L161" s="178"/>
      <c r="M161" s="21"/>
      <c r="N161" s="21"/>
      <c r="O161" s="21"/>
      <c r="P161" s="21"/>
      <c r="Q161" s="21"/>
      <c r="R161" s="21"/>
      <c r="S161" s="21"/>
      <c r="T161" s="21"/>
      <c r="U161" s="21"/>
      <c r="V161" s="21"/>
      <c r="W161" s="21"/>
      <c r="X161" s="21"/>
      <c r="Y161" s="21"/>
      <c r="Z161" s="21"/>
    </row>
    <row r="162" ht="12.75" customHeight="1">
      <c r="A162" s="21"/>
      <c r="B162" s="21"/>
      <c r="C162" s="21"/>
      <c r="D162" s="21"/>
      <c r="E162" s="178"/>
      <c r="F162" s="178"/>
      <c r="G162" s="21"/>
      <c r="H162" s="21"/>
      <c r="I162" s="21"/>
      <c r="J162" s="21"/>
      <c r="K162" s="178"/>
      <c r="L162" s="178"/>
      <c r="M162" s="21"/>
      <c r="N162" s="21"/>
      <c r="O162" s="21"/>
      <c r="P162" s="21"/>
      <c r="Q162" s="21"/>
      <c r="R162" s="21"/>
      <c r="S162" s="21"/>
      <c r="T162" s="21"/>
      <c r="U162" s="21"/>
      <c r="V162" s="21"/>
      <c r="W162" s="21"/>
      <c r="X162" s="21"/>
      <c r="Y162" s="21"/>
      <c r="Z162" s="21"/>
    </row>
    <row r="163" ht="12.75" customHeight="1">
      <c r="A163" s="21"/>
      <c r="B163" s="21"/>
      <c r="C163" s="21"/>
      <c r="D163" s="21"/>
      <c r="E163" s="178"/>
      <c r="F163" s="178"/>
      <c r="G163" s="21"/>
      <c r="H163" s="21"/>
      <c r="I163" s="21"/>
      <c r="J163" s="21"/>
      <c r="K163" s="178"/>
      <c r="L163" s="178"/>
      <c r="M163" s="21"/>
      <c r="N163" s="21"/>
      <c r="O163" s="21"/>
      <c r="P163" s="21"/>
      <c r="Q163" s="21"/>
      <c r="R163" s="21"/>
      <c r="S163" s="21"/>
      <c r="T163" s="21"/>
      <c r="U163" s="21"/>
      <c r="V163" s="21"/>
      <c r="W163" s="21"/>
      <c r="X163" s="21"/>
      <c r="Y163" s="21"/>
      <c r="Z163" s="21"/>
    </row>
    <row r="164" ht="12.75" customHeight="1">
      <c r="A164" s="21"/>
      <c r="B164" s="21"/>
      <c r="C164" s="21"/>
      <c r="D164" s="21"/>
      <c r="E164" s="178"/>
      <c r="F164" s="178"/>
      <c r="G164" s="21"/>
      <c r="H164" s="21"/>
      <c r="I164" s="21"/>
      <c r="J164" s="21"/>
      <c r="K164" s="178"/>
      <c r="L164" s="178"/>
      <c r="M164" s="21"/>
      <c r="N164" s="21"/>
      <c r="O164" s="21"/>
      <c r="P164" s="21"/>
      <c r="Q164" s="21"/>
      <c r="R164" s="21"/>
      <c r="S164" s="21"/>
      <c r="T164" s="21"/>
      <c r="U164" s="21"/>
      <c r="V164" s="21"/>
      <c r="W164" s="21"/>
      <c r="X164" s="21"/>
      <c r="Y164" s="21"/>
      <c r="Z164" s="21"/>
    </row>
    <row r="165" ht="12.75" customHeight="1">
      <c r="A165" s="21"/>
      <c r="B165" s="21"/>
      <c r="C165" s="21"/>
      <c r="D165" s="21"/>
      <c r="E165" s="178"/>
      <c r="F165" s="178"/>
      <c r="G165" s="21"/>
      <c r="H165" s="21"/>
      <c r="I165" s="21"/>
      <c r="J165" s="21"/>
      <c r="K165" s="178"/>
      <c r="L165" s="178"/>
      <c r="M165" s="21"/>
      <c r="N165" s="21"/>
      <c r="O165" s="21"/>
      <c r="P165" s="21"/>
      <c r="Q165" s="21"/>
      <c r="R165" s="21"/>
      <c r="S165" s="21"/>
      <c r="T165" s="21"/>
      <c r="U165" s="21"/>
      <c r="V165" s="21"/>
      <c r="W165" s="21"/>
      <c r="X165" s="21"/>
      <c r="Y165" s="21"/>
      <c r="Z165" s="21"/>
    </row>
    <row r="166" ht="12.75" customHeight="1">
      <c r="A166" s="21"/>
      <c r="B166" s="21"/>
      <c r="C166" s="21"/>
      <c r="D166" s="21"/>
      <c r="E166" s="178"/>
      <c r="F166" s="178"/>
      <c r="G166" s="21"/>
      <c r="H166" s="21"/>
      <c r="I166" s="21"/>
      <c r="J166" s="21"/>
      <c r="K166" s="178"/>
      <c r="L166" s="178"/>
      <c r="M166" s="21"/>
      <c r="N166" s="21"/>
      <c r="O166" s="21"/>
      <c r="P166" s="21"/>
      <c r="Q166" s="21"/>
      <c r="R166" s="21"/>
      <c r="S166" s="21"/>
      <c r="T166" s="21"/>
      <c r="U166" s="21"/>
      <c r="V166" s="21"/>
      <c r="W166" s="21"/>
      <c r="X166" s="21"/>
      <c r="Y166" s="21"/>
      <c r="Z166" s="21"/>
    </row>
    <row r="167" ht="12.75" customHeight="1">
      <c r="A167" s="21"/>
      <c r="B167" s="21"/>
      <c r="C167" s="21"/>
      <c r="D167" s="21"/>
      <c r="E167" s="178"/>
      <c r="F167" s="178"/>
      <c r="G167" s="21"/>
      <c r="H167" s="21"/>
      <c r="I167" s="21"/>
      <c r="J167" s="21"/>
      <c r="K167" s="178"/>
      <c r="L167" s="178"/>
      <c r="M167" s="21"/>
      <c r="N167" s="21"/>
      <c r="O167" s="21"/>
      <c r="P167" s="21"/>
      <c r="Q167" s="21"/>
      <c r="R167" s="21"/>
      <c r="S167" s="21"/>
      <c r="T167" s="21"/>
      <c r="U167" s="21"/>
      <c r="V167" s="21"/>
      <c r="W167" s="21"/>
      <c r="X167" s="21"/>
      <c r="Y167" s="21"/>
      <c r="Z167" s="21"/>
    </row>
    <row r="168" ht="12.75" customHeight="1">
      <c r="A168" s="21"/>
      <c r="B168" s="21"/>
      <c r="C168" s="21"/>
      <c r="D168" s="21"/>
      <c r="E168" s="178"/>
      <c r="F168" s="178"/>
      <c r="G168" s="21"/>
      <c r="H168" s="21"/>
      <c r="I168" s="21"/>
      <c r="J168" s="21"/>
      <c r="K168" s="178"/>
      <c r="L168" s="178"/>
      <c r="M168" s="21"/>
      <c r="N168" s="21"/>
      <c r="O168" s="21"/>
      <c r="P168" s="21"/>
      <c r="Q168" s="21"/>
      <c r="R168" s="21"/>
      <c r="S168" s="21"/>
      <c r="T168" s="21"/>
      <c r="U168" s="21"/>
      <c r="V168" s="21"/>
      <c r="W168" s="21"/>
      <c r="X168" s="21"/>
      <c r="Y168" s="21"/>
      <c r="Z168" s="21"/>
    </row>
    <row r="169" ht="12.75" customHeight="1">
      <c r="A169" s="21"/>
      <c r="B169" s="21"/>
      <c r="C169" s="21"/>
      <c r="D169" s="21"/>
      <c r="E169" s="178"/>
      <c r="F169" s="178"/>
      <c r="G169" s="21"/>
      <c r="H169" s="21"/>
      <c r="I169" s="21"/>
      <c r="J169" s="21"/>
      <c r="K169" s="178"/>
      <c r="L169" s="178"/>
      <c r="M169" s="21"/>
      <c r="N169" s="21"/>
      <c r="O169" s="21"/>
      <c r="P169" s="21"/>
      <c r="Q169" s="21"/>
      <c r="R169" s="21"/>
      <c r="S169" s="21"/>
      <c r="T169" s="21"/>
      <c r="U169" s="21"/>
      <c r="V169" s="21"/>
      <c r="W169" s="21"/>
      <c r="X169" s="21"/>
      <c r="Y169" s="21"/>
      <c r="Z169" s="21"/>
    </row>
    <row r="170" ht="12.75" customHeight="1">
      <c r="A170" s="21"/>
      <c r="B170" s="21"/>
      <c r="C170" s="21"/>
      <c r="D170" s="21"/>
      <c r="E170" s="178"/>
      <c r="F170" s="178"/>
      <c r="G170" s="21"/>
      <c r="H170" s="21"/>
      <c r="I170" s="21"/>
      <c r="J170" s="21"/>
      <c r="K170" s="178"/>
      <c r="L170" s="178"/>
      <c r="M170" s="21"/>
      <c r="N170" s="21"/>
      <c r="O170" s="21"/>
      <c r="P170" s="21"/>
      <c r="Q170" s="21"/>
      <c r="R170" s="21"/>
      <c r="S170" s="21"/>
      <c r="T170" s="21"/>
      <c r="U170" s="21"/>
      <c r="V170" s="21"/>
      <c r="W170" s="21"/>
      <c r="X170" s="21"/>
      <c r="Y170" s="21"/>
      <c r="Z170" s="21"/>
    </row>
    <row r="171" ht="12.75" customHeight="1">
      <c r="A171" s="21"/>
      <c r="B171" s="21"/>
      <c r="C171" s="21"/>
      <c r="D171" s="21"/>
      <c r="E171" s="178"/>
      <c r="F171" s="178"/>
      <c r="G171" s="21"/>
      <c r="H171" s="21"/>
      <c r="I171" s="21"/>
      <c r="J171" s="21"/>
      <c r="K171" s="178"/>
      <c r="L171" s="178"/>
      <c r="M171" s="21"/>
      <c r="N171" s="21"/>
      <c r="O171" s="21"/>
      <c r="P171" s="21"/>
      <c r="Q171" s="21"/>
      <c r="R171" s="21"/>
      <c r="S171" s="21"/>
      <c r="T171" s="21"/>
      <c r="U171" s="21"/>
      <c r="V171" s="21"/>
      <c r="W171" s="21"/>
      <c r="X171" s="21"/>
      <c r="Y171" s="21"/>
      <c r="Z171" s="21"/>
    </row>
    <row r="172" ht="12.75" customHeight="1">
      <c r="A172" s="21"/>
      <c r="B172" s="21"/>
      <c r="C172" s="21"/>
      <c r="D172" s="21"/>
      <c r="E172" s="178"/>
      <c r="F172" s="178"/>
      <c r="G172" s="21"/>
      <c r="H172" s="21"/>
      <c r="I172" s="21"/>
      <c r="J172" s="21"/>
      <c r="K172" s="178"/>
      <c r="L172" s="178"/>
      <c r="M172" s="21"/>
      <c r="N172" s="21"/>
      <c r="O172" s="21"/>
      <c r="P172" s="21"/>
      <c r="Q172" s="21"/>
      <c r="R172" s="21"/>
      <c r="S172" s="21"/>
      <c r="T172" s="21"/>
      <c r="U172" s="21"/>
      <c r="V172" s="21"/>
      <c r="W172" s="21"/>
      <c r="X172" s="21"/>
      <c r="Y172" s="21"/>
      <c r="Z172" s="21"/>
    </row>
    <row r="173" ht="12.75" customHeight="1">
      <c r="A173" s="21"/>
      <c r="B173" s="21"/>
      <c r="C173" s="21"/>
      <c r="D173" s="21"/>
      <c r="E173" s="178"/>
      <c r="F173" s="178"/>
      <c r="G173" s="21"/>
      <c r="H173" s="21"/>
      <c r="I173" s="21"/>
      <c r="J173" s="21"/>
      <c r="K173" s="178"/>
      <c r="L173" s="178"/>
      <c r="M173" s="21"/>
      <c r="N173" s="21"/>
      <c r="O173" s="21"/>
      <c r="P173" s="21"/>
      <c r="Q173" s="21"/>
      <c r="R173" s="21"/>
      <c r="S173" s="21"/>
      <c r="T173" s="21"/>
      <c r="U173" s="21"/>
      <c r="V173" s="21"/>
      <c r="W173" s="21"/>
      <c r="X173" s="21"/>
      <c r="Y173" s="21"/>
      <c r="Z173" s="21"/>
    </row>
    <row r="174" ht="12.75" customHeight="1">
      <c r="A174" s="21"/>
      <c r="B174" s="21"/>
      <c r="C174" s="21"/>
      <c r="D174" s="21"/>
      <c r="E174" s="178"/>
      <c r="F174" s="178"/>
      <c r="G174" s="21"/>
      <c r="H174" s="21"/>
      <c r="I174" s="21"/>
      <c r="J174" s="21"/>
      <c r="K174" s="178"/>
      <c r="L174" s="178"/>
      <c r="M174" s="21"/>
      <c r="N174" s="21"/>
      <c r="O174" s="21"/>
      <c r="P174" s="21"/>
      <c r="Q174" s="21"/>
      <c r="R174" s="21"/>
      <c r="S174" s="21"/>
      <c r="T174" s="21"/>
      <c r="U174" s="21"/>
      <c r="V174" s="21"/>
      <c r="W174" s="21"/>
      <c r="X174" s="21"/>
      <c r="Y174" s="21"/>
      <c r="Z174" s="21"/>
    </row>
    <row r="175" ht="12.75" customHeight="1">
      <c r="A175" s="21"/>
      <c r="B175" s="21"/>
      <c r="C175" s="21"/>
      <c r="D175" s="21"/>
      <c r="E175" s="178"/>
      <c r="F175" s="178"/>
      <c r="G175" s="21"/>
      <c r="H175" s="21"/>
      <c r="I175" s="21"/>
      <c r="J175" s="21"/>
      <c r="K175" s="178"/>
      <c r="L175" s="178"/>
      <c r="M175" s="21"/>
      <c r="N175" s="21"/>
      <c r="O175" s="21"/>
      <c r="P175" s="21"/>
      <c r="Q175" s="21"/>
      <c r="R175" s="21"/>
      <c r="S175" s="21"/>
      <c r="T175" s="21"/>
      <c r="U175" s="21"/>
      <c r="V175" s="21"/>
      <c r="W175" s="21"/>
      <c r="X175" s="21"/>
      <c r="Y175" s="21"/>
      <c r="Z175" s="21"/>
    </row>
    <row r="176" ht="12.75" customHeight="1">
      <c r="A176" s="21"/>
      <c r="B176" s="21"/>
      <c r="C176" s="21"/>
      <c r="D176" s="21"/>
      <c r="E176" s="178"/>
      <c r="F176" s="178"/>
      <c r="G176" s="21"/>
      <c r="H176" s="21"/>
      <c r="I176" s="21"/>
      <c r="J176" s="21"/>
      <c r="K176" s="178"/>
      <c r="L176" s="178"/>
      <c r="M176" s="21"/>
      <c r="N176" s="21"/>
      <c r="O176" s="21"/>
      <c r="P176" s="21"/>
      <c r="Q176" s="21"/>
      <c r="R176" s="21"/>
      <c r="S176" s="21"/>
      <c r="T176" s="21"/>
      <c r="U176" s="21"/>
      <c r="V176" s="21"/>
      <c r="W176" s="21"/>
      <c r="X176" s="21"/>
      <c r="Y176" s="21"/>
      <c r="Z176" s="21"/>
    </row>
    <row r="177" ht="12.75" customHeight="1">
      <c r="A177" s="21"/>
      <c r="B177" s="21"/>
      <c r="C177" s="21"/>
      <c r="D177" s="21"/>
      <c r="E177" s="178"/>
      <c r="F177" s="178"/>
      <c r="G177" s="21"/>
      <c r="H177" s="21"/>
      <c r="I177" s="21"/>
      <c r="J177" s="21"/>
      <c r="K177" s="178"/>
      <c r="L177" s="178"/>
      <c r="M177" s="21"/>
      <c r="N177" s="21"/>
      <c r="O177" s="21"/>
      <c r="P177" s="21"/>
      <c r="Q177" s="21"/>
      <c r="R177" s="21"/>
      <c r="S177" s="21"/>
      <c r="T177" s="21"/>
      <c r="U177" s="21"/>
      <c r="V177" s="21"/>
      <c r="W177" s="21"/>
      <c r="X177" s="21"/>
      <c r="Y177" s="21"/>
      <c r="Z177" s="21"/>
    </row>
    <row r="178" ht="12.75" customHeight="1">
      <c r="A178" s="21"/>
      <c r="B178" s="21"/>
      <c r="C178" s="21"/>
      <c r="D178" s="21"/>
      <c r="E178" s="178"/>
      <c r="F178" s="178"/>
      <c r="G178" s="21"/>
      <c r="H178" s="21"/>
      <c r="I178" s="21"/>
      <c r="J178" s="21"/>
      <c r="K178" s="178"/>
      <c r="L178" s="178"/>
      <c r="M178" s="21"/>
      <c r="N178" s="21"/>
      <c r="O178" s="21"/>
      <c r="P178" s="21"/>
      <c r="Q178" s="21"/>
      <c r="R178" s="21"/>
      <c r="S178" s="21"/>
      <c r="T178" s="21"/>
      <c r="U178" s="21"/>
      <c r="V178" s="21"/>
      <c r="W178" s="21"/>
      <c r="X178" s="21"/>
      <c r="Y178" s="21"/>
      <c r="Z178" s="21"/>
    </row>
    <row r="179" ht="12.75" customHeight="1">
      <c r="A179" s="21"/>
      <c r="B179" s="21"/>
      <c r="C179" s="21"/>
      <c r="D179" s="21"/>
      <c r="E179" s="178"/>
      <c r="F179" s="178"/>
      <c r="G179" s="21"/>
      <c r="H179" s="21"/>
      <c r="I179" s="21"/>
      <c r="J179" s="21"/>
      <c r="K179" s="178"/>
      <c r="L179" s="178"/>
      <c r="M179" s="21"/>
      <c r="N179" s="21"/>
      <c r="O179" s="21"/>
      <c r="P179" s="21"/>
      <c r="Q179" s="21"/>
      <c r="R179" s="21"/>
      <c r="S179" s="21"/>
      <c r="T179" s="21"/>
      <c r="U179" s="21"/>
      <c r="V179" s="21"/>
      <c r="W179" s="21"/>
      <c r="X179" s="21"/>
      <c r="Y179" s="21"/>
      <c r="Z179" s="21"/>
    </row>
    <row r="180" ht="12.75" customHeight="1">
      <c r="A180" s="21"/>
      <c r="B180" s="21"/>
      <c r="C180" s="21"/>
      <c r="D180" s="21"/>
      <c r="E180" s="178"/>
      <c r="F180" s="178"/>
      <c r="G180" s="21"/>
      <c r="H180" s="21"/>
      <c r="I180" s="21"/>
      <c r="J180" s="21"/>
      <c r="K180" s="178"/>
      <c r="L180" s="178"/>
      <c r="M180" s="21"/>
      <c r="N180" s="21"/>
      <c r="O180" s="21"/>
      <c r="P180" s="21"/>
      <c r="Q180" s="21"/>
      <c r="R180" s="21"/>
      <c r="S180" s="21"/>
      <c r="T180" s="21"/>
      <c r="U180" s="21"/>
      <c r="V180" s="21"/>
      <c r="W180" s="21"/>
      <c r="X180" s="21"/>
      <c r="Y180" s="21"/>
      <c r="Z180" s="21"/>
    </row>
    <row r="181" ht="12.75" customHeight="1">
      <c r="A181" s="21"/>
      <c r="B181" s="21"/>
      <c r="C181" s="21"/>
      <c r="D181" s="21"/>
      <c r="E181" s="178"/>
      <c r="F181" s="178"/>
      <c r="G181" s="21"/>
      <c r="H181" s="21"/>
      <c r="I181" s="21"/>
      <c r="J181" s="21"/>
      <c r="K181" s="178"/>
      <c r="L181" s="178"/>
      <c r="M181" s="21"/>
      <c r="N181" s="21"/>
      <c r="O181" s="21"/>
      <c r="P181" s="21"/>
      <c r="Q181" s="21"/>
      <c r="R181" s="21"/>
      <c r="S181" s="21"/>
      <c r="T181" s="21"/>
      <c r="U181" s="21"/>
      <c r="V181" s="21"/>
      <c r="W181" s="21"/>
      <c r="X181" s="21"/>
      <c r="Y181" s="21"/>
      <c r="Z181" s="21"/>
    </row>
    <row r="182" ht="12.75" customHeight="1">
      <c r="A182" s="21"/>
      <c r="B182" s="21"/>
      <c r="C182" s="21"/>
      <c r="D182" s="21"/>
      <c r="E182" s="178"/>
      <c r="F182" s="178"/>
      <c r="G182" s="21"/>
      <c r="H182" s="21"/>
      <c r="I182" s="21"/>
      <c r="J182" s="21"/>
      <c r="K182" s="178"/>
      <c r="L182" s="178"/>
      <c r="M182" s="21"/>
      <c r="N182" s="21"/>
      <c r="O182" s="21"/>
      <c r="P182" s="21"/>
      <c r="Q182" s="21"/>
      <c r="R182" s="21"/>
      <c r="S182" s="21"/>
      <c r="T182" s="21"/>
      <c r="U182" s="21"/>
      <c r="V182" s="21"/>
      <c r="W182" s="21"/>
      <c r="X182" s="21"/>
      <c r="Y182" s="21"/>
      <c r="Z182" s="21"/>
    </row>
    <row r="183" ht="12.75" customHeight="1">
      <c r="A183" s="21"/>
      <c r="B183" s="21"/>
      <c r="C183" s="21"/>
      <c r="D183" s="21"/>
      <c r="E183" s="178"/>
      <c r="F183" s="178"/>
      <c r="G183" s="21"/>
      <c r="H183" s="21"/>
      <c r="I183" s="21"/>
      <c r="J183" s="21"/>
      <c r="K183" s="178"/>
      <c r="L183" s="178"/>
      <c r="M183" s="21"/>
      <c r="N183" s="21"/>
      <c r="O183" s="21"/>
      <c r="P183" s="21"/>
      <c r="Q183" s="21"/>
      <c r="R183" s="21"/>
      <c r="S183" s="21"/>
      <c r="T183" s="21"/>
      <c r="U183" s="21"/>
      <c r="V183" s="21"/>
      <c r="W183" s="21"/>
      <c r="X183" s="21"/>
      <c r="Y183" s="21"/>
      <c r="Z183" s="21"/>
    </row>
    <row r="184" ht="12.75" customHeight="1">
      <c r="A184" s="21"/>
      <c r="B184" s="21"/>
      <c r="C184" s="21"/>
      <c r="D184" s="21"/>
      <c r="E184" s="178"/>
      <c r="F184" s="178"/>
      <c r="G184" s="21"/>
      <c r="H184" s="21"/>
      <c r="I184" s="21"/>
      <c r="J184" s="21"/>
      <c r="K184" s="178"/>
      <c r="L184" s="178"/>
      <c r="M184" s="21"/>
      <c r="N184" s="21"/>
      <c r="O184" s="21"/>
      <c r="P184" s="21"/>
      <c r="Q184" s="21"/>
      <c r="R184" s="21"/>
      <c r="S184" s="21"/>
      <c r="T184" s="21"/>
      <c r="U184" s="21"/>
      <c r="V184" s="21"/>
      <c r="W184" s="21"/>
      <c r="X184" s="21"/>
      <c r="Y184" s="21"/>
      <c r="Z184" s="21"/>
    </row>
    <row r="185" ht="12.75" customHeight="1">
      <c r="A185" s="21"/>
      <c r="B185" s="21"/>
      <c r="C185" s="21"/>
      <c r="D185" s="21"/>
      <c r="E185" s="178"/>
      <c r="F185" s="178"/>
      <c r="G185" s="21"/>
      <c r="H185" s="21"/>
      <c r="I185" s="21"/>
      <c r="J185" s="21"/>
      <c r="K185" s="178"/>
      <c r="L185" s="178"/>
      <c r="M185" s="21"/>
      <c r="N185" s="21"/>
      <c r="O185" s="21"/>
      <c r="P185" s="21"/>
      <c r="Q185" s="21"/>
      <c r="R185" s="21"/>
      <c r="S185" s="21"/>
      <c r="T185" s="21"/>
      <c r="U185" s="21"/>
      <c r="V185" s="21"/>
      <c r="W185" s="21"/>
      <c r="X185" s="21"/>
      <c r="Y185" s="21"/>
      <c r="Z185" s="21"/>
    </row>
    <row r="186" ht="12.75" customHeight="1">
      <c r="A186" s="21"/>
      <c r="B186" s="21"/>
      <c r="C186" s="21"/>
      <c r="D186" s="21"/>
      <c r="E186" s="178"/>
      <c r="F186" s="178"/>
      <c r="G186" s="21"/>
      <c r="H186" s="21"/>
      <c r="I186" s="21"/>
      <c r="J186" s="21"/>
      <c r="K186" s="178"/>
      <c r="L186" s="178"/>
      <c r="M186" s="21"/>
      <c r="N186" s="21"/>
      <c r="O186" s="21"/>
      <c r="P186" s="21"/>
      <c r="Q186" s="21"/>
      <c r="R186" s="21"/>
      <c r="S186" s="21"/>
      <c r="T186" s="21"/>
      <c r="U186" s="21"/>
      <c r="V186" s="21"/>
      <c r="W186" s="21"/>
      <c r="X186" s="21"/>
      <c r="Y186" s="21"/>
      <c r="Z186" s="21"/>
    </row>
    <row r="187" ht="12.75" customHeight="1">
      <c r="A187" s="21"/>
      <c r="B187" s="21"/>
      <c r="C187" s="21"/>
      <c r="D187" s="21"/>
      <c r="E187" s="178"/>
      <c r="F187" s="178"/>
      <c r="G187" s="21"/>
      <c r="H187" s="21"/>
      <c r="I187" s="21"/>
      <c r="J187" s="21"/>
      <c r="K187" s="178"/>
      <c r="L187" s="178"/>
      <c r="M187" s="21"/>
      <c r="N187" s="21"/>
      <c r="O187" s="21"/>
      <c r="P187" s="21"/>
      <c r="Q187" s="21"/>
      <c r="R187" s="21"/>
      <c r="S187" s="21"/>
      <c r="T187" s="21"/>
      <c r="U187" s="21"/>
      <c r="V187" s="21"/>
      <c r="W187" s="21"/>
      <c r="X187" s="21"/>
      <c r="Y187" s="21"/>
      <c r="Z187" s="21"/>
    </row>
    <row r="188" ht="12.75" customHeight="1">
      <c r="A188" s="21"/>
      <c r="B188" s="21"/>
      <c r="C188" s="21"/>
      <c r="D188" s="21"/>
      <c r="E188" s="178"/>
      <c r="F188" s="178"/>
      <c r="G188" s="21"/>
      <c r="H188" s="21"/>
      <c r="I188" s="21"/>
      <c r="J188" s="21"/>
      <c r="K188" s="178"/>
      <c r="L188" s="178"/>
      <c r="M188" s="21"/>
      <c r="N188" s="21"/>
      <c r="O188" s="21"/>
      <c r="P188" s="21"/>
      <c r="Q188" s="21"/>
      <c r="R188" s="21"/>
      <c r="S188" s="21"/>
      <c r="T188" s="21"/>
      <c r="U188" s="21"/>
      <c r="V188" s="21"/>
      <c r="W188" s="21"/>
      <c r="X188" s="21"/>
      <c r="Y188" s="21"/>
      <c r="Z188" s="21"/>
    </row>
    <row r="189" ht="12.75" customHeight="1">
      <c r="A189" s="21"/>
      <c r="B189" s="21"/>
      <c r="C189" s="21"/>
      <c r="D189" s="21"/>
      <c r="E189" s="178"/>
      <c r="F189" s="178"/>
      <c r="G189" s="21"/>
      <c r="H189" s="21"/>
      <c r="I189" s="21"/>
      <c r="J189" s="21"/>
      <c r="K189" s="178"/>
      <c r="L189" s="178"/>
      <c r="M189" s="21"/>
      <c r="N189" s="21"/>
      <c r="O189" s="21"/>
      <c r="P189" s="21"/>
      <c r="Q189" s="21"/>
      <c r="R189" s="21"/>
      <c r="S189" s="21"/>
      <c r="T189" s="21"/>
      <c r="U189" s="21"/>
      <c r="V189" s="21"/>
      <c r="W189" s="21"/>
      <c r="X189" s="21"/>
      <c r="Y189" s="21"/>
      <c r="Z189" s="21"/>
    </row>
    <row r="190" ht="12.75" customHeight="1">
      <c r="A190" s="21"/>
      <c r="B190" s="21"/>
      <c r="C190" s="21"/>
      <c r="D190" s="21"/>
      <c r="E190" s="178"/>
      <c r="F190" s="178"/>
      <c r="G190" s="21"/>
      <c r="H190" s="21"/>
      <c r="I190" s="21"/>
      <c r="J190" s="21"/>
      <c r="K190" s="178"/>
      <c r="L190" s="178"/>
      <c r="M190" s="21"/>
      <c r="N190" s="21"/>
      <c r="O190" s="21"/>
      <c r="P190" s="21"/>
      <c r="Q190" s="21"/>
      <c r="R190" s="21"/>
      <c r="S190" s="21"/>
      <c r="T190" s="21"/>
      <c r="U190" s="21"/>
      <c r="V190" s="21"/>
      <c r="W190" s="21"/>
      <c r="X190" s="21"/>
      <c r="Y190" s="21"/>
      <c r="Z190" s="21"/>
    </row>
    <row r="191" ht="12.75" customHeight="1">
      <c r="A191" s="21"/>
      <c r="B191" s="21"/>
      <c r="C191" s="21"/>
      <c r="D191" s="21"/>
      <c r="E191" s="178"/>
      <c r="F191" s="178"/>
      <c r="G191" s="21"/>
      <c r="H191" s="21"/>
      <c r="I191" s="21"/>
      <c r="J191" s="21"/>
      <c r="K191" s="178"/>
      <c r="L191" s="178"/>
      <c r="M191" s="21"/>
      <c r="N191" s="21"/>
      <c r="O191" s="21"/>
      <c r="P191" s="21"/>
      <c r="Q191" s="21"/>
      <c r="R191" s="21"/>
      <c r="S191" s="21"/>
      <c r="T191" s="21"/>
      <c r="U191" s="21"/>
      <c r="V191" s="21"/>
      <c r="W191" s="21"/>
      <c r="X191" s="21"/>
      <c r="Y191" s="21"/>
      <c r="Z191" s="21"/>
    </row>
    <row r="192" ht="12.75" customHeight="1">
      <c r="A192" s="21"/>
      <c r="B192" s="21"/>
      <c r="C192" s="21"/>
      <c r="D192" s="21"/>
      <c r="E192" s="178"/>
      <c r="F192" s="178"/>
      <c r="G192" s="21"/>
      <c r="H192" s="21"/>
      <c r="I192" s="21"/>
      <c r="J192" s="21"/>
      <c r="K192" s="178"/>
      <c r="L192" s="178"/>
      <c r="M192" s="21"/>
      <c r="N192" s="21"/>
      <c r="O192" s="21"/>
      <c r="P192" s="21"/>
      <c r="Q192" s="21"/>
      <c r="R192" s="21"/>
      <c r="S192" s="21"/>
      <c r="T192" s="21"/>
      <c r="U192" s="21"/>
      <c r="V192" s="21"/>
      <c r="W192" s="21"/>
      <c r="X192" s="21"/>
      <c r="Y192" s="21"/>
      <c r="Z192" s="21"/>
    </row>
    <row r="193" ht="12.75" customHeight="1">
      <c r="A193" s="21"/>
      <c r="B193" s="21"/>
      <c r="C193" s="21"/>
      <c r="D193" s="21"/>
      <c r="E193" s="178"/>
      <c r="F193" s="178"/>
      <c r="G193" s="21"/>
      <c r="H193" s="21"/>
      <c r="I193" s="21"/>
      <c r="J193" s="21"/>
      <c r="K193" s="178"/>
      <c r="L193" s="178"/>
      <c r="M193" s="21"/>
      <c r="N193" s="21"/>
      <c r="O193" s="21"/>
      <c r="P193" s="21"/>
      <c r="Q193" s="21"/>
      <c r="R193" s="21"/>
      <c r="S193" s="21"/>
      <c r="T193" s="21"/>
      <c r="U193" s="21"/>
      <c r="V193" s="21"/>
      <c r="W193" s="21"/>
      <c r="X193" s="21"/>
      <c r="Y193" s="21"/>
      <c r="Z193" s="21"/>
    </row>
    <row r="194" ht="12.75" customHeight="1">
      <c r="A194" s="21"/>
      <c r="B194" s="21"/>
      <c r="C194" s="21"/>
      <c r="D194" s="21"/>
      <c r="E194" s="178"/>
      <c r="F194" s="178"/>
      <c r="G194" s="21"/>
      <c r="H194" s="21"/>
      <c r="I194" s="21"/>
      <c r="J194" s="21"/>
      <c r="K194" s="178"/>
      <c r="L194" s="178"/>
      <c r="M194" s="21"/>
      <c r="N194" s="21"/>
      <c r="O194" s="21"/>
      <c r="P194" s="21"/>
      <c r="Q194" s="21"/>
      <c r="R194" s="21"/>
      <c r="S194" s="21"/>
      <c r="T194" s="21"/>
      <c r="U194" s="21"/>
      <c r="V194" s="21"/>
      <c r="W194" s="21"/>
      <c r="X194" s="21"/>
      <c r="Y194" s="21"/>
      <c r="Z194" s="21"/>
    </row>
    <row r="195" ht="12.75" customHeight="1">
      <c r="A195" s="21"/>
      <c r="B195" s="21"/>
      <c r="C195" s="21"/>
      <c r="D195" s="21"/>
      <c r="E195" s="178"/>
      <c r="F195" s="178"/>
      <c r="G195" s="21"/>
      <c r="H195" s="21"/>
      <c r="I195" s="21"/>
      <c r="J195" s="21"/>
      <c r="K195" s="178"/>
      <c r="L195" s="178"/>
      <c r="M195" s="21"/>
      <c r="N195" s="21"/>
      <c r="O195" s="21"/>
      <c r="P195" s="21"/>
      <c r="Q195" s="21"/>
      <c r="R195" s="21"/>
      <c r="S195" s="21"/>
      <c r="T195" s="21"/>
      <c r="U195" s="21"/>
      <c r="V195" s="21"/>
      <c r="W195" s="21"/>
      <c r="X195" s="21"/>
      <c r="Y195" s="21"/>
      <c r="Z195" s="21"/>
    </row>
    <row r="196" ht="12.75" customHeight="1">
      <c r="A196" s="21"/>
      <c r="B196" s="21"/>
      <c r="C196" s="21"/>
      <c r="D196" s="21"/>
      <c r="E196" s="178"/>
      <c r="F196" s="178"/>
      <c r="G196" s="21"/>
      <c r="H196" s="21"/>
      <c r="I196" s="21"/>
      <c r="J196" s="21"/>
      <c r="K196" s="178"/>
      <c r="L196" s="178"/>
      <c r="M196" s="21"/>
      <c r="N196" s="21"/>
      <c r="O196" s="21"/>
      <c r="P196" s="21"/>
      <c r="Q196" s="21"/>
      <c r="R196" s="21"/>
      <c r="S196" s="21"/>
      <c r="T196" s="21"/>
      <c r="U196" s="21"/>
      <c r="V196" s="21"/>
      <c r="W196" s="21"/>
      <c r="X196" s="21"/>
      <c r="Y196" s="21"/>
      <c r="Z196" s="21"/>
    </row>
    <row r="197" ht="12.75" customHeight="1">
      <c r="A197" s="21"/>
      <c r="B197" s="21"/>
      <c r="C197" s="21"/>
      <c r="D197" s="21"/>
      <c r="E197" s="178"/>
      <c r="F197" s="178"/>
      <c r="G197" s="21"/>
      <c r="H197" s="21"/>
      <c r="I197" s="21"/>
      <c r="J197" s="21"/>
      <c r="K197" s="178"/>
      <c r="L197" s="178"/>
      <c r="M197" s="21"/>
      <c r="N197" s="21"/>
      <c r="O197" s="21"/>
      <c r="P197" s="21"/>
      <c r="Q197" s="21"/>
      <c r="R197" s="21"/>
      <c r="S197" s="21"/>
      <c r="T197" s="21"/>
      <c r="U197" s="21"/>
      <c r="V197" s="21"/>
      <c r="W197" s="21"/>
      <c r="X197" s="21"/>
      <c r="Y197" s="21"/>
      <c r="Z197" s="21"/>
    </row>
    <row r="198" ht="12.75" customHeight="1">
      <c r="A198" s="21"/>
      <c r="B198" s="21"/>
      <c r="C198" s="21"/>
      <c r="D198" s="21"/>
      <c r="E198" s="178"/>
      <c r="F198" s="178"/>
      <c r="G198" s="21"/>
      <c r="H198" s="21"/>
      <c r="I198" s="21"/>
      <c r="J198" s="21"/>
      <c r="K198" s="178"/>
      <c r="L198" s="178"/>
      <c r="M198" s="21"/>
      <c r="N198" s="21"/>
      <c r="O198" s="21"/>
      <c r="P198" s="21"/>
      <c r="Q198" s="21"/>
      <c r="R198" s="21"/>
      <c r="S198" s="21"/>
      <c r="T198" s="21"/>
      <c r="U198" s="21"/>
      <c r="V198" s="21"/>
      <c r="W198" s="21"/>
      <c r="X198" s="21"/>
      <c r="Y198" s="21"/>
      <c r="Z198" s="21"/>
    </row>
    <row r="199" ht="12.75" customHeight="1">
      <c r="A199" s="21"/>
      <c r="B199" s="21"/>
      <c r="C199" s="21"/>
      <c r="D199" s="21"/>
      <c r="E199" s="178"/>
      <c r="F199" s="178"/>
      <c r="G199" s="21"/>
      <c r="H199" s="21"/>
      <c r="I199" s="21"/>
      <c r="J199" s="21"/>
      <c r="K199" s="178"/>
      <c r="L199" s="178"/>
      <c r="M199" s="21"/>
      <c r="N199" s="21"/>
      <c r="O199" s="21"/>
      <c r="P199" s="21"/>
      <c r="Q199" s="21"/>
      <c r="R199" s="21"/>
      <c r="S199" s="21"/>
      <c r="T199" s="21"/>
      <c r="U199" s="21"/>
      <c r="V199" s="21"/>
      <c r="W199" s="21"/>
      <c r="X199" s="21"/>
      <c r="Y199" s="21"/>
      <c r="Z199" s="21"/>
    </row>
    <row r="200" ht="12.75" customHeight="1">
      <c r="A200" s="21"/>
      <c r="B200" s="21"/>
      <c r="C200" s="21"/>
      <c r="D200" s="21"/>
      <c r="E200" s="178"/>
      <c r="F200" s="178"/>
      <c r="G200" s="21"/>
      <c r="H200" s="21"/>
      <c r="I200" s="21"/>
      <c r="J200" s="21"/>
      <c r="K200" s="178"/>
      <c r="L200" s="178"/>
      <c r="M200" s="21"/>
      <c r="N200" s="21"/>
      <c r="O200" s="21"/>
      <c r="P200" s="21"/>
      <c r="Q200" s="21"/>
      <c r="R200" s="21"/>
      <c r="S200" s="21"/>
      <c r="T200" s="21"/>
      <c r="U200" s="21"/>
      <c r="V200" s="21"/>
      <c r="W200" s="21"/>
      <c r="X200" s="21"/>
      <c r="Y200" s="21"/>
      <c r="Z200" s="21"/>
    </row>
    <row r="201" ht="12.75" customHeight="1">
      <c r="A201" s="21"/>
      <c r="B201" s="21"/>
      <c r="C201" s="21"/>
      <c r="D201" s="21"/>
      <c r="E201" s="178"/>
      <c r="F201" s="178"/>
      <c r="G201" s="21"/>
      <c r="H201" s="21"/>
      <c r="I201" s="21"/>
      <c r="J201" s="21"/>
      <c r="K201" s="178"/>
      <c r="L201" s="178"/>
      <c r="M201" s="21"/>
      <c r="N201" s="21"/>
      <c r="O201" s="21"/>
      <c r="P201" s="21"/>
      <c r="Q201" s="21"/>
      <c r="R201" s="21"/>
      <c r="S201" s="21"/>
      <c r="T201" s="21"/>
      <c r="U201" s="21"/>
      <c r="V201" s="21"/>
      <c r="W201" s="21"/>
      <c r="X201" s="21"/>
      <c r="Y201" s="21"/>
      <c r="Z201" s="21"/>
    </row>
    <row r="202" ht="12.75" customHeight="1">
      <c r="A202" s="21"/>
      <c r="B202" s="21"/>
      <c r="C202" s="21"/>
      <c r="D202" s="21"/>
      <c r="E202" s="178"/>
      <c r="F202" s="178"/>
      <c r="G202" s="21"/>
      <c r="H202" s="21"/>
      <c r="I202" s="21"/>
      <c r="J202" s="21"/>
      <c r="K202" s="178"/>
      <c r="L202" s="178"/>
      <c r="M202" s="21"/>
      <c r="N202" s="21"/>
      <c r="O202" s="21"/>
      <c r="P202" s="21"/>
      <c r="Q202" s="21"/>
      <c r="R202" s="21"/>
      <c r="S202" s="21"/>
      <c r="T202" s="21"/>
      <c r="U202" s="21"/>
      <c r="V202" s="21"/>
      <c r="W202" s="21"/>
      <c r="X202" s="21"/>
      <c r="Y202" s="21"/>
      <c r="Z202" s="21"/>
    </row>
    <row r="203" ht="12.75" customHeight="1">
      <c r="A203" s="21"/>
      <c r="B203" s="21"/>
      <c r="C203" s="21"/>
      <c r="D203" s="21"/>
      <c r="E203" s="178"/>
      <c r="F203" s="178"/>
      <c r="G203" s="21"/>
      <c r="H203" s="21"/>
      <c r="I203" s="21"/>
      <c r="J203" s="21"/>
      <c r="K203" s="178"/>
      <c r="L203" s="178"/>
      <c r="M203" s="21"/>
      <c r="N203" s="21"/>
      <c r="O203" s="21"/>
      <c r="P203" s="21"/>
      <c r="Q203" s="21"/>
      <c r="R203" s="21"/>
      <c r="S203" s="21"/>
      <c r="T203" s="21"/>
      <c r="U203" s="21"/>
      <c r="V203" s="21"/>
      <c r="W203" s="21"/>
      <c r="X203" s="21"/>
      <c r="Y203" s="21"/>
      <c r="Z203" s="21"/>
    </row>
    <row r="204" ht="12.75" customHeight="1">
      <c r="A204" s="21"/>
      <c r="B204" s="21"/>
      <c r="C204" s="21"/>
      <c r="D204" s="21"/>
      <c r="E204" s="178"/>
      <c r="F204" s="178"/>
      <c r="G204" s="21"/>
      <c r="H204" s="21"/>
      <c r="I204" s="21"/>
      <c r="J204" s="21"/>
      <c r="K204" s="178"/>
      <c r="L204" s="178"/>
      <c r="M204" s="21"/>
      <c r="N204" s="21"/>
      <c r="O204" s="21"/>
      <c r="P204" s="21"/>
      <c r="Q204" s="21"/>
      <c r="R204" s="21"/>
      <c r="S204" s="21"/>
      <c r="T204" s="21"/>
      <c r="U204" s="21"/>
      <c r="V204" s="21"/>
      <c r="W204" s="21"/>
      <c r="X204" s="21"/>
      <c r="Y204" s="21"/>
      <c r="Z204" s="21"/>
    </row>
    <row r="205" ht="12.75" customHeight="1">
      <c r="A205" s="21"/>
      <c r="B205" s="21"/>
      <c r="C205" s="21"/>
      <c r="D205" s="21"/>
      <c r="E205" s="178"/>
      <c r="F205" s="178"/>
      <c r="G205" s="21"/>
      <c r="H205" s="21"/>
      <c r="I205" s="21"/>
      <c r="J205" s="21"/>
      <c r="K205" s="178"/>
      <c r="L205" s="178"/>
      <c r="M205" s="21"/>
      <c r="N205" s="21"/>
      <c r="O205" s="21"/>
      <c r="P205" s="21"/>
      <c r="Q205" s="21"/>
      <c r="R205" s="21"/>
      <c r="S205" s="21"/>
      <c r="T205" s="21"/>
      <c r="U205" s="21"/>
      <c r="V205" s="21"/>
      <c r="W205" s="21"/>
      <c r="X205" s="21"/>
      <c r="Y205" s="21"/>
      <c r="Z205" s="21"/>
    </row>
    <row r="206" ht="12.75" customHeight="1">
      <c r="A206" s="21"/>
      <c r="B206" s="21"/>
      <c r="C206" s="21"/>
      <c r="D206" s="21"/>
      <c r="E206" s="178"/>
      <c r="F206" s="178"/>
      <c r="G206" s="21"/>
      <c r="H206" s="21"/>
      <c r="I206" s="21"/>
      <c r="J206" s="21"/>
      <c r="K206" s="178"/>
      <c r="L206" s="178"/>
      <c r="M206" s="21"/>
      <c r="N206" s="21"/>
      <c r="O206" s="21"/>
      <c r="P206" s="21"/>
      <c r="Q206" s="21"/>
      <c r="R206" s="21"/>
      <c r="S206" s="21"/>
      <c r="T206" s="21"/>
      <c r="U206" s="21"/>
      <c r="V206" s="21"/>
      <c r="W206" s="21"/>
      <c r="X206" s="21"/>
      <c r="Y206" s="21"/>
      <c r="Z206" s="21"/>
    </row>
    <row r="207" ht="12.75" customHeight="1">
      <c r="A207" s="21"/>
      <c r="B207" s="21"/>
      <c r="C207" s="21"/>
      <c r="D207" s="21"/>
      <c r="E207" s="178"/>
      <c r="F207" s="178"/>
      <c r="G207" s="21"/>
      <c r="H207" s="21"/>
      <c r="I207" s="21"/>
      <c r="J207" s="21"/>
      <c r="K207" s="178"/>
      <c r="L207" s="178"/>
      <c r="M207" s="21"/>
      <c r="N207" s="21"/>
      <c r="O207" s="21"/>
      <c r="P207" s="21"/>
      <c r="Q207" s="21"/>
      <c r="R207" s="21"/>
      <c r="S207" s="21"/>
      <c r="T207" s="21"/>
      <c r="U207" s="21"/>
      <c r="V207" s="21"/>
      <c r="W207" s="21"/>
      <c r="X207" s="21"/>
      <c r="Y207" s="21"/>
      <c r="Z207" s="21"/>
    </row>
    <row r="208" ht="12.75" customHeight="1">
      <c r="A208" s="21"/>
      <c r="B208" s="21"/>
      <c r="C208" s="21"/>
      <c r="D208" s="21"/>
      <c r="E208" s="178"/>
      <c r="F208" s="178"/>
      <c r="G208" s="21"/>
      <c r="H208" s="21"/>
      <c r="I208" s="21"/>
      <c r="J208" s="21"/>
      <c r="K208" s="178"/>
      <c r="L208" s="178"/>
      <c r="M208" s="21"/>
      <c r="N208" s="21"/>
      <c r="O208" s="21"/>
      <c r="P208" s="21"/>
      <c r="Q208" s="21"/>
      <c r="R208" s="21"/>
      <c r="S208" s="21"/>
      <c r="T208" s="21"/>
      <c r="U208" s="21"/>
      <c r="V208" s="21"/>
      <c r="W208" s="21"/>
      <c r="X208" s="21"/>
      <c r="Y208" s="21"/>
      <c r="Z208" s="21"/>
    </row>
    <row r="209" ht="12.75" customHeight="1">
      <c r="A209" s="21"/>
      <c r="B209" s="21"/>
      <c r="C209" s="21"/>
      <c r="D209" s="21"/>
      <c r="E209" s="178"/>
      <c r="F209" s="178"/>
      <c r="G209" s="21"/>
      <c r="H209" s="21"/>
      <c r="I209" s="21"/>
      <c r="J209" s="21"/>
      <c r="K209" s="178"/>
      <c r="L209" s="178"/>
      <c r="M209" s="21"/>
      <c r="N209" s="21"/>
      <c r="O209" s="21"/>
      <c r="P209" s="21"/>
      <c r="Q209" s="21"/>
      <c r="R209" s="21"/>
      <c r="S209" s="21"/>
      <c r="T209" s="21"/>
      <c r="U209" s="21"/>
      <c r="V209" s="21"/>
      <c r="W209" s="21"/>
      <c r="X209" s="21"/>
      <c r="Y209" s="21"/>
      <c r="Z209" s="21"/>
    </row>
    <row r="210" ht="12.75" customHeight="1">
      <c r="A210" s="21"/>
      <c r="B210" s="21"/>
      <c r="C210" s="21"/>
      <c r="D210" s="21"/>
      <c r="E210" s="178"/>
      <c r="F210" s="178"/>
      <c r="G210" s="21"/>
      <c r="H210" s="21"/>
      <c r="I210" s="21"/>
      <c r="J210" s="21"/>
      <c r="K210" s="178"/>
      <c r="L210" s="178"/>
      <c r="M210" s="21"/>
      <c r="N210" s="21"/>
      <c r="O210" s="21"/>
      <c r="P210" s="21"/>
      <c r="Q210" s="21"/>
      <c r="R210" s="21"/>
      <c r="S210" s="21"/>
      <c r="T210" s="21"/>
      <c r="U210" s="21"/>
      <c r="V210" s="21"/>
      <c r="W210" s="21"/>
      <c r="X210" s="21"/>
      <c r="Y210" s="21"/>
      <c r="Z210" s="21"/>
    </row>
    <row r="211" ht="12.75" customHeight="1">
      <c r="A211" s="21"/>
      <c r="B211" s="21"/>
      <c r="C211" s="21"/>
      <c r="D211" s="21"/>
      <c r="E211" s="178"/>
      <c r="F211" s="178"/>
      <c r="G211" s="21"/>
      <c r="H211" s="21"/>
      <c r="I211" s="21"/>
      <c r="J211" s="21"/>
      <c r="K211" s="178"/>
      <c r="L211" s="178"/>
      <c r="M211" s="21"/>
      <c r="N211" s="21"/>
      <c r="O211" s="21"/>
      <c r="P211" s="21"/>
      <c r="Q211" s="21"/>
      <c r="R211" s="21"/>
      <c r="S211" s="21"/>
      <c r="T211" s="21"/>
      <c r="U211" s="21"/>
      <c r="V211" s="21"/>
      <c r="W211" s="21"/>
      <c r="X211" s="21"/>
      <c r="Y211" s="21"/>
      <c r="Z211" s="21"/>
    </row>
    <row r="212" ht="12.75" customHeight="1">
      <c r="A212" s="21"/>
      <c r="B212" s="21"/>
      <c r="C212" s="21"/>
      <c r="D212" s="21"/>
      <c r="E212" s="178"/>
      <c r="F212" s="178"/>
      <c r="G212" s="21"/>
      <c r="H212" s="21"/>
      <c r="I212" s="21"/>
      <c r="J212" s="21"/>
      <c r="K212" s="178"/>
      <c r="L212" s="178"/>
      <c r="M212" s="21"/>
      <c r="N212" s="21"/>
      <c r="O212" s="21"/>
      <c r="P212" s="21"/>
      <c r="Q212" s="21"/>
      <c r="R212" s="21"/>
      <c r="S212" s="21"/>
      <c r="T212" s="21"/>
      <c r="U212" s="21"/>
      <c r="V212" s="21"/>
      <c r="W212" s="21"/>
      <c r="X212" s="21"/>
      <c r="Y212" s="21"/>
      <c r="Z212" s="21"/>
    </row>
    <row r="213" ht="12.75" customHeight="1">
      <c r="A213" s="21"/>
      <c r="B213" s="21"/>
      <c r="C213" s="21"/>
      <c r="D213" s="21"/>
      <c r="E213" s="178"/>
      <c r="F213" s="178"/>
      <c r="G213" s="21"/>
      <c r="H213" s="21"/>
      <c r="I213" s="21"/>
      <c r="J213" s="21"/>
      <c r="K213" s="178"/>
      <c r="L213" s="178"/>
      <c r="M213" s="21"/>
      <c r="N213" s="21"/>
      <c r="O213" s="21"/>
      <c r="P213" s="21"/>
      <c r="Q213" s="21"/>
      <c r="R213" s="21"/>
      <c r="S213" s="21"/>
      <c r="T213" s="21"/>
      <c r="U213" s="21"/>
      <c r="V213" s="21"/>
      <c r="W213" s="21"/>
      <c r="X213" s="21"/>
      <c r="Y213" s="21"/>
      <c r="Z213" s="21"/>
    </row>
    <row r="214" ht="12.75" customHeight="1">
      <c r="A214" s="21"/>
      <c r="B214" s="21"/>
      <c r="C214" s="21"/>
      <c r="D214" s="21"/>
      <c r="E214" s="178"/>
      <c r="F214" s="178"/>
      <c r="G214" s="21"/>
      <c r="H214" s="21"/>
      <c r="I214" s="21"/>
      <c r="J214" s="21"/>
      <c r="K214" s="178"/>
      <c r="L214" s="178"/>
      <c r="M214" s="21"/>
      <c r="N214" s="21"/>
      <c r="O214" s="21"/>
      <c r="P214" s="21"/>
      <c r="Q214" s="21"/>
      <c r="R214" s="21"/>
      <c r="S214" s="21"/>
      <c r="T214" s="21"/>
      <c r="U214" s="21"/>
      <c r="V214" s="21"/>
      <c r="W214" s="21"/>
      <c r="X214" s="21"/>
      <c r="Y214" s="21"/>
      <c r="Z214" s="21"/>
    </row>
    <row r="215" ht="12.75" customHeight="1">
      <c r="A215" s="21"/>
      <c r="B215" s="21"/>
      <c r="C215" s="21"/>
      <c r="D215" s="21"/>
      <c r="E215" s="178"/>
      <c r="F215" s="178"/>
      <c r="G215" s="21"/>
      <c r="H215" s="21"/>
      <c r="I215" s="21"/>
      <c r="J215" s="21"/>
      <c r="K215" s="178"/>
      <c r="L215" s="178"/>
      <c r="M215" s="21"/>
      <c r="N215" s="21"/>
      <c r="O215" s="21"/>
      <c r="P215" s="21"/>
      <c r="Q215" s="21"/>
      <c r="R215" s="21"/>
      <c r="S215" s="21"/>
      <c r="T215" s="21"/>
      <c r="U215" s="21"/>
      <c r="V215" s="21"/>
      <c r="W215" s="21"/>
      <c r="X215" s="21"/>
      <c r="Y215" s="21"/>
      <c r="Z215" s="21"/>
    </row>
    <row r="216" ht="12.75" customHeight="1">
      <c r="A216" s="21"/>
      <c r="B216" s="21"/>
      <c r="C216" s="21"/>
      <c r="D216" s="21"/>
      <c r="E216" s="178"/>
      <c r="F216" s="178"/>
      <c r="G216" s="21"/>
      <c r="H216" s="21"/>
      <c r="I216" s="21"/>
      <c r="J216" s="21"/>
      <c r="K216" s="178"/>
      <c r="L216" s="178"/>
      <c r="M216" s="21"/>
      <c r="N216" s="21"/>
      <c r="O216" s="21"/>
      <c r="P216" s="21"/>
      <c r="Q216" s="21"/>
      <c r="R216" s="21"/>
      <c r="S216" s="21"/>
      <c r="T216" s="21"/>
      <c r="U216" s="21"/>
      <c r="V216" s="21"/>
      <c r="W216" s="21"/>
      <c r="X216" s="21"/>
      <c r="Y216" s="21"/>
      <c r="Z216" s="21"/>
    </row>
    <row r="217" ht="12.75" customHeight="1">
      <c r="A217" s="21"/>
      <c r="B217" s="21"/>
      <c r="C217" s="21"/>
      <c r="D217" s="21"/>
      <c r="E217" s="178"/>
      <c r="F217" s="178"/>
      <c r="G217" s="21"/>
      <c r="H217" s="21"/>
      <c r="I217" s="21"/>
      <c r="J217" s="21"/>
      <c r="K217" s="178"/>
      <c r="L217" s="178"/>
      <c r="M217" s="21"/>
      <c r="N217" s="21"/>
      <c r="O217" s="21"/>
      <c r="P217" s="21"/>
      <c r="Q217" s="21"/>
      <c r="R217" s="21"/>
      <c r="S217" s="21"/>
      <c r="T217" s="21"/>
      <c r="U217" s="21"/>
      <c r="V217" s="21"/>
      <c r="W217" s="21"/>
      <c r="X217" s="21"/>
      <c r="Y217" s="21"/>
      <c r="Z217" s="21"/>
    </row>
    <row r="218" ht="12.75" customHeight="1">
      <c r="A218" s="21"/>
      <c r="B218" s="21"/>
      <c r="C218" s="21"/>
      <c r="D218" s="21"/>
      <c r="E218" s="178"/>
      <c r="F218" s="178"/>
      <c r="G218" s="21"/>
      <c r="H218" s="21"/>
      <c r="I218" s="21"/>
      <c r="J218" s="21"/>
      <c r="K218" s="178"/>
      <c r="L218" s="178"/>
      <c r="M218" s="21"/>
      <c r="N218" s="21"/>
      <c r="O218" s="21"/>
      <c r="P218" s="21"/>
      <c r="Q218" s="21"/>
      <c r="R218" s="21"/>
      <c r="S218" s="21"/>
      <c r="T218" s="21"/>
      <c r="U218" s="21"/>
      <c r="V218" s="21"/>
      <c r="W218" s="21"/>
      <c r="X218" s="21"/>
      <c r="Y218" s="21"/>
      <c r="Z218" s="21"/>
    </row>
    <row r="219" ht="12.75" customHeight="1">
      <c r="A219" s="21"/>
      <c r="B219" s="21"/>
      <c r="C219" s="21"/>
      <c r="D219" s="21"/>
      <c r="E219" s="178"/>
      <c r="F219" s="178"/>
      <c r="G219" s="21"/>
      <c r="H219" s="21"/>
      <c r="I219" s="21"/>
      <c r="J219" s="21"/>
      <c r="K219" s="178"/>
      <c r="L219" s="178"/>
      <c r="M219" s="21"/>
      <c r="N219" s="21"/>
      <c r="O219" s="21"/>
      <c r="P219" s="21"/>
      <c r="Q219" s="21"/>
      <c r="R219" s="21"/>
      <c r="S219" s="21"/>
      <c r="T219" s="21"/>
      <c r="U219" s="21"/>
      <c r="V219" s="21"/>
      <c r="W219" s="21"/>
      <c r="X219" s="21"/>
      <c r="Y219" s="21"/>
      <c r="Z219" s="21"/>
    </row>
    <row r="220" ht="12.75" customHeight="1">
      <c r="A220" s="21"/>
      <c r="B220" s="21"/>
      <c r="C220" s="21"/>
      <c r="D220" s="21"/>
      <c r="E220" s="178"/>
      <c r="F220" s="178"/>
      <c r="G220" s="21"/>
      <c r="H220" s="21"/>
      <c r="I220" s="21"/>
      <c r="J220" s="21"/>
      <c r="K220" s="178"/>
      <c r="L220" s="178"/>
      <c r="M220" s="21"/>
      <c r="N220" s="21"/>
      <c r="O220" s="21"/>
      <c r="P220" s="21"/>
      <c r="Q220" s="21"/>
      <c r="R220" s="21"/>
      <c r="S220" s="21"/>
      <c r="T220" s="21"/>
      <c r="U220" s="21"/>
      <c r="V220" s="21"/>
      <c r="W220" s="21"/>
      <c r="X220" s="21"/>
      <c r="Y220" s="21"/>
      <c r="Z220" s="21"/>
    </row>
    <row r="221" ht="12.75" customHeight="1">
      <c r="A221" s="21"/>
      <c r="B221" s="21"/>
      <c r="C221" s="21"/>
      <c r="D221" s="21"/>
      <c r="E221" s="178"/>
      <c r="F221" s="178"/>
      <c r="G221" s="21"/>
      <c r="H221" s="21"/>
      <c r="I221" s="21"/>
      <c r="J221" s="21"/>
      <c r="K221" s="178"/>
      <c r="L221" s="178"/>
      <c r="M221" s="21"/>
      <c r="N221" s="21"/>
      <c r="O221" s="21"/>
      <c r="P221" s="21"/>
      <c r="Q221" s="21"/>
      <c r="R221" s="21"/>
      <c r="S221" s="21"/>
      <c r="T221" s="21"/>
      <c r="U221" s="21"/>
      <c r="V221" s="21"/>
      <c r="W221" s="21"/>
      <c r="X221" s="21"/>
      <c r="Y221" s="21"/>
      <c r="Z221" s="21"/>
    </row>
    <row r="222" ht="12.75" customHeight="1">
      <c r="A222" s="21"/>
      <c r="B222" s="21"/>
      <c r="C222" s="21"/>
      <c r="D222" s="21"/>
      <c r="E222" s="178"/>
      <c r="F222" s="178"/>
      <c r="G222" s="21"/>
      <c r="H222" s="21"/>
      <c r="I222" s="21"/>
      <c r="J222" s="21"/>
      <c r="K222" s="178"/>
      <c r="L222" s="178"/>
      <c r="M222" s="21"/>
      <c r="N222" s="21"/>
      <c r="O222" s="21"/>
      <c r="P222" s="21"/>
      <c r="Q222" s="21"/>
      <c r="R222" s="21"/>
      <c r="S222" s="21"/>
      <c r="T222" s="21"/>
      <c r="U222" s="21"/>
      <c r="V222" s="21"/>
      <c r="W222" s="21"/>
      <c r="X222" s="21"/>
      <c r="Y222" s="21"/>
      <c r="Z222" s="21"/>
    </row>
    <row r="223" ht="12.75" customHeight="1">
      <c r="A223" s="21"/>
      <c r="B223" s="21"/>
      <c r="C223" s="21"/>
      <c r="D223" s="21"/>
      <c r="E223" s="178"/>
      <c r="F223" s="178"/>
      <c r="G223" s="21"/>
      <c r="H223" s="21"/>
      <c r="I223" s="21"/>
      <c r="J223" s="21"/>
      <c r="K223" s="178"/>
      <c r="L223" s="178"/>
      <c r="M223" s="21"/>
      <c r="N223" s="21"/>
      <c r="O223" s="21"/>
      <c r="P223" s="21"/>
      <c r="Q223" s="21"/>
      <c r="R223" s="21"/>
      <c r="S223" s="21"/>
      <c r="T223" s="21"/>
      <c r="U223" s="21"/>
      <c r="V223" s="21"/>
      <c r="W223" s="21"/>
      <c r="X223" s="21"/>
      <c r="Y223" s="21"/>
      <c r="Z223" s="21"/>
    </row>
    <row r="224" ht="12.75" customHeight="1">
      <c r="A224" s="21"/>
      <c r="B224" s="21"/>
      <c r="C224" s="21"/>
      <c r="D224" s="21"/>
      <c r="E224" s="178"/>
      <c r="F224" s="178"/>
      <c r="G224" s="21"/>
      <c r="H224" s="21"/>
      <c r="I224" s="21"/>
      <c r="J224" s="21"/>
      <c r="K224" s="178"/>
      <c r="L224" s="178"/>
      <c r="M224" s="21"/>
      <c r="N224" s="21"/>
      <c r="O224" s="21"/>
      <c r="P224" s="21"/>
      <c r="Q224" s="21"/>
      <c r="R224" s="21"/>
      <c r="S224" s="21"/>
      <c r="T224" s="21"/>
      <c r="U224" s="21"/>
      <c r="V224" s="21"/>
      <c r="W224" s="21"/>
      <c r="X224" s="21"/>
      <c r="Y224" s="21"/>
      <c r="Z224" s="21"/>
    </row>
    <row r="225" ht="12.75" customHeight="1">
      <c r="A225" s="21"/>
      <c r="B225" s="21"/>
      <c r="C225" s="21"/>
      <c r="D225" s="21"/>
      <c r="E225" s="178"/>
      <c r="F225" s="178"/>
      <c r="G225" s="21"/>
      <c r="H225" s="21"/>
      <c r="I225" s="21"/>
      <c r="J225" s="21"/>
      <c r="K225" s="178"/>
      <c r="L225" s="178"/>
      <c r="M225" s="21"/>
      <c r="N225" s="21"/>
      <c r="O225" s="21"/>
      <c r="P225" s="21"/>
      <c r="Q225" s="21"/>
      <c r="R225" s="21"/>
      <c r="S225" s="21"/>
      <c r="T225" s="21"/>
      <c r="U225" s="21"/>
      <c r="V225" s="21"/>
      <c r="W225" s="21"/>
      <c r="X225" s="21"/>
      <c r="Y225" s="21"/>
      <c r="Z225" s="21"/>
    </row>
    <row r="226" ht="12.75" customHeight="1">
      <c r="A226" s="21"/>
      <c r="B226" s="21"/>
      <c r="C226" s="21"/>
      <c r="D226" s="21"/>
      <c r="E226" s="178"/>
      <c r="F226" s="178"/>
      <c r="G226" s="21"/>
      <c r="H226" s="21"/>
      <c r="I226" s="21"/>
      <c r="J226" s="21"/>
      <c r="K226" s="178"/>
      <c r="L226" s="178"/>
      <c r="M226" s="21"/>
      <c r="N226" s="21"/>
      <c r="O226" s="21"/>
      <c r="P226" s="21"/>
      <c r="Q226" s="21"/>
      <c r="R226" s="21"/>
      <c r="S226" s="21"/>
      <c r="T226" s="21"/>
      <c r="U226" s="21"/>
      <c r="V226" s="21"/>
      <c r="W226" s="21"/>
      <c r="X226" s="21"/>
      <c r="Y226" s="21"/>
      <c r="Z226" s="21"/>
    </row>
    <row r="227" ht="12.75" customHeight="1">
      <c r="A227" s="21"/>
      <c r="B227" s="21"/>
      <c r="C227" s="21"/>
      <c r="D227" s="21"/>
      <c r="E227" s="178"/>
      <c r="F227" s="178"/>
      <c r="G227" s="21"/>
      <c r="H227" s="21"/>
      <c r="I227" s="21"/>
      <c r="J227" s="21"/>
      <c r="K227" s="178"/>
      <c r="L227" s="178"/>
      <c r="M227" s="21"/>
      <c r="N227" s="21"/>
      <c r="O227" s="21"/>
      <c r="P227" s="21"/>
      <c r="Q227" s="21"/>
      <c r="R227" s="21"/>
      <c r="S227" s="21"/>
      <c r="T227" s="21"/>
      <c r="U227" s="21"/>
      <c r="V227" s="21"/>
      <c r="W227" s="21"/>
      <c r="X227" s="21"/>
      <c r="Y227" s="21"/>
      <c r="Z227" s="21"/>
    </row>
    <row r="228" ht="12.75" customHeight="1">
      <c r="A228" s="21"/>
      <c r="B228" s="21"/>
      <c r="C228" s="21"/>
      <c r="D228" s="21"/>
      <c r="E228" s="178"/>
      <c r="F228" s="178"/>
      <c r="G228" s="21"/>
      <c r="H228" s="21"/>
      <c r="I228" s="21"/>
      <c r="J228" s="21"/>
      <c r="K228" s="178"/>
      <c r="L228" s="178"/>
      <c r="M228" s="21"/>
      <c r="N228" s="21"/>
      <c r="O228" s="21"/>
      <c r="P228" s="21"/>
      <c r="Q228" s="21"/>
      <c r="R228" s="21"/>
      <c r="S228" s="21"/>
      <c r="T228" s="21"/>
      <c r="U228" s="21"/>
      <c r="V228" s="21"/>
      <c r="W228" s="21"/>
      <c r="X228" s="21"/>
      <c r="Y228" s="21"/>
      <c r="Z228" s="21"/>
    </row>
    <row r="229" ht="12.75" customHeight="1">
      <c r="A229" s="21"/>
      <c r="B229" s="21"/>
      <c r="C229" s="21"/>
      <c r="D229" s="21"/>
      <c r="E229" s="178"/>
      <c r="F229" s="178"/>
      <c r="G229" s="21"/>
      <c r="H229" s="21"/>
      <c r="I229" s="21"/>
      <c r="J229" s="21"/>
      <c r="K229" s="178"/>
      <c r="L229" s="178"/>
      <c r="M229" s="21"/>
      <c r="N229" s="21"/>
      <c r="O229" s="21"/>
      <c r="P229" s="21"/>
      <c r="Q229" s="21"/>
      <c r="R229" s="21"/>
      <c r="S229" s="21"/>
      <c r="T229" s="21"/>
      <c r="U229" s="21"/>
      <c r="V229" s="21"/>
      <c r="W229" s="21"/>
      <c r="X229" s="21"/>
      <c r="Y229" s="21"/>
      <c r="Z229" s="21"/>
    </row>
    <row r="230" ht="12.75" customHeight="1">
      <c r="A230" s="21"/>
      <c r="B230" s="21"/>
      <c r="C230" s="21"/>
      <c r="D230" s="21"/>
      <c r="E230" s="178"/>
      <c r="F230" s="178"/>
      <c r="G230" s="21"/>
      <c r="H230" s="21"/>
      <c r="I230" s="21"/>
      <c r="J230" s="21"/>
      <c r="K230" s="178"/>
      <c r="L230" s="178"/>
      <c r="M230" s="21"/>
      <c r="N230" s="21"/>
      <c r="O230" s="21"/>
      <c r="P230" s="21"/>
      <c r="Q230" s="21"/>
      <c r="R230" s="21"/>
      <c r="S230" s="21"/>
      <c r="T230" s="21"/>
      <c r="U230" s="21"/>
      <c r="V230" s="21"/>
      <c r="W230" s="21"/>
      <c r="X230" s="21"/>
      <c r="Y230" s="21"/>
      <c r="Z230" s="21"/>
    </row>
    <row r="231" ht="12.75" customHeight="1">
      <c r="A231" s="21"/>
      <c r="B231" s="21"/>
      <c r="C231" s="21"/>
      <c r="D231" s="21"/>
      <c r="E231" s="178"/>
      <c r="F231" s="178"/>
      <c r="G231" s="21"/>
      <c r="H231" s="21"/>
      <c r="I231" s="21"/>
      <c r="J231" s="21"/>
      <c r="K231" s="178"/>
      <c r="L231" s="178"/>
      <c r="M231" s="21"/>
      <c r="N231" s="21"/>
      <c r="O231" s="21"/>
      <c r="P231" s="21"/>
      <c r="Q231" s="21"/>
      <c r="R231" s="21"/>
      <c r="S231" s="21"/>
      <c r="T231" s="21"/>
      <c r="U231" s="21"/>
      <c r="V231" s="21"/>
      <c r="W231" s="21"/>
      <c r="X231" s="21"/>
      <c r="Y231" s="21"/>
      <c r="Z231" s="21"/>
    </row>
    <row r="232" ht="12.75" customHeight="1">
      <c r="A232" s="21"/>
      <c r="B232" s="21"/>
      <c r="C232" s="21"/>
      <c r="D232" s="21"/>
      <c r="E232" s="178"/>
      <c r="F232" s="178"/>
      <c r="G232" s="21"/>
      <c r="H232" s="21"/>
      <c r="I232" s="21"/>
      <c r="J232" s="21"/>
      <c r="K232" s="178"/>
      <c r="L232" s="178"/>
      <c r="M232" s="21"/>
      <c r="N232" s="21"/>
      <c r="O232" s="21"/>
      <c r="P232" s="21"/>
      <c r="Q232" s="21"/>
      <c r="R232" s="21"/>
      <c r="S232" s="21"/>
      <c r="T232" s="21"/>
      <c r="U232" s="21"/>
      <c r="V232" s="21"/>
      <c r="W232" s="21"/>
      <c r="X232" s="21"/>
      <c r="Y232" s="21"/>
      <c r="Z232" s="21"/>
    </row>
    <row r="233" ht="12.75" customHeight="1">
      <c r="A233" s="21"/>
      <c r="B233" s="21"/>
      <c r="C233" s="21"/>
      <c r="D233" s="21"/>
      <c r="E233" s="178"/>
      <c r="F233" s="178"/>
      <c r="G233" s="21"/>
      <c r="H233" s="21"/>
      <c r="I233" s="21"/>
      <c r="J233" s="21"/>
      <c r="K233" s="178"/>
      <c r="L233" s="178"/>
      <c r="M233" s="21"/>
      <c r="N233" s="21"/>
      <c r="O233" s="21"/>
      <c r="P233" s="21"/>
      <c r="Q233" s="21"/>
      <c r="R233" s="21"/>
      <c r="S233" s="21"/>
      <c r="T233" s="21"/>
      <c r="U233" s="21"/>
      <c r="V233" s="21"/>
      <c r="W233" s="21"/>
      <c r="X233" s="21"/>
      <c r="Y233" s="21"/>
      <c r="Z233" s="21"/>
    </row>
    <row r="234" ht="12.75" customHeight="1">
      <c r="A234" s="21"/>
      <c r="B234" s="21"/>
      <c r="C234" s="21"/>
      <c r="D234" s="21"/>
      <c r="E234" s="178"/>
      <c r="F234" s="178"/>
      <c r="G234" s="21"/>
      <c r="H234" s="21"/>
      <c r="I234" s="21"/>
      <c r="J234" s="21"/>
      <c r="K234" s="178"/>
      <c r="L234" s="178"/>
      <c r="M234" s="21"/>
      <c r="N234" s="21"/>
      <c r="O234" s="21"/>
      <c r="P234" s="21"/>
      <c r="Q234" s="21"/>
      <c r="R234" s="21"/>
      <c r="S234" s="21"/>
      <c r="T234" s="21"/>
      <c r="U234" s="21"/>
      <c r="V234" s="21"/>
      <c r="W234" s="21"/>
      <c r="X234" s="21"/>
      <c r="Y234" s="21"/>
      <c r="Z234" s="21"/>
    </row>
    <row r="235" ht="12.75" customHeight="1">
      <c r="A235" s="21"/>
      <c r="B235" s="21"/>
      <c r="C235" s="21"/>
      <c r="D235" s="21"/>
      <c r="E235" s="178"/>
      <c r="F235" s="178"/>
      <c r="G235" s="21"/>
      <c r="H235" s="21"/>
      <c r="I235" s="21"/>
      <c r="J235" s="21"/>
      <c r="K235" s="178"/>
      <c r="L235" s="178"/>
      <c r="M235" s="21"/>
      <c r="N235" s="21"/>
      <c r="O235" s="21"/>
      <c r="P235" s="21"/>
      <c r="Q235" s="21"/>
      <c r="R235" s="21"/>
      <c r="S235" s="21"/>
      <c r="T235" s="21"/>
      <c r="U235" s="21"/>
      <c r="V235" s="21"/>
      <c r="W235" s="21"/>
      <c r="X235" s="21"/>
      <c r="Y235" s="21"/>
      <c r="Z235" s="21"/>
    </row>
    <row r="236" ht="12.75" customHeight="1">
      <c r="A236" s="21"/>
      <c r="B236" s="21"/>
      <c r="C236" s="21"/>
      <c r="D236" s="21"/>
      <c r="E236" s="178"/>
      <c r="F236" s="178"/>
      <c r="G236" s="21"/>
      <c r="H236" s="21"/>
      <c r="I236" s="21"/>
      <c r="J236" s="21"/>
      <c r="K236" s="178"/>
      <c r="L236" s="178"/>
      <c r="M236" s="21"/>
      <c r="N236" s="21"/>
      <c r="O236" s="21"/>
      <c r="P236" s="21"/>
      <c r="Q236" s="21"/>
      <c r="R236" s="21"/>
      <c r="S236" s="21"/>
      <c r="T236" s="21"/>
      <c r="U236" s="21"/>
      <c r="V236" s="21"/>
      <c r="W236" s="21"/>
      <c r="X236" s="21"/>
      <c r="Y236" s="21"/>
      <c r="Z236" s="21"/>
    </row>
    <row r="237" ht="12.75" customHeight="1">
      <c r="A237" s="21"/>
      <c r="B237" s="21"/>
      <c r="C237" s="21"/>
      <c r="D237" s="21"/>
      <c r="E237" s="178"/>
      <c r="F237" s="178"/>
      <c r="G237" s="21"/>
      <c r="H237" s="21"/>
      <c r="I237" s="21"/>
      <c r="J237" s="21"/>
      <c r="K237" s="178"/>
      <c r="L237" s="178"/>
      <c r="M237" s="21"/>
      <c r="N237" s="21"/>
      <c r="O237" s="21"/>
      <c r="P237" s="21"/>
      <c r="Q237" s="21"/>
      <c r="R237" s="21"/>
      <c r="S237" s="21"/>
      <c r="T237" s="21"/>
      <c r="U237" s="21"/>
      <c r="V237" s="21"/>
      <c r="W237" s="21"/>
      <c r="X237" s="21"/>
      <c r="Y237" s="21"/>
      <c r="Z237" s="21"/>
    </row>
    <row r="238" ht="12.75" customHeight="1">
      <c r="A238" s="21"/>
      <c r="B238" s="21"/>
      <c r="C238" s="21"/>
      <c r="D238" s="21"/>
      <c r="E238" s="178"/>
      <c r="F238" s="178"/>
      <c r="G238" s="21"/>
      <c r="H238" s="21"/>
      <c r="I238" s="21"/>
      <c r="J238" s="21"/>
      <c r="K238" s="178"/>
      <c r="L238" s="178"/>
      <c r="M238" s="21"/>
      <c r="N238" s="21"/>
      <c r="O238" s="21"/>
      <c r="P238" s="21"/>
      <c r="Q238" s="21"/>
      <c r="R238" s="21"/>
      <c r="S238" s="21"/>
      <c r="T238" s="21"/>
      <c r="U238" s="21"/>
      <c r="V238" s="21"/>
      <c r="W238" s="21"/>
      <c r="X238" s="21"/>
      <c r="Y238" s="21"/>
      <c r="Z238" s="21"/>
    </row>
    <row r="239" ht="12.75" customHeight="1">
      <c r="A239" s="21"/>
      <c r="B239" s="21"/>
      <c r="C239" s="21"/>
      <c r="D239" s="21"/>
      <c r="E239" s="178"/>
      <c r="F239" s="178"/>
      <c r="G239" s="21"/>
      <c r="H239" s="21"/>
      <c r="I239" s="21"/>
      <c r="J239" s="21"/>
      <c r="K239" s="178"/>
      <c r="L239" s="178"/>
      <c r="M239" s="21"/>
      <c r="N239" s="21"/>
      <c r="O239" s="21"/>
      <c r="P239" s="21"/>
      <c r="Q239" s="21"/>
      <c r="R239" s="21"/>
      <c r="S239" s="21"/>
      <c r="T239" s="21"/>
      <c r="U239" s="21"/>
      <c r="V239" s="21"/>
      <c r="W239" s="21"/>
      <c r="X239" s="21"/>
      <c r="Y239" s="21"/>
      <c r="Z239" s="21"/>
    </row>
    <row r="240" ht="12.75" customHeight="1">
      <c r="A240" s="21"/>
      <c r="B240" s="21"/>
      <c r="C240" s="21"/>
      <c r="D240" s="21"/>
      <c r="E240" s="178"/>
      <c r="F240" s="178"/>
      <c r="G240" s="21"/>
      <c r="H240" s="21"/>
      <c r="I240" s="21"/>
      <c r="J240" s="21"/>
      <c r="K240" s="178"/>
      <c r="L240" s="178"/>
      <c r="M240" s="21"/>
      <c r="N240" s="21"/>
      <c r="O240" s="21"/>
      <c r="P240" s="21"/>
      <c r="Q240" s="21"/>
      <c r="R240" s="21"/>
      <c r="S240" s="21"/>
      <c r="T240" s="21"/>
      <c r="U240" s="21"/>
      <c r="V240" s="21"/>
      <c r="W240" s="21"/>
      <c r="X240" s="21"/>
      <c r="Y240" s="21"/>
      <c r="Z240" s="21"/>
    </row>
    <row r="241" ht="12.75" customHeight="1">
      <c r="A241" s="21"/>
      <c r="B241" s="21"/>
      <c r="C241" s="21"/>
      <c r="D241" s="21"/>
      <c r="E241" s="178"/>
      <c r="F241" s="178"/>
      <c r="G241" s="21"/>
      <c r="H241" s="21"/>
      <c r="I241" s="21"/>
      <c r="J241" s="21"/>
      <c r="K241" s="178"/>
      <c r="L241" s="178"/>
      <c r="M241" s="21"/>
      <c r="N241" s="21"/>
      <c r="O241" s="21"/>
      <c r="P241" s="21"/>
      <c r="Q241" s="21"/>
      <c r="R241" s="21"/>
      <c r="S241" s="21"/>
      <c r="T241" s="21"/>
      <c r="U241" s="21"/>
      <c r="V241" s="21"/>
      <c r="W241" s="21"/>
      <c r="X241" s="21"/>
      <c r="Y241" s="21"/>
      <c r="Z241" s="21"/>
    </row>
    <row r="242" ht="12.75" customHeight="1">
      <c r="A242" s="21"/>
      <c r="B242" s="21"/>
      <c r="C242" s="21"/>
      <c r="D242" s="21"/>
      <c r="E242" s="178"/>
      <c r="F242" s="178"/>
      <c r="G242" s="21"/>
      <c r="H242" s="21"/>
      <c r="I242" s="21"/>
      <c r="J242" s="21"/>
      <c r="K242" s="178"/>
      <c r="L242" s="178"/>
      <c r="M242" s="21"/>
      <c r="N242" s="21"/>
      <c r="O242" s="21"/>
      <c r="P242" s="21"/>
      <c r="Q242" s="21"/>
      <c r="R242" s="21"/>
      <c r="S242" s="21"/>
      <c r="T242" s="21"/>
      <c r="U242" s="21"/>
      <c r="V242" s="21"/>
      <c r="W242" s="21"/>
      <c r="X242" s="21"/>
      <c r="Y242" s="21"/>
      <c r="Z242" s="21"/>
    </row>
    <row r="243" ht="12.75" customHeight="1">
      <c r="A243" s="21"/>
      <c r="B243" s="21"/>
      <c r="C243" s="21"/>
      <c r="D243" s="21"/>
      <c r="E243" s="178"/>
      <c r="F243" s="178"/>
      <c r="G243" s="21"/>
      <c r="H243" s="21"/>
      <c r="I243" s="21"/>
      <c r="J243" s="21"/>
      <c r="K243" s="178"/>
      <c r="L243" s="178"/>
      <c r="M243" s="21"/>
      <c r="N243" s="21"/>
      <c r="O243" s="21"/>
      <c r="P243" s="21"/>
      <c r="Q243" s="21"/>
      <c r="R243" s="21"/>
      <c r="S243" s="21"/>
      <c r="T243" s="21"/>
      <c r="U243" s="21"/>
      <c r="V243" s="21"/>
      <c r="W243" s="21"/>
      <c r="X243" s="21"/>
      <c r="Y243" s="21"/>
      <c r="Z243" s="21"/>
    </row>
    <row r="244" ht="12.75" customHeight="1">
      <c r="A244" s="21"/>
      <c r="B244" s="21"/>
      <c r="C244" s="21"/>
      <c r="D244" s="21"/>
      <c r="E244" s="178"/>
      <c r="F244" s="178"/>
      <c r="G244" s="21"/>
      <c r="H244" s="21"/>
      <c r="I244" s="21"/>
      <c r="J244" s="21"/>
      <c r="K244" s="178"/>
      <c r="L244" s="178"/>
      <c r="M244" s="21"/>
      <c r="N244" s="21"/>
      <c r="O244" s="21"/>
      <c r="P244" s="21"/>
      <c r="Q244" s="21"/>
      <c r="R244" s="21"/>
      <c r="S244" s="21"/>
      <c r="T244" s="21"/>
      <c r="U244" s="21"/>
      <c r="V244" s="21"/>
      <c r="W244" s="21"/>
      <c r="X244" s="21"/>
      <c r="Y244" s="21"/>
      <c r="Z244" s="21"/>
    </row>
    <row r="245" ht="12.75" customHeight="1">
      <c r="A245" s="21"/>
      <c r="B245" s="21"/>
      <c r="C245" s="21"/>
      <c r="D245" s="21"/>
      <c r="E245" s="178"/>
      <c r="F245" s="178"/>
      <c r="G245" s="21"/>
      <c r="H245" s="21"/>
      <c r="I245" s="21"/>
      <c r="J245" s="21"/>
      <c r="K245" s="178"/>
      <c r="L245" s="178"/>
      <c r="M245" s="21"/>
      <c r="N245" s="21"/>
      <c r="O245" s="21"/>
      <c r="P245" s="21"/>
      <c r="Q245" s="21"/>
      <c r="R245" s="21"/>
      <c r="S245" s="21"/>
      <c r="T245" s="21"/>
      <c r="U245" s="21"/>
      <c r="V245" s="21"/>
      <c r="W245" s="21"/>
      <c r="X245" s="21"/>
      <c r="Y245" s="21"/>
      <c r="Z245" s="21"/>
    </row>
    <row r="246" ht="12.75" customHeight="1">
      <c r="A246" s="21"/>
      <c r="B246" s="21"/>
      <c r="C246" s="21"/>
      <c r="D246" s="21"/>
      <c r="E246" s="178"/>
      <c r="F246" s="178"/>
      <c r="G246" s="21"/>
      <c r="H246" s="21"/>
      <c r="I246" s="21"/>
      <c r="J246" s="21"/>
      <c r="K246" s="178"/>
      <c r="L246" s="178"/>
      <c r="M246" s="21"/>
      <c r="N246" s="21"/>
      <c r="O246" s="21"/>
      <c r="P246" s="21"/>
      <c r="Q246" s="21"/>
      <c r="R246" s="21"/>
      <c r="S246" s="21"/>
      <c r="T246" s="21"/>
      <c r="U246" s="21"/>
      <c r="V246" s="21"/>
      <c r="W246" s="21"/>
      <c r="X246" s="21"/>
      <c r="Y246" s="21"/>
      <c r="Z246" s="21"/>
    </row>
    <row r="247" ht="12.75" customHeight="1">
      <c r="A247" s="21"/>
      <c r="B247" s="21"/>
      <c r="C247" s="21"/>
      <c r="D247" s="21"/>
      <c r="E247" s="178"/>
      <c r="F247" s="178"/>
      <c r="G247" s="21"/>
      <c r="H247" s="21"/>
      <c r="I247" s="21"/>
      <c r="J247" s="21"/>
      <c r="K247" s="178"/>
      <c r="L247" s="178"/>
      <c r="M247" s="21"/>
      <c r="N247" s="21"/>
      <c r="O247" s="21"/>
      <c r="P247" s="21"/>
      <c r="Q247" s="21"/>
      <c r="R247" s="21"/>
      <c r="S247" s="21"/>
      <c r="T247" s="21"/>
      <c r="U247" s="21"/>
      <c r="V247" s="21"/>
      <c r="W247" s="21"/>
      <c r="X247" s="21"/>
      <c r="Y247" s="21"/>
      <c r="Z247" s="21"/>
    </row>
    <row r="248" ht="12.75" customHeight="1">
      <c r="A248" s="21"/>
      <c r="B248" s="21"/>
      <c r="C248" s="21"/>
      <c r="D248" s="21"/>
      <c r="E248" s="178"/>
      <c r="F248" s="178"/>
      <c r="G248" s="21"/>
      <c r="H248" s="21"/>
      <c r="I248" s="21"/>
      <c r="J248" s="21"/>
      <c r="K248" s="178"/>
      <c r="L248" s="178"/>
      <c r="M248" s="21"/>
      <c r="N248" s="21"/>
      <c r="O248" s="21"/>
      <c r="P248" s="21"/>
      <c r="Q248" s="21"/>
      <c r="R248" s="21"/>
      <c r="S248" s="21"/>
      <c r="T248" s="21"/>
      <c r="U248" s="21"/>
      <c r="V248" s="21"/>
      <c r="W248" s="21"/>
      <c r="X248" s="21"/>
      <c r="Y248" s="21"/>
      <c r="Z248" s="21"/>
    </row>
    <row r="249" ht="12.75" customHeight="1">
      <c r="A249" s="21"/>
      <c r="B249" s="21"/>
      <c r="C249" s="21"/>
      <c r="D249" s="21"/>
      <c r="E249" s="178"/>
      <c r="F249" s="178"/>
      <c r="G249" s="21"/>
      <c r="H249" s="21"/>
      <c r="I249" s="21"/>
      <c r="J249" s="21"/>
      <c r="K249" s="178"/>
      <c r="L249" s="178"/>
      <c r="M249" s="21"/>
      <c r="N249" s="21"/>
      <c r="O249" s="21"/>
      <c r="P249" s="21"/>
      <c r="Q249" s="21"/>
      <c r="R249" s="21"/>
      <c r="S249" s="21"/>
      <c r="T249" s="21"/>
      <c r="U249" s="21"/>
      <c r="V249" s="21"/>
      <c r="W249" s="21"/>
      <c r="X249" s="21"/>
      <c r="Y249" s="21"/>
      <c r="Z249" s="21"/>
    </row>
    <row r="250" ht="12.75" customHeight="1">
      <c r="A250" s="21"/>
      <c r="B250" s="21"/>
      <c r="C250" s="21"/>
      <c r="D250" s="21"/>
      <c r="E250" s="178"/>
      <c r="F250" s="178"/>
      <c r="G250" s="21"/>
      <c r="H250" s="21"/>
      <c r="I250" s="21"/>
      <c r="J250" s="21"/>
      <c r="K250" s="178"/>
      <c r="L250" s="178"/>
      <c r="M250" s="21"/>
      <c r="N250" s="21"/>
      <c r="O250" s="21"/>
      <c r="P250" s="21"/>
      <c r="Q250" s="21"/>
      <c r="R250" s="21"/>
      <c r="S250" s="21"/>
      <c r="T250" s="21"/>
      <c r="U250" s="21"/>
      <c r="V250" s="21"/>
      <c r="W250" s="21"/>
      <c r="X250" s="21"/>
      <c r="Y250" s="21"/>
      <c r="Z250" s="21"/>
    </row>
    <row r="251" ht="12.75" customHeight="1">
      <c r="A251" s="21"/>
      <c r="B251" s="21"/>
      <c r="C251" s="21"/>
      <c r="D251" s="21"/>
      <c r="E251" s="178"/>
      <c r="F251" s="178"/>
      <c r="G251" s="21"/>
      <c r="H251" s="21"/>
      <c r="I251" s="21"/>
      <c r="J251" s="21"/>
      <c r="K251" s="178"/>
      <c r="L251" s="178"/>
      <c r="M251" s="21"/>
      <c r="N251" s="21"/>
      <c r="O251" s="21"/>
      <c r="P251" s="21"/>
      <c r="Q251" s="21"/>
      <c r="R251" s="21"/>
      <c r="S251" s="21"/>
      <c r="T251" s="21"/>
      <c r="U251" s="21"/>
      <c r="V251" s="21"/>
      <c r="W251" s="21"/>
      <c r="X251" s="21"/>
      <c r="Y251" s="21"/>
      <c r="Z251" s="21"/>
    </row>
    <row r="252" ht="12.75" customHeight="1">
      <c r="A252" s="21"/>
      <c r="B252" s="21"/>
      <c r="C252" s="21"/>
      <c r="D252" s="21"/>
      <c r="E252" s="178"/>
      <c r="F252" s="178"/>
      <c r="G252" s="21"/>
      <c r="H252" s="21"/>
      <c r="I252" s="21"/>
      <c r="J252" s="21"/>
      <c r="K252" s="178"/>
      <c r="L252" s="178"/>
      <c r="M252" s="21"/>
      <c r="N252" s="21"/>
      <c r="O252" s="21"/>
      <c r="P252" s="21"/>
      <c r="Q252" s="21"/>
      <c r="R252" s="21"/>
      <c r="S252" s="21"/>
      <c r="T252" s="21"/>
      <c r="U252" s="21"/>
      <c r="V252" s="21"/>
      <c r="W252" s="21"/>
      <c r="X252" s="21"/>
      <c r="Y252" s="21"/>
      <c r="Z252" s="21"/>
    </row>
    <row r="253" ht="12.75" customHeight="1">
      <c r="A253" s="21"/>
      <c r="B253" s="21"/>
      <c r="C253" s="21"/>
      <c r="D253" s="21"/>
      <c r="E253" s="178"/>
      <c r="F253" s="178"/>
      <c r="G253" s="21"/>
      <c r="H253" s="21"/>
      <c r="I253" s="21"/>
      <c r="J253" s="21"/>
      <c r="K253" s="178"/>
      <c r="L253" s="178"/>
      <c r="M253" s="21"/>
      <c r="N253" s="21"/>
      <c r="O253" s="21"/>
      <c r="P253" s="21"/>
      <c r="Q253" s="21"/>
      <c r="R253" s="21"/>
      <c r="S253" s="21"/>
      <c r="T253" s="21"/>
      <c r="U253" s="21"/>
      <c r="V253" s="21"/>
      <c r="W253" s="21"/>
      <c r="X253" s="21"/>
      <c r="Y253" s="21"/>
      <c r="Z253" s="21"/>
    </row>
    <row r="254" ht="12.75" customHeight="1">
      <c r="A254" s="21"/>
      <c r="B254" s="21"/>
      <c r="C254" s="21"/>
      <c r="D254" s="21"/>
      <c r="E254" s="178"/>
      <c r="F254" s="178"/>
      <c r="G254" s="21"/>
      <c r="H254" s="21"/>
      <c r="I254" s="21"/>
      <c r="J254" s="21"/>
      <c r="K254" s="178"/>
      <c r="L254" s="178"/>
      <c r="M254" s="21"/>
      <c r="N254" s="21"/>
      <c r="O254" s="21"/>
      <c r="P254" s="21"/>
      <c r="Q254" s="21"/>
      <c r="R254" s="21"/>
      <c r="S254" s="21"/>
      <c r="T254" s="21"/>
      <c r="U254" s="21"/>
      <c r="V254" s="21"/>
      <c r="W254" s="21"/>
      <c r="X254" s="21"/>
      <c r="Y254" s="21"/>
      <c r="Z254" s="21"/>
    </row>
    <row r="255" ht="12.75" customHeight="1">
      <c r="A255" s="21"/>
      <c r="B255" s="21"/>
      <c r="C255" s="21"/>
      <c r="D255" s="21"/>
      <c r="E255" s="178"/>
      <c r="F255" s="178"/>
      <c r="G255" s="21"/>
      <c r="H255" s="21"/>
      <c r="I255" s="21"/>
      <c r="J255" s="21"/>
      <c r="K255" s="178"/>
      <c r="L255" s="178"/>
      <c r="M255" s="21"/>
      <c r="N255" s="21"/>
      <c r="O255" s="21"/>
      <c r="P255" s="21"/>
      <c r="Q255" s="21"/>
      <c r="R255" s="21"/>
      <c r="S255" s="21"/>
      <c r="T255" s="21"/>
      <c r="U255" s="21"/>
      <c r="V255" s="21"/>
      <c r="W255" s="21"/>
      <c r="X255" s="21"/>
      <c r="Y255" s="21"/>
      <c r="Z255" s="21"/>
    </row>
    <row r="256" ht="12.75" customHeight="1">
      <c r="A256" s="21"/>
      <c r="B256" s="21"/>
      <c r="C256" s="21"/>
      <c r="D256" s="21"/>
      <c r="E256" s="178"/>
      <c r="F256" s="178"/>
      <c r="G256" s="21"/>
      <c r="H256" s="21"/>
      <c r="I256" s="21"/>
      <c r="J256" s="21"/>
      <c r="K256" s="178"/>
      <c r="L256" s="178"/>
      <c r="M256" s="21"/>
      <c r="N256" s="21"/>
      <c r="O256" s="21"/>
      <c r="P256" s="21"/>
      <c r="Q256" s="21"/>
      <c r="R256" s="21"/>
      <c r="S256" s="21"/>
      <c r="T256" s="21"/>
      <c r="U256" s="21"/>
      <c r="V256" s="21"/>
      <c r="W256" s="21"/>
      <c r="X256" s="21"/>
      <c r="Y256" s="21"/>
      <c r="Z256" s="21"/>
    </row>
    <row r="257" ht="12.75" customHeight="1">
      <c r="A257" s="21"/>
      <c r="B257" s="21"/>
      <c r="C257" s="21"/>
      <c r="D257" s="21"/>
      <c r="E257" s="178"/>
      <c r="F257" s="178"/>
      <c r="G257" s="21"/>
      <c r="H257" s="21"/>
      <c r="I257" s="21"/>
      <c r="J257" s="21"/>
      <c r="K257" s="178"/>
      <c r="L257" s="178"/>
      <c r="M257" s="21"/>
      <c r="N257" s="21"/>
      <c r="O257" s="21"/>
      <c r="P257" s="21"/>
      <c r="Q257" s="21"/>
      <c r="R257" s="21"/>
      <c r="S257" s="21"/>
      <c r="T257" s="21"/>
      <c r="U257" s="21"/>
      <c r="V257" s="21"/>
      <c r="W257" s="21"/>
      <c r="X257" s="21"/>
      <c r="Y257" s="21"/>
      <c r="Z257" s="21"/>
    </row>
    <row r="258" ht="12.75" customHeight="1">
      <c r="A258" s="21"/>
      <c r="B258" s="21"/>
      <c r="C258" s="21"/>
      <c r="D258" s="21"/>
      <c r="E258" s="178"/>
      <c r="F258" s="178"/>
      <c r="G258" s="21"/>
      <c r="H258" s="21"/>
      <c r="I258" s="21"/>
      <c r="J258" s="21"/>
      <c r="K258" s="178"/>
      <c r="L258" s="178"/>
      <c r="M258" s="21"/>
      <c r="N258" s="21"/>
      <c r="O258" s="21"/>
      <c r="P258" s="21"/>
      <c r="Q258" s="21"/>
      <c r="R258" s="21"/>
      <c r="S258" s="21"/>
      <c r="T258" s="21"/>
      <c r="U258" s="21"/>
      <c r="V258" s="21"/>
      <c r="W258" s="21"/>
      <c r="X258" s="21"/>
      <c r="Y258" s="21"/>
      <c r="Z258" s="21"/>
    </row>
    <row r="259" ht="12.75" customHeight="1">
      <c r="A259" s="21"/>
      <c r="B259" s="21"/>
      <c r="C259" s="21"/>
      <c r="D259" s="21"/>
      <c r="E259" s="178"/>
      <c r="F259" s="178"/>
      <c r="G259" s="21"/>
      <c r="H259" s="21"/>
      <c r="I259" s="21"/>
      <c r="J259" s="21"/>
      <c r="K259" s="178"/>
      <c r="L259" s="178"/>
      <c r="M259" s="21"/>
      <c r="N259" s="21"/>
      <c r="O259" s="21"/>
      <c r="P259" s="21"/>
      <c r="Q259" s="21"/>
      <c r="R259" s="21"/>
      <c r="S259" s="21"/>
      <c r="T259" s="21"/>
      <c r="U259" s="21"/>
      <c r="V259" s="21"/>
      <c r="W259" s="21"/>
      <c r="X259" s="21"/>
      <c r="Y259" s="21"/>
      <c r="Z259" s="21"/>
    </row>
    <row r="260" ht="12.75" customHeight="1">
      <c r="A260" s="21"/>
      <c r="B260" s="21"/>
      <c r="C260" s="21"/>
      <c r="D260" s="21"/>
      <c r="E260" s="178"/>
      <c r="F260" s="178"/>
      <c r="G260" s="21"/>
      <c r="H260" s="21"/>
      <c r="I260" s="21"/>
      <c r="J260" s="21"/>
      <c r="K260" s="178"/>
      <c r="L260" s="178"/>
      <c r="M260" s="21"/>
      <c r="N260" s="21"/>
      <c r="O260" s="21"/>
      <c r="P260" s="21"/>
      <c r="Q260" s="21"/>
      <c r="R260" s="21"/>
      <c r="S260" s="21"/>
      <c r="T260" s="21"/>
      <c r="U260" s="21"/>
      <c r="V260" s="21"/>
      <c r="W260" s="21"/>
      <c r="X260" s="21"/>
      <c r="Y260" s="21"/>
      <c r="Z260" s="21"/>
    </row>
    <row r="261" ht="12.75" customHeight="1">
      <c r="A261" s="21"/>
      <c r="B261" s="21"/>
      <c r="C261" s="21"/>
      <c r="D261" s="21"/>
      <c r="E261" s="178"/>
      <c r="F261" s="178"/>
      <c r="G261" s="21"/>
      <c r="H261" s="21"/>
      <c r="I261" s="21"/>
      <c r="J261" s="21"/>
      <c r="K261" s="178"/>
      <c r="L261" s="178"/>
      <c r="M261" s="21"/>
      <c r="N261" s="21"/>
      <c r="O261" s="21"/>
      <c r="P261" s="21"/>
      <c r="Q261" s="21"/>
      <c r="R261" s="21"/>
      <c r="S261" s="21"/>
      <c r="T261" s="21"/>
      <c r="U261" s="21"/>
      <c r="V261" s="21"/>
      <c r="W261" s="21"/>
      <c r="X261" s="21"/>
      <c r="Y261" s="21"/>
      <c r="Z261" s="21"/>
    </row>
    <row r="262" ht="12.75" customHeight="1">
      <c r="A262" s="21"/>
      <c r="B262" s="21"/>
      <c r="C262" s="21"/>
      <c r="D262" s="21"/>
      <c r="E262" s="178"/>
      <c r="F262" s="178"/>
      <c r="G262" s="21"/>
      <c r="H262" s="21"/>
      <c r="I262" s="21"/>
      <c r="J262" s="21"/>
      <c r="K262" s="178"/>
      <c r="L262" s="178"/>
      <c r="M262" s="21"/>
      <c r="N262" s="21"/>
      <c r="O262" s="21"/>
      <c r="P262" s="21"/>
      <c r="Q262" s="21"/>
      <c r="R262" s="21"/>
      <c r="S262" s="21"/>
      <c r="T262" s="21"/>
      <c r="U262" s="21"/>
      <c r="V262" s="21"/>
      <c r="W262" s="21"/>
      <c r="X262" s="21"/>
      <c r="Y262" s="21"/>
      <c r="Z262" s="21"/>
    </row>
    <row r="263" ht="12.75" customHeight="1">
      <c r="A263" s="21"/>
      <c r="B263" s="21"/>
      <c r="C263" s="21"/>
      <c r="D263" s="21"/>
      <c r="E263" s="178"/>
      <c r="F263" s="178"/>
      <c r="G263" s="21"/>
      <c r="H263" s="21"/>
      <c r="I263" s="21"/>
      <c r="J263" s="21"/>
      <c r="K263" s="178"/>
      <c r="L263" s="178"/>
      <c r="M263" s="21"/>
      <c r="N263" s="21"/>
      <c r="O263" s="21"/>
      <c r="P263" s="21"/>
      <c r="Q263" s="21"/>
      <c r="R263" s="21"/>
      <c r="S263" s="21"/>
      <c r="T263" s="21"/>
      <c r="U263" s="21"/>
      <c r="V263" s="21"/>
      <c r="W263" s="21"/>
      <c r="X263" s="21"/>
      <c r="Y263" s="21"/>
      <c r="Z263" s="21"/>
    </row>
    <row r="264" ht="12.75" customHeight="1">
      <c r="A264" s="21"/>
      <c r="B264" s="21"/>
      <c r="C264" s="21"/>
      <c r="D264" s="21"/>
      <c r="E264" s="178"/>
      <c r="F264" s="178"/>
      <c r="G264" s="21"/>
      <c r="H264" s="21"/>
      <c r="I264" s="21"/>
      <c r="J264" s="21"/>
      <c r="K264" s="178"/>
      <c r="L264" s="178"/>
      <c r="M264" s="21"/>
      <c r="N264" s="21"/>
      <c r="O264" s="21"/>
      <c r="P264" s="21"/>
      <c r="Q264" s="21"/>
      <c r="R264" s="21"/>
      <c r="S264" s="21"/>
      <c r="T264" s="21"/>
      <c r="U264" s="21"/>
      <c r="V264" s="21"/>
      <c r="W264" s="21"/>
      <c r="X264" s="21"/>
      <c r="Y264" s="21"/>
      <c r="Z264" s="21"/>
    </row>
    <row r="265" ht="12.75" customHeight="1">
      <c r="A265" s="21"/>
      <c r="B265" s="21"/>
      <c r="C265" s="21"/>
      <c r="D265" s="21"/>
      <c r="E265" s="178"/>
      <c r="F265" s="178"/>
      <c r="G265" s="21"/>
      <c r="H265" s="21"/>
      <c r="I265" s="21"/>
      <c r="J265" s="21"/>
      <c r="K265" s="178"/>
      <c r="L265" s="178"/>
      <c r="M265" s="21"/>
      <c r="N265" s="21"/>
      <c r="O265" s="21"/>
      <c r="P265" s="21"/>
      <c r="Q265" s="21"/>
      <c r="R265" s="21"/>
      <c r="S265" s="21"/>
      <c r="T265" s="21"/>
      <c r="U265" s="21"/>
      <c r="V265" s="21"/>
      <c r="W265" s="21"/>
      <c r="X265" s="21"/>
      <c r="Y265" s="21"/>
      <c r="Z265" s="21"/>
    </row>
    <row r="266" ht="12.75" customHeight="1">
      <c r="A266" s="21"/>
      <c r="B266" s="21"/>
      <c r="C266" s="21"/>
      <c r="D266" s="21"/>
      <c r="E266" s="178"/>
      <c r="F266" s="178"/>
      <c r="G266" s="21"/>
      <c r="H266" s="21"/>
      <c r="I266" s="21"/>
      <c r="J266" s="21"/>
      <c r="K266" s="178"/>
      <c r="L266" s="178"/>
      <c r="M266" s="21"/>
      <c r="N266" s="21"/>
      <c r="O266" s="21"/>
      <c r="P266" s="21"/>
      <c r="Q266" s="21"/>
      <c r="R266" s="21"/>
      <c r="S266" s="21"/>
      <c r="T266" s="21"/>
      <c r="U266" s="21"/>
      <c r="V266" s="21"/>
      <c r="W266" s="21"/>
      <c r="X266" s="21"/>
      <c r="Y266" s="21"/>
      <c r="Z266" s="21"/>
    </row>
    <row r="267" ht="12.75" customHeight="1">
      <c r="A267" s="21"/>
      <c r="B267" s="21"/>
      <c r="C267" s="21"/>
      <c r="D267" s="21"/>
      <c r="E267" s="178"/>
      <c r="F267" s="178"/>
      <c r="G267" s="21"/>
      <c r="H267" s="21"/>
      <c r="I267" s="21"/>
      <c r="J267" s="21"/>
      <c r="K267" s="178"/>
      <c r="L267" s="178"/>
      <c r="M267" s="21"/>
      <c r="N267" s="21"/>
      <c r="O267" s="21"/>
      <c r="P267" s="21"/>
      <c r="Q267" s="21"/>
      <c r="R267" s="21"/>
      <c r="S267" s="21"/>
      <c r="T267" s="21"/>
      <c r="U267" s="21"/>
      <c r="V267" s="21"/>
      <c r="W267" s="21"/>
      <c r="X267" s="21"/>
      <c r="Y267" s="21"/>
      <c r="Z267" s="21"/>
    </row>
    <row r="268" ht="12.75" customHeight="1">
      <c r="A268" s="21"/>
      <c r="B268" s="21"/>
      <c r="C268" s="21"/>
      <c r="D268" s="21"/>
      <c r="E268" s="178"/>
      <c r="F268" s="178"/>
      <c r="G268" s="21"/>
      <c r="H268" s="21"/>
      <c r="I268" s="21"/>
      <c r="J268" s="21"/>
      <c r="K268" s="178"/>
      <c r="L268" s="178"/>
      <c r="M268" s="21"/>
      <c r="N268" s="21"/>
      <c r="O268" s="21"/>
      <c r="P268" s="21"/>
      <c r="Q268" s="21"/>
      <c r="R268" s="21"/>
      <c r="S268" s="21"/>
      <c r="T268" s="21"/>
      <c r="U268" s="21"/>
      <c r="V268" s="21"/>
      <c r="W268" s="21"/>
      <c r="X268" s="21"/>
      <c r="Y268" s="21"/>
      <c r="Z268" s="21"/>
    </row>
    <row r="269" ht="12.75" customHeight="1">
      <c r="A269" s="21"/>
      <c r="B269" s="21"/>
      <c r="C269" s="21"/>
      <c r="D269" s="21"/>
      <c r="E269" s="178"/>
      <c r="F269" s="178"/>
      <c r="G269" s="21"/>
      <c r="H269" s="21"/>
      <c r="I269" s="21"/>
      <c r="J269" s="21"/>
      <c r="K269" s="178"/>
      <c r="L269" s="178"/>
      <c r="M269" s="21"/>
      <c r="N269" s="21"/>
      <c r="O269" s="21"/>
      <c r="P269" s="21"/>
      <c r="Q269" s="21"/>
      <c r="R269" s="21"/>
      <c r="S269" s="21"/>
      <c r="T269" s="21"/>
      <c r="U269" s="21"/>
      <c r="V269" s="21"/>
      <c r="W269" s="21"/>
      <c r="X269" s="21"/>
      <c r="Y269" s="21"/>
      <c r="Z269" s="21"/>
    </row>
    <row r="270" ht="12.75" customHeight="1">
      <c r="A270" s="21"/>
      <c r="B270" s="21"/>
      <c r="C270" s="21"/>
      <c r="D270" s="21"/>
      <c r="E270" s="178"/>
      <c r="F270" s="178"/>
      <c r="G270" s="21"/>
      <c r="H270" s="21"/>
      <c r="I270" s="21"/>
      <c r="J270" s="21"/>
      <c r="K270" s="178"/>
      <c r="L270" s="178"/>
      <c r="M270" s="21"/>
      <c r="N270" s="21"/>
      <c r="O270" s="21"/>
      <c r="P270" s="21"/>
      <c r="Q270" s="21"/>
      <c r="R270" s="21"/>
      <c r="S270" s="21"/>
      <c r="T270" s="21"/>
      <c r="U270" s="21"/>
      <c r="V270" s="21"/>
      <c r="W270" s="21"/>
      <c r="X270" s="21"/>
      <c r="Y270" s="21"/>
      <c r="Z270" s="21"/>
    </row>
    <row r="271" ht="12.75" customHeight="1">
      <c r="A271" s="21"/>
      <c r="B271" s="21"/>
      <c r="C271" s="21"/>
      <c r="D271" s="21"/>
      <c r="E271" s="178"/>
      <c r="F271" s="178"/>
      <c r="G271" s="21"/>
      <c r="H271" s="21"/>
      <c r="I271" s="21"/>
      <c r="J271" s="21"/>
      <c r="K271" s="178"/>
      <c r="L271" s="178"/>
      <c r="M271" s="21"/>
      <c r="N271" s="21"/>
      <c r="O271" s="21"/>
      <c r="P271" s="21"/>
      <c r="Q271" s="21"/>
      <c r="R271" s="21"/>
      <c r="S271" s="21"/>
      <c r="T271" s="21"/>
      <c r="U271" s="21"/>
      <c r="V271" s="21"/>
      <c r="W271" s="21"/>
      <c r="X271" s="21"/>
      <c r="Y271" s="21"/>
      <c r="Z271" s="21"/>
    </row>
    <row r="272" ht="12.75" customHeight="1">
      <c r="A272" s="21"/>
      <c r="B272" s="21"/>
      <c r="C272" s="21"/>
      <c r="D272" s="21"/>
      <c r="E272" s="178"/>
      <c r="F272" s="178"/>
      <c r="G272" s="21"/>
      <c r="H272" s="21"/>
      <c r="I272" s="21"/>
      <c r="J272" s="21"/>
      <c r="K272" s="178"/>
      <c r="L272" s="178"/>
      <c r="M272" s="21"/>
      <c r="N272" s="21"/>
      <c r="O272" s="21"/>
      <c r="P272" s="21"/>
      <c r="Q272" s="21"/>
      <c r="R272" s="21"/>
      <c r="S272" s="21"/>
      <c r="T272" s="21"/>
      <c r="U272" s="21"/>
      <c r="V272" s="21"/>
      <c r="W272" s="21"/>
      <c r="X272" s="21"/>
      <c r="Y272" s="21"/>
      <c r="Z272" s="21"/>
    </row>
    <row r="273" ht="12.75" customHeight="1">
      <c r="A273" s="21"/>
      <c r="B273" s="21"/>
      <c r="C273" s="21"/>
      <c r="D273" s="21"/>
      <c r="E273" s="178"/>
      <c r="F273" s="178"/>
      <c r="G273" s="21"/>
      <c r="H273" s="21"/>
      <c r="I273" s="21"/>
      <c r="J273" s="21"/>
      <c r="K273" s="178"/>
      <c r="L273" s="178"/>
      <c r="M273" s="21"/>
      <c r="N273" s="21"/>
      <c r="O273" s="21"/>
      <c r="P273" s="21"/>
      <c r="Q273" s="21"/>
      <c r="R273" s="21"/>
      <c r="S273" s="21"/>
      <c r="T273" s="21"/>
      <c r="U273" s="21"/>
      <c r="V273" s="21"/>
      <c r="W273" s="21"/>
      <c r="X273" s="21"/>
      <c r="Y273" s="21"/>
      <c r="Z273" s="21"/>
    </row>
    <row r="274" ht="12.75" customHeight="1">
      <c r="A274" s="21"/>
      <c r="B274" s="21"/>
      <c r="C274" s="21"/>
      <c r="D274" s="21"/>
      <c r="E274" s="178"/>
      <c r="F274" s="178"/>
      <c r="G274" s="21"/>
      <c r="H274" s="21"/>
      <c r="I274" s="21"/>
      <c r="J274" s="21"/>
      <c r="K274" s="178"/>
      <c r="L274" s="178"/>
      <c r="M274" s="21"/>
      <c r="N274" s="21"/>
      <c r="O274" s="21"/>
      <c r="P274" s="21"/>
      <c r="Q274" s="21"/>
      <c r="R274" s="21"/>
      <c r="S274" s="21"/>
      <c r="T274" s="21"/>
      <c r="U274" s="21"/>
      <c r="V274" s="21"/>
      <c r="W274" s="21"/>
      <c r="X274" s="21"/>
      <c r="Y274" s="21"/>
      <c r="Z274" s="21"/>
    </row>
    <row r="275" ht="12.75" customHeight="1">
      <c r="A275" s="21"/>
      <c r="B275" s="21"/>
      <c r="C275" s="21"/>
      <c r="D275" s="21"/>
      <c r="E275" s="178"/>
      <c r="F275" s="178"/>
      <c r="G275" s="21"/>
      <c r="H275" s="21"/>
      <c r="I275" s="21"/>
      <c r="J275" s="21"/>
      <c r="K275" s="178"/>
      <c r="L275" s="178"/>
      <c r="M275" s="21"/>
      <c r="N275" s="21"/>
      <c r="O275" s="21"/>
      <c r="P275" s="21"/>
      <c r="Q275" s="21"/>
      <c r="R275" s="21"/>
      <c r="S275" s="21"/>
      <c r="T275" s="21"/>
      <c r="U275" s="21"/>
      <c r="V275" s="21"/>
      <c r="W275" s="21"/>
      <c r="X275" s="21"/>
      <c r="Y275" s="21"/>
      <c r="Z275" s="21"/>
    </row>
    <row r="276" ht="12.75" customHeight="1">
      <c r="A276" s="21"/>
      <c r="B276" s="21"/>
      <c r="C276" s="21"/>
      <c r="D276" s="21"/>
      <c r="E276" s="178"/>
      <c r="F276" s="178"/>
      <c r="G276" s="21"/>
      <c r="H276" s="21"/>
      <c r="I276" s="21"/>
      <c r="J276" s="21"/>
      <c r="K276" s="178"/>
      <c r="L276" s="178"/>
      <c r="M276" s="21"/>
      <c r="N276" s="21"/>
      <c r="O276" s="21"/>
      <c r="P276" s="21"/>
      <c r="Q276" s="21"/>
      <c r="R276" s="21"/>
      <c r="S276" s="21"/>
      <c r="T276" s="21"/>
      <c r="U276" s="21"/>
      <c r="V276" s="21"/>
      <c r="W276" s="21"/>
      <c r="X276" s="21"/>
      <c r="Y276" s="21"/>
      <c r="Z276" s="21"/>
    </row>
    <row r="277" ht="12.75" customHeight="1">
      <c r="A277" s="21"/>
      <c r="B277" s="21"/>
      <c r="C277" s="21"/>
      <c r="D277" s="21"/>
      <c r="E277" s="178"/>
      <c r="F277" s="178"/>
      <c r="G277" s="21"/>
      <c r="H277" s="21"/>
      <c r="I277" s="21"/>
      <c r="J277" s="21"/>
      <c r="K277" s="178"/>
      <c r="L277" s="178"/>
      <c r="M277" s="21"/>
      <c r="N277" s="21"/>
      <c r="O277" s="21"/>
      <c r="P277" s="21"/>
      <c r="Q277" s="21"/>
      <c r="R277" s="21"/>
      <c r="S277" s="21"/>
      <c r="T277" s="21"/>
      <c r="U277" s="21"/>
      <c r="V277" s="21"/>
      <c r="W277" s="21"/>
      <c r="X277" s="21"/>
      <c r="Y277" s="21"/>
      <c r="Z277" s="21"/>
    </row>
    <row r="278" ht="12.75" customHeight="1">
      <c r="A278" s="21"/>
      <c r="B278" s="21"/>
      <c r="C278" s="21"/>
      <c r="D278" s="21"/>
      <c r="E278" s="178"/>
      <c r="F278" s="178"/>
      <c r="G278" s="21"/>
      <c r="H278" s="21"/>
      <c r="I278" s="21"/>
      <c r="J278" s="21"/>
      <c r="K278" s="178"/>
      <c r="L278" s="178"/>
      <c r="M278" s="21"/>
      <c r="N278" s="21"/>
      <c r="O278" s="21"/>
      <c r="P278" s="21"/>
      <c r="Q278" s="21"/>
      <c r="R278" s="21"/>
      <c r="S278" s="21"/>
      <c r="T278" s="21"/>
      <c r="U278" s="21"/>
      <c r="V278" s="21"/>
      <c r="W278" s="21"/>
      <c r="X278" s="21"/>
      <c r="Y278" s="21"/>
      <c r="Z278" s="21"/>
    </row>
    <row r="279" ht="12.75" customHeight="1">
      <c r="A279" s="21"/>
      <c r="B279" s="21"/>
      <c r="C279" s="21"/>
      <c r="D279" s="21"/>
      <c r="E279" s="178"/>
      <c r="F279" s="178"/>
      <c r="G279" s="21"/>
      <c r="H279" s="21"/>
      <c r="I279" s="21"/>
      <c r="J279" s="21"/>
      <c r="K279" s="178"/>
      <c r="L279" s="178"/>
      <c r="M279" s="21"/>
      <c r="N279" s="21"/>
      <c r="O279" s="21"/>
      <c r="P279" s="21"/>
      <c r="Q279" s="21"/>
      <c r="R279" s="21"/>
      <c r="S279" s="21"/>
      <c r="T279" s="21"/>
      <c r="U279" s="21"/>
      <c r="V279" s="21"/>
      <c r="W279" s="21"/>
      <c r="X279" s="21"/>
      <c r="Y279" s="21"/>
      <c r="Z279" s="21"/>
    </row>
    <row r="280" ht="12.75" customHeight="1">
      <c r="A280" s="21"/>
      <c r="B280" s="21"/>
      <c r="C280" s="21"/>
      <c r="D280" s="21"/>
      <c r="E280" s="178"/>
      <c r="F280" s="178"/>
      <c r="G280" s="21"/>
      <c r="H280" s="21"/>
      <c r="I280" s="21"/>
      <c r="J280" s="21"/>
      <c r="K280" s="178"/>
      <c r="L280" s="178"/>
      <c r="M280" s="21"/>
      <c r="N280" s="21"/>
      <c r="O280" s="21"/>
      <c r="P280" s="21"/>
      <c r="Q280" s="21"/>
      <c r="R280" s="21"/>
      <c r="S280" s="21"/>
      <c r="T280" s="21"/>
      <c r="U280" s="21"/>
      <c r="V280" s="21"/>
      <c r="W280" s="21"/>
      <c r="X280" s="21"/>
      <c r="Y280" s="21"/>
      <c r="Z280" s="21"/>
    </row>
    <row r="281" ht="12.75" customHeight="1">
      <c r="A281" s="21"/>
      <c r="B281" s="21"/>
      <c r="C281" s="21"/>
      <c r="D281" s="21"/>
      <c r="E281" s="178"/>
      <c r="F281" s="178"/>
      <c r="G281" s="21"/>
      <c r="H281" s="21"/>
      <c r="I281" s="21"/>
      <c r="J281" s="21"/>
      <c r="K281" s="178"/>
      <c r="L281" s="178"/>
      <c r="M281" s="21"/>
      <c r="N281" s="21"/>
      <c r="O281" s="21"/>
      <c r="P281" s="21"/>
      <c r="Q281" s="21"/>
      <c r="R281" s="21"/>
      <c r="S281" s="21"/>
      <c r="T281" s="21"/>
      <c r="U281" s="21"/>
      <c r="V281" s="21"/>
      <c r="W281" s="21"/>
      <c r="X281" s="21"/>
      <c r="Y281" s="21"/>
      <c r="Z281" s="21"/>
    </row>
    <row r="282" ht="12.75" customHeight="1">
      <c r="A282" s="21"/>
      <c r="B282" s="21"/>
      <c r="C282" s="21"/>
      <c r="D282" s="21"/>
      <c r="E282" s="178"/>
      <c r="F282" s="178"/>
      <c r="G282" s="21"/>
      <c r="H282" s="21"/>
      <c r="I282" s="21"/>
      <c r="J282" s="21"/>
      <c r="K282" s="178"/>
      <c r="L282" s="178"/>
      <c r="M282" s="21"/>
      <c r="N282" s="21"/>
      <c r="O282" s="21"/>
      <c r="P282" s="21"/>
      <c r="Q282" s="21"/>
      <c r="R282" s="21"/>
      <c r="S282" s="21"/>
      <c r="T282" s="21"/>
      <c r="U282" s="21"/>
      <c r="V282" s="21"/>
      <c r="W282" s="21"/>
      <c r="X282" s="21"/>
      <c r="Y282" s="21"/>
      <c r="Z282" s="21"/>
    </row>
    <row r="283" ht="12.75" customHeight="1">
      <c r="A283" s="21"/>
      <c r="B283" s="21"/>
      <c r="C283" s="21"/>
      <c r="D283" s="21"/>
      <c r="E283" s="178"/>
      <c r="F283" s="178"/>
      <c r="G283" s="21"/>
      <c r="H283" s="21"/>
      <c r="I283" s="21"/>
      <c r="J283" s="21"/>
      <c r="K283" s="178"/>
      <c r="L283" s="178"/>
      <c r="M283" s="21"/>
      <c r="N283" s="21"/>
      <c r="O283" s="21"/>
      <c r="P283" s="21"/>
      <c r="Q283" s="21"/>
      <c r="R283" s="21"/>
      <c r="S283" s="21"/>
      <c r="T283" s="21"/>
      <c r="U283" s="21"/>
      <c r="V283" s="21"/>
      <c r="W283" s="21"/>
      <c r="X283" s="21"/>
      <c r="Y283" s="21"/>
      <c r="Z283" s="21"/>
    </row>
    <row r="284" ht="12.75" customHeight="1">
      <c r="A284" s="21"/>
      <c r="B284" s="21"/>
      <c r="C284" s="21"/>
      <c r="D284" s="21"/>
      <c r="E284" s="178"/>
      <c r="F284" s="178"/>
      <c r="G284" s="21"/>
      <c r="H284" s="21"/>
      <c r="I284" s="21"/>
      <c r="J284" s="21"/>
      <c r="K284" s="178"/>
      <c r="L284" s="178"/>
      <c r="M284" s="21"/>
      <c r="N284" s="21"/>
      <c r="O284" s="21"/>
      <c r="P284" s="21"/>
      <c r="Q284" s="21"/>
      <c r="R284" s="21"/>
      <c r="S284" s="21"/>
      <c r="T284" s="21"/>
      <c r="U284" s="21"/>
      <c r="V284" s="21"/>
      <c r="W284" s="21"/>
      <c r="X284" s="21"/>
      <c r="Y284" s="21"/>
      <c r="Z284" s="21"/>
    </row>
    <row r="285" ht="12.75" customHeight="1">
      <c r="A285" s="21"/>
      <c r="B285" s="21"/>
      <c r="C285" s="21"/>
      <c r="D285" s="21"/>
      <c r="E285" s="178"/>
      <c r="F285" s="178"/>
      <c r="G285" s="21"/>
      <c r="H285" s="21"/>
      <c r="I285" s="21"/>
      <c r="J285" s="21"/>
      <c r="K285" s="178"/>
      <c r="L285" s="178"/>
      <c r="M285" s="21"/>
      <c r="N285" s="21"/>
      <c r="O285" s="21"/>
      <c r="P285" s="21"/>
      <c r="Q285" s="21"/>
      <c r="R285" s="21"/>
      <c r="S285" s="21"/>
      <c r="T285" s="21"/>
      <c r="U285" s="21"/>
      <c r="V285" s="21"/>
      <c r="W285" s="21"/>
      <c r="X285" s="21"/>
      <c r="Y285" s="21"/>
      <c r="Z285" s="21"/>
    </row>
    <row r="286" ht="12.75" customHeight="1">
      <c r="A286" s="21"/>
      <c r="B286" s="21"/>
      <c r="C286" s="21"/>
      <c r="D286" s="21"/>
      <c r="E286" s="178"/>
      <c r="F286" s="178"/>
      <c r="G286" s="21"/>
      <c r="H286" s="21"/>
      <c r="I286" s="21"/>
      <c r="J286" s="21"/>
      <c r="K286" s="178"/>
      <c r="L286" s="178"/>
      <c r="M286" s="21"/>
      <c r="N286" s="21"/>
      <c r="O286" s="21"/>
      <c r="P286" s="21"/>
      <c r="Q286" s="21"/>
      <c r="R286" s="21"/>
      <c r="S286" s="21"/>
      <c r="T286" s="21"/>
      <c r="U286" s="21"/>
      <c r="V286" s="21"/>
      <c r="W286" s="21"/>
      <c r="X286" s="21"/>
      <c r="Y286" s="21"/>
      <c r="Z286" s="21"/>
    </row>
    <row r="287" ht="12.75" customHeight="1">
      <c r="A287" s="21"/>
      <c r="B287" s="21"/>
      <c r="C287" s="21"/>
      <c r="D287" s="21"/>
      <c r="E287" s="178"/>
      <c r="F287" s="178"/>
      <c r="G287" s="21"/>
      <c r="H287" s="21"/>
      <c r="I287" s="21"/>
      <c r="J287" s="21"/>
      <c r="K287" s="178"/>
      <c r="L287" s="178"/>
      <c r="M287" s="21"/>
      <c r="N287" s="21"/>
      <c r="O287" s="21"/>
      <c r="P287" s="21"/>
      <c r="Q287" s="21"/>
      <c r="R287" s="21"/>
      <c r="S287" s="21"/>
      <c r="T287" s="21"/>
      <c r="U287" s="21"/>
      <c r="V287" s="21"/>
      <c r="W287" s="21"/>
      <c r="X287" s="21"/>
      <c r="Y287" s="21"/>
      <c r="Z287" s="21"/>
    </row>
    <row r="288" ht="12.75" customHeight="1">
      <c r="A288" s="21"/>
      <c r="B288" s="21"/>
      <c r="C288" s="21"/>
      <c r="D288" s="21"/>
      <c r="E288" s="178"/>
      <c r="F288" s="178"/>
      <c r="G288" s="21"/>
      <c r="H288" s="21"/>
      <c r="I288" s="21"/>
      <c r="J288" s="21"/>
      <c r="K288" s="178"/>
      <c r="L288" s="178"/>
      <c r="M288" s="21"/>
      <c r="N288" s="21"/>
      <c r="O288" s="21"/>
      <c r="P288" s="21"/>
      <c r="Q288" s="21"/>
      <c r="R288" s="21"/>
      <c r="S288" s="21"/>
      <c r="T288" s="21"/>
      <c r="U288" s="21"/>
      <c r="V288" s="21"/>
      <c r="W288" s="21"/>
      <c r="X288" s="21"/>
      <c r="Y288" s="21"/>
      <c r="Z288" s="21"/>
    </row>
    <row r="289" ht="12.75" customHeight="1">
      <c r="A289" s="21"/>
      <c r="B289" s="21"/>
      <c r="C289" s="21"/>
      <c r="D289" s="21"/>
      <c r="E289" s="178"/>
      <c r="F289" s="178"/>
      <c r="G289" s="21"/>
      <c r="H289" s="21"/>
      <c r="I289" s="21"/>
      <c r="J289" s="21"/>
      <c r="K289" s="178"/>
      <c r="L289" s="178"/>
      <c r="M289" s="21"/>
      <c r="N289" s="21"/>
      <c r="O289" s="21"/>
      <c r="P289" s="21"/>
      <c r="Q289" s="21"/>
      <c r="R289" s="21"/>
      <c r="S289" s="21"/>
      <c r="T289" s="21"/>
      <c r="U289" s="21"/>
      <c r="V289" s="21"/>
      <c r="W289" s="21"/>
      <c r="X289" s="21"/>
      <c r="Y289" s="21"/>
      <c r="Z289" s="21"/>
    </row>
    <row r="290" ht="12.75" customHeight="1">
      <c r="A290" s="21"/>
      <c r="B290" s="21"/>
      <c r="C290" s="21"/>
      <c r="D290" s="21"/>
      <c r="E290" s="178"/>
      <c r="F290" s="178"/>
      <c r="G290" s="21"/>
      <c r="H290" s="21"/>
      <c r="I290" s="21"/>
      <c r="J290" s="21"/>
      <c r="K290" s="178"/>
      <c r="L290" s="178"/>
      <c r="M290" s="21"/>
      <c r="N290" s="21"/>
      <c r="O290" s="21"/>
      <c r="P290" s="21"/>
      <c r="Q290" s="21"/>
      <c r="R290" s="21"/>
      <c r="S290" s="21"/>
      <c r="T290" s="21"/>
      <c r="U290" s="21"/>
      <c r="V290" s="21"/>
      <c r="W290" s="21"/>
      <c r="X290" s="21"/>
      <c r="Y290" s="21"/>
      <c r="Z290" s="21"/>
    </row>
    <row r="291" ht="12.75" customHeight="1">
      <c r="A291" s="21"/>
      <c r="B291" s="21"/>
      <c r="C291" s="21"/>
      <c r="D291" s="21"/>
      <c r="E291" s="178"/>
      <c r="F291" s="178"/>
      <c r="G291" s="21"/>
      <c r="H291" s="21"/>
      <c r="I291" s="21"/>
      <c r="J291" s="21"/>
      <c r="K291" s="178"/>
      <c r="L291" s="178"/>
      <c r="M291" s="21"/>
      <c r="N291" s="21"/>
      <c r="O291" s="21"/>
      <c r="P291" s="21"/>
      <c r="Q291" s="21"/>
      <c r="R291" s="21"/>
      <c r="S291" s="21"/>
      <c r="T291" s="21"/>
      <c r="U291" s="21"/>
      <c r="V291" s="21"/>
      <c r="W291" s="21"/>
      <c r="X291" s="21"/>
      <c r="Y291" s="21"/>
      <c r="Z291" s="21"/>
    </row>
    <row r="292" ht="15.75" customHeight="1">
      <c r="A292" s="21"/>
      <c r="B292" s="21"/>
      <c r="C292" s="21"/>
      <c r="D292" s="21"/>
      <c r="E292" s="178"/>
      <c r="F292" s="178"/>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8"/>
      <c r="F293" s="178"/>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