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C:\Users\ADM_ANARVAEZ\Desktop\NOTAS\"/>
    </mc:Choice>
  </mc:AlternateContent>
  <xr:revisionPtr revIDLastSave="0" documentId="13_ncr:1_{BD08E356-315B-4E02-81DF-6EE87BB10921}" xr6:coauthVersionLast="47" xr6:coauthVersionMax="47" xr10:uidLastSave="{00000000-0000-0000-0000-000000000000}"/>
  <bookViews>
    <workbookView xWindow="31815" yWindow="825" windowWidth="29040" windowHeight="15720" tabRatio="740" activeTab="2" xr2:uid="{00000000-000D-0000-FFFF-FFFF00000000}"/>
  </bookViews>
  <sheets>
    <sheet name="INSTRUCTIVO " sheetId="32" r:id="rId1"/>
    <sheet name="INDICADORES" sheetId="30" r:id="rId2"/>
    <sheet name="CPN 2022" sheetId="5" r:id="rId3"/>
  </sheets>
  <externalReferences>
    <externalReference r:id="rId4"/>
  </externalReferences>
  <definedNames>
    <definedName name="_06_05_2011" localSheetId="0">'[1]CPN 2022'!#REF!</definedName>
    <definedName name="_06_05_2011">'CPN 2022'!#REF!</definedName>
    <definedName name="_29_11_1984" localSheetId="0">'[1]CPN 2022'!#REF!</definedName>
    <definedName name="_29_11_1984">'CPN 2022'!#REF!</definedName>
    <definedName name="_xlnm._FilterDatabase" localSheetId="2" hidden="1">'CPN 2022'!#REF!</definedName>
    <definedName name="AIC" localSheetId="0">'[1]CPN 2022'!#REF!</definedName>
    <definedName name="AIC">'CPN 2022'!#REF!</definedName>
    <definedName name="AIDA" localSheetId="0">'[1]CPN 2022'!#REF!</definedName>
    <definedName name="AIDA">'CPN 2022'!#REF!</definedName>
    <definedName name="CC" localSheetId="0">'[1]CPN 2022'!#REF!</definedName>
    <definedName name="CC">'CPN 2022'!#REF!</definedName>
    <definedName name="CCC" localSheetId="0">'[1]CPN 2022'!#REF!</definedName>
    <definedName name="CCC">'CPN 2022'!#REF!</definedName>
    <definedName name="CHOCUE" localSheetId="0">'[1]CPN 2022'!#REF!</definedName>
    <definedName name="CHOCUE">'CPN 2022'!#REF!</definedName>
    <definedName name="EL_HOGAR" localSheetId="0">'[1]CPN 2022'!#REF!</definedName>
    <definedName name="EL_HOGAR">'CPN 2022'!#REF!</definedName>
    <definedName name="INDIGENA" localSheetId="0">'[1]CPN 2022'!#REF!</definedName>
    <definedName name="INDIGENA">'CPN 2022'!#REF!</definedName>
    <definedName name="LA_PLAYA_MIRASOLES" localSheetId="0">'[1]CPN 2022'!#REF!</definedName>
    <definedName name="LA_PLAYA_MIRASOLES">'CPN 2022'!#REF!</definedName>
    <definedName name="LORENA" localSheetId="0">'[1]CPN 2022'!#REF!</definedName>
    <definedName name="LORENA">'CPN 2022'!#REF!</definedName>
    <definedName name="MESTIZA" localSheetId="0">'[1]CPN 2022'!#REF!</definedName>
    <definedName name="MESTIZA">'CPN 2022'!#REF!</definedName>
    <definedName name="RIVERA" localSheetId="0">'[1]CPN 2022'!#REF!</definedName>
    <definedName name="RIVERA">'CPN 2022'!#REF!</definedName>
    <definedName name="RURAL" localSheetId="0">'[1]CPN 2022'!#REF!</definedName>
    <definedName name="RURAL">'CPN 2022'!#REF!</definedName>
    <definedName name="SIN_RIESGO_POR_EDAD" localSheetId="0">'[1]CPN 2022'!#REF!</definedName>
    <definedName name="SIN_RIESGO_POR_EDAD">'CPN 2022'!#REF!</definedName>
    <definedName name="SUB" localSheetId="0">'[1]CPN 2022'!#REF!</definedName>
    <definedName name="SUB">'CPN 2022'!#REF!</definedName>
    <definedName name="UNION_L" localSheetId="0">'[1]CPN 2022'!#REF!</definedName>
    <definedName name="UNION_L">'CPN 2022'!#REF!</definedName>
    <definedName name="Z_87C82D0B_BF3B_4D48_8D40_9A69123EBFA4_.wvu.Cols" localSheetId="2" hidden="1">'CPN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definedName>
    <definedName name="Z_87C82D0B_BF3B_4D48_8D40_9A69123EBFA4_.wvu.FilterData" localSheetId="2" hidden="1">'CPN 2022'!$D$1:$G$5</definedName>
    <definedName name="Z_87C82D0B_BF3B_4D48_8D40_9A69123EBFA4_.wvu.Rows" localSheetId="2" hidden="1">'CPN 2022'!#REF!</definedName>
  </definedNames>
  <calcPr calcId="191029"/>
  <customWorkbookViews>
    <customWorkbookView name="electrom pc - Vista personalizada" guid="{87C82D0B-BF3B-4D48-8D40-9A69123EBFA4}" mergeInterval="0" personalView="1" maximized="1" xWindow="1" yWindow="1" windowWidth="1366" windowHeight="496" tabRatio="599" activeSheetId="5"/>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FD105" i="30" l="1"/>
  <c r="B29" i="30" l="1"/>
  <c r="B18" i="30"/>
  <c r="D29" i="30"/>
  <c r="D30" i="30"/>
  <c r="B30" i="30"/>
  <c r="B27" i="30"/>
  <c r="D27" i="30"/>
  <c r="B26" i="30"/>
  <c r="D26" i="30"/>
  <c r="D24" i="30"/>
  <c r="B24" i="30"/>
  <c r="D21" i="30"/>
  <c r="B17" i="30"/>
  <c r="C17" i="30" s="1"/>
  <c r="D18" i="30"/>
  <c r="B21" i="30"/>
  <c r="D17" i="30"/>
  <c r="C29" i="30" l="1"/>
  <c r="E17" i="30"/>
  <c r="C26" i="30"/>
  <c r="E29" i="30"/>
  <c r="E26" i="30"/>
  <c r="F10" i="30" l="1"/>
  <c r="G7" i="30"/>
  <c r="M9" i="30"/>
  <c r="C7" i="30"/>
  <c r="I9" i="30"/>
  <c r="J10" i="30"/>
  <c r="E9" i="30"/>
  <c r="K7" i="30"/>
  <c r="L10" i="30"/>
  <c r="H9" i="30"/>
  <c r="M10" i="30"/>
  <c r="L7" i="30"/>
  <c r="F9" i="30"/>
  <c r="K10" i="30"/>
  <c r="K9" i="30"/>
  <c r="I10" i="30"/>
  <c r="G9" i="30"/>
  <c r="B10" i="30"/>
  <c r="L9" i="30"/>
  <c r="B9" i="30"/>
  <c r="J9" i="30"/>
  <c r="E7" i="30"/>
  <c r="D10" i="30"/>
  <c r="D9" i="30"/>
  <c r="F7" i="30"/>
  <c r="E10" i="30"/>
  <c r="D7" i="30"/>
  <c r="C10" i="30"/>
  <c r="I7" i="30"/>
  <c r="C9" i="30"/>
  <c r="H10" i="30"/>
  <c r="J7" i="30"/>
  <c r="H7" i="30"/>
  <c r="G10" i="30"/>
  <c r="M7" i="30"/>
  <c r="B14" i="30" l="1"/>
  <c r="B15" i="30"/>
  <c r="B23" i="30"/>
  <c r="C23" i="30" s="1"/>
  <c r="D14" i="30"/>
  <c r="D15" i="30"/>
  <c r="B20" i="30"/>
  <c r="C20" i="30" s="1"/>
  <c r="D23" i="30"/>
  <c r="E23" i="30" s="1"/>
  <c r="D20" i="30"/>
  <c r="E20" i="30" s="1"/>
  <c r="C14" i="30" l="1"/>
  <c r="E14" i="30"/>
  <c r="B7" i="30" l="1"/>
  <c r="B126" i="30" l="1"/>
  <c r="B61" i="30" l="1"/>
  <c r="B115" i="30"/>
  <c r="B58" i="30"/>
  <c r="B117" i="30"/>
  <c r="D83" i="30"/>
  <c r="L121" i="30"/>
  <c r="H121" i="30"/>
  <c r="D121" i="30"/>
  <c r="M119" i="30"/>
  <c r="I119" i="30"/>
  <c r="E119" i="30"/>
  <c r="K83" i="30"/>
  <c r="G83" i="30"/>
  <c r="C83" i="30"/>
  <c r="L81" i="30"/>
  <c r="G81" i="30"/>
  <c r="J121" i="30"/>
  <c r="G119" i="30"/>
  <c r="C119" i="30"/>
  <c r="E83" i="30"/>
  <c r="I81" i="30"/>
  <c r="M121" i="30"/>
  <c r="J119" i="30"/>
  <c r="B119" i="30"/>
  <c r="H81" i="30"/>
  <c r="K121" i="30"/>
  <c r="G121" i="30"/>
  <c r="C121" i="30"/>
  <c r="L119" i="30"/>
  <c r="H119" i="30"/>
  <c r="D119" i="30"/>
  <c r="J83" i="30"/>
  <c r="F83" i="30"/>
  <c r="B83" i="30"/>
  <c r="J81" i="30"/>
  <c r="F81" i="30"/>
  <c r="F121" i="30"/>
  <c r="K119" i="30"/>
  <c r="M83" i="30"/>
  <c r="I83" i="30"/>
  <c r="B79" i="30"/>
  <c r="E81" i="30"/>
  <c r="I121" i="30"/>
  <c r="F119" i="30"/>
  <c r="L83" i="30"/>
  <c r="M81" i="30"/>
  <c r="B121" i="30"/>
  <c r="E121" i="30"/>
  <c r="H83" i="30"/>
  <c r="K81" i="30"/>
  <c r="D81" i="30"/>
  <c r="C81" i="30"/>
  <c r="B81" i="30"/>
  <c r="K79" i="30"/>
  <c r="G79" i="30"/>
  <c r="C79" i="30"/>
  <c r="J79" i="30"/>
  <c r="F79" i="30"/>
  <c r="H79" i="30"/>
  <c r="D79" i="30"/>
  <c r="M79" i="30"/>
  <c r="I79" i="30"/>
  <c r="E79" i="30"/>
  <c r="L79" i="30"/>
  <c r="J77" i="30"/>
  <c r="F77" i="30"/>
  <c r="I77" i="30"/>
  <c r="E77" i="30"/>
  <c r="G77" i="30"/>
  <c r="M77" i="30"/>
  <c r="H77" i="30"/>
  <c r="L77" i="30"/>
  <c r="K77" i="30"/>
  <c r="D77" i="30"/>
  <c r="C77" i="30"/>
  <c r="B77" i="30"/>
  <c r="B75" i="30"/>
  <c r="J75" i="30"/>
  <c r="F75" i="30"/>
  <c r="K73" i="30"/>
  <c r="G73" i="30"/>
  <c r="C73" i="30"/>
  <c r="C75" i="30"/>
  <c r="M75" i="30"/>
  <c r="I75" i="30"/>
  <c r="E75" i="30"/>
  <c r="B73" i="30"/>
  <c r="J73" i="30"/>
  <c r="F73" i="30"/>
  <c r="H73" i="30"/>
  <c r="L75" i="30"/>
  <c r="H75" i="30"/>
  <c r="D75" i="30"/>
  <c r="M73" i="30"/>
  <c r="I73" i="30"/>
  <c r="E73" i="30"/>
  <c r="L73" i="30"/>
  <c r="D73" i="30"/>
  <c r="K75" i="30"/>
  <c r="G75" i="30"/>
  <c r="B67" i="30"/>
  <c r="J71" i="30"/>
  <c r="F71" i="30"/>
  <c r="B71" i="30"/>
  <c r="M71" i="30"/>
  <c r="I71" i="30"/>
  <c r="E71" i="30"/>
  <c r="L71" i="30"/>
  <c r="H71" i="30"/>
  <c r="D71" i="30"/>
  <c r="K71" i="30"/>
  <c r="G71" i="30"/>
  <c r="C71" i="30"/>
  <c r="M112" i="30"/>
  <c r="I112" i="30"/>
  <c r="E112" i="30"/>
  <c r="D112" i="30"/>
  <c r="F112" i="30"/>
  <c r="L112" i="30"/>
  <c r="H112" i="30"/>
  <c r="J112" i="30"/>
  <c r="K112" i="30"/>
  <c r="G112" i="30"/>
  <c r="C112" i="30"/>
  <c r="B112" i="30"/>
  <c r="M113" i="30"/>
  <c r="M114" i="30" s="1"/>
  <c r="I113" i="30"/>
  <c r="I114" i="30" s="1"/>
  <c r="G113" i="30"/>
  <c r="G114" i="30" s="1"/>
  <c r="J113" i="30"/>
  <c r="J114" i="30" s="1"/>
  <c r="D113" i="30"/>
  <c r="L113" i="30"/>
  <c r="L114" i="30" s="1"/>
  <c r="H113" i="30"/>
  <c r="H114" i="30" s="1"/>
  <c r="F113" i="30"/>
  <c r="F114" i="30" s="1"/>
  <c r="K113" i="30"/>
  <c r="C113" i="30"/>
  <c r="E113" i="30"/>
  <c r="E114" i="30" s="1"/>
  <c r="B113" i="30"/>
  <c r="M110" i="30"/>
  <c r="M111" i="30" s="1"/>
  <c r="I110" i="30"/>
  <c r="I111" i="30" s="1"/>
  <c r="E110" i="30"/>
  <c r="E111" i="30" s="1"/>
  <c r="J110" i="30"/>
  <c r="J111" i="30" s="1"/>
  <c r="L110" i="30"/>
  <c r="L111" i="30" s="1"/>
  <c r="H110" i="30"/>
  <c r="H111" i="30" s="1"/>
  <c r="D110" i="30"/>
  <c r="D111" i="30" s="1"/>
  <c r="B110" i="30"/>
  <c r="K110" i="30"/>
  <c r="K111" i="30" s="1"/>
  <c r="G110" i="30"/>
  <c r="G111" i="30" s="1"/>
  <c r="C110" i="30"/>
  <c r="F110" i="30"/>
  <c r="F111" i="30" s="1"/>
  <c r="B65" i="30"/>
  <c r="L109" i="30"/>
  <c r="H109" i="30"/>
  <c r="D109" i="30"/>
  <c r="L53" i="30"/>
  <c r="L49" i="30" s="1"/>
  <c r="H53" i="30"/>
  <c r="H49" i="30" s="1"/>
  <c r="D53" i="30"/>
  <c r="M53" i="30"/>
  <c r="M49" i="30" s="1"/>
  <c r="C109" i="30"/>
  <c r="K109" i="30"/>
  <c r="G109" i="30"/>
  <c r="B109" i="30"/>
  <c r="K53" i="30"/>
  <c r="K49" i="30" s="1"/>
  <c r="G53" i="30"/>
  <c r="G49" i="30" s="1"/>
  <c r="C53" i="30"/>
  <c r="F53" i="30"/>
  <c r="F49" i="30" s="1"/>
  <c r="B53" i="30"/>
  <c r="I109" i="30"/>
  <c r="E109" i="30"/>
  <c r="I53" i="30"/>
  <c r="I49" i="30" s="1"/>
  <c r="B60" i="30"/>
  <c r="B62" i="30" s="1"/>
  <c r="J109" i="30"/>
  <c r="F109" i="30"/>
  <c r="B104" i="30"/>
  <c r="J53" i="30"/>
  <c r="J49" i="30" s="1"/>
  <c r="M109" i="30"/>
  <c r="E53" i="30"/>
  <c r="E49" i="30" s="1"/>
  <c r="M69" i="30"/>
  <c r="I69" i="30"/>
  <c r="E69" i="30"/>
  <c r="J107" i="30"/>
  <c r="F107" i="30"/>
  <c r="M106" i="30"/>
  <c r="I106" i="30"/>
  <c r="E106" i="30"/>
  <c r="B106" i="30"/>
  <c r="C126" i="30"/>
  <c r="K104" i="30"/>
  <c r="G104" i="30"/>
  <c r="C104" i="30"/>
  <c r="K107" i="30"/>
  <c r="J106" i="30"/>
  <c r="D104" i="30"/>
  <c r="L69" i="30"/>
  <c r="H69" i="30"/>
  <c r="D69" i="30"/>
  <c r="M107" i="30"/>
  <c r="I107" i="30"/>
  <c r="E107" i="30"/>
  <c r="L106" i="30"/>
  <c r="H106" i="30"/>
  <c r="D106" i="30"/>
  <c r="J104" i="30"/>
  <c r="F104" i="30"/>
  <c r="B69" i="30"/>
  <c r="C107" i="30"/>
  <c r="B107" i="30"/>
  <c r="H104" i="30"/>
  <c r="K69" i="30"/>
  <c r="G69" i="30"/>
  <c r="C69" i="30"/>
  <c r="L107" i="30"/>
  <c r="H107" i="30"/>
  <c r="D107" i="30"/>
  <c r="K106" i="30"/>
  <c r="G106" i="30"/>
  <c r="C106" i="30"/>
  <c r="M104" i="30"/>
  <c r="I104" i="30"/>
  <c r="E104" i="30"/>
  <c r="J69" i="30"/>
  <c r="F69" i="30"/>
  <c r="G107" i="30"/>
  <c r="F106" i="30"/>
  <c r="L104" i="30"/>
  <c r="J58" i="30"/>
  <c r="F58" i="30"/>
  <c r="K56" i="30"/>
  <c r="G56" i="30"/>
  <c r="C56" i="30"/>
  <c r="M58" i="30"/>
  <c r="I58" i="30"/>
  <c r="E58" i="30"/>
  <c r="B56" i="30"/>
  <c r="J56" i="30"/>
  <c r="F56" i="30"/>
  <c r="L58" i="30"/>
  <c r="H58" i="30"/>
  <c r="D58" i="30"/>
  <c r="M56" i="30"/>
  <c r="I56" i="30"/>
  <c r="E56" i="30"/>
  <c r="K58" i="30"/>
  <c r="G58" i="30"/>
  <c r="C58" i="30"/>
  <c r="L56" i="30"/>
  <c r="H56" i="30"/>
  <c r="D56" i="30"/>
  <c r="B55" i="30"/>
  <c r="M55" i="30"/>
  <c r="I55" i="30"/>
  <c r="E55" i="30"/>
  <c r="B90" i="30"/>
  <c r="L55" i="30"/>
  <c r="H55" i="30"/>
  <c r="D55" i="30"/>
  <c r="J55" i="30"/>
  <c r="G55" i="30"/>
  <c r="F55" i="30"/>
  <c r="K55" i="30"/>
  <c r="C55" i="30"/>
  <c r="L61" i="30"/>
  <c r="K61" i="30"/>
  <c r="F61" i="30"/>
  <c r="B89" i="30"/>
  <c r="H61" i="30"/>
  <c r="G61" i="30"/>
  <c r="D61" i="30"/>
  <c r="C61" i="30"/>
  <c r="M61" i="30"/>
  <c r="I61" i="30"/>
  <c r="J61" i="30"/>
  <c r="E61" i="30"/>
  <c r="K117" i="30"/>
  <c r="G117" i="30"/>
  <c r="C117" i="30"/>
  <c r="M115" i="30"/>
  <c r="I115" i="30"/>
  <c r="E115" i="30"/>
  <c r="B123" i="30"/>
  <c r="K67" i="30"/>
  <c r="G67" i="30"/>
  <c r="C67" i="30"/>
  <c r="C115" i="30"/>
  <c r="H117" i="30"/>
  <c r="F115" i="30"/>
  <c r="D67" i="30"/>
  <c r="J117" i="30"/>
  <c r="F117" i="30"/>
  <c r="L115" i="30"/>
  <c r="H115" i="30"/>
  <c r="D115" i="30"/>
  <c r="M67" i="30"/>
  <c r="J67" i="30"/>
  <c r="F67" i="30"/>
  <c r="G115" i="30"/>
  <c r="E67" i="30"/>
  <c r="D117" i="30"/>
  <c r="M117" i="30"/>
  <c r="I117" i="30"/>
  <c r="E117" i="30"/>
  <c r="B125" i="30"/>
  <c r="K115" i="30"/>
  <c r="I67" i="30"/>
  <c r="L117" i="30"/>
  <c r="J115" i="30"/>
  <c r="L67" i="30"/>
  <c r="H67" i="30"/>
  <c r="H139" i="30"/>
  <c r="C136" i="30"/>
  <c r="J136" i="30"/>
  <c r="J138" i="30" s="1"/>
  <c r="E136" i="30"/>
  <c r="E138" i="30" s="1"/>
  <c r="I139" i="30"/>
  <c r="C134" i="30"/>
  <c r="E134" i="30"/>
  <c r="L134" i="30"/>
  <c r="B139" i="30"/>
  <c r="I125" i="30"/>
  <c r="E126" i="30"/>
  <c r="D125" i="30"/>
  <c r="F126" i="30"/>
  <c r="K126" i="30"/>
  <c r="F125" i="30"/>
  <c r="E65" i="30"/>
  <c r="J132" i="30"/>
  <c r="K63" i="30"/>
  <c r="L65" i="30"/>
  <c r="I63" i="30"/>
  <c r="E60" i="30"/>
  <c r="E54" i="30" s="1"/>
  <c r="H132" i="30"/>
  <c r="G60" i="30"/>
  <c r="G54" i="30" s="1"/>
  <c r="L63" i="30"/>
  <c r="H60" i="30"/>
  <c r="H54" i="30" s="1"/>
  <c r="C63" i="30"/>
  <c r="G123" i="30"/>
  <c r="D123" i="30"/>
  <c r="B134" i="30"/>
  <c r="J134" i="30"/>
  <c r="D139" i="30"/>
  <c r="M134" i="30"/>
  <c r="J139" i="30"/>
  <c r="H134" i="30"/>
  <c r="L136" i="30"/>
  <c r="L138" i="30" s="1"/>
  <c r="D134" i="30"/>
  <c r="D136" i="30"/>
  <c r="D138" i="30" s="1"/>
  <c r="E125" i="30"/>
  <c r="D126" i="30"/>
  <c r="L126" i="30"/>
  <c r="K125" i="30"/>
  <c r="G126" i="30"/>
  <c r="J126" i="30"/>
  <c r="B63" i="30"/>
  <c r="J60" i="30"/>
  <c r="J54" i="30" s="1"/>
  <c r="F132" i="30"/>
  <c r="K60" i="30"/>
  <c r="K54" i="30" s="1"/>
  <c r="H65" i="30"/>
  <c r="E63" i="30"/>
  <c r="M132" i="30"/>
  <c r="D132" i="30"/>
  <c r="C132" i="30"/>
  <c r="H63" i="30"/>
  <c r="D60" i="30"/>
  <c r="D54" i="30" s="1"/>
  <c r="K132" i="30"/>
  <c r="M123" i="30"/>
  <c r="C123" i="30"/>
  <c r="K123" i="30"/>
  <c r="E139" i="30"/>
  <c r="K136" i="30"/>
  <c r="K138" i="30" s="1"/>
  <c r="F134" i="30"/>
  <c r="G139" i="30"/>
  <c r="I134" i="30"/>
  <c r="F139" i="30"/>
  <c r="H136" i="30"/>
  <c r="H138" i="30" s="1"/>
  <c r="K139" i="30"/>
  <c r="C139" i="30"/>
  <c r="G134" i="30"/>
  <c r="M126" i="30"/>
  <c r="L125" i="30"/>
  <c r="H126" i="30"/>
  <c r="G125" i="30"/>
  <c r="M65" i="30"/>
  <c r="J63" i="30"/>
  <c r="F60" i="30"/>
  <c r="F54" i="30" s="1"/>
  <c r="B132" i="30"/>
  <c r="C60" i="30"/>
  <c r="D65" i="30"/>
  <c r="M60" i="30"/>
  <c r="M54" i="30" s="1"/>
  <c r="I132" i="30"/>
  <c r="K65" i="30"/>
  <c r="D63" i="30"/>
  <c r="L132" i="30"/>
  <c r="I123" i="30"/>
  <c r="L123" i="30"/>
  <c r="J123" i="30"/>
  <c r="C65" i="30"/>
  <c r="L139" i="30"/>
  <c r="G136" i="30"/>
  <c r="G138" i="30" s="1"/>
  <c r="B136" i="30"/>
  <c r="I136" i="30"/>
  <c r="I138" i="30" s="1"/>
  <c r="K134" i="30"/>
  <c r="F136" i="30"/>
  <c r="F138" i="30" s="1"/>
  <c r="M136" i="30"/>
  <c r="M138" i="30" s="1"/>
  <c r="M139" i="30"/>
  <c r="M125" i="30"/>
  <c r="I126" i="30"/>
  <c r="H125" i="30"/>
  <c r="C125" i="30"/>
  <c r="J125" i="30"/>
  <c r="I65" i="30"/>
  <c r="F63" i="30"/>
  <c r="B96" i="30"/>
  <c r="J65" i="30"/>
  <c r="G132" i="30"/>
  <c r="M63" i="30"/>
  <c r="I60" i="30"/>
  <c r="I54" i="30" s="1"/>
  <c r="E132" i="30"/>
  <c r="G63" i="30"/>
  <c r="G65" i="30"/>
  <c r="L60" i="30"/>
  <c r="L54" i="30" s="1"/>
  <c r="F65" i="30"/>
  <c r="E123" i="30"/>
  <c r="H123" i="30"/>
  <c r="F123" i="30"/>
  <c r="M102" i="30"/>
  <c r="I102" i="30"/>
  <c r="E102" i="30"/>
  <c r="L102" i="30"/>
  <c r="H102" i="30"/>
  <c r="D102" i="30"/>
  <c r="K102" i="30"/>
  <c r="G102" i="30"/>
  <c r="C102" i="30"/>
  <c r="C120" i="30" s="1"/>
  <c r="J102" i="30"/>
  <c r="F102" i="30"/>
  <c r="B102" i="30"/>
  <c r="I130" i="30"/>
  <c r="E130" i="30"/>
  <c r="M130" i="30"/>
  <c r="B129" i="30"/>
  <c r="I129" i="30"/>
  <c r="I131" i="30" s="1"/>
  <c r="E129" i="30"/>
  <c r="B128" i="30"/>
  <c r="J130" i="30"/>
  <c r="F129" i="30"/>
  <c r="L130" i="30"/>
  <c r="H130" i="30"/>
  <c r="D130" i="30"/>
  <c r="L129" i="30"/>
  <c r="H129" i="30"/>
  <c r="D129" i="30"/>
  <c r="F130" i="30"/>
  <c r="J129" i="30"/>
  <c r="K130" i="30"/>
  <c r="G130" i="30"/>
  <c r="B130" i="30"/>
  <c r="K129" i="30"/>
  <c r="G129" i="30"/>
  <c r="C129" i="30"/>
  <c r="B98" i="30"/>
  <c r="C130" i="30"/>
  <c r="M129" i="30"/>
  <c r="L128" i="30"/>
  <c r="H128" i="30"/>
  <c r="D128" i="30"/>
  <c r="K128" i="30"/>
  <c r="G128" i="30"/>
  <c r="C128" i="30"/>
  <c r="F128" i="30"/>
  <c r="J128" i="30"/>
  <c r="I128" i="30"/>
  <c r="E128" i="30"/>
  <c r="M128" i="30"/>
  <c r="J94" i="30"/>
  <c r="F94" i="30"/>
  <c r="B94" i="30"/>
  <c r="E96" i="30"/>
  <c r="I96" i="30"/>
  <c r="M96" i="30"/>
  <c r="F98" i="30"/>
  <c r="J98" i="30"/>
  <c r="E100" i="30"/>
  <c r="I100" i="30"/>
  <c r="M94" i="30"/>
  <c r="I94" i="30"/>
  <c r="E94" i="30"/>
  <c r="F96" i="30"/>
  <c r="J96" i="30"/>
  <c r="C98" i="30"/>
  <c r="G98" i="30"/>
  <c r="K98" i="30"/>
  <c r="F100" i="30"/>
  <c r="J100" i="30"/>
  <c r="L94" i="30"/>
  <c r="H94" i="30"/>
  <c r="D94" i="30"/>
  <c r="C96" i="30"/>
  <c r="G96" i="30"/>
  <c r="K96" i="30"/>
  <c r="D98" i="30"/>
  <c r="H98" i="30"/>
  <c r="L98" i="30"/>
  <c r="G100" i="30"/>
  <c r="K100" i="30"/>
  <c r="K94" i="30"/>
  <c r="G94" i="30"/>
  <c r="C94" i="30"/>
  <c r="D96" i="30"/>
  <c r="H96" i="30"/>
  <c r="L96" i="30"/>
  <c r="E98" i="30"/>
  <c r="I98" i="30"/>
  <c r="M98" i="30"/>
  <c r="H100" i="30"/>
  <c r="L100" i="30"/>
  <c r="C90" i="30"/>
  <c r="G90" i="30"/>
  <c r="K90" i="30"/>
  <c r="C89" i="30"/>
  <c r="G89" i="30"/>
  <c r="K89" i="30"/>
  <c r="F90" i="30"/>
  <c r="J89" i="30"/>
  <c r="D90" i="30"/>
  <c r="H90" i="30"/>
  <c r="L90" i="30"/>
  <c r="D89" i="30"/>
  <c r="H89" i="30"/>
  <c r="L89" i="30"/>
  <c r="J90" i="30"/>
  <c r="F89" i="30"/>
  <c r="E90" i="30"/>
  <c r="I90" i="30"/>
  <c r="M90" i="30"/>
  <c r="E89" i="30"/>
  <c r="I89" i="30"/>
  <c r="M89" i="30"/>
  <c r="B108" i="30" l="1"/>
  <c r="B105" i="30"/>
  <c r="B116" i="30"/>
  <c r="B54" i="30"/>
  <c r="B64" i="30"/>
  <c r="B66" i="30"/>
  <c r="N81" i="30"/>
  <c r="H105" i="30"/>
  <c r="H120" i="30"/>
  <c r="M105" i="30"/>
  <c r="M120" i="30"/>
  <c r="D108" i="30"/>
  <c r="D122" i="30"/>
  <c r="D118" i="30"/>
  <c r="C122" i="30"/>
  <c r="C118" i="30"/>
  <c r="I108" i="30"/>
  <c r="I122" i="30"/>
  <c r="I118" i="30"/>
  <c r="K108" i="30"/>
  <c r="K122" i="30"/>
  <c r="K118" i="30"/>
  <c r="N83" i="30"/>
  <c r="G105" i="30"/>
  <c r="G120" i="30"/>
  <c r="H108" i="30"/>
  <c r="H118" i="30"/>
  <c r="H122" i="30"/>
  <c r="M108" i="30"/>
  <c r="M118" i="30"/>
  <c r="M122" i="30"/>
  <c r="F108" i="30"/>
  <c r="F118" i="30"/>
  <c r="F122" i="30"/>
  <c r="L105" i="30"/>
  <c r="L120" i="30"/>
  <c r="F105" i="30"/>
  <c r="F120" i="30"/>
  <c r="K105" i="30"/>
  <c r="K120" i="30"/>
  <c r="E105" i="30"/>
  <c r="E120" i="30"/>
  <c r="L108" i="30"/>
  <c r="L122" i="30"/>
  <c r="L118" i="30"/>
  <c r="J108" i="30"/>
  <c r="J118" i="30"/>
  <c r="J122" i="30"/>
  <c r="B120" i="30"/>
  <c r="N119" i="30"/>
  <c r="J105" i="30"/>
  <c r="J120" i="30"/>
  <c r="D105" i="30"/>
  <c r="D120" i="30"/>
  <c r="I105" i="30"/>
  <c r="I120" i="30"/>
  <c r="G108" i="30"/>
  <c r="G122" i="30"/>
  <c r="G118" i="30"/>
  <c r="E108" i="30"/>
  <c r="E122" i="30"/>
  <c r="E118" i="30"/>
  <c r="B122" i="30"/>
  <c r="N121" i="30"/>
  <c r="B118" i="30"/>
  <c r="N79" i="30"/>
  <c r="N77" i="30"/>
  <c r="N73" i="30"/>
  <c r="N75" i="30"/>
  <c r="C138" i="30"/>
  <c r="N71" i="30"/>
  <c r="N113" i="30"/>
  <c r="C111" i="30"/>
  <c r="B111" i="30"/>
  <c r="N110" i="30"/>
  <c r="N112" i="30"/>
  <c r="C105" i="30"/>
  <c r="C108" i="30"/>
  <c r="N53" i="30"/>
  <c r="N49" i="30" s="1"/>
  <c r="N109" i="30"/>
  <c r="C64" i="30"/>
  <c r="C54" i="30"/>
  <c r="N104" i="30"/>
  <c r="N106" i="30"/>
  <c r="N107" i="30"/>
  <c r="K114" i="30"/>
  <c r="D114" i="30"/>
  <c r="C114" i="30"/>
  <c r="N56" i="30"/>
  <c r="N58" i="30"/>
  <c r="F59" i="30"/>
  <c r="F57" i="30"/>
  <c r="H57" i="30"/>
  <c r="H59" i="30"/>
  <c r="I59" i="30"/>
  <c r="I57" i="30"/>
  <c r="G59" i="30"/>
  <c r="G57" i="30"/>
  <c r="L57" i="30"/>
  <c r="L59" i="30"/>
  <c r="M59" i="30"/>
  <c r="M57" i="30"/>
  <c r="C59" i="30"/>
  <c r="C57" i="30"/>
  <c r="J59" i="30"/>
  <c r="J57" i="30"/>
  <c r="K59" i="30"/>
  <c r="K57" i="30"/>
  <c r="D57" i="30"/>
  <c r="D59" i="30"/>
  <c r="E59" i="30"/>
  <c r="E57" i="30"/>
  <c r="B59" i="30"/>
  <c r="B57" i="30"/>
  <c r="N55" i="30"/>
  <c r="C124" i="30"/>
  <c r="C116" i="30"/>
  <c r="H124" i="30"/>
  <c r="H116" i="30"/>
  <c r="M124" i="30"/>
  <c r="M116" i="30"/>
  <c r="I127" i="30"/>
  <c r="N65" i="30"/>
  <c r="C62" i="30"/>
  <c r="C66" i="30"/>
  <c r="M127" i="30"/>
  <c r="K62" i="30"/>
  <c r="K66" i="30"/>
  <c r="K64" i="30"/>
  <c r="J127" i="30"/>
  <c r="D127" i="30"/>
  <c r="E127" i="30"/>
  <c r="N69" i="30"/>
  <c r="B114" i="30"/>
  <c r="B124" i="30"/>
  <c r="L124" i="30"/>
  <c r="L116" i="30"/>
  <c r="L62" i="30"/>
  <c r="L66" i="30"/>
  <c r="L64" i="30"/>
  <c r="I62" i="30"/>
  <c r="I64" i="30"/>
  <c r="I66" i="30"/>
  <c r="B138" i="30"/>
  <c r="N136" i="30"/>
  <c r="D62" i="30"/>
  <c r="D66" i="30"/>
  <c r="D64" i="30"/>
  <c r="G127" i="30"/>
  <c r="H62" i="30"/>
  <c r="H66" i="30"/>
  <c r="H64" i="30"/>
  <c r="E62" i="30"/>
  <c r="E64" i="30"/>
  <c r="E66" i="30"/>
  <c r="K127" i="30"/>
  <c r="N123" i="30"/>
  <c r="G124" i="30"/>
  <c r="G116" i="30"/>
  <c r="F124" i="30"/>
  <c r="F116" i="30"/>
  <c r="K124" i="30"/>
  <c r="K116" i="30"/>
  <c r="E124" i="30"/>
  <c r="E116" i="30"/>
  <c r="C127" i="30"/>
  <c r="B127" i="30"/>
  <c r="N126" i="30"/>
  <c r="N61" i="30"/>
  <c r="M62" i="30"/>
  <c r="M64" i="30"/>
  <c r="M66" i="30"/>
  <c r="F62" i="30"/>
  <c r="F66" i="30"/>
  <c r="F64" i="30"/>
  <c r="H127" i="30"/>
  <c r="J62" i="30"/>
  <c r="J66" i="30"/>
  <c r="J64" i="30"/>
  <c r="N60" i="30"/>
  <c r="N54" i="30" s="1"/>
  <c r="F127" i="30"/>
  <c r="B140" i="30"/>
  <c r="N139" i="30"/>
  <c r="N125" i="30"/>
  <c r="N117" i="30"/>
  <c r="J124" i="30"/>
  <c r="J116" i="30"/>
  <c r="D124" i="30"/>
  <c r="D116" i="30"/>
  <c r="I124" i="30"/>
  <c r="I116" i="30"/>
  <c r="N63" i="30"/>
  <c r="L127" i="30"/>
  <c r="G62" i="30"/>
  <c r="G66" i="30"/>
  <c r="G64" i="30"/>
  <c r="N115" i="30"/>
  <c r="N67" i="30"/>
  <c r="B91" i="30"/>
  <c r="B68" i="30" s="1"/>
  <c r="M131" i="30"/>
  <c r="L131" i="30"/>
  <c r="K131" i="30"/>
  <c r="J131" i="30"/>
  <c r="H131" i="30"/>
  <c r="G131" i="30"/>
  <c r="F131" i="30"/>
  <c r="E131" i="30"/>
  <c r="C131" i="30"/>
  <c r="D131" i="30"/>
  <c r="N132" i="30"/>
  <c r="K91" i="30"/>
  <c r="K84" i="30" s="1"/>
  <c r="N134" i="30"/>
  <c r="N130" i="30"/>
  <c r="N129" i="30"/>
  <c r="B131" i="30"/>
  <c r="F91" i="30"/>
  <c r="C91" i="30"/>
  <c r="C84" i="30" s="1"/>
  <c r="N94" i="30"/>
  <c r="N128" i="30"/>
  <c r="N135" i="30" s="1"/>
  <c r="N102" i="30"/>
  <c r="N96" i="30"/>
  <c r="N98" i="30"/>
  <c r="J91" i="30"/>
  <c r="N90" i="30"/>
  <c r="N89" i="30"/>
  <c r="L91" i="30"/>
  <c r="H91" i="30"/>
  <c r="G91" i="30"/>
  <c r="M91" i="30"/>
  <c r="I91" i="30"/>
  <c r="E91" i="30"/>
  <c r="D91" i="30"/>
  <c r="D84" i="30" s="1"/>
  <c r="N57" i="30" l="1"/>
  <c r="N59" i="30"/>
  <c r="K82" i="30"/>
  <c r="C82" i="30"/>
  <c r="E82" i="30"/>
  <c r="E84" i="30"/>
  <c r="H84" i="30"/>
  <c r="H82" i="30"/>
  <c r="J84" i="30"/>
  <c r="J82" i="30"/>
  <c r="B80" i="30"/>
  <c r="B84" i="30"/>
  <c r="B82" i="30"/>
  <c r="D82" i="30"/>
  <c r="G82" i="30"/>
  <c r="G84" i="30"/>
  <c r="N120" i="30"/>
  <c r="F84" i="30"/>
  <c r="F82" i="30"/>
  <c r="I82" i="30"/>
  <c r="I84" i="30"/>
  <c r="L82" i="30"/>
  <c r="L84" i="30"/>
  <c r="M82" i="30"/>
  <c r="M84" i="30"/>
  <c r="N122" i="30"/>
  <c r="N118" i="30"/>
  <c r="F78" i="30"/>
  <c r="F80" i="30"/>
  <c r="M78" i="30"/>
  <c r="M80" i="30"/>
  <c r="C76" i="30"/>
  <c r="C80" i="30"/>
  <c r="D76" i="30"/>
  <c r="D80" i="30"/>
  <c r="G78" i="30"/>
  <c r="G80" i="30"/>
  <c r="E78" i="30"/>
  <c r="E80" i="30"/>
  <c r="H78" i="30"/>
  <c r="H80" i="30"/>
  <c r="J78" i="30"/>
  <c r="J80" i="30"/>
  <c r="K76" i="30"/>
  <c r="K80" i="30"/>
  <c r="I78" i="30"/>
  <c r="I80" i="30"/>
  <c r="L78" i="30"/>
  <c r="L80" i="30"/>
  <c r="B78" i="30"/>
  <c r="B74" i="30"/>
  <c r="B76" i="30"/>
  <c r="K78" i="30"/>
  <c r="D78" i="30"/>
  <c r="C78" i="30"/>
  <c r="D72" i="30"/>
  <c r="D74" i="30"/>
  <c r="E72" i="30"/>
  <c r="E74" i="30"/>
  <c r="E76" i="30"/>
  <c r="I72" i="30"/>
  <c r="I76" i="30"/>
  <c r="I74" i="30"/>
  <c r="M72" i="30"/>
  <c r="M74" i="30"/>
  <c r="M76" i="30"/>
  <c r="G72" i="30"/>
  <c r="G76" i="30"/>
  <c r="G74" i="30"/>
  <c r="H72" i="30"/>
  <c r="H74" i="30"/>
  <c r="H76" i="30"/>
  <c r="L72" i="30"/>
  <c r="L76" i="30"/>
  <c r="L74" i="30"/>
  <c r="J72" i="30"/>
  <c r="J76" i="30"/>
  <c r="J74" i="30"/>
  <c r="C72" i="30"/>
  <c r="C74" i="30"/>
  <c r="F72" i="30"/>
  <c r="F76" i="30"/>
  <c r="F74" i="30"/>
  <c r="K72" i="30"/>
  <c r="K74" i="30"/>
  <c r="B72" i="30"/>
  <c r="N111" i="30"/>
  <c r="N105" i="30"/>
  <c r="N108" i="30"/>
  <c r="B70" i="30"/>
  <c r="B93" i="30"/>
  <c r="N138" i="30"/>
  <c r="N140" i="30"/>
  <c r="N62" i="30"/>
  <c r="N66" i="30"/>
  <c r="N64" i="30"/>
  <c r="N114" i="30"/>
  <c r="N127" i="30"/>
  <c r="N124" i="30"/>
  <c r="N116" i="30"/>
  <c r="F103" i="30"/>
  <c r="F70" i="30"/>
  <c r="F68" i="30"/>
  <c r="G68" i="30"/>
  <c r="G70" i="30"/>
  <c r="E70" i="30"/>
  <c r="E68" i="30"/>
  <c r="J92" i="30"/>
  <c r="J70" i="30"/>
  <c r="J68" i="30"/>
  <c r="K101" i="30"/>
  <c r="K68" i="30"/>
  <c r="K70" i="30"/>
  <c r="M70" i="30"/>
  <c r="M68" i="30"/>
  <c r="C92" i="30"/>
  <c r="C68" i="30"/>
  <c r="C70" i="30"/>
  <c r="D68" i="30"/>
  <c r="D70" i="30"/>
  <c r="H68" i="30"/>
  <c r="H70" i="30"/>
  <c r="I70" i="30"/>
  <c r="I68" i="30"/>
  <c r="L68" i="30"/>
  <c r="L70" i="30"/>
  <c r="B95" i="30"/>
  <c r="B103" i="30"/>
  <c r="B99" i="30"/>
  <c r="N137" i="30"/>
  <c r="K93" i="30"/>
  <c r="B97" i="30"/>
  <c r="N131" i="30"/>
  <c r="C93" i="30"/>
  <c r="B92" i="30"/>
  <c r="F93" i="30"/>
  <c r="F95" i="30"/>
  <c r="F92" i="30"/>
  <c r="F101" i="30"/>
  <c r="F99" i="30"/>
  <c r="K92" i="30"/>
  <c r="K95" i="30"/>
  <c r="F97" i="30"/>
  <c r="K99" i="30"/>
  <c r="J93" i="30"/>
  <c r="K103" i="30"/>
  <c r="K97" i="30"/>
  <c r="L99" i="30"/>
  <c r="L101" i="30"/>
  <c r="L95" i="30"/>
  <c r="L103" i="30"/>
  <c r="L97" i="30"/>
  <c r="J99" i="30"/>
  <c r="J95" i="30"/>
  <c r="J101" i="30"/>
  <c r="J103" i="30"/>
  <c r="J97" i="30"/>
  <c r="I103" i="30"/>
  <c r="I97" i="30"/>
  <c r="I101" i="30"/>
  <c r="I99" i="30"/>
  <c r="I95" i="30"/>
  <c r="M103" i="30"/>
  <c r="M97" i="30"/>
  <c r="M99" i="30"/>
  <c r="M95" i="30"/>
  <c r="C103" i="30"/>
  <c r="C99" i="30"/>
  <c r="C95" i="30"/>
  <c r="C97" i="30"/>
  <c r="D99" i="30"/>
  <c r="D103" i="30"/>
  <c r="D95" i="30"/>
  <c r="D97" i="30"/>
  <c r="G101" i="30"/>
  <c r="G97" i="30"/>
  <c r="G99" i="30"/>
  <c r="G95" i="30"/>
  <c r="G103" i="30"/>
  <c r="N133" i="30"/>
  <c r="E103" i="30"/>
  <c r="E97" i="30"/>
  <c r="E101" i="30"/>
  <c r="E99" i="30"/>
  <c r="E95" i="30"/>
  <c r="H95" i="30"/>
  <c r="H103" i="30"/>
  <c r="H97" i="30"/>
  <c r="H101" i="30"/>
  <c r="H99" i="30"/>
  <c r="L93" i="30"/>
  <c r="L92" i="30"/>
  <c r="I92" i="30"/>
  <c r="I93" i="30"/>
  <c r="H92" i="30"/>
  <c r="H93" i="30"/>
  <c r="E93" i="30"/>
  <c r="E92" i="30"/>
  <c r="D93" i="30"/>
  <c r="D92" i="30"/>
  <c r="M93" i="30"/>
  <c r="M92" i="30"/>
  <c r="G93" i="30"/>
  <c r="G92" i="30"/>
  <c r="N91" i="30"/>
  <c r="N80" i="30" l="1"/>
  <c r="N84" i="30"/>
  <c r="N82" i="30"/>
  <c r="N74" i="30"/>
  <c r="N78" i="30"/>
  <c r="N72" i="30"/>
  <c r="N76" i="30"/>
  <c r="N70" i="30"/>
  <c r="N68" i="30"/>
  <c r="N99" i="30"/>
  <c r="N103" i="30"/>
  <c r="N97" i="30"/>
  <c r="N95" i="30"/>
  <c r="N92" i="30"/>
  <c r="N93" i="30"/>
  <c r="J48" i="30" l="1"/>
  <c r="F48" i="30"/>
  <c r="M48" i="30"/>
  <c r="I48" i="30"/>
  <c r="E48" i="30"/>
  <c r="C48" i="30"/>
  <c r="C49" i="30" s="1"/>
  <c r="L48" i="30"/>
  <c r="H48" i="30"/>
  <c r="D48" i="30"/>
  <c r="D49" i="30" s="1"/>
  <c r="B48" i="30"/>
  <c r="K48" i="30"/>
  <c r="G48" i="30"/>
  <c r="B40" i="30"/>
  <c r="L50" i="30"/>
  <c r="H50" i="30"/>
  <c r="D50" i="30"/>
  <c r="M51" i="30"/>
  <c r="I51" i="30"/>
  <c r="E51" i="30"/>
  <c r="K50" i="30"/>
  <c r="G50" i="30"/>
  <c r="C50" i="30"/>
  <c r="L51" i="30"/>
  <c r="H51" i="30"/>
  <c r="D51" i="30"/>
  <c r="J50" i="30"/>
  <c r="F50" i="30"/>
  <c r="B50" i="30"/>
  <c r="K51" i="30"/>
  <c r="G51" i="30"/>
  <c r="C51" i="30"/>
  <c r="M50" i="30"/>
  <c r="I50" i="30"/>
  <c r="E50" i="30"/>
  <c r="B51" i="30"/>
  <c r="J51" i="30"/>
  <c r="F51" i="30"/>
  <c r="C43" i="30"/>
  <c r="J43" i="30"/>
  <c r="F43" i="30"/>
  <c r="B43" i="30"/>
  <c r="M43" i="30"/>
  <c r="I43" i="30"/>
  <c r="E43" i="30"/>
  <c r="C40" i="30"/>
  <c r="L43" i="30"/>
  <c r="K43" i="30"/>
  <c r="G43" i="30"/>
  <c r="D43" i="30"/>
  <c r="B41" i="30"/>
  <c r="H43" i="30"/>
  <c r="F52" i="30" l="1"/>
  <c r="E52" i="30"/>
  <c r="G52" i="30"/>
  <c r="H52" i="30"/>
  <c r="K52" i="30"/>
  <c r="L52" i="30"/>
  <c r="I52" i="30"/>
  <c r="M52" i="30"/>
  <c r="J52" i="30"/>
  <c r="N48" i="30"/>
  <c r="B49" i="30"/>
  <c r="B52" i="30"/>
  <c r="D52" i="30"/>
  <c r="C52" i="30"/>
  <c r="N50" i="30"/>
  <c r="N51" i="30"/>
  <c r="B42" i="30"/>
  <c r="C44" i="30"/>
  <c r="B44" i="30"/>
  <c r="N52" i="30" l="1"/>
  <c r="B37" i="30"/>
  <c r="F38" i="30"/>
  <c r="D38" i="30"/>
  <c r="I38" i="30"/>
  <c r="L37" i="30"/>
  <c r="L39" i="30" s="1"/>
  <c r="G37" i="30"/>
  <c r="H38" i="30"/>
  <c r="M37" i="30"/>
  <c r="K38" i="30"/>
  <c r="J37" i="30"/>
  <c r="J39" i="30" s="1"/>
  <c r="E37" i="30"/>
  <c r="C38" i="30"/>
  <c r="K37" i="30"/>
  <c r="K39" i="30" s="1"/>
  <c r="M38" i="30"/>
  <c r="H37" i="30"/>
  <c r="H39" i="30" s="1"/>
  <c r="C37" i="30"/>
  <c r="E38" i="30"/>
  <c r="J38" i="30"/>
  <c r="D37" i="30"/>
  <c r="F37" i="30"/>
  <c r="B38" i="30"/>
  <c r="G38" i="30"/>
  <c r="L38" i="30"/>
  <c r="I37" i="30"/>
  <c r="I39" i="30" s="1"/>
  <c r="M39" i="30" l="1"/>
  <c r="G39" i="30"/>
  <c r="B39" i="30"/>
  <c r="J8" i="30"/>
  <c r="K8" i="30"/>
  <c r="D8" i="30"/>
  <c r="F8" i="30"/>
  <c r="E8" i="30"/>
  <c r="H8" i="30"/>
  <c r="G8" i="30"/>
  <c r="M8" i="30"/>
  <c r="L8" i="30"/>
  <c r="B8" i="30"/>
  <c r="C8" i="30"/>
  <c r="I8" i="30"/>
  <c r="N43" i="30"/>
  <c r="B46" i="30"/>
  <c r="B45" i="30"/>
  <c r="B47" i="30" l="1"/>
  <c r="D39" i="30"/>
  <c r="G146" i="30"/>
  <c r="M85" i="30"/>
  <c r="F87" i="30"/>
  <c r="B146" i="30"/>
  <c r="C144" i="30"/>
  <c r="K87" i="30"/>
  <c r="F144" i="30"/>
  <c r="D144" i="30"/>
  <c r="L85" i="30"/>
  <c r="D146" i="30"/>
  <c r="L87" i="30"/>
  <c r="F85" i="30"/>
  <c r="L144" i="30"/>
  <c r="H87" i="30"/>
  <c r="B85" i="30"/>
  <c r="I144" i="30"/>
  <c r="F146" i="30"/>
  <c r="M87" i="30"/>
  <c r="G85" i="30"/>
  <c r="I146" i="30"/>
  <c r="G87" i="30"/>
  <c r="H85" i="30"/>
  <c r="K144" i="30"/>
  <c r="C146" i="30"/>
  <c r="D85" i="30"/>
  <c r="G144" i="30"/>
  <c r="L146" i="30"/>
  <c r="I85" i="30"/>
  <c r="B87" i="30"/>
  <c r="E144" i="30"/>
  <c r="J144" i="30"/>
  <c r="I87" i="30"/>
  <c r="C85" i="30"/>
  <c r="E146" i="30"/>
  <c r="C87" i="30"/>
  <c r="B144" i="30"/>
  <c r="M146" i="30"/>
  <c r="K85" i="30"/>
  <c r="J146" i="30"/>
  <c r="H144" i="30"/>
  <c r="D87" i="30"/>
  <c r="H146" i="30"/>
  <c r="E85" i="30"/>
  <c r="J85" i="30"/>
  <c r="K146" i="30"/>
  <c r="M144" i="30"/>
  <c r="E87" i="30"/>
  <c r="J87" i="30"/>
  <c r="I40" i="30"/>
  <c r="D40" i="30"/>
  <c r="L41" i="30"/>
  <c r="L46" i="30" s="1"/>
  <c r="E40" i="30"/>
  <c r="K40" i="30"/>
  <c r="H41" i="30"/>
  <c r="H46" i="30" s="1"/>
  <c r="J41" i="30"/>
  <c r="J46" i="30" s="1"/>
  <c r="K41" i="30"/>
  <c r="K46" i="30" s="1"/>
  <c r="L40" i="30"/>
  <c r="I41" i="30"/>
  <c r="I46" i="30" s="1"/>
  <c r="J40" i="30"/>
  <c r="G40" i="30"/>
  <c r="M40" i="30"/>
  <c r="F41" i="30"/>
  <c r="H40" i="30"/>
  <c r="F40" i="30"/>
  <c r="G41" i="30"/>
  <c r="G46" i="30" s="1"/>
  <c r="F44" i="30" l="1"/>
  <c r="E44" i="30"/>
  <c r="D45" i="30"/>
  <c r="D44" i="30"/>
  <c r="M45" i="30"/>
  <c r="M44" i="30"/>
  <c r="L45" i="30"/>
  <c r="L47" i="30" s="1"/>
  <c r="L44" i="30"/>
  <c r="K45" i="30"/>
  <c r="K47" i="30" s="1"/>
  <c r="K44" i="30"/>
  <c r="I45" i="30"/>
  <c r="I47" i="30" s="1"/>
  <c r="I44" i="30"/>
  <c r="G45" i="30"/>
  <c r="G47" i="30" s="1"/>
  <c r="G44" i="30"/>
  <c r="H45" i="30"/>
  <c r="H47" i="30" s="1"/>
  <c r="H44" i="30"/>
  <c r="J45" i="30"/>
  <c r="J47" i="30" s="1"/>
  <c r="J44" i="30"/>
  <c r="E39" i="30"/>
  <c r="E45" i="30"/>
  <c r="N38" i="30"/>
  <c r="F46" i="30"/>
  <c r="F39" i="30"/>
  <c r="B145" i="30"/>
  <c r="B147" i="30"/>
  <c r="B88" i="30"/>
  <c r="B86" i="30"/>
  <c r="N85" i="30"/>
  <c r="N146" i="30"/>
  <c r="N87" i="30"/>
  <c r="N144" i="30"/>
  <c r="L147" i="30"/>
  <c r="L145" i="30"/>
  <c r="K147" i="30"/>
  <c r="K145" i="30"/>
  <c r="D147" i="30"/>
  <c r="D145" i="30"/>
  <c r="H147" i="30"/>
  <c r="H145" i="30"/>
  <c r="G145" i="30"/>
  <c r="G147" i="30"/>
  <c r="C147" i="30"/>
  <c r="C145" i="30"/>
  <c r="J145" i="30"/>
  <c r="J147" i="30"/>
  <c r="E145" i="30"/>
  <c r="E147" i="30"/>
  <c r="I145" i="30"/>
  <c r="I147" i="30"/>
  <c r="F145" i="30"/>
  <c r="F147" i="30"/>
  <c r="M147" i="30"/>
  <c r="M145" i="30"/>
  <c r="L42" i="30"/>
  <c r="L88" i="30"/>
  <c r="L86" i="30"/>
  <c r="K42" i="30"/>
  <c r="K88" i="30"/>
  <c r="K86" i="30"/>
  <c r="D86" i="30"/>
  <c r="D88" i="30"/>
  <c r="H42" i="30"/>
  <c r="H86" i="30"/>
  <c r="H88" i="30"/>
  <c r="G42" i="30"/>
  <c r="G88" i="30"/>
  <c r="G86" i="30"/>
  <c r="C88" i="30"/>
  <c r="C86" i="30"/>
  <c r="N40" i="30"/>
  <c r="J42" i="30"/>
  <c r="J86" i="30"/>
  <c r="J88" i="30"/>
  <c r="E88" i="30"/>
  <c r="E86" i="30"/>
  <c r="I42" i="30"/>
  <c r="I86" i="30"/>
  <c r="I88" i="30"/>
  <c r="F42" i="30"/>
  <c r="F88" i="30"/>
  <c r="F86" i="30"/>
  <c r="M88" i="30"/>
  <c r="M86" i="30"/>
  <c r="N44" i="30" l="1"/>
  <c r="F45" i="30"/>
  <c r="F47" i="30" s="1"/>
  <c r="C39" i="30"/>
  <c r="N37" i="30"/>
  <c r="N39" i="30" s="1"/>
  <c r="C45" i="30"/>
  <c r="N145" i="30"/>
  <c r="N147" i="30"/>
  <c r="N86" i="30"/>
  <c r="N88" i="30"/>
  <c r="N45" i="30" l="1"/>
  <c r="M148" i="30" l="1"/>
  <c r="M149" i="30" s="1"/>
  <c r="M150" i="30"/>
  <c r="M151" i="30" s="1"/>
  <c r="M152" i="30"/>
  <c r="M153" i="30" s="1"/>
  <c r="L148" i="30"/>
  <c r="L149" i="30" s="1"/>
  <c r="L150" i="30"/>
  <c r="L151" i="30" s="1"/>
  <c r="L152" i="30"/>
  <c r="L153" i="30" s="1"/>
  <c r="K152" i="30"/>
  <c r="K153" i="30" s="1"/>
  <c r="K148" i="30"/>
  <c r="K149" i="30" s="1"/>
  <c r="K150" i="30"/>
  <c r="K151" i="30" s="1"/>
  <c r="J150" i="30"/>
  <c r="J151" i="30" s="1"/>
  <c r="J148" i="30"/>
  <c r="J149" i="30" s="1"/>
  <c r="J152" i="30"/>
  <c r="J153" i="30" s="1"/>
  <c r="I150" i="30"/>
  <c r="I151" i="30" s="1"/>
  <c r="I152" i="30"/>
  <c r="I153" i="30" s="1"/>
  <c r="I148" i="30"/>
  <c r="I149" i="30" s="1"/>
  <c r="H152" i="30"/>
  <c r="H153" i="30" s="1"/>
  <c r="H150" i="30"/>
  <c r="H151" i="30" s="1"/>
  <c r="H148" i="30"/>
  <c r="H149" i="30" s="1"/>
  <c r="G150" i="30"/>
  <c r="G151" i="30" s="1"/>
  <c r="G148" i="30"/>
  <c r="G149" i="30" s="1"/>
  <c r="G152" i="30"/>
  <c r="G153" i="30" s="1"/>
  <c r="F152" i="30"/>
  <c r="F153" i="30" s="1"/>
  <c r="F148" i="30"/>
  <c r="F149" i="30" s="1"/>
  <c r="F150" i="30"/>
  <c r="F151" i="30" s="1"/>
  <c r="E41" i="30" l="1"/>
  <c r="D41" i="30"/>
  <c r="M41" i="30"/>
  <c r="M46" i="30" s="1"/>
  <c r="M47" i="30" s="1"/>
  <c r="C41" i="30"/>
  <c r="M42" i="30" l="1"/>
  <c r="C42" i="30"/>
  <c r="C46" i="30"/>
  <c r="C47" i="30" s="1"/>
  <c r="D42" i="30"/>
  <c r="D46" i="30"/>
  <c r="D47" i="30" s="1"/>
  <c r="E42" i="30"/>
  <c r="E46" i="30"/>
  <c r="E47" i="30" s="1"/>
  <c r="N41" i="30"/>
  <c r="N42" i="30" s="1"/>
  <c r="N46" i="30" l="1"/>
  <c r="N47" i="30" s="1"/>
  <c r="C100" i="30"/>
  <c r="C101" i="30" s="1"/>
  <c r="B100" i="30"/>
  <c r="B101" i="30" s="1"/>
  <c r="D100" i="30"/>
  <c r="D101" i="30" s="1"/>
  <c r="M100" i="30" l="1"/>
  <c r="N100" i="30" l="1"/>
  <c r="N101" i="30" s="1"/>
  <c r="M101" i="30"/>
  <c r="M11" i="30"/>
  <c r="I11" i="30"/>
  <c r="E11" i="30"/>
  <c r="B11" i="30"/>
  <c r="J11" i="30"/>
  <c r="F11" i="30"/>
  <c r="K11" i="30"/>
  <c r="G11" i="30"/>
  <c r="C11" i="30"/>
  <c r="L11" i="30"/>
  <c r="H11" i="30"/>
  <c r="D11" i="30"/>
  <c r="B152" i="30" l="1"/>
  <c r="B153" i="30" s="1"/>
  <c r="B150" i="30"/>
  <c r="B151" i="30" s="1"/>
  <c r="B148" i="30"/>
  <c r="B149" i="30" s="1"/>
  <c r="D150" i="30"/>
  <c r="D151" i="30" s="1"/>
  <c r="D148" i="30"/>
  <c r="D149" i="30" s="1"/>
  <c r="D152" i="30"/>
  <c r="D153" i="30" s="1"/>
  <c r="E150" i="30"/>
  <c r="E151" i="30" s="1"/>
  <c r="E152" i="30"/>
  <c r="E153" i="30" s="1"/>
  <c r="E148" i="30"/>
  <c r="E149" i="30" s="1"/>
  <c r="C150" i="30"/>
  <c r="C148" i="30"/>
  <c r="C152" i="30"/>
  <c r="N152" i="30" l="1"/>
  <c r="N153" i="30" s="1"/>
  <c r="C153" i="30"/>
  <c r="N148" i="30"/>
  <c r="N149" i="30" s="1"/>
  <c r="C149" i="30"/>
  <c r="N150" i="30"/>
  <c r="N151" i="30" s="1"/>
  <c r="C151" i="30"/>
</calcChain>
</file>

<file path=xl/sharedStrings.xml><?xml version="1.0" encoding="utf-8"?>
<sst xmlns="http://schemas.openxmlformats.org/spreadsheetml/2006/main" count="901" uniqueCount="776">
  <si>
    <t>NOMBRE 1</t>
  </si>
  <si>
    <t>NOMBRE 2</t>
  </si>
  <si>
    <t>TIPO DE DOCUMENTO</t>
  </si>
  <si>
    <t>No DE IDENTIFICACION</t>
  </si>
  <si>
    <t>FECHA DE NACIMIENTO</t>
  </si>
  <si>
    <t>EDAD ACTUAL</t>
  </si>
  <si>
    <t>ASEGURADORA</t>
  </si>
  <si>
    <t>ZONA DE RESIDENCIA</t>
  </si>
  <si>
    <t>TELEFONO FIJO O CELULAR</t>
  </si>
  <si>
    <t>ESTUDIOS</t>
  </si>
  <si>
    <t>APOYO FAMILIAR</t>
  </si>
  <si>
    <t>SEMANAS DE GESTACION AL INGRESO</t>
  </si>
  <si>
    <t>TRIMESTRE DE  INGRESO AL CPN</t>
  </si>
  <si>
    <t>SEMANAS DE GESTACION ACTUALIZADAS</t>
  </si>
  <si>
    <t>SEMANAS DE GESTACION A LA CONSULTA ODONTOLOGICA</t>
  </si>
  <si>
    <t>PROFESIONAL O PERSONA QUE ATIENDE EL PARTO</t>
  </si>
  <si>
    <t>IMC</t>
  </si>
  <si>
    <t>AÑO</t>
  </si>
  <si>
    <t>ESTADO CIVIL</t>
  </si>
  <si>
    <t>OCUPACION</t>
  </si>
  <si>
    <t>APELLIDO 2</t>
  </si>
  <si>
    <t>CITA PROXIMO CONTROL</t>
  </si>
  <si>
    <t>SALE DEL PROGRAMA POR</t>
  </si>
  <si>
    <t>RESULTADO ULTIMA CITOLOGIA (SEGÚN NORMA Y VIGENTE)</t>
  </si>
  <si>
    <t>TIPO DE ETNIA</t>
  </si>
  <si>
    <t>MUJER CABEZA DE FAMILIA</t>
  </si>
  <si>
    <t>HA SIDO VICTIMA DE VIOLENCIA FISICA O PSICOLOGICA</t>
  </si>
  <si>
    <t xml:space="preserve">FECHA DE SALIDA </t>
  </si>
  <si>
    <t>REGIMEN</t>
  </si>
  <si>
    <t>GRUPO DE POBLACION ESPECIAL</t>
  </si>
  <si>
    <t>GRUPO INDIGENA ESPECIFICO</t>
  </si>
  <si>
    <t>PUNTO O CENTRO DE ATENCION</t>
  </si>
  <si>
    <t>ADHERENCIA AL CPN</t>
  </si>
  <si>
    <t>FECHA CONSULTA DE 1RA VEZ POR ODONTOLOGIA</t>
  </si>
  <si>
    <t>PERIODO INTERGENESICO (MESES)</t>
  </si>
  <si>
    <t>CONDUCTA ANTE RESULTADO PATOLOGICO</t>
  </si>
  <si>
    <t>TIEMPO DE LA TOMA</t>
  </si>
  <si>
    <t>CLASIFICACION TIEMPO TOMA</t>
  </si>
  <si>
    <t>NUMERO NACIDOS VIVOS</t>
  </si>
  <si>
    <t>FUM FORMULA CONFIABLE</t>
  </si>
  <si>
    <t>APLICACIÓN DE VIT K</t>
  </si>
  <si>
    <t>GRUPO SANGUINEO RN</t>
  </si>
  <si>
    <t>TOTAL CONTROLES</t>
  </si>
  <si>
    <t>PESO AL NACER POR EDAD GESTACIONAL</t>
  </si>
  <si>
    <t>TALLA EN Mts       (Coma para decimal)</t>
  </si>
  <si>
    <t>EFECTIVIDAD DEMANDA</t>
  </si>
  <si>
    <t>FECHA INDUCCION A LA DEMANDA CPN</t>
  </si>
  <si>
    <t>GESTANTES ACTUALES</t>
  </si>
  <si>
    <t>RESGUARDO O CORREGIMIENTO</t>
  </si>
  <si>
    <t xml:space="preserve">NOVEDAD AL MOMENTO CAPTACION </t>
  </si>
  <si>
    <t xml:space="preserve">CONTROLES PROGRAMADOS </t>
  </si>
  <si>
    <t>VEREDA/BARRIO</t>
  </si>
  <si>
    <t>RIESGO PSICOSOCIAL</t>
  </si>
  <si>
    <t>FUM</t>
  </si>
  <si>
    <t>FECHA ECO 1</t>
  </si>
  <si>
    <t>SEMANAS GESTACION ECO 1</t>
  </si>
  <si>
    <t>FUM X ECO 1</t>
  </si>
  <si>
    <t>FECHA ECO 2</t>
  </si>
  <si>
    <t>SEMANAS GESTACION ECO 2</t>
  </si>
  <si>
    <t>CLASIFICACION NUTRICIONAL 1</t>
  </si>
  <si>
    <t>FECHA DEL PESO Y TALLA II TRIM</t>
  </si>
  <si>
    <t>FECHA DEL PESO Y TALLA III TRIM</t>
  </si>
  <si>
    <t>FECHA C2</t>
  </si>
  <si>
    <t>FECHA C3</t>
  </si>
  <si>
    <t>FECHA C4</t>
  </si>
  <si>
    <t>FECHA C5</t>
  </si>
  <si>
    <t>FECHA C6</t>
  </si>
  <si>
    <t>FECHA C7</t>
  </si>
  <si>
    <t>FECHA C8</t>
  </si>
  <si>
    <t>FECHA C9</t>
  </si>
  <si>
    <t>FECHA C10</t>
  </si>
  <si>
    <t>FECHA C11</t>
  </si>
  <si>
    <t>% CUMPLIM INDIVIDUAL</t>
  </si>
  <si>
    <t>FECHA  REMISION PSICOLOGIA</t>
  </si>
  <si>
    <t>FECHA ASISTENCIA A CONSULTA PSICOLOGIA</t>
  </si>
  <si>
    <t>FECHA  REMISION NUTRICION</t>
  </si>
  <si>
    <t>FECHA ASISTENCIA A CONSULTA NUTRICION</t>
  </si>
  <si>
    <t>FECHA  REMISION GINECOLOGO</t>
  </si>
  <si>
    <t>FECHA RESULTADO HB</t>
  </si>
  <si>
    <t>EDAD GESTACIONAL HB</t>
  </si>
  <si>
    <t xml:space="preserve">RESULTADO UROCULTIVO </t>
  </si>
  <si>
    <t>FECHA RESULTADO UROCULTIVO</t>
  </si>
  <si>
    <t>EDAD GESTACIONAL UROCULTIVO</t>
  </si>
  <si>
    <t>RESULTADO HEP B ANTIGENO SUPERFICIE</t>
  </si>
  <si>
    <t>FECHA RESULTADO H ASB</t>
  </si>
  <si>
    <t>RESULTADO Toxoplasma IgG</t>
  </si>
  <si>
    <t>FECHA RESULTADO TOXO</t>
  </si>
  <si>
    <t>RESULTADO CONFIRM. TOXO. IgM</t>
  </si>
  <si>
    <t>EDAD GESTACIONAL SALIDA PROGRAMA</t>
  </si>
  <si>
    <t>SEXO RN</t>
  </si>
  <si>
    <t>RESULTADO TSH</t>
  </si>
  <si>
    <t xml:space="preserve"> FECHA RESULTADO TSH</t>
  </si>
  <si>
    <t>SEXO RN 2</t>
  </si>
  <si>
    <t>PESO AL NACER POR EDAD GESTACIONAL RN 2</t>
  </si>
  <si>
    <t>TOMA  TSH 2</t>
  </si>
  <si>
    <t>RESULTADO TSH 2</t>
  </si>
  <si>
    <t xml:space="preserve"> FECHA RESULTADO TSH 2</t>
  </si>
  <si>
    <t>APLICACIÓN DE VIT K 2</t>
  </si>
  <si>
    <t>GRUPO SANGUINEO RN 2</t>
  </si>
  <si>
    <t xml:space="preserve">CONTROL RN FECHA ASISTIO </t>
  </si>
  <si>
    <t>CONTROL DE PUERPERIO FECHA</t>
  </si>
  <si>
    <t>APELLIDO</t>
  </si>
  <si>
    <t>RESULTADO HEMOGLOBINA INGRESO</t>
  </si>
  <si>
    <t>RESULTADO HEMOGLOBINA SEMANA 28</t>
  </si>
  <si>
    <t>FECHA APLICACIÓN VACUNA BCG</t>
  </si>
  <si>
    <t>FECHA APLICACIÓN VACUNA BCG 2</t>
  </si>
  <si>
    <t>PTOG. carga 75 gr - RESULTADO</t>
  </si>
  <si>
    <t>EDAD GESTACIONAL HB - SEM 28</t>
  </si>
  <si>
    <t>FECHA RESULTADO HB SEM 28</t>
  </si>
  <si>
    <t>PTOG. carga 75 gr PRE - VALOR</t>
  </si>
  <si>
    <t>PTOG. carga 75 gr 1 HORA - VALOR</t>
  </si>
  <si>
    <t>PTOG. carga 75 gr 2 HORA - VALOR</t>
  </si>
  <si>
    <t>FECHA TOMA EXAMEN PTOG</t>
  </si>
  <si>
    <t>FECHA RESULTADO PR-  II TRIM</t>
  </si>
  <si>
    <t>FECHA RESULTADO PR-  III TRIM</t>
  </si>
  <si>
    <t>FECHA RESULTADO PR INTRAPARTO</t>
  </si>
  <si>
    <t>FECHA VACUNA ANTI INFLUENZA</t>
  </si>
  <si>
    <t>FECHA VACUNA DPT ACELULAR</t>
  </si>
  <si>
    <t>ALARMA TOXOPLASMOSIS</t>
  </si>
  <si>
    <t>NUMERO VECES TOMA TOXOPLASMA IgM - Control</t>
  </si>
  <si>
    <t>FECHA DEL PESO Y TALLA PREGESTACIONAL O I TRIM GESTACION</t>
  </si>
  <si>
    <t>PESO EN Kg INGRESO I TRIM O PRE GESTACION</t>
  </si>
  <si>
    <t>ANTECEDENTE GRAVIDA</t>
  </si>
  <si>
    <t>No CONSULTAS GINECOLOGO</t>
  </si>
  <si>
    <t>FECHA ULTIMA ASISTENCIA A CONSULTA GINECO</t>
  </si>
  <si>
    <t>CONDUCTA HEMOGLOBINA</t>
  </si>
  <si>
    <t>RESULTADO GRUPO  SANGUINEO</t>
  </si>
  <si>
    <t>FECHA RESULTADO GRUPO SANGUINEO</t>
  </si>
  <si>
    <t>EDAD GESTACIONAL GRUPO SANGUINEO</t>
  </si>
  <si>
    <t>OBSERVACION GRUPO SANGUINEO</t>
  </si>
  <si>
    <t>FECHA APLICACIÓN VACUNA HEPATITIS B</t>
  </si>
  <si>
    <t>FECHA APLICACIÓN VACUNA HEPATITIS B 2</t>
  </si>
  <si>
    <t>FECHA INSCRIPCION A PLANIFICACION FAMILIAR</t>
  </si>
  <si>
    <t>T.A. SISTOLICA - ANTES DE SEMANA 12</t>
  </si>
  <si>
    <t>T.A. DIASTOLICA - ANTES DE SEMANA 12</t>
  </si>
  <si>
    <t>ALARMA CASOS SIFILIS GESTACIONAL</t>
  </si>
  <si>
    <t>FECHA RESULTADO UROANALISIS ULTIMO</t>
  </si>
  <si>
    <t>EDAD GESTACIONAL UROANALSIS ULTIMO</t>
  </si>
  <si>
    <t>EDAD GESTACIONAL P.T.O.G</t>
  </si>
  <si>
    <t>RESULTADO ULTIMO UROANALISIS</t>
  </si>
  <si>
    <t>TA. SISTOLICA SEM 30 A 34</t>
  </si>
  <si>
    <t>TA SISTOLICA SEM 35 A 37 ULTIMO CONTROL</t>
  </si>
  <si>
    <t>TA DIASTOLICA SEM 35 A 37 ULTIMO CONTROL</t>
  </si>
  <si>
    <t>METODO DE ANTICONCEPCION INICIADO</t>
  </si>
  <si>
    <t>COMPLICACIONES POSTPARTO</t>
  </si>
  <si>
    <t>TA. DIASTOLICA SEM 30 A 34</t>
  </si>
  <si>
    <t>MUNICIPIO DE RESIDENCIA</t>
  </si>
  <si>
    <t>ANTE. 3 ABORTOS SEGUIDOS O INFERTILIDAD</t>
  </si>
  <si>
    <t>ALARMA 1 T.A.  ANTES 12 SEMANAS</t>
  </si>
  <si>
    <t>ANSIEDAD (Tensión emocional, Humor depresivo y sx angustia).</t>
  </si>
  <si>
    <t>EMBARAZO ACEPTADO Y/O  DESEADO</t>
  </si>
  <si>
    <t>FECHA GLICEMIA</t>
  </si>
  <si>
    <t>TIENE ENFERMEDADES AUTOINMUNES</t>
  </si>
  <si>
    <t>TIENE DIABETES MELLITUS</t>
  </si>
  <si>
    <t>TIENE ENFERMEDAD CARDIACA</t>
  </si>
  <si>
    <t>TIENE HTA CRONICA</t>
  </si>
  <si>
    <t>TIENE POLIHIDRAMNIOS</t>
  </si>
  <si>
    <t>EN EMB ACTUAL HEMORRAGIA VAGINAL &lt; 20 SEM</t>
  </si>
  <si>
    <t>EN EMB ACTUAL RPM</t>
  </si>
  <si>
    <t xml:space="preserve"> EN EMB ACTUAL HEMORRAGIA VAGINAL &gt; 20 SEM</t>
  </si>
  <si>
    <t>EN EMB. ACTUAL  RCIU</t>
  </si>
  <si>
    <t>CONDUCTA HEMOGLOBINA10</t>
  </si>
  <si>
    <t>EDAD GESTACIONAL18</t>
  </si>
  <si>
    <t>EDAD GESTACIONAL21</t>
  </si>
  <si>
    <t>T.A. SISTOLICA (Entre semana 20 y 26)</t>
  </si>
  <si>
    <t>T.A. DIATOLICA (Entre semana 20 y 26)</t>
  </si>
  <si>
    <t>EN EMB ACTUAL ENFERMEDADES INFECCIOSAS AGUDAS(BACTERIANAS)2</t>
  </si>
  <si>
    <t>TIENE ENF RENAL CRONICA</t>
  </si>
  <si>
    <t>TRIMESTRE DE GESTACION A LA TOMA EXAMEN</t>
  </si>
  <si>
    <t>TRIMESTRE DE GESTACION A LA TOMA EXAMEN52</t>
  </si>
  <si>
    <t>EDAD GESTACIONAL GLICEMIA</t>
  </si>
  <si>
    <t xml:space="preserve">FECHA CONSULTA PRIMERA VEZ PROGRAMA CPN </t>
  </si>
  <si>
    <t xml:space="preserve">ALARMA 2 T.A.  ENTRE SEMANA 20 Y 26 </t>
  </si>
  <si>
    <t>ALARMA 3 T.A.  III TRIMESTRE</t>
  </si>
  <si>
    <t>ALARMA 1 CONTROL RN</t>
  </si>
  <si>
    <t>ALARMA CONTROL PUERPERIO</t>
  </si>
  <si>
    <t>PESO RN 2 EN GRAMOS2</t>
  </si>
  <si>
    <t>PESO RN  EN GRAMOS</t>
  </si>
  <si>
    <t>Se registra el primer apellido de la gestante como aparece en el documento de identidad</t>
  </si>
  <si>
    <t>Se registra el segundo apellido de la gestante como aparece en el documento de identidad</t>
  </si>
  <si>
    <t>Se registra el primer nombre de la gestante como aparece en el documento de identidad</t>
  </si>
  <si>
    <t>Se registra el segundo nombre de la gestante como aparece en el documento de identidad</t>
  </si>
  <si>
    <r>
      <t xml:space="preserve">Lista desplegable: </t>
    </r>
    <r>
      <rPr>
        <sz val="11"/>
        <color theme="1"/>
        <rFont val="Calibri"/>
        <family val="2"/>
        <scheme val="minor"/>
      </rPr>
      <t xml:space="preserve">Elegir de las opciones según corresponda al documento que presente la gestante para el ingreso: Cédula de ciudadanía, Tarjeta de identidad, Registro Civil, Cedula de extranjería, Menor sin identificación, adulto sin identificación, otro, sin Dato </t>
    </r>
  </si>
  <si>
    <t>Registrar el número del documento que presenta la gestante</t>
  </si>
  <si>
    <r>
      <t xml:space="preserve">Lista desplegable: </t>
    </r>
    <r>
      <rPr>
        <sz val="11"/>
        <color theme="1"/>
        <rFont val="Calibri"/>
        <family val="2"/>
        <scheme val="minor"/>
      </rPr>
      <t xml:space="preserve">Elegir de la lista desplegable según corresponda por los datos  suministrados por la gestante: </t>
    </r>
    <r>
      <rPr>
        <b/>
        <sz val="11"/>
        <color theme="1"/>
        <rFont val="Calibri"/>
        <family val="2"/>
        <scheme val="minor"/>
      </rPr>
      <t>Soltera, Casada, Viuda, Unión Libre y Sin Dato</t>
    </r>
  </si>
  <si>
    <t>Registrar la ocupación de la gestante según indique en el interrogatorio de historia clínica de ingreso</t>
  </si>
  <si>
    <r>
      <t xml:space="preserve">Formula,  </t>
    </r>
    <r>
      <rPr>
        <sz val="11"/>
        <color theme="1"/>
        <rFont val="Calibri"/>
        <family val="2"/>
        <scheme val="minor"/>
      </rPr>
      <t>automáticamente sale el dato de la edad actual luego de registrar correctamente la fecha de nacimiento</t>
    </r>
    <r>
      <rPr>
        <b/>
        <sz val="11"/>
        <color theme="1"/>
        <rFont val="Calibri"/>
        <family val="2"/>
        <scheme val="minor"/>
      </rPr>
      <t xml:space="preserve"> </t>
    </r>
  </si>
  <si>
    <t>FECHA INDUCCION A LA DEMANDA CPN: registrar fecha de inducción a la demanda de la gestante, Importante sea en el siguiente orden: DIA/MES/AÑO usando el  /  para  sepáralas ejemplo: 01/09/2014</t>
  </si>
  <si>
    <r>
      <t xml:space="preserve">Registrar fecha de nacimiento de la gestante, </t>
    </r>
    <r>
      <rPr>
        <b/>
        <sz val="11"/>
        <color theme="1"/>
        <rFont val="Calibri"/>
        <family val="2"/>
        <scheme val="minor"/>
      </rPr>
      <t xml:space="preserve">Importante </t>
    </r>
    <r>
      <rPr>
        <sz val="11"/>
        <color theme="1"/>
        <rFont val="Calibri"/>
        <family val="2"/>
        <scheme val="minor"/>
      </rPr>
      <t xml:space="preserve">sea en el siguiente orden: </t>
    </r>
    <r>
      <rPr>
        <b/>
        <sz val="11"/>
        <color theme="1"/>
        <rFont val="Calibri"/>
        <family val="2"/>
        <scheme val="minor"/>
      </rPr>
      <t xml:space="preserve">DIA/MES/AÑO </t>
    </r>
    <r>
      <rPr>
        <sz val="11"/>
        <color theme="1"/>
        <rFont val="Calibri"/>
        <family val="2"/>
        <scheme val="minor"/>
      </rPr>
      <t>usando el</t>
    </r>
    <r>
      <rPr>
        <b/>
        <sz val="11"/>
        <color theme="1"/>
        <rFont val="Calibri"/>
        <family val="2"/>
        <scheme val="minor"/>
      </rPr>
      <t xml:space="preserve"> </t>
    </r>
    <r>
      <rPr>
        <sz val="11"/>
        <color theme="1"/>
        <rFont val="Calibri"/>
        <family val="2"/>
        <scheme val="minor"/>
      </rPr>
      <t xml:space="preserve"> /  para  sepáralas ejemplo:</t>
    </r>
    <r>
      <rPr>
        <b/>
        <sz val="11"/>
        <color theme="1"/>
        <rFont val="Calibri"/>
        <family val="2"/>
        <scheme val="minor"/>
      </rPr>
      <t xml:space="preserve"> 01/04/1979</t>
    </r>
  </si>
  <si>
    <r>
      <rPr>
        <sz val="11"/>
        <color rgb="FFFF0000"/>
        <rFont val="Calibri"/>
        <family val="2"/>
        <scheme val="minor"/>
      </rPr>
      <t>Lista desplegable</t>
    </r>
    <r>
      <rPr>
        <sz val="11"/>
        <color theme="1"/>
        <rFont val="Calibri"/>
        <family val="2"/>
        <scheme val="minor"/>
      </rPr>
      <t xml:space="preserve"> Elegir de las opciones según corresponda: Subsidiado, Contributivo, Régimen Especial, Particular, No Afiliado, Sin dato</t>
    </r>
  </si>
  <si>
    <r>
      <rPr>
        <sz val="11"/>
        <color rgb="FFFF0000"/>
        <rFont val="Calibri"/>
        <family val="2"/>
        <scheme val="minor"/>
      </rPr>
      <t xml:space="preserve"> Lista desplegable </t>
    </r>
    <r>
      <rPr>
        <sz val="11"/>
        <color theme="1"/>
        <rFont val="Calibri"/>
        <family val="2"/>
        <scheme val="minor"/>
      </rPr>
      <t xml:space="preserve">Elegir de las opciones según corresponda la Aseguradora a la que pertence la gestante </t>
    </r>
  </si>
  <si>
    <r>
      <rPr>
        <sz val="11"/>
        <color rgb="FFFF0000"/>
        <rFont val="Calibri"/>
        <family val="2"/>
        <scheme val="minor"/>
      </rPr>
      <t xml:space="preserve"> Lista desplegable </t>
    </r>
    <r>
      <rPr>
        <sz val="11"/>
        <color theme="1"/>
        <rFont val="Calibri"/>
        <family val="2"/>
        <scheme val="minor"/>
      </rPr>
      <t xml:space="preserve">Elegir de las opciones según corresponda al municipio en que resida la gestante </t>
    </r>
  </si>
  <si>
    <r>
      <rPr>
        <sz val="11"/>
        <color rgb="FFFF0000"/>
        <rFont val="Calibri"/>
        <family val="2"/>
        <scheme val="minor"/>
      </rPr>
      <t>Lista desplegable</t>
    </r>
    <r>
      <rPr>
        <sz val="11"/>
        <color theme="1"/>
        <rFont val="Calibri"/>
        <family val="2"/>
        <scheme val="minor"/>
      </rPr>
      <t xml:space="preserve"> Elegir de las opciones según corresponda: opciones: URBANO, RUAL,  SIN DATO </t>
    </r>
  </si>
  <si>
    <r>
      <t xml:space="preserve">Registrar el nombre de la vereda o Barrio de residencia de la gestante. Se debe </t>
    </r>
    <r>
      <rPr>
        <sz val="11"/>
        <color rgb="FFFF0000"/>
        <rFont val="Calibri"/>
        <family val="2"/>
        <scheme val="minor"/>
      </rPr>
      <t>elaborar lista desplegable</t>
    </r>
    <r>
      <rPr>
        <sz val="11"/>
        <color theme="1"/>
        <rFont val="Calibri"/>
        <family val="2"/>
        <scheme val="minor"/>
      </rPr>
      <t xml:space="preserve"> en cada municipio</t>
    </r>
  </si>
  <si>
    <t>Registrar dirección especifica de residencia de la gestante o datos de como ubicarla</t>
  </si>
  <si>
    <t>Registrar el nombre del  resguardo o corregimiento de residencia de la gestante</t>
  </si>
  <si>
    <t>Registrar el número de teléfono de contacto, ubicación de la gestante o pariente más cercano</t>
  </si>
  <si>
    <t>DIRECCION -(ESPECIFICAR UBICACIÓN EN VEREDA)</t>
  </si>
  <si>
    <r>
      <rPr>
        <sz val="11"/>
        <color rgb="FFFF0000"/>
        <rFont val="Calibri"/>
        <family val="2"/>
        <scheme val="minor"/>
      </rPr>
      <t>Lista desplegable</t>
    </r>
    <r>
      <rPr>
        <sz val="11"/>
        <color theme="1"/>
        <rFont val="Calibri"/>
        <family val="2"/>
        <scheme val="minor"/>
      </rPr>
      <t xml:space="preserve"> Elegir de las opciones según corresponda: INDEGENA – ROM GITANO – RAIZAL – PALENQUERO – AFRODESCENDIENTE – MESTIZA - OTRO</t>
    </r>
  </si>
  <si>
    <r>
      <rPr>
        <sz val="11"/>
        <color rgb="FFFF0000"/>
        <rFont val="Calibri"/>
        <family val="2"/>
        <scheme val="minor"/>
      </rPr>
      <t>Lista desplegable</t>
    </r>
    <r>
      <rPr>
        <sz val="11"/>
        <color theme="1"/>
        <rFont val="Calibri"/>
        <family val="2"/>
        <scheme val="minor"/>
      </rPr>
      <t xml:space="preserve"> Elegir de las opciones según corresponda: Nasa/Paez. Misak/ Guambianos, Yanaconas, Coconucos, Totoroez, Epedara/ Siapidara, Inga, Polindaras, Embera, Quilacingas, Jambaleños, Guanacas, Pubenences, Otros.</t>
    </r>
  </si>
  <si>
    <r>
      <rPr>
        <sz val="11"/>
        <color rgb="FFFF0000"/>
        <rFont val="Calibri"/>
        <family val="2"/>
        <scheme val="minor"/>
      </rPr>
      <t>Lista desplegable</t>
    </r>
    <r>
      <rPr>
        <sz val="11"/>
        <color theme="1"/>
        <rFont val="Calibri"/>
        <family val="2"/>
        <scheme val="minor"/>
      </rPr>
      <t xml:space="preserve"> Elegir de las opciones según corresponda: Analfabeta, Primaria incompleta  primaria completa, Secundaria incompleta, Secundaria completa,  Técnico, Universitario, Sabe leer y Escribir, esta última opción es para personas que no han recibido estudio formal pero saben leer y escribir.</t>
    </r>
  </si>
  <si>
    <r>
      <rPr>
        <sz val="11"/>
        <color rgb="FFFF0000"/>
        <rFont val="Calibri"/>
        <family val="2"/>
        <scheme val="minor"/>
      </rPr>
      <t xml:space="preserve">Lista desplegable </t>
    </r>
    <r>
      <rPr>
        <sz val="11"/>
        <color theme="1"/>
        <rFont val="Calibri"/>
        <family val="2"/>
        <scheme val="minor"/>
      </rPr>
      <t>Opciones: SI, si la gestante  Acepta o desea este embarazo;   NO  si la gestante no desea o no acepta este embarazo o  SIN DATO  si no se tiene información, Cabe aclarar que si la paciente no desea este embarazo debe hacer interconsulta con psicología y si no se tiene el dato preguntarlo en la siguiente consulta</t>
    </r>
  </si>
  <si>
    <r>
      <rPr>
        <sz val="11"/>
        <color rgb="FFFF0000"/>
        <rFont val="Calibri"/>
        <family val="2"/>
        <scheme val="minor"/>
      </rPr>
      <t>Lista desplegable</t>
    </r>
    <r>
      <rPr>
        <sz val="11"/>
        <color theme="1"/>
        <rFont val="Calibri"/>
        <family val="2"/>
        <scheme val="minor"/>
      </rPr>
      <t xml:space="preserve"> Opciones: SI cuando la gestante manifieste que recibe apoyo de su familia;  NO  cuando la paciente manifiesta no recibir apoyo familiar o  SIN DATO  cuando no se dispone del dato, Igual que el anterior si la respuesta es NO tiene apoyo familiar se deberá intervenir con psicología y en lo posible con trabajadora social. De no disponer del dato   se debe preguntar por el en la siguiente consulta</t>
    </r>
  </si>
  <si>
    <r>
      <rPr>
        <sz val="11"/>
        <color rgb="FFFF0000"/>
        <rFont val="Calibri"/>
        <family val="2"/>
        <scheme val="minor"/>
      </rPr>
      <t>Lista desplegable</t>
    </r>
    <r>
      <rPr>
        <sz val="11"/>
        <color theme="1"/>
        <rFont val="Calibri"/>
        <family val="2"/>
        <scheme val="minor"/>
      </rPr>
      <t xml:space="preserve"> Opciones  SI  cuando la mujer sea la responsable  del sostenimiento económico y social de la familia; NO  cuando la mujer no sea la responsable principal del sostenimiento económico de la familia y  SIN DATO cuando no se disponga del dato preguntarlo en la siguiente consulta</t>
    </r>
  </si>
  <si>
    <r>
      <rPr>
        <sz val="11"/>
        <color rgb="FFFF0000"/>
        <rFont val="Calibri"/>
        <family val="2"/>
        <scheme val="minor"/>
      </rPr>
      <t>Lista desplegable</t>
    </r>
    <r>
      <rPr>
        <sz val="11"/>
        <color theme="1"/>
        <rFont val="Calibri"/>
        <family val="2"/>
        <scheme val="minor"/>
      </rPr>
      <t xml:space="preserve"> Opciones: SI cuando la gestante manifieste tension emocional, depresion o angustia ;  NO  cuando la paciente  no manifiesta ninguno de los items anterioes  o  SIN DATO  cuando no se dispone del dato. De no disponer del dato  se debe interrogar por el en la siguiente consulta de acuerdo a los lineamientos establecidos en la GAI de CPN del MPS</t>
    </r>
  </si>
  <si>
    <r>
      <rPr>
        <sz val="11"/>
        <color rgb="FFFF0000"/>
        <rFont val="Calibri"/>
        <family val="2"/>
        <scheme val="minor"/>
      </rPr>
      <t>Lista desplegable</t>
    </r>
    <r>
      <rPr>
        <sz val="11"/>
        <color theme="1"/>
        <rFont val="Calibri"/>
        <family val="2"/>
        <scheme val="minor"/>
      </rPr>
      <t xml:space="preserve"> opciones SI cuando la gestante manifiesta que ha sido victima de violencia física o psicológica;  NO cuando no ha sido víctima de Violencia física o psicológica o SIN DATO, consultar en la guía del ministerio como preguntar adecuadamente a la gestante acerca de este evento</t>
    </r>
  </si>
  <si>
    <r>
      <rPr>
        <sz val="11"/>
        <color rgb="FFFF0000"/>
        <rFont val="Calibri"/>
        <family val="2"/>
        <scheme val="minor"/>
      </rPr>
      <t>Formula,</t>
    </r>
    <r>
      <rPr>
        <sz val="11"/>
        <color theme="1"/>
        <rFont val="Calibri"/>
        <family val="2"/>
        <scheme val="minor"/>
      </rPr>
      <t xml:space="preserve">  evalúa la efectividad entre la fecha de inducción de la demanda y la fecha en que la gestante es inscrita y las opciones que saldrán automáticamente según corresponda son: SI, cuando la gestante fue inducida y acude al CPN;  NO  cuando la gestante se induce pero no acude al CPN es decir toda gestante a la que se le realice inducción debe estar registrada en la base de datos, DEMANDA ESPONTANEA, cuando la paciente acude espontáneamente y no existió demanda por parte de la IPS </t>
    </r>
  </si>
  <si>
    <r>
      <rPr>
        <sz val="11"/>
        <color rgb="FFFF0000"/>
        <rFont val="Calibri"/>
        <family val="2"/>
        <scheme val="minor"/>
      </rPr>
      <t>Formula automatica</t>
    </r>
    <r>
      <rPr>
        <sz val="11"/>
        <color theme="1"/>
        <rFont val="Calibri"/>
        <family val="2"/>
        <scheme val="minor"/>
      </rPr>
      <t xml:space="preserve">: Evalua Riesgo Psicosocial de acuerdo a los datos registrados en las columnas anteriores, con las Opciones : SIN RIESGO: cuando la gestante por valoracion no presenta riesgo psicosocial, CON RIESGO :cuando la paciente Tiene Riesgo psicosocial y debe ser valorada por psicologia y SIN DATO: Cuando no se han diligenciado completamente las casillas anteriores  </t>
    </r>
  </si>
  <si>
    <t>En estas columnas, se registra  segun corresponda y hacen relación a  los antecedentes o diagnósticos  patológicos y obstétricos de la gestante y las opciones de acuerdo a lo registrado en la historia clínica de la gestante con las opciones  SI o NO  de acuerdo a los eventos de cada columna ante respuesta SI  se consideran gestantes de Alto Riesgo Obstétrico y deben tener remisión a Ginecologia. La opcion Sin DATO  se registrara cuando no se dispone del dato                                                                                                                                                                                                                        Para la Casilla ANTECEDENTE FAMILIAR DE PREECLAMPSIA: Registrar SI o No Según Corresponda. SI aplica para gestantes con Madre o hermana con antecedente de preeclampsia</t>
  </si>
  <si>
    <t xml:space="preserve">Elegir el numero de según corresponda al número de partos que la gestante haya tenido. Esta columna esta semaorizada y aparecera en rojo luego del cuarto parto, es decir multiparas </t>
  </si>
  <si>
    <t xml:space="preserve">Elegir según corresponda al número de Abortos que la gestante haya tenido como antecedente. Esta columna esta semaorizada y aparecera en rojo luego del tercer aborto </t>
  </si>
  <si>
    <t xml:space="preserve">Elegir según corresponda al número de cesareas que la gestante haya tenido como antecedente. Esta columna esta semaorizada y aparecera en rojo luego de la tercera cesarea </t>
  </si>
  <si>
    <t xml:space="preserve">TIENE EMB. MUTIPLE ACTUAL </t>
  </si>
  <si>
    <t>Registrar SI  o NO según corresponda. La opción SI estará semaforizada en rojo pues se considera antecedente de Riesgo Obstétrico  y la gestante debe ser valorada por ginecólogo</t>
  </si>
  <si>
    <r>
      <t xml:space="preserve">Registrar SI  o NO según corresponda. La opción SI estará semaforizada en rojo pues se considera antecedente de Riesgo Obstétrico  y la gestante debe ser valorada por ginecólogo </t>
    </r>
    <r>
      <rPr>
        <b/>
        <sz val="11"/>
        <color theme="1"/>
        <rFont val="Calibri"/>
        <family val="2"/>
        <scheme val="minor"/>
      </rPr>
      <t xml:space="preserve">y especialista </t>
    </r>
  </si>
  <si>
    <r>
      <t xml:space="preserve">Elegir el número de </t>
    </r>
    <r>
      <rPr>
        <b/>
        <sz val="11"/>
        <color theme="1"/>
        <rFont val="Calibri"/>
        <family val="2"/>
        <scheme val="minor"/>
      </rPr>
      <t>embarazos anteriores</t>
    </r>
    <r>
      <rPr>
        <sz val="11"/>
        <color theme="1"/>
        <rFont val="Calibri"/>
        <family val="2"/>
        <scheme val="minor"/>
      </rPr>
      <t xml:space="preserve"> a este.Es el Antecedente, no se incluye este embarazo actual;  Es decir que si este es el primer embarazo se elige la opción del número 0, si es el segundo embarazo, se elige la opción  del número 1.  Esta columna semaforiza en rojo luego del cuarto embarazo, es decir las de riesgo por  multígravidez</t>
    </r>
  </si>
  <si>
    <t>Registrar SI  o NO según corresponda al embarazo actual. La opción SI estará semaforizada en rojo pues se considera antecedente de Riesgo Obstétrico  y la gestante debe ser valorada por ginecólogo</t>
  </si>
  <si>
    <r>
      <t xml:space="preserve">Registrar SI  o NO según corresponda como patologia de base. La opción SI estará semaforizada en rojo pues se considera antecedente de Riesgo Obstétrico  y la gestante debe ser valorada por ginecólogo y </t>
    </r>
    <r>
      <rPr>
        <b/>
        <sz val="11"/>
        <color theme="1"/>
        <rFont val="Calibri"/>
        <family val="2"/>
        <scheme val="minor"/>
      </rPr>
      <t>nutricionista</t>
    </r>
  </si>
  <si>
    <r>
      <t>Registrar SI  o NO según corresponda como patologia de base. La opción SI estará semaforizada en rojo pues se considera antecedente de Riesgo Obstétrico  y la gestante debe ser valorada por ginecólogo</t>
    </r>
    <r>
      <rPr>
        <b/>
        <sz val="11"/>
        <color theme="1"/>
        <rFont val="Calibri"/>
        <family val="2"/>
        <scheme val="minor"/>
      </rPr>
      <t xml:space="preserve"> y cardiologo</t>
    </r>
  </si>
  <si>
    <r>
      <t>Registrar SI  o NO según corresponda como patologia de base. La opción SI estará semaforizada en rojo pues se considera antecedente de Riesgo Obstétrico  y la gestante debe ser valorada por ginecólogo</t>
    </r>
    <r>
      <rPr>
        <b/>
        <sz val="11"/>
        <color theme="1"/>
        <rFont val="Calibri"/>
        <family val="2"/>
        <scheme val="minor"/>
      </rPr>
      <t xml:space="preserve"> y nefrologo</t>
    </r>
  </si>
  <si>
    <t>Registrar fecha ultimo parto o aborto  D/ M / A</t>
  </si>
  <si>
    <r>
      <rPr>
        <sz val="11"/>
        <color rgb="FFFF0000"/>
        <rFont val="Calibri"/>
        <family val="2"/>
        <scheme val="minor"/>
      </rPr>
      <t xml:space="preserve">Formula automatica </t>
    </r>
    <r>
      <rPr>
        <sz val="11"/>
        <color theme="1"/>
        <rFont val="Calibri"/>
        <family val="2"/>
        <scheme val="minor"/>
      </rPr>
      <t>con el resultado del periodo intergenesico</t>
    </r>
  </si>
  <si>
    <t>Registrar fecha ultima mestruación  D/ M / A</t>
  </si>
  <si>
    <t>Formula automatica de las semanas de gestacion al ingreso</t>
  </si>
  <si>
    <t xml:space="preserve">Formula automatica de las semanas de gestacion actualizadas  </t>
  </si>
  <si>
    <t>Registrar fecha PRIMERA ECOGRAFIA D/ M / A</t>
  </si>
  <si>
    <t xml:space="preserve">Registrar Semanas de gestaciónsegun  PRIMERA ECOGRAFIA </t>
  </si>
  <si>
    <t>Registrar fecha SEGUNDA ECOGRAFIA D/ M / A</t>
  </si>
  <si>
    <t xml:space="preserve">Registrar Semanas de gestación segun  SEGUNDA ECOGRAFIA </t>
  </si>
  <si>
    <t xml:space="preserve">registre Talla en Metros con coma para decimal </t>
  </si>
  <si>
    <t>Formula Automatica del Indice de Masa Corporal según datos registrados de Peso y talla de las 2 colunmas ateriores</t>
  </si>
  <si>
    <t xml:space="preserve">Formula automatica según corresponda al IMC con las Opciones : Bajo Peso, Normal, Sobrepeso y Obesidad, Si aparece otro opcion revisar casillas DK y DL </t>
  </si>
  <si>
    <t>Formula automatica según corresponda a las TA Sistolica y Diastolica anotadas. Opciones: Pre HTA Seguimiento, Aparentemente Normal , Definir estadio HTA</t>
  </si>
  <si>
    <t>Formula automatica según corresponda a las TA Sistolica y Diastolica anotadas. Opciones: ALTO RIESGO PREECLAMPSIA,DEFINIR ESTADIO HTA"PRE HTA SEGUIMIENTO,RIESGO HIPERTENSION INDUCIDA POR EL EMBARAZO""PRE HTA SEGUIMIENTO, RIESGO HIPERTENSION INDUCIDA POR EL EMBARAZO";VIGILAR CIFRAS PRESION ARTERIAL";"PRE HTA SEGUIMIENTO""APARENTEMENTE NORMAL;"APARENTEMENTE NORMAL;"APARENTEMENTE NORMAL";</t>
  </si>
  <si>
    <t>Reguistre en numeros la TA Sistolica entre las 30 y 34 semanas de gestacion</t>
  </si>
  <si>
    <t>Reguistre en numeros la TA Diastolica entre las 30 y 34 semanas de gestacion</t>
  </si>
  <si>
    <t>Reguistre en numeros la TA Sistolica entre las 35 y 37 semanas de gestacion</t>
  </si>
  <si>
    <t>Reguistre en numeros la TA Diastolica entre las 35 y 37 semanas de gestacion</t>
  </si>
  <si>
    <t>Formula automatica del numero de controles prenatales realizados</t>
  </si>
  <si>
    <t xml:space="preserve">Formula automatica de la adherencia según controles prenatales realizados con las Opciones SI y NO </t>
  </si>
  <si>
    <t>Formula automatica según numero de controles proyectados a realizar según semanas de gestacion al ingreso</t>
  </si>
  <si>
    <t>Registrar fechas de remision y controles a Psicologia, Nutrición y Ginecologia</t>
  </si>
  <si>
    <t xml:space="preserve">Reporte el resultado de la hemoglobina de ingreso </t>
  </si>
  <si>
    <t>Fecha en D M A del Resultado de la HB</t>
  </si>
  <si>
    <t>Formula automatica de la edad gestacional al momento del resultado de la HB</t>
  </si>
  <si>
    <t>Formula Automatica según reporte de HB:  MANEJO MD POR ANEMIA FERROPENICA, NORMAL- SUMINISTRAR SULFATO FERROSO, NO DAR SULFATO FERROSO</t>
  </si>
  <si>
    <t>Formula Automatica según trimestre de gestacion de la toma de HB</t>
  </si>
  <si>
    <t>Reporte el resultado de la hemoglobina de la semana 28</t>
  </si>
  <si>
    <t>Fecha en D M A del Resultado del GS</t>
  </si>
  <si>
    <t>Formula automatica: de la edad gestacional al momento de la toma del GS</t>
  </si>
  <si>
    <t>Formula automatica según reporte de GS con las opciones: RIESGO DE INCOMPATIBILIDAD DE RH, NO HAY RIESGO POR RH.</t>
  </si>
  <si>
    <t>Registre resultado de la glicemia pre</t>
  </si>
  <si>
    <t>Formula automatica: de la edad gestacional al momento de la toma de la glicemia</t>
  </si>
  <si>
    <t>Registre resultado de la PTOG con 75 gr pre</t>
  </si>
  <si>
    <t>Registre resultado de la PTOG con 75 gr a la hora</t>
  </si>
  <si>
    <t>Registre resultado de la PTOG con 75 gr a la segunda hora</t>
  </si>
  <si>
    <t>Formula automatica: NO APLICA REPETIR EXAMEN &gt; SEMANA 24, ORDENAR PTOG, DIABETES, REMITIR, NORMAL</t>
  </si>
  <si>
    <t>Formula automatica: de la edad gestacional al momento de la toma de la PTOG</t>
  </si>
  <si>
    <t>Fecha en D M A del Resultado de la Prueba Rapida</t>
  </si>
  <si>
    <t>Fecha en D M A del Resultado de la Prueba Rapida intraparto</t>
  </si>
  <si>
    <t>Fecha en D M A del Resultado dell Uroanalisis</t>
  </si>
  <si>
    <t>Formula automatica: de la edad gestacional al momento de la toma del Uroanalisis</t>
  </si>
  <si>
    <t>Formula automatica: de la edad gestacional al momento de la toma del Urocultivo</t>
  </si>
  <si>
    <t>Lista desplegable del resultado del urocultivo según corresponda : Positivo, Negativo, Sin Dato</t>
  </si>
  <si>
    <t>Lista Desplegable según resultado del uroanalisis según corresponda : IVU, NORMAL o Sin Dato</t>
  </si>
  <si>
    <t>Fecha en D M A del Resultado del Urocultivo</t>
  </si>
  <si>
    <t>Fecha en D M A del Resultado del la Prueba de  ELISA</t>
  </si>
  <si>
    <t>Formula automatica para indicar toma de laboratorios</t>
  </si>
  <si>
    <t>Formula automatica: de la edad gestacional al momento del HASB</t>
  </si>
  <si>
    <t>Formula automatica: de la edad gestacional al momento del  Toxo</t>
  </si>
  <si>
    <t>Fecha en D M A del Resultado del la Prueba las pruebas dela citologia</t>
  </si>
  <si>
    <t xml:space="preserve">Formula automatica </t>
  </si>
  <si>
    <t xml:space="preserve">Fecha en D M A </t>
  </si>
  <si>
    <t>Fecha en D M A de la consulta con odontologo primera vez</t>
  </si>
  <si>
    <t>Lista desplegable , elegir la opcion por la cual sale la paciente del programa</t>
  </si>
  <si>
    <t>Formula automatica de  la edad gestacional al salir del programa</t>
  </si>
  <si>
    <t xml:space="preserve">Registre en numeros el peso en gramos </t>
  </si>
  <si>
    <t>Registre fecha en formato D/ M / A</t>
  </si>
  <si>
    <t xml:space="preserve">Registrar si existe un segundo nacido vivo </t>
  </si>
  <si>
    <t>Formula interna de alarma para control de RN</t>
  </si>
  <si>
    <t>Formula interna de alarma para control la puerpera</t>
  </si>
  <si>
    <t>RESULTADO TOXOPLASMOSIS ULTIMO IgM - SI APLICA SEGÚN GPC</t>
  </si>
  <si>
    <t>FECHA ULTIMA REMISION URG</t>
  </si>
  <si>
    <t>FECHA ULTIMO CPN</t>
  </si>
  <si>
    <t>EDAD GESTACIONAL ÚLTIMO CPN</t>
  </si>
  <si>
    <t xml:space="preserve">SUMINISTRO DE ACIDO FOLICO </t>
  </si>
  <si>
    <t xml:space="preserve">SUMINISTRO CALCIO </t>
  </si>
  <si>
    <t>NECESIDAD O DESARMONIA DESDE LO PROPIO 1</t>
  </si>
  <si>
    <t>TIPO DE SABEDOR</t>
  </si>
  <si>
    <t xml:space="preserve">SUMINISTRO DE SULFATO FERROSO </t>
  </si>
  <si>
    <t>FECHA PRIMER ACOMPAÑAMIENTO SABEDOR ANCESTRAL</t>
  </si>
  <si>
    <t>TIPO DE SABEDOR3</t>
  </si>
  <si>
    <t>FECHA  ACOMPAÑAMIENTO SABEDOR ANCESTRAL2</t>
  </si>
  <si>
    <t>TIPO DE SABEDOR2</t>
  </si>
  <si>
    <t>FECHA ACOMPAÑAMIENTO SABEDOR ANCESTRAL3</t>
  </si>
  <si>
    <t>FECHA ACOMPAÑAMIENTO SABEDOR ANCESTRAL4</t>
  </si>
  <si>
    <t>TIPO DE SABEDOR4</t>
  </si>
  <si>
    <t>FECHA ACOMPAÑAMIENTO SABEDOR ANCESTRAL5</t>
  </si>
  <si>
    <t>TIPO DE SABEDOR5</t>
  </si>
  <si>
    <t>TIPO DE SABEDOR6</t>
  </si>
  <si>
    <t>ACTIVIDAD O RITUALIDAD REALIZADA 6</t>
  </si>
  <si>
    <t>TIPO DE SABEDOR7</t>
  </si>
  <si>
    <t xml:space="preserve"> RESPONSABLE DE LA ZONA</t>
  </si>
  <si>
    <t>ENFERMEDADES PROPIAS O CULTURALES</t>
  </si>
  <si>
    <t>ALARMA FACTORES DE RIESGO COMPLICACIONES HIPERTENSIVAS3</t>
  </si>
  <si>
    <t>SUMINISTRO DE ASA SEGÚN GPC</t>
  </si>
  <si>
    <t>FECHA C12</t>
  </si>
  <si>
    <t>ALERTA SEGUIMIENTO</t>
  </si>
  <si>
    <t>FECHA ACOMPAÑAMIENTO SABEDOR ANCESTRAL PUERPERIO Y RECIEN NACIDO</t>
  </si>
  <si>
    <t>NECESIDAD O DESARMONIA DESDE LO PROPIO 12</t>
  </si>
  <si>
    <t>ACTIVIDAD O RITUALIDAD REALIZADA1</t>
  </si>
  <si>
    <t>ACTIVIDAD O RITUALIDAD REALIZADA13</t>
  </si>
  <si>
    <t>NECESIDAD O DESARMONIA DESDE LO PROPIO 13</t>
  </si>
  <si>
    <t>ACTIVIDAD O RITUALIDAD REALIZADA14</t>
  </si>
  <si>
    <t>NECESIDAD O DESARMONIA DESDE LO PROPIO 14</t>
  </si>
  <si>
    <t>ACTIVIDAD O RITUALIDAD REALIZADA15</t>
  </si>
  <si>
    <t>NECESIDAD O DESARMONIA DESDE LO PROPIO 15</t>
  </si>
  <si>
    <t>ACTIVIDAD O RITUALIDAD REALIZADA16</t>
  </si>
  <si>
    <t>NECESIDAD O DESARMONIA DESDE LO PROPIO 16</t>
  </si>
  <si>
    <t>NECESIDAD O DESARMONIA DESDE LO PROPIO 17</t>
  </si>
  <si>
    <t>ACTIVIDAD O RITUALIDAD REALIZADA18</t>
  </si>
  <si>
    <t>TAMIZAJE  PARA VIH II TRIM</t>
  </si>
  <si>
    <t>FECHA RESULTADO ELISA O PR II TRIM</t>
  </si>
  <si>
    <t>SEGUNDA PRUEBA ELISA O PR PARA DEFINIR DIAGNOSTICO VIH SEGÚN PROTOCOLO INS</t>
  </si>
  <si>
    <t>FECHA RESULTADO2</t>
  </si>
  <si>
    <t>FECHA RESULTADO SEGUNDA PRUEBA ELISA O PR PARA DEFINIR DIAGNOSTICO VIH SEGÚN PROTOCOLO INS</t>
  </si>
  <si>
    <t>RESULTADO CARGA VIRAL SEGÚN PROTOCOLO INS</t>
  </si>
  <si>
    <t>FECHA RESULTADO CARGA VIRAL SEGÚN PROTOCOLO INS</t>
  </si>
  <si>
    <t>FECHA ASISTENCIA PRIMERA VEZ CON GINECOLOGÍA</t>
  </si>
  <si>
    <t>ACOMPAÑAMIENTO POR PERSONA DE CONFIANZA DURANTE TRABAJO DE PARTO Y PARTO</t>
  </si>
  <si>
    <t>MANEJO ACTIVO DEL TERCER PERIODO DEL PARTO (USO OXITOCINA,MASAJE UTERINO Y TRACCIÓN SOSTENIDA DE CORDÓN)2</t>
  </si>
  <si>
    <t>DILIGENCIAMIENTO DE PARTOGRAMA (NO APLICA EN EXPULSIVO)</t>
  </si>
  <si>
    <t>MONITORIA CADA 15 MINUTOS DE SIGNOS VITALES DURANTES LAS PRIMERAS DOS HORAS POSTPARTO (SOPORTE EN HC)</t>
  </si>
  <si>
    <t>FECHA ASESORIA EN LACTANCIA MATERNA DURANTE CPN</t>
  </si>
  <si>
    <t>FECHA ASESORIA EN ANTICONCEPCION DURANTE CPN</t>
  </si>
  <si>
    <t>FECHA TERMINACIÓN ÚLTIMO EMBARAZO</t>
  </si>
  <si>
    <t>FECHA REGISTRO ASESORIA PRE TEST VIH EN HC</t>
  </si>
  <si>
    <t>ALARMA DPT ACELULAR</t>
  </si>
  <si>
    <t>FECHA FIRMA DE CONSENTIMIENTO INFORMADO EN HC</t>
  </si>
  <si>
    <t>TAMIZAJE  PARA VIH III TRIM</t>
  </si>
  <si>
    <t>ALARMA POR SEGUIMIENTO CIFRAS PRESIÓN ARTERIAL ÚLTIMO REGISTRO.</t>
  </si>
  <si>
    <t>MOTIVOS PARA LA CLASIFICACION DEL RIESGO BIOPSICOSOCIAL</t>
  </si>
  <si>
    <t>FECHA ACOMPAÑAMIENTO SABEDOR ANCESTRAL PUERPERIO Y RECIEN NACIDO2</t>
  </si>
  <si>
    <t xml:space="preserve">GLICEMIA PRE </t>
  </si>
  <si>
    <t>DIAS PARA EL PARTO2</t>
  </si>
  <si>
    <t>ALERTA PARA PARTO3</t>
  </si>
  <si>
    <t>FPP2</t>
  </si>
  <si>
    <t>GESTANTES ACTUALES22</t>
  </si>
  <si>
    <t>ALERTA SEGUIMIENTO2</t>
  </si>
  <si>
    <t>FECHA ÚLTIMO SEGUIMIENTO</t>
  </si>
  <si>
    <t>NÚMERO DE SEGUIMIENTOS CPN</t>
  </si>
  <si>
    <t xml:space="preserve">PROGRAMAS DE APOYO SOCIAL </t>
  </si>
  <si>
    <t>RIESGO BIOPSICOSOCIAL</t>
  </si>
  <si>
    <t>FECHA RESULTADO TAMIZAJE INTRAPARTO</t>
  </si>
  <si>
    <t xml:space="preserve">OTROS FACTORES DE RIESGO </t>
  </si>
  <si>
    <t>FECHA SEGUIMIENTO INICIAL POR PERSONAL DE SALUD EN TERRENO</t>
  </si>
  <si>
    <t>HALLAZGO5 GESTACIÓN</t>
  </si>
  <si>
    <t>NÚMERO DE SEGUIMIENTOS EN PUERPERIO</t>
  </si>
  <si>
    <t>HALLAZGOS ACOMPAÑAMIENTO PERSONAL DE SALUD PUERPERA</t>
  </si>
  <si>
    <t>FECHA ULTIMO SEGUIMIENTO POR PERSONAL DE SALUD EN TERRENO 112</t>
  </si>
  <si>
    <t>HALLAZGOS ACOMPAÑAMIENTO PERSONAL DE SALUD RECIEN NACIDO</t>
  </si>
  <si>
    <t>CONTACTO PIEL A PIEL DURANTE 30 MINUTOS</t>
  </si>
  <si>
    <t>INICIO DE LACTANCIA MATERNA DURANTE EL CONTACTO PIEL A PIEL</t>
  </si>
  <si>
    <t>ASESORIA EN PLANIFICACIÓN FAMILIAR POST EVENTO OBSTETRICO EN AMBITO HOSPITALARIO</t>
  </si>
  <si>
    <t xml:space="preserve">PUERPERA SALE CON PLANIFICACIÓN FAMILIAR POST EVENTO OBSTETRICO </t>
  </si>
  <si>
    <t>LA CLASIFICACIÓN DEL RIESGO ES ADECUADA</t>
  </si>
  <si>
    <t>ENE</t>
  </si>
  <si>
    <t>FEB</t>
  </si>
  <si>
    <t>MAR</t>
  </si>
  <si>
    <t>ABR</t>
  </si>
  <si>
    <t>MAY</t>
  </si>
  <si>
    <t>JUN</t>
  </si>
  <si>
    <t>JUL</t>
  </si>
  <si>
    <t>AGO</t>
  </si>
  <si>
    <t>SEP</t>
  </si>
  <si>
    <t>OCT</t>
  </si>
  <si>
    <t>NOV</t>
  </si>
  <si>
    <t>DIC</t>
  </si>
  <si>
    <t>INDICADORES</t>
  </si>
  <si>
    <t xml:space="preserve"> Total de mujeres gestantes captadas antes de las 12 ss  x </t>
  </si>
  <si>
    <t>Total mujeres adolescentes menores de 19 años</t>
  </si>
  <si>
    <t>% GESTANTES ADOLESCENTES &lt; 19 AÑOS</t>
  </si>
  <si>
    <t>Mujeres menores de 14 años que ingresan al CPN</t>
  </si>
  <si>
    <t xml:space="preserve">% MUJERES gestantes &lt; 14 años </t>
  </si>
  <si>
    <t>TOTAL PARTOS</t>
  </si>
  <si>
    <t>% DE PARTOS VAGINALES</t>
  </si>
  <si>
    <t>% DE PARTOS POR CESAREA</t>
  </si>
  <si>
    <t>NÚMERO IVE</t>
  </si>
  <si>
    <t>% IVE</t>
  </si>
  <si>
    <t>ATENCION INSTITUCIONAL DEL PARTO</t>
  </si>
  <si>
    <t>% ATECIÓN INSTITUCIONAL DE PARTO</t>
  </si>
  <si>
    <t>PARTOS EN DOMICILIO</t>
  </si>
  <si>
    <t>% ATENCIÓN DE PARTO EN DOMICILIO</t>
  </si>
  <si>
    <t>ADHERENCIA CPN:MUJERES CON 4 O MAS CPN AL TERMINAR PARTO/CESAREA</t>
  </si>
  <si>
    <t xml:space="preserve">% ADHERENCIA AL CPN </t>
  </si>
  <si>
    <t>Número nacidos vivos</t>
  </si>
  <si>
    <t>Número de nacidos vivos a Término.</t>
  </si>
  <si>
    <t>Número de nacidos vivos a Término con bajo peso al nacer.</t>
  </si>
  <si>
    <t>% BAJO PESO AL NACER RN A TERMINO</t>
  </si>
  <si>
    <t>RAZÓN MUERTES PERINATALES X 1000 NV</t>
  </si>
  <si>
    <t>Numero casos de morbilidad materna extrema</t>
  </si>
  <si>
    <t>RAZÓN MORBILIDAD MATERNA EXTREMA X 1000 NV</t>
  </si>
  <si>
    <t>MUJERES ACTIVAS INASISTENTES</t>
  </si>
  <si>
    <t>FIJAR MENSUALMENTE</t>
  </si>
  <si>
    <t>TABLERO DE INDICADORES BÁSICOS PARA SEGUIMIENTO PROGRAMA DE GESTANTES</t>
  </si>
  <si>
    <t>NÚMERO DE GESTANTES CON ATENCION INICIAL POR SABEDOR I TRIM GESTACIÓN</t>
  </si>
  <si>
    <t>NÚMERO DE GESTANTES CON ATENCION INICIAL POR SABEDOR II TRIM GESTACIÓN</t>
  </si>
  <si>
    <t>INDICADORES SEGUIMIENTO SABEDORES</t>
  </si>
  <si>
    <t>ACTIVA EN CPN</t>
  </si>
  <si>
    <t>ACTIVA SIN CPN</t>
  </si>
  <si>
    <t>SALE SIN INGRESO A CPN</t>
  </si>
  <si>
    <t>% MUJERES INASITENTES AL CPN</t>
  </si>
  <si>
    <t>MESES</t>
  </si>
  <si>
    <t>NÚMERO DE GESTANTES  CON SEGUIMIENTO POR PARTERA, SEGÚN MES DEL AÑO DE INGRESO AL PROGRAMA</t>
  </si>
  <si>
    <t>NÚMERO DE GESTANTES CON SEGUIMIENTO POR MEDICO TRADICIONAL, SEGÚN MES DEL AÑO DE INGRESO AL PROGRAMA</t>
  </si>
  <si>
    <t>NÚMERO DE GESTANTES CON ATENCION INICIAL POR SABEDOR III TRIM GESTACIÓN</t>
  </si>
  <si>
    <t>% GESTANTES CON SEGUIMIENTO POR PARTERA</t>
  </si>
  <si>
    <t>% GESTANTES CON SEGUIMIENTO POR MEDICO TRADICIONAL</t>
  </si>
  <si>
    <t>% GESTANTES ATENDIDAS EN I TRIM POR SABEDOR.</t>
  </si>
  <si>
    <t>% GESTANTES ATENDIDAS EN II TRIM POR SABEDOR.</t>
  </si>
  <si>
    <t>% GESTANTES ATENDIDAS EN III TRIM POR SABEDOR.</t>
  </si>
  <si>
    <t>TOTAL</t>
  </si>
  <si>
    <t>RAZÓN MORTALIDAD MATERNA X 100000 NV</t>
  </si>
  <si>
    <t>ASESORIA EN LACTANCIA MATERNA EXCLUSIVA EN AMBITO HOSPITALARIO</t>
  </si>
  <si>
    <t>NIVEL DE COMPLEJIDAD DE LA ATENCION DE LA INSTITUCION DONDE SE ATENDIO EL PARTO</t>
  </si>
  <si>
    <t>TAMIZAJE  PARA VIH INTRAPARTO SEGÚN GPC.</t>
  </si>
  <si>
    <t>TAMIZAJE  PARA SIFILIS  SEGÚN GPC SIFILIS II TRIMESTRE</t>
  </si>
  <si>
    <t>TAMIZAJE  PARA SIFILIS  SEGÚN GPC SIFILIS III TRIMESTRE</t>
  </si>
  <si>
    <t>TAMIZAJE  PARA SIFILIS  SEGÚN GPC SIFILIS INTRAPARTO</t>
  </si>
  <si>
    <t>Se registran aspectos de seguimiento a tener en cuenta, como por ejemplo, acciones pendientes a verificar en los proximos controles u otros aspectos relevantes a juicio de quien diligencia la información.</t>
  </si>
  <si>
    <t>Se registra el nombre de la persona encargada de hacer el seguimiento de la gestante en las diferentes zonas del municipio.</t>
  </si>
  <si>
    <t>A este formato, deben ingresar todas las mujeres identificadas con gestación, incluyendo las mujeres que apliquen para IVE.</t>
  </si>
  <si>
    <r>
      <t>Registrar el nombre del punto de atención, cada Municipio debe</t>
    </r>
    <r>
      <rPr>
        <sz val="11"/>
        <color rgb="FFFF0000"/>
        <rFont val="Calibri"/>
        <family val="2"/>
        <scheme val="minor"/>
      </rPr>
      <t xml:space="preserve"> generar una lista desplegable </t>
    </r>
    <r>
      <rPr>
        <sz val="11"/>
        <color theme="1"/>
        <rFont val="Calibri"/>
        <family val="2"/>
        <scheme val="minor"/>
      </rPr>
      <t>para esta columna según los puntos de atención de los que dispongan.</t>
    </r>
  </si>
  <si>
    <t>Lista Desplegable:  Correponde a los programas sociales, donde la gestantes esta incluida, se debe definir la forma al interior de la insitución de recolectar esta información. - Cero a Siempre. - Semillas de vida. - Familias en Acción. - Red Unidos. - Programa ICBF. - Otro. - Ninguno. - Sin dato.</t>
  </si>
  <si>
    <r>
      <rPr>
        <sz val="11"/>
        <color rgb="FFFF0000"/>
        <rFont val="Calibri"/>
        <family val="2"/>
        <scheme val="minor"/>
      </rPr>
      <t>Lista desplegable</t>
    </r>
    <r>
      <rPr>
        <sz val="11"/>
        <color theme="1"/>
        <rFont val="Calibri"/>
        <family val="2"/>
        <scheme val="minor"/>
      </rPr>
      <t xml:space="preserve"> Elegir de acuerdo a las condiciones visibles o manifestadas por la gestante: Desplazada, Indígente,Migratoria,Ninguna, Discapacitad Fisica, Disapacidad conductual, discapacidad auditiva, discapacidad visual, discapacidades multiples, discapacidad sistemica.</t>
    </r>
  </si>
  <si>
    <t>ANTECEDENTE. HIPERTENSION INDUCIDA POR EL EMBARAZO O PREECLAMPSIA/ECLAMPSIA</t>
  </si>
  <si>
    <t>ANTECEDENTE. RETENCION PLACENTARIA O HEMORRAGIA POSTPARTO</t>
  </si>
  <si>
    <t>ANTECEDENTE. PESO BEBE MAYOR A 4000 o MENOR A  2500</t>
  </si>
  <si>
    <t>ANTECEDENTE. EMBARAZO GEMELAR</t>
  </si>
  <si>
    <t>ANTECEDENTE. Trabajo de Parto PROLONGADO/PARTO DIFICIL</t>
  </si>
  <si>
    <t>ANTECEDENTE. FLIAR PREECLAMPSIA</t>
  </si>
  <si>
    <t>ANTECEDENTE PARTOS</t>
  </si>
  <si>
    <t>ANTECEDENTE ABORTOS</t>
  </si>
  <si>
    <t>ANTECEDENTE OBITO FETAL Y/O MUERTE PERINATAL NEONATAL TEMPRANA</t>
  </si>
  <si>
    <t>ANTECEDENTE  EMBARAZO ECTOPICO O CX UTERINA (MIOMECTOMIA)</t>
  </si>
  <si>
    <t>ANTECEDENTE EMBARAZO MOLAR</t>
  </si>
  <si>
    <t>ANTECEDENTE MUERTE NEONATAL TARDIA</t>
  </si>
  <si>
    <t>Registrar SI  o NO según corresponda. La opción SI estará semaforizada en rojo. El obito fetal corresponde a la muerte del feto in utero y la muerte perinatal temprana es la muerte del feto o recién nacido hasta los 7 dias de nacido.</t>
  </si>
  <si>
    <t>Elegir  SI o NO según corresponda a si la gestante tiene un embarazo ectopico como antecedente o se le ha realizado una cirugía para manejo de miomas.</t>
  </si>
  <si>
    <t xml:space="preserve">Elegir  SI o NO según corresponda a si la gestante tiene un embarazo molar  como antecedente </t>
  </si>
  <si>
    <t>Elegir  SI o NO según corresponda a si la gestante tiene un antecedente de embarzo con muerte neonatal tardía; corresponde a la muerte del niño o niña desde los 8 a 29 días de nacido.</t>
  </si>
  <si>
    <r>
      <t xml:space="preserve">Formula automática, calcula la FUM por ecografía y se activa, cuando se digitan los datos de las columnas BR (Fecha eco 1) y BS (Semanas gestación eco 1), respectivamente. ESTE DATO DEBE SER DIGITADO EN LA COLUMNA BK (FUM) EN CASO DE QUE ESTA </t>
    </r>
    <r>
      <rPr>
        <u/>
        <sz val="11"/>
        <color theme="1"/>
        <rFont val="Calibri"/>
        <family val="2"/>
        <scheme val="minor"/>
      </rPr>
      <t>NO SEA CONFIABLE O NO SE TENGA DATO ALGUNO</t>
    </r>
  </si>
  <si>
    <r>
      <rPr>
        <sz val="11"/>
        <color rgb="FFFF0000"/>
        <rFont val="Calibri"/>
        <family val="2"/>
        <scheme val="minor"/>
      </rPr>
      <t>Lista desplegable:</t>
    </r>
    <r>
      <rPr>
        <sz val="11"/>
        <color theme="1"/>
        <rFont val="Calibri"/>
        <family val="2"/>
        <scheme val="minor"/>
      </rPr>
      <t xml:space="preserve"> elegir Si No Sin Dato o </t>
    </r>
    <r>
      <rPr>
        <u/>
        <sz val="11"/>
        <color theme="1"/>
        <rFont val="Calibri"/>
        <family val="2"/>
        <scheme val="minor"/>
      </rPr>
      <t>CORREGIDA, esta última se debe colocar cuando la FUM columna (BK), corresponde al dato calculado en la columna BN (FUM x ECO 1)</t>
    </r>
  </si>
  <si>
    <r>
      <t>Formula automatica del trimestres de gestacion al ingreso. Cuando aparezca:</t>
    </r>
    <r>
      <rPr>
        <u/>
        <sz val="11"/>
        <color theme="1"/>
        <rFont val="Calibri"/>
        <family val="2"/>
        <scheme val="minor"/>
      </rPr>
      <t xml:space="preserve"> ERROR FUM O INGRESO Revisar coherencia entre los datos respectivos y hacer la corrección pertinente. Si aparece: DEFINIR FPP POR ECO; Completar la información una vez se tenga el dato de la Ecografía.</t>
    </r>
  </si>
  <si>
    <t>Elegir  de las opciones  SI, NO, Sin Dato según corresponda . Si en la columna anterior se anoto 3 o mas abortos  definir si estos fueron seguidos y esponteneos o existe historia de infertilidad en la  mujer, para anotar SI.</t>
  </si>
  <si>
    <t>ANTECEDENTE CESAREAS</t>
  </si>
  <si>
    <r>
      <t xml:space="preserve">Registrar SI  o NO según corresponda. La opción SI estará semaforizada en rojo pues se considera antecedente de Riesgo Obstétrico  y la gestante debe ser valorada por ginecólogo. </t>
    </r>
    <r>
      <rPr>
        <u/>
        <sz val="11"/>
        <color theme="1"/>
        <rFont val="Calibri"/>
        <family val="2"/>
        <scheme val="minor"/>
      </rPr>
      <t>REVISAR EN REPORTES DE ECOGRAFÍAS O EVOLUCIÓN EN HC SEGÚN CRITERIO DEL MEDICO.</t>
    </r>
  </si>
  <si>
    <r>
      <t xml:space="preserve">Registrar SI  o NO según corresponda. La opción SI estará semaforizada en rojo pues se considera antecedente de Riesgo Obstétrico  y la gestante debe ser valorada por ginecólogo. </t>
    </r>
    <r>
      <rPr>
        <u/>
        <sz val="11"/>
        <color theme="1"/>
        <rFont val="Calibri"/>
        <family val="2"/>
        <scheme val="minor"/>
      </rPr>
      <t>REVISAR EN ECOGRAFIAS O SI NO LAS TIENE SEGÚN CRITERIO DEL MEDICO.</t>
    </r>
  </si>
  <si>
    <r>
      <t xml:space="preserve">Registrar SI  o NO según corresponda al embarazo actual. La opción SI estará semaforizada en rojo pues se considera antecedente de Riesgo Obstétrico  y la gestante debe ser valorada por ginecólogo. </t>
    </r>
    <r>
      <rPr>
        <u/>
        <sz val="11"/>
        <color theme="1"/>
        <rFont val="Calibri"/>
        <family val="2"/>
        <scheme val="minor"/>
      </rPr>
      <t>REVISAR EN REPORTE DE ECOGRAFIAS.</t>
    </r>
  </si>
  <si>
    <r>
      <t xml:space="preserve">Registre el peso en Kilogramos pregestacional o en el primer trimestre primera medicion. </t>
    </r>
    <r>
      <rPr>
        <u/>
        <sz val="11"/>
        <color theme="1"/>
        <rFont val="Calibri"/>
        <family val="2"/>
        <scheme val="minor"/>
      </rPr>
      <t xml:space="preserve">EN CASO DE NO TENER DATO DE PESO, PORS ER UN INGRESO TARDÍO SE DEBE COLOCAR EN ESTA CASILLA: </t>
    </r>
    <r>
      <rPr>
        <u/>
        <sz val="11"/>
        <color rgb="FFFF0000"/>
        <rFont val="Calibri"/>
        <family val="2"/>
        <scheme val="minor"/>
      </rPr>
      <t>SD</t>
    </r>
  </si>
  <si>
    <t>SEMANAS DE GESTACION II TRIM</t>
  </si>
  <si>
    <t>IMC5 II TRIM</t>
  </si>
  <si>
    <t>CLASIFICACION SEGÚN CURVA ATALAH - II TRIM</t>
  </si>
  <si>
    <t>IMC8 III TRIM</t>
  </si>
  <si>
    <t>SEMANAS DE GESTACION9 III TRIM</t>
  </si>
  <si>
    <t>CLASIFICACION SEGÚN CURVA ATALAH - III TRIM</t>
  </si>
  <si>
    <t>CLASIFICACION SEGÚN CURVA ATALAH -CONSOLIDADO ULTIMO DATO DE CADA MUJER</t>
  </si>
  <si>
    <r>
      <t>Registrar Fecha en D M A del Peso y Talla de la medicion en el SEGUNDO  trimestre de gestación (</t>
    </r>
    <r>
      <rPr>
        <u/>
        <sz val="11"/>
        <color theme="1"/>
        <rFont val="Calibri"/>
        <family val="2"/>
        <scheme val="minor"/>
      </rPr>
      <t>DE SEMANA 14 A 28)</t>
    </r>
  </si>
  <si>
    <r>
      <t xml:space="preserve">Registrar Fecha en D M A del Peso y Talla pregestacional  o primera medicion que corresponda entre el primer trimestre de gestación </t>
    </r>
    <r>
      <rPr>
        <u/>
        <sz val="11"/>
        <color theme="1"/>
        <rFont val="Calibri"/>
        <family val="2"/>
        <scheme val="minor"/>
      </rPr>
      <t>HASTA LA SEMANA 13 DE GESTACIÓN.</t>
    </r>
  </si>
  <si>
    <t>PESO EN Kg II TRIM (14 A 28 SEMANAS)</t>
  </si>
  <si>
    <t>PESO EN Kg (29 A 42 SEMANAS)</t>
  </si>
  <si>
    <r>
      <t xml:space="preserve">Formula Automática de las semanas de gestación a la fecha del peso.  </t>
    </r>
    <r>
      <rPr>
        <u/>
        <sz val="11"/>
        <color theme="1"/>
        <rFont val="Calibri"/>
        <family val="2"/>
        <scheme val="minor"/>
      </rPr>
      <t>Si aparece "REVISAR FUM O INGRESO" verificar coherencia entre estos datos.</t>
    </r>
  </si>
  <si>
    <r>
      <t xml:space="preserve">Formula automatica según corresponda al IMC  en el Segundo Trimestre de gestacion con las Opciones : Bajo Peso, Normal, Sobrepeso y Obesidad, Si aparece </t>
    </r>
    <r>
      <rPr>
        <u/>
        <sz val="11"/>
        <color theme="1"/>
        <rFont val="Calibri"/>
        <family val="2"/>
        <scheme val="minor"/>
      </rPr>
      <t>"REGISTRAR EN III TRIM o REGISTRAR EN I TRIM" Corregir los datos de Fecha y Talla de las columnas CE y CF verificando que correspondan al II TRIM (entre semana 14 a 28).</t>
    </r>
  </si>
  <si>
    <t>Registrar Fecha en D M A del Peso y Talla de la medicion en el TRIMESTRE  trimestre de gestación  (DE SEMANA 29 A 42)</t>
  </si>
  <si>
    <r>
      <t xml:space="preserve">Registre el peso en Kilogramos en el SEGUNDO trimestre  </t>
    </r>
    <r>
      <rPr>
        <u/>
        <sz val="11"/>
        <color theme="1"/>
        <rFont val="Calibri"/>
        <family val="2"/>
        <scheme val="minor"/>
      </rPr>
      <t>(DE SEMANA 14 A 28)</t>
    </r>
  </si>
  <si>
    <r>
      <t>Registre el peso en Kilogramos en el TERCER trimestre</t>
    </r>
    <r>
      <rPr>
        <u/>
        <sz val="11"/>
        <color theme="1"/>
        <rFont val="Calibri"/>
        <family val="2"/>
        <scheme val="minor"/>
      </rPr>
      <t xml:space="preserve"> (DE SEMANA 29 A 42)</t>
    </r>
  </si>
  <si>
    <t>Formula Automatica del Indice de Masa Corporal según datos registrados de Peso y talla del Segundo trimestres</t>
  </si>
  <si>
    <t>Formula Automatica del Indice de Masa Corporal según datos registrados de Peso y talla del Tercer trimestre</t>
  </si>
  <si>
    <r>
      <t xml:space="preserve">Elegir de la lista desplegable el numero que corresponda a las semanas de gestacion al momento del registro de PESO y TALLA del TERCER trimestre. </t>
    </r>
    <r>
      <rPr>
        <u/>
        <sz val="11"/>
        <color theme="1"/>
        <rFont val="Calibri"/>
        <family val="2"/>
        <scheme val="minor"/>
      </rPr>
      <t>Si aparece "REVISAR FUM O INGRESO" verificar coherencia entre estos datos.</t>
    </r>
  </si>
  <si>
    <t>Formula automatica según corresponda al IMC  en el TERCER Trimestre de gestacion con las Opciones : Bajo Peso, Normal, Sobrepeso y Obesidad.  Si aparece "REGISTRAR EN TRIM RESPECTIVO" Corregir los datos de Fecha y Talla de las columnas CJ y CK verificando que correspondan al III TRIM (entre semana 29 a 42).</t>
  </si>
  <si>
    <t>Formula automatica que trae a esta casilla, el útimo dato registrado de cada mujer del resultado de la Clasificación según curva de atalah, lo que permite filtrar fácilmente la información de cada mujer independiente del trimestre de gestación en que este ubicado.</t>
  </si>
  <si>
    <r>
      <t xml:space="preserve">Reguistre en numeros la TA Sistolica antes de las 12 semanas de gestacion. </t>
    </r>
    <r>
      <rPr>
        <u/>
        <sz val="11"/>
        <color theme="1"/>
        <rFont val="Calibri"/>
        <family val="2"/>
        <scheme val="minor"/>
      </rPr>
      <t>SI NO SE TIENE DATO SE DEBE DEJAR ESTA CASILLA EN BLANCO</t>
    </r>
  </si>
  <si>
    <r>
      <t xml:space="preserve">Reguistre en numeros la TA diastolica antes de las 12 semanas de gestacion. </t>
    </r>
    <r>
      <rPr>
        <u/>
        <sz val="11"/>
        <color theme="1"/>
        <rFont val="Calibri"/>
        <family val="2"/>
        <scheme val="minor"/>
      </rPr>
      <t>SI NO SE TIENE DATO SE DEBE DEJAR ESTA CASILLA EN BLANCO</t>
    </r>
  </si>
  <si>
    <r>
      <t xml:space="preserve">Reguistre en numeros la TA Sistolica entre las 20 y 26 semanas de gestacion. </t>
    </r>
    <r>
      <rPr>
        <u/>
        <sz val="11"/>
        <color theme="1"/>
        <rFont val="Calibri"/>
        <family val="2"/>
        <scheme val="minor"/>
      </rPr>
      <t>SI NO SE TIENE DATO SE DEBE DEJAR ESTA CASILLA EN BLANCO</t>
    </r>
  </si>
  <si>
    <r>
      <t xml:space="preserve">Reguistre en numeros la TA Diastolica entre las 20 y 26 semanas de gestacion. </t>
    </r>
    <r>
      <rPr>
        <u/>
        <sz val="11"/>
        <color theme="1"/>
        <rFont val="Calibri"/>
        <family val="2"/>
        <scheme val="minor"/>
      </rPr>
      <t>SI NO SE TIENE DATO SE DEBE DEJAR ESTA CASILLA EN BLANCO</t>
    </r>
  </si>
  <si>
    <t>solo se debe colocar dato de Fecha de la asesoría realizada.</t>
  </si>
  <si>
    <t>La información aquí registrada, debe aparecer soportada en la historia Clínica, de lo contrario el dato no es valido.</t>
  </si>
  <si>
    <r>
      <t xml:space="preserve">Registrar fecha de inicio de CPN de la gestante, Importante sea en el siguiente orden: DIA/MES/AÑO usando el  /  para  sepáralas ejemplo: 18/09/2014.  </t>
    </r>
    <r>
      <rPr>
        <u/>
        <sz val="11"/>
        <color theme="1"/>
        <rFont val="Calibri"/>
        <family val="2"/>
        <scheme val="minor"/>
      </rPr>
      <t xml:space="preserve"> EN CASO DE GESTANTES CON INICIO CPN EN OTRA INSTITUCIÓN: se debe registrar el dato de ingreso real de la mujer en la otra institución.</t>
    </r>
  </si>
  <si>
    <r>
      <t xml:space="preserve">Registrar fechas de los controles realizados según corresponde en secuencia D M A. </t>
    </r>
    <r>
      <rPr>
        <u/>
        <sz val="11"/>
        <color theme="1"/>
        <rFont val="Calibri"/>
        <family val="2"/>
        <scheme val="minor"/>
      </rPr>
      <t>EN CASO DE GESTANTE QUE REALIZO CONTROLES EN OTRA INSTITUCIÓN, SE DEBE COLOCAR LA INFORMACIÓN DE LAS FECHAS DE CONTROLES PREVIAMENTE REALIZADOS.</t>
    </r>
  </si>
  <si>
    <t xml:space="preserve">Formula automática que define una fecha aproximada del proximo control. </t>
  </si>
  <si>
    <t>FORMULA AUTOMATICA: CON LAS OPCIONES CAMBIO DE RESIDENCIA, SEGUIMIENTO REPORTE EPS, SALIO PROGRAMA, SALE SIN INGRESO CPN; SIN CPN, ACTIVA INGRESO A CPN, ACTIVA SIN INGRESO A CPN.</t>
  </si>
  <si>
    <t>Formula, muestra de cada mujer la fecha de su último control.</t>
  </si>
  <si>
    <t>Formula que calcula la edad gestaciónal de la última vez que vino al CPN</t>
  </si>
  <si>
    <t>Formula automatica del % de cumplimiento de controles prenatales</t>
  </si>
  <si>
    <t>Se debe registrar dato de la fecha en que acude por primera vez la mujer a cita con ginecologo; esta información debe aparecer en la evolución de la HC de seguimiento realizda por el Medico general.</t>
  </si>
  <si>
    <r>
      <t xml:space="preserve">Registro de fecha de la útima asistencia a ginecología, si aplica; este dato se debe </t>
    </r>
    <r>
      <rPr>
        <u/>
        <sz val="11"/>
        <color theme="1"/>
        <rFont val="Calibri"/>
        <family val="2"/>
        <scheme val="minor"/>
      </rPr>
      <t>actualizar periodicamente según corresponda.</t>
    </r>
  </si>
  <si>
    <r>
      <t xml:space="preserve">Registro de numero de consultas con ginecologo. </t>
    </r>
    <r>
      <rPr>
        <u/>
        <sz val="11"/>
        <color theme="1"/>
        <rFont val="Calibri"/>
        <family val="2"/>
        <scheme val="minor"/>
      </rPr>
      <t>Este dato se debe actualizar periodicamente según corresponda.</t>
    </r>
  </si>
  <si>
    <r>
      <t xml:space="preserve">Elija de la lista desplegable según corresponda al  resultado del Grupo sanguineo. </t>
    </r>
    <r>
      <rPr>
        <u/>
        <sz val="11"/>
        <color theme="1"/>
        <rFont val="Calibri"/>
        <family val="2"/>
        <scheme val="minor"/>
      </rPr>
      <t xml:space="preserve">SI SE TIENE UN RESULTADO DE GRUPO RH NEGATIVO, TENER EN CUENTA QUE SI LA MADRE Y EL PADRE SON RH NEGATIVOS, DEBE ESCOGER LA OPCIÓN DEL GRUPO QUE MARCA EL RH CON DOS SIGNOS NEGATIVOS; </t>
    </r>
    <r>
      <rPr>
        <sz val="11"/>
        <color theme="1"/>
        <rFont val="Calibri"/>
        <family val="2"/>
        <scheme val="minor"/>
      </rPr>
      <t xml:space="preserve">EJEMPLO </t>
    </r>
    <r>
      <rPr>
        <b/>
        <sz val="11"/>
        <color rgb="FFFF0000"/>
        <rFont val="Calibri"/>
        <family val="2"/>
        <scheme val="minor"/>
      </rPr>
      <t>O--, A--,B--,AB--</t>
    </r>
  </si>
  <si>
    <t>Fecha en D M A del Resultado del la Glicemia.</t>
  </si>
  <si>
    <t>solo se debe colocar dato de Fecha de firma del consentiminto, debe coincidir con el registro en fisico.</t>
  </si>
  <si>
    <r>
      <t xml:space="preserve">solo se debe colocar dato de Fecha de la asesoría realizada. </t>
    </r>
    <r>
      <rPr>
        <u/>
        <sz val="11"/>
        <color theme="1"/>
        <rFont val="Calibri"/>
        <family val="2"/>
        <scheme val="minor"/>
      </rPr>
      <t>ESTE DATO DEBE ESTAR SOPORTADO EN LA HC</t>
    </r>
  </si>
  <si>
    <t>Diligencie la lista desplegable, aparecen las opciones para Prueba Rápida o para Elisa, según sea la técnica utilizada e informada en el resultado del examen, que debe estar soportado en HC o en resultado de laboratorio.</t>
  </si>
  <si>
    <t>Fecha en D M A del Resultado del la Prueba de  ELISA o Pueba Rápida.</t>
  </si>
  <si>
    <t>FECHA RESULTADO ELISA O PR III TRIM</t>
  </si>
  <si>
    <r>
      <t xml:space="preserve">Diligencie la lista desplegable, según corresponda al resultado resportado de la Carga Viral. </t>
    </r>
    <r>
      <rPr>
        <u/>
        <sz val="11"/>
        <color theme="1"/>
        <rFont val="Calibri"/>
        <family val="2"/>
        <scheme val="minor"/>
      </rPr>
      <t>Se coloca SIN DATO: En el caso de que algunas de las columnas FU,FX,FZ y GC sean Reactivas y no se tenga información de este exámen. Se coloca NO APLICA: En caso de en caso de que los resultados de las columnas FU, FX, FZ Y GC; sean No Reactivos.</t>
    </r>
  </si>
  <si>
    <t>Diligencie la lista desplegable, aparecen las opciones para Prueba Rápida o para Elisa, según sea la técnica utilizada e informada en el resultado del examen, que debe estar soportado en HC o en resultado de laboratorio. Se coloca SIN DATO: En el caso de que algunas de las columnas FU,FX,FZ y GC sean Reactivas y no se tenga información de este exámen. Se coloca NO APLICA: En caso de en caso de que los resultados de las columnas FU, FX, FZ Y GC; sean No Reactivos.</t>
  </si>
  <si>
    <r>
      <t xml:space="preserve">Fecha en D M A del Resultado del la Prueba de  ELISA o Pueba Rápida. </t>
    </r>
    <r>
      <rPr>
        <u/>
        <sz val="11"/>
        <color theme="1"/>
        <rFont val="Calibri"/>
        <family val="2"/>
        <scheme val="minor"/>
      </rPr>
      <t>En caso de que la columna GE sea No aplica o Sin Dato, esta casilla debe permanecer vacia.</t>
    </r>
  </si>
  <si>
    <t>Fecha en D M A del Resultado de la Carga Viral. En caso de que la columna GG sea No aplica o Sin Dato, esta casilla debe permanecer vacia.</t>
  </si>
  <si>
    <r>
      <t xml:space="preserve">Fecha en D M A del Resultado del la Prueba del Antigeno de superficie para HB. En caso de que la columna GI sea </t>
    </r>
    <r>
      <rPr>
        <u/>
        <sz val="11"/>
        <color theme="1"/>
        <rFont val="Calibri"/>
        <family val="2"/>
        <scheme val="minor"/>
      </rPr>
      <t>Sin Dato, esta casilla debe permanecer vacia.</t>
    </r>
  </si>
  <si>
    <t>Lista desplegable, según corresponda. SIN DATO: se debe colocar en caso de que la mujer este incluida en la base de datos y no se tenga información del resultado de este exámen.</t>
  </si>
  <si>
    <t>Alarma y Evaluacion según reportes de Ig G e IgM, indica si se "excluye la infección" , si hay "Toxoplasmosis" o si se debe continuar con "Control Igm".</t>
  </si>
  <si>
    <t>Fecha en D M A del Resultado del la Prueba las pruebas de Toxoplasma. En caso de que las columnas GL y GM sea Sin Dato, esta casilla debe permanecer vacia.</t>
  </si>
  <si>
    <r>
      <t>Lista desplegable según corresponda,</t>
    </r>
    <r>
      <rPr>
        <u/>
        <sz val="11"/>
        <color theme="1"/>
        <rFont val="Calibri"/>
        <family val="2"/>
        <scheme val="minor"/>
      </rPr>
      <t xml:space="preserve"> EL RESULTADO DEBE CORRESPONDER A LOS CONTROLES REALIZADOS DESPUES DE HABER RESPORTADO EL IgM INICIAL . Se coloca SIN DATO: En caso de que la columna GN indique "Control IgM". Se coloca NO APLICA: En caso de que la columna GN indique "Se excluye infección" o "Toxoplasmosis".</t>
    </r>
  </si>
  <si>
    <t>Lista desplegable según correponda. Se debe colocar el número de Controles realizados de IgM, soportados en HC de cero (0) a Nueve (9). Se coloca NO APLICA: En caso de que la columna GR indique " NO APLICA".</t>
  </si>
  <si>
    <t>Lista desplegable según corresponda. Se coloca SIN DATO: en caso de no tener ninguna información al respecto o que no este vigente el resultado de la Citología.</t>
  </si>
  <si>
    <t>formula Que cuenta el tiempo en semanas entre la Toma y la FUM</t>
  </si>
  <si>
    <t>formula define si la Citología esta tomada antes de la gestación o durante la misma y ubica el trimestre de gestación de la toma.</t>
  </si>
  <si>
    <t>Formula automatica según resultado que sugiere una conducta.</t>
  </si>
  <si>
    <t>Formula que consolida las enfermedades identificadas en las columnas KI,KM,KQ,KU,KY,LC Y LG, que corresponde a necesidad o desarmonia desde lo propio.</t>
  </si>
  <si>
    <t>Formula automatica que reune riegos no evaluados en la escala de riesgo biopsicosocial de Julian Herrera.</t>
  </si>
  <si>
    <t>Formula que define si hay o no Riesgo Biopsicosocial, según el puntaje que maneja dicha escala de Julian Herrera.</t>
  </si>
  <si>
    <t>Formula que reune, las condiciones de riesgo que tiene algún puntaje dentro de la escala de riesgo biopsicosocial de Julian Herrera.</t>
  </si>
  <si>
    <t>Formula que identifica las gestantes con riesgo de complicación Hiertensivas, según los parametros de la GPC de embarazo, parto y postparto de Ministerio.</t>
  </si>
  <si>
    <t>Formula que consolida el último dato de cada mujer del seguimiento se las cifras de presión arterial reportados en las columnas CR, CU o CZ.</t>
  </si>
  <si>
    <r>
      <t xml:space="preserve">Lista desplegable según Corresponda. </t>
    </r>
    <r>
      <rPr>
        <u/>
        <sz val="11"/>
        <color theme="1"/>
        <rFont val="Calibri"/>
        <family val="2"/>
        <scheme val="minor"/>
      </rPr>
      <t>ESTA VARIABLE DEBE SER TRABAJADA POR EL PROFESIONAL QUE LIDERA EL PROGRAMA DE SALUD MATERNA DE LA INSTITUCIÓN.</t>
    </r>
  </si>
  <si>
    <t>SUPLEMENTACION ALIMENTARIA  O DIRECCIONAMIENTO A AUTONOMIA ALIMENTARIA</t>
  </si>
  <si>
    <t>Lista desplegable según corresponda: "SI"; Cuando la mujer esta recibiendo algún tipo de apoyo que contribuya a mejorar su alimentación. "NO": No tiene ningún apoyo en este aspecto. "SD": No se tiene certeza de si recibe o no apoyo.</t>
  </si>
  <si>
    <t>Lista desplegable según corresponda.</t>
  </si>
  <si>
    <t xml:space="preserve">FECHA VACUNA 1  Td </t>
  </si>
  <si>
    <t>Fecha en D M A.  Incluye la fecha de la vacuna que sea vigente, según lineamientos del programa de vacunación, aunque la vacuna no haya sido colocada en esta gestación.</t>
  </si>
  <si>
    <t>Formula automatica de la Fecha Probable de parto.</t>
  </si>
  <si>
    <t>Formula que cuenta los días que faltan para el nacimiento del bebe, si la cifra aparece con número NEGATIVO, significa los días que van de más despues de la fecha probable de parto.</t>
  </si>
  <si>
    <t>Formula que genera alerta del tiempo en semanas para el parto, según dato de la Fecha Probable de Parto.</t>
  </si>
  <si>
    <t>Fecha en D M A - Se debe actualizar, debe aparecer la última fecha.</t>
  </si>
  <si>
    <r>
      <t xml:space="preserve">Lista desplegable, elegir la opcion la condicion asociada a la salida de la madre. </t>
    </r>
    <r>
      <rPr>
        <u/>
        <sz val="11"/>
        <color theme="1"/>
        <rFont val="Calibri"/>
        <family val="2"/>
        <scheme val="minor"/>
      </rPr>
      <t>LOS EVENTOS DE MORBILIDAD MATERNA EXTREMA Y MORTALIDAD MATERNA, deben coincidir con lo reportado en SIVIGILA.</t>
    </r>
  </si>
  <si>
    <r>
      <t xml:space="preserve">Fecha en D M A de la salida del programa. </t>
    </r>
    <r>
      <rPr>
        <u/>
        <sz val="11"/>
        <color theme="1"/>
        <rFont val="Calibri"/>
        <family val="2"/>
        <scheme val="minor"/>
      </rPr>
      <t>ESTA VARIABLE DEBE DILIGENCIARSE SIEMPRE QUE LA COLUMNA HZ ESTE DILIGENCIADA.</t>
    </r>
  </si>
  <si>
    <r>
      <t xml:space="preserve">Lista desplegable, elegir la opcion la condicion asociada a la salida del Recien nacido. Se debe colocar "NO APLICA" ; cuando en la Columna HZ, se coloca Aborto o IVE.  </t>
    </r>
    <r>
      <rPr>
        <u/>
        <sz val="11"/>
        <color theme="1"/>
        <rFont val="Calibri"/>
        <family val="2"/>
        <scheme val="minor"/>
      </rPr>
      <t>LOS EVENTOS DE MUERTE PERINATAL Y NEONATAL TEMPRANA, MUERTE NEONATAL TARDÍA, deben coincidir con lo reportado en SIVIGILA.</t>
    </r>
  </si>
  <si>
    <t>LUGAR DE ATENCION DEL PARTO, ABORTO, IVE.</t>
  </si>
  <si>
    <r>
      <t xml:space="preserve">Lista desplegable, según corresponda. </t>
    </r>
    <r>
      <rPr>
        <u/>
        <sz val="11"/>
        <color theme="1"/>
        <rFont val="Calibri"/>
        <family val="2"/>
        <scheme val="minor"/>
      </rPr>
      <t>Se debe colocar NO APLICA: Cuando en la columna HZ, se coloca; Cambio de Residencia o Cambio de IPS.</t>
    </r>
  </si>
  <si>
    <t xml:space="preserve">NOMBRE DE LA INSTITUCION DONDE SE ATENDIO EL PARTO,ABORTO, IVE. </t>
  </si>
  <si>
    <r>
      <t xml:space="preserve">Lista desplegable, según corresponda.  Esta columna se debe diligenciar si en la columna ID se coloca: INSTITUCIONAL. </t>
    </r>
    <r>
      <rPr>
        <u/>
        <sz val="11"/>
        <color theme="1"/>
        <rFont val="Calibri"/>
        <family val="2"/>
        <scheme val="minor"/>
      </rPr>
      <t>Se coloca NO APLICA: Si en la columna ID aparece DOMICILIO, OTRO, NO APLICA.</t>
    </r>
  </si>
  <si>
    <r>
      <t xml:space="preserve">Lista desplegable, según corresponda. </t>
    </r>
    <r>
      <rPr>
        <u/>
        <sz val="11"/>
        <color theme="1"/>
        <rFont val="Calibri"/>
        <family val="2"/>
        <scheme val="minor"/>
      </rPr>
      <t>Se debe colocar NO APLICA, si en la columna ID aparece NO APLICA.</t>
    </r>
  </si>
  <si>
    <r>
      <t xml:space="preserve">Lista desplegable, según corresponda. Colocar SI: </t>
    </r>
    <r>
      <rPr>
        <u/>
        <sz val="11"/>
        <color theme="1"/>
        <rFont val="Calibri"/>
        <family val="2"/>
        <scheme val="minor"/>
      </rPr>
      <t>cuando existe soporte en HC claro del acompañamiento en ambos momentos TRABAJO DE PARTO Y PARTO.</t>
    </r>
    <r>
      <rPr>
        <sz val="11"/>
        <color theme="1"/>
        <rFont val="Calibri"/>
        <family val="2"/>
        <scheme val="minor"/>
      </rPr>
      <t xml:space="preserve"> Colocar NO: Cuando no existe soporte en HC del acompañamiento o este solo se realiza unicamente en el TRABAJO DE PARTO o en EL PARTO.  Se coloca NO APLICA: Cuando en la columna ID el parto es en DOMICILIO, en OTRO lugar o NO APLICA. Se coloca SD: Cuando el la columna ID aparece institucional y en la Columna IG aparece el nivel de complejidad MEDINA Y ALTA. </t>
    </r>
  </si>
  <si>
    <t xml:space="preserve">Lista desplegable según corresponda. Colocar SI: Cuando aparece soporte de partograma completamente diligenciado, con datos completos, línea de dilatación, curva de alerta, esta graficado el descenso de la presentación y se evidencia el cambio de curva de alerta al cambiar condiciones de la gestante. Colocar NO: Cuando no existe el partograma o esta parcialmente diligenciado.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</si>
  <si>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En la HC esta documentado en la nota de atención de parto, uso de oxitocina según GPC, masaje uterino y que se realiza la tracción sostenida de cordón.  Colocar NO: Cuando alguna de estas tres acciones NO aparece documentada en la HC o la Oxitocina no se aplica según lo definido en la GPC o ninguna de estas acciones aparece documentada.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</si>
  <si>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En la HC debe estar documentado que se realiza contacto piel a piel y el tiempo de duración de dicho contacto es de 30 o más minutos. Colocar NO: Cuando solo se documenta el contacto piel a piel y no aparece el tiempo o cuando no se registra dicho contacto.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</si>
  <si>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En la HC debe estar documentado que se realiza contacto piel a piel y durante el contacto se inicia la lactancia materna efectiva, debe estar claramente registrada la hora de inicio de la Lactancia Materna. Colocar NO: Cuando no hay contacto piel a piel, no hay claridad del inicio de la lactancia materna efectiva o dicho inicio no ocurre durante el contacto piel a piel.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</si>
  <si>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Cuando aparecen documentados los OCHO controles postparto, durante las dos primeras horas del parto, contados a partir de la Hora del alumbramiento de la Placenta; cada control debe incluir registro de Signos vitales, valoración estado de conciencia, valoración hemorragía vaginal, valoración tono uterino como mínimo. Colocar NO: Cuando se documentan menos de OCHO controles en el intervalo definido de las dos horas postparto contadas a partir del alumbramiento de la placenta, o cuando alguno de los controles no soportan las actividades minimas descritas en el SI. Se coloca NO APLICA: Cuando en la columna ID el parto es en DOMICILIO, en OTRO lugar o NO APLICA. Se coloca SD: Cuando el la columna ID aparece institucional y en la Columna IG aparece el nivel de complejidad MEDINA Y ALTA. </t>
  </si>
  <si>
    <t>Lista desplegable según corresponda. Se coloca NO APLICA: Cuando en la columna HZ, sale del programa por: Aborto, IVE, Cambio de residencia o Cambio de IPS.</t>
  </si>
  <si>
    <t>Formula automatica de la clasificación por peso al nacer del neonato</t>
  </si>
  <si>
    <t>FECHA TOMA  TSH</t>
  </si>
  <si>
    <t>Lista desplegable según corresponda.   Se coloca NO APLICA: Cuando en la columna HZ, sale del programa por: Aborto, IVE, Cambio de residencia o Cambio de IPS.</t>
  </si>
  <si>
    <r>
      <t xml:space="preserve">Registre fecha en formato D/ M / A. </t>
    </r>
    <r>
      <rPr>
        <u/>
        <sz val="11"/>
        <color theme="1"/>
        <rFont val="Calibri"/>
        <family val="2"/>
        <scheme val="minor"/>
      </rPr>
      <t>DEBE ESTAR DOCUMENTADO EN LA HC DE LA ATENCIÓN DEL PARTO Y RN</t>
    </r>
  </si>
  <si>
    <r>
      <t xml:space="preserve">Registre fecha en formato D/ M / A. </t>
    </r>
    <r>
      <rPr>
        <u/>
        <sz val="11"/>
        <color theme="1"/>
        <rFont val="Calibri"/>
        <family val="2"/>
        <scheme val="minor"/>
      </rPr>
      <t>DEBE ESTAR DOCUMENTADO EN LA HC DE LA ATENCIÓN DEL PARTO, RN Y/O PUERPERIO.</t>
    </r>
  </si>
  <si>
    <t>Lista desplegable según corresponda.   Se registra SI: Cuando aparece registro en la HC de que se hace la asesoría durante la hospitalización en postparto. coloca NO APLICA: Cuando en la columna HZ, sale del programa por: Aborto, IVE, Cambio de residencia o Cambio de IPS. Coloca SD: cuando es atención de parto institucional y no se tiene información al respecto.</t>
  </si>
  <si>
    <t>Lista desplegable según corresponda. Se coloca SI: Cuando hay registro en la HC de puerperio, del metodo de PF con el cual sale planificando la mujer.</t>
  </si>
  <si>
    <t>Lista desplegable según corresponda al método escogido por la mujer.</t>
  </si>
  <si>
    <t>Registre fecha en formato D/ M / A, del primer seguimiento durante el embarazo.</t>
  </si>
  <si>
    <t>Registre información relevante detectada en el seguimiento y que no este incluida en los Hallazgos anteriores.</t>
  </si>
  <si>
    <t>Registre fecha en formato D/ M / A, del último seguimiento durante el embarazo. ESTA INFORMACIÓN SE DEBE IR ACTUALIZANDO CADA MES SEGÚN CORREPONDA.</t>
  </si>
  <si>
    <t>FECHA SEGUIMIENTO POR PERSONAL DE SALUD EN TERRENO  EN PUERPERIO</t>
  </si>
  <si>
    <t>Registre fecha en formato D/ M / A, del primer seguimiento durante el Puerperio.</t>
  </si>
  <si>
    <t>Registre información  relevante detectada en el seguimiento a la Puerpera.</t>
  </si>
  <si>
    <t>Registre información  relevante detectada en el seguimiento al Neonato.</t>
  </si>
  <si>
    <t>Registre fecha en formato D/ M / A, del último seguimiento durante el Puerperio. ESTA INFORMACIÓN SE DEBE IR ACTUALIZANDO CADA MES SEGÚN CORREPONDA.</t>
  </si>
  <si>
    <t>Registre el Número se veces que se le ha realizado seguimiento a la mujer durante el Puerperio. ESTA INFORMACIÓN SE DEBE IR ACTUALIZANDO CADA MES SEGÚN CORREPONDA.</t>
  </si>
  <si>
    <t>Lista desplegable según corresponda al tipo de sabedor que realiza el acompañamiento inicial durante la gestación.</t>
  </si>
  <si>
    <t>Registre las actividades o ritualidades realizadas por el sabedor, durante la gestación</t>
  </si>
  <si>
    <t>Registre la Desarmonia o desarmonias identificadas por el Sabedor en el seguimiento inicial durante la gestación.</t>
  </si>
  <si>
    <t>Registre fecha en formato D/ M / A, del primer Acompañamiento durante la gestación.</t>
  </si>
  <si>
    <t>Registre fecha en formato D/ M / A, del segundo Acompañamiento durante la gestación.</t>
  </si>
  <si>
    <t>Lista desplegable según corresponda al tipo de sabedor que realiza el acompañamiento durante la gestación.</t>
  </si>
  <si>
    <t>Registre la Desarmonia o desarmonias identificadas por el Sabedor en el acompañamiento durante la gestación.</t>
  </si>
  <si>
    <t>Registre fecha en formato D/ M / A, del tercer Acompañamiento durante la gestación.</t>
  </si>
  <si>
    <t>Registre fecha en formato D/ M / A, del cuarto Acompañamiento durante la gestación.</t>
  </si>
  <si>
    <t>Registre fecha en formato D/ M / A, del quinto Acompañamiento durante la gestación.</t>
  </si>
  <si>
    <t>Registre fecha en formato D/ M / A, del  Acompañamiento durante el Puerperio</t>
  </si>
  <si>
    <t>Lista desplegable según corresponda al tipo de sabedor que realiza el acompañamiento durante el puerperio.</t>
  </si>
  <si>
    <t>Registre la Desarmonia o desarmonias identificadas por el Sabedor en el acompañamiento durante el puerperio.</t>
  </si>
  <si>
    <t>Registre las actividades o ritualidades realizadas por el sabedor, durante el puerperio.</t>
  </si>
  <si>
    <t>FECHA INICIO SUMINISTRO CALCIO</t>
  </si>
  <si>
    <t xml:space="preserve">FECHA INICIO SUMINISTRO ACIDO FOLICO </t>
  </si>
  <si>
    <t xml:space="preserve">FECHA INICIO SUMINISTRO SULFATO FERROSO </t>
  </si>
  <si>
    <t>FECHA SEGUIMIENTOS TELÉFONICOS</t>
  </si>
  <si>
    <t>NÚMERO SEGUIMIENTOS TELÉFONCOS</t>
  </si>
  <si>
    <t>OBSERVACIÓN SEGUIMIENTO TELÉFONCO</t>
  </si>
  <si>
    <t>TIPO DE APOYO REALIZADO POR LA EPS</t>
  </si>
  <si>
    <t>TIPO DE APOYO REALIZADO POR LA IPS PRIMARIA</t>
  </si>
  <si>
    <t>La información registrada aquí es confidencial, este documento se asimila como una Historía Clinica, debe estar bajo un manejo reservado y confidencial, para manejo exclusivo del personal de salud.</t>
  </si>
  <si>
    <t>OBSERVACIONES PARA SEGUIMIENTO</t>
  </si>
  <si>
    <t>Fecha en D M A de la primera formulación de Calcio.</t>
  </si>
  <si>
    <t>Fecha en D M A de la primera formulación de Acido Folico.</t>
  </si>
  <si>
    <t>Fecha en D M A de la primera formulación de Sulfato Ferroso.</t>
  </si>
  <si>
    <t>Registre el Número se veces que se le ha realizado seguimientos teléfonicos a la mujer durante la gestación. ESTA INFORMACIÓN SE DEBE IR ACTUALIZANDO CADA MES SEGÚN CORRESPONDA.</t>
  </si>
  <si>
    <t>Registre el Número se veces que se le ha realizado seguimiento a la mujer durante la gestación. ESTA INFORMACIÓN SE DEBE IR ACTUALIZANDO CADA MES SEGÚN CORRESPONDA.</t>
  </si>
  <si>
    <t>FECHA C13</t>
  </si>
  <si>
    <t>INMIGRANTE VENEZOLANA</t>
  </si>
  <si>
    <t>Mujeres gestantes migrantes venezolanas que ingresan al progama</t>
  </si>
  <si>
    <t>% CAPTACIÓN INMIGRANTES VENEZOLANAS</t>
  </si>
  <si>
    <t>Total general de mujeres gestantes que ingresan al progama</t>
  </si>
  <si>
    <t>Mujeres gestantes que ingresan al progama (No incluye inmigrantes venezolanas)</t>
  </si>
  <si>
    <t>% CAPTACIÓN (sin inmigrantes venezolanas)</t>
  </si>
  <si>
    <t>% CAPTACIÓN GENERAL ANTES  SEMANA 12</t>
  </si>
  <si>
    <t>% CAPTACIÓN GENERAL A SEMANA 10</t>
  </si>
  <si>
    <t xml:space="preserve"> Total de mujeres gestantes captadas a semana 10 </t>
  </si>
  <si>
    <t>DIAGNOSTICO POSITIVO COVID19 - INFECCIÓN POR SARS CoV2</t>
  </si>
  <si>
    <t>Lista desplegable Elegir de la lista desplegable según corresponda,  CPN con otra IPS, Viene de otro municipio, Tramite de portabilidad,Inicio sin documento de Identidad, Inicio sin EPS, Sin Novedad, INMIGRANTE VENEZOLANA. Esta ultima opción prima sobre las otras, de presentarse múltiples novedades, se debe registrar Inmigrante Venezolana en esa casilla y las demás novedasdes en la Columna A, Novedades al momento de la captación</t>
  </si>
  <si>
    <t>Fecha 1ra Dosis Anti COVID-19</t>
  </si>
  <si>
    <t>Fecha 2da Dosis Anti COVID-19</t>
  </si>
  <si>
    <t>Alarma Vacunación Anti COVID-19</t>
  </si>
  <si>
    <t>Tipo Biológico Vacuna anti COVID-19 (Disentimiento)</t>
  </si>
  <si>
    <t>Fecha Refuerzo Anti COVID-20</t>
  </si>
  <si>
    <t>Tipo Biológico Vacuna anti COVID-19 (2da Dosis)</t>
  </si>
  <si>
    <t>Tipo Biológico Vacuna anti COVID-19 (Refuerzo)</t>
  </si>
  <si>
    <t>Curso de Maternidad y Paternidad</t>
  </si>
  <si>
    <t>Alerta Plan de Parto</t>
  </si>
  <si>
    <t>TAMIZAJE  PARA SIFILIS  SEGÚN GPC SIFILIS I TRIMESTRE</t>
  </si>
  <si>
    <t>TAMIZAJE  PARA VIH I TRIM</t>
  </si>
  <si>
    <t>ATENCIÓN PRECONCEPCIONAL</t>
  </si>
  <si>
    <t>ALARMA TAMIZAJE SIFILIS I TRIMESTRE</t>
  </si>
  <si>
    <t>ALARMA TAMIZAJE SIFILIS II TRIMESTRE2</t>
  </si>
  <si>
    <t>ALARMA TAMIZAJE SIFILIS III TRIMESTRE22</t>
  </si>
  <si>
    <t>ALARMA TAMIZAJE VIH - I TRIM</t>
  </si>
  <si>
    <t>ALARMA TAMIZAJE VIH - II TRIM</t>
  </si>
  <si>
    <t>ALARMA TAMIZAJE VIH - III TRIM</t>
  </si>
  <si>
    <t>TAMIZAJE PARA CHAGAS (ELISA para detección de anticuerpos IgG anti T. cruzi de antígenos totales)</t>
  </si>
  <si>
    <t>FECHA RESULTADO TAMIZAJE CHAGAS</t>
  </si>
  <si>
    <t>TAMIZAJE INICIAL DE GOTA GRUESA PARA MALARIA (En zonas endémicas)</t>
  </si>
  <si>
    <t>FECHA RESULTADO TAMIZAJE INICIAL GOTA GRUESA PARA MALARIA</t>
  </si>
  <si>
    <t>RESULTADO ULTIMO TAMIZAJE GOTA GRUESA (Para Zonas endémicas)</t>
  </si>
  <si>
    <t>INICIO TRABAJO DE PARTO</t>
  </si>
  <si>
    <t>FECHA PLAN DE PARTO  (Soporte en HC)</t>
  </si>
  <si>
    <t>FECHA RESULTADO PR- I TRIM</t>
  </si>
  <si>
    <t>FECHA RESULTADO ELISA O PR I TRIM</t>
  </si>
  <si>
    <t>NUMERO TAMIZAJES TOMADOS DE GOTA GRUESA PARA MALARIA (Debe ser mensual para zons endémicas)</t>
  </si>
  <si>
    <r>
      <t xml:space="preserve">Registrar: CEFÁLICO, PODÁLICO, TRANSVERSA,OBLICUA, según corresponda al embarazo actual; se debe ACTUALIZAR según hallazgos en los controles. Las opciónes que estaran semaforizadas en rojo  se consideran de Riesgo Obstétrico  y la gestante debe ser valorada por ginecólogo. </t>
    </r>
    <r>
      <rPr>
        <u/>
        <sz val="11"/>
        <color theme="1"/>
        <rFont val="Calibri"/>
        <family val="2"/>
        <scheme val="minor"/>
      </rPr>
      <t>ESTA VARIABLE DEBE SER TOMADA EN CUENTA Y SEGUIDA A PARTIR DEL ÚLTIMO TRIMESTRE DE GESTACIÓN Y PUEDE SER TOMADA DE LA ECOGRAFÍA O DEL EXÁMEN FISICO EN HC.</t>
    </r>
  </si>
  <si>
    <t>solo se debe colocar dato de Fecha que soporta la HC en la cual se realiza el plan de parto concertado.</t>
  </si>
  <si>
    <t>Formula automatica: Donde aparece además de la edad gestacional al momento ADECUADO para realizar el plan de partos, las siguientes alertas: PLAN REALIZADO ANTES III TRIM (se realiza el plan antes del tiempo esperado, que es en III Trimestre), PLANEAR PLAN DE PARTO (Iniciar proceso de información, para definir la construcción del plan de parto), CONCERTAR PLAN DE PARTO INMEDIATO (Debe estar definido el plan de parto concertado), EN ESPERA (Se encuentra en I o II Trimestre de gestación, en espera para iniciar proceso en III Trimestre), NO APLICA SALE PROGRAMA ANTES III TRIM, SALE PROGRAMA ANTES SEMANA 35 (Sale del programa durante el proceso de construcción del plan, sin finalizarlo), SALE SIN PLAN DE PARTO (sale en la etapa que debería haber tenido el plan de parto ya concertado).</t>
  </si>
  <si>
    <r>
      <t>Lista desplegable segun resultado del Tamizaje soportado en HC y/o resultado de laboratorio de la Prueba rapida de sifilis  tomada en el I  Trimestre de la gestación : P.R Negativa (Prueba Rápida), P.R Positiva Caso Sífilis (Prueba Rápida) y P.R Positiva Cicatriz. -</t>
    </r>
    <r>
      <rPr>
        <b/>
        <u/>
        <sz val="11"/>
        <rFont val="Calibri"/>
        <family val="2"/>
        <scheme val="minor"/>
      </rPr>
      <t>NO SE DEBE REGISTAR INFORMACIÓN EN ESTA CASILLA CASO DE INGRESO TARDÍO MAYOR A 12 SEMANAS, O DE HABER TOMADO EL EXAMEN DESPUES DE LA SEMANA 12.</t>
    </r>
  </si>
  <si>
    <t>Fecha en D M A del Resultado de la Prueba Rápida</t>
  </si>
  <si>
    <r>
      <t xml:space="preserve">Formula automatica: Donde aparece además de la edad gestacional al momento de la toma de la Prueba Rapida, las siguientes alertas: </t>
    </r>
    <r>
      <rPr>
        <b/>
        <u/>
        <sz val="11"/>
        <rFont val="Calibri"/>
        <family val="2"/>
        <scheme val="minor"/>
      </rPr>
      <t>REGISTRAR EN II TRIMESTRE,REGISTRAR EN III TRIMESTRE (Colocar datos en las columnas que corresponden y quitarlo de esta casilla),EN RANGO PARA TOMAR EXAMEN (Esta dentro del I TRIM de gestación),TOMA INMEDIATA DE TAMIZAJE (Faltan dos semanas para cambio de Trimestre),PIERDE TOMA DE TAMIZAJE (Paso al otro Trim de gestación sin reporte de tamizaje),NO APLICA-INGRESO TARDIO (No se deben registrar datos de Tamizaje)</t>
    </r>
    <r>
      <rPr>
        <sz val="11"/>
        <color theme="1"/>
        <rFont val="Calibri"/>
        <family val="2"/>
        <scheme val="minor"/>
      </rPr>
      <t>. Para apoyar el seguimiento de la gestante y el registro adecuado de información.</t>
    </r>
  </si>
  <si>
    <r>
      <t xml:space="preserve">Lista desplegable segun resultado del Tamizaje soportado en HC y/o resultado de laboratorio de la Prueba rapida de sifilis  tomada en el II  Trimestre de la gestación : P.R Negativa (Prueba Rápida), P.R Positiva Caso Sífilis (Prueba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P.R Positiva Cicatriz(Prueba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t>
    </r>
    <r>
      <rPr>
        <b/>
        <u/>
        <sz val="11"/>
        <rFont val="Calibri"/>
        <family val="2"/>
        <scheme val="minor"/>
      </rPr>
      <t>Diluciones estables</t>
    </r>
    <r>
      <rPr>
        <sz val="11"/>
        <rFont val="Calibri"/>
        <family val="2"/>
        <scheme val="minor"/>
      </rPr>
      <t xml:space="preserve"> (VDRL o RPR seguimiento si tamizaje anterior con PR fue </t>
    </r>
    <r>
      <rPr>
        <b/>
        <u/>
        <sz val="11"/>
        <color rgb="FFFF0000"/>
        <rFont val="Calibri"/>
        <family val="2"/>
        <scheme val="minor"/>
      </rPr>
      <t>POSITIVO y permanece la misma Dilución del Trim anterior</t>
    </r>
    <r>
      <rPr>
        <sz val="11"/>
        <rFont val="Calibri"/>
        <family val="2"/>
        <scheme val="minor"/>
      </rPr>
      <t xml:space="preserve">), </t>
    </r>
    <r>
      <rPr>
        <b/>
        <u/>
        <sz val="11"/>
        <rFont val="Calibri"/>
        <family val="2"/>
        <scheme val="minor"/>
      </rPr>
      <t>Diluciones disminuyen</t>
    </r>
    <r>
      <rPr>
        <sz val="11"/>
        <rFont val="Calibri"/>
        <family val="2"/>
        <scheme val="minor"/>
      </rPr>
      <t xml:space="preserve"> (VDRL o RPR, </t>
    </r>
    <r>
      <rPr>
        <b/>
        <u/>
        <sz val="11"/>
        <color rgb="FFFF0000"/>
        <rFont val="Calibri"/>
        <family val="2"/>
        <scheme val="minor"/>
      </rPr>
      <t>las diluciones con menores comparadas con las del Trim Anterio</t>
    </r>
    <r>
      <rPr>
        <sz val="11"/>
        <rFont val="Calibri"/>
        <family val="2"/>
        <scheme val="minor"/>
      </rPr>
      <t xml:space="preserve">r), </t>
    </r>
    <r>
      <rPr>
        <b/>
        <u/>
        <sz val="11"/>
        <rFont val="Calibri"/>
        <family val="2"/>
        <scheme val="minor"/>
      </rPr>
      <t>Diluciones aumentan</t>
    </r>
    <r>
      <rPr>
        <sz val="11"/>
        <rFont val="Calibri"/>
        <family val="2"/>
        <scheme val="minor"/>
      </rPr>
      <t xml:space="preserve">  (VDRL o RPR, </t>
    </r>
    <r>
      <rPr>
        <b/>
        <u/>
        <sz val="11"/>
        <color rgb="FFFF0000"/>
        <rFont val="Calibri"/>
        <family val="2"/>
        <scheme val="minor"/>
      </rPr>
      <t>las diluciones se elevan comparadas con los resulatdos del trimestre anterior</t>
    </r>
    <r>
      <rPr>
        <sz val="11"/>
        <rFont val="Calibri"/>
        <family val="2"/>
        <scheme val="minor"/>
      </rPr>
      <t>) -</t>
    </r>
    <r>
      <rPr>
        <b/>
        <u/>
        <sz val="11"/>
        <rFont val="Calibri"/>
        <family val="2"/>
        <scheme val="minor"/>
      </rPr>
      <t>NO SE DEBE REGISTAR INFORMACIÓN EN ESTA CASILLA CASO DE INGRESO TARDÍO MAYOR A 28 SEMANAS, O DE HABER TOMADO EL EXAMEN ANTES DE LA SEMANA 12 O DESPUÉS DE LA SEMANA 28</t>
    </r>
  </si>
  <si>
    <r>
      <t xml:space="preserve">Formula automatica: Donde aparece además de la edad gestacional al momento de la toma de la Prueba Rapida, las siguientes alertas: </t>
    </r>
    <r>
      <rPr>
        <b/>
        <u/>
        <sz val="11"/>
        <rFont val="Calibri"/>
        <family val="2"/>
        <scheme val="minor"/>
      </rPr>
      <t>EN ESPERA-ESTÁ I TRIM (Le falta tiempo para la toma del tamizaje), NO APLICA-SALIO DEL PROGRAMA I TRIM (No se toma tamizaje sale antes del II Trim), REGISTRAR EN I TRIMESTRE,REGISTRAR EN III TRIMESTRE (Colocar datos en las columnas que corresponden y quitarlo de esta casilla),EN RANGO PARA TOMAR EXAMEN (Esta dentro del II TRIM de gestación),TOMA INMEDIATA DE TAMIZAJE (Faltan tres semanas para cambio de Trimestre),PIERDE TOMA DE TAMIZAJE (Paso al otro Trim de gestación sin reporte de tamizaje),NO APLICA-INGRESO TARDIO (No se deben registrar datos de Tamizaje)</t>
    </r>
    <r>
      <rPr>
        <sz val="11"/>
        <color theme="1"/>
        <rFont val="Calibri"/>
        <family val="2"/>
        <scheme val="minor"/>
      </rPr>
      <t>. Para apoyar el seguimiento de la gestante y el registro adecuado de información.</t>
    </r>
  </si>
  <si>
    <r>
      <t xml:space="preserve">Lista desplegable segun resultado del Tamizaje soportado en HC y/o resultado de laboratorio de la Prueba rapida de sifilis  tomada en el II  Trimestre de la gestación : P.R Negativa (Prueba Rápida), P.R Positiva Caso Sífilis (Prueba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P.R Positiva Cicatriz(Prueba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t>
    </r>
    <r>
      <rPr>
        <b/>
        <u/>
        <sz val="11"/>
        <rFont val="Calibri"/>
        <family val="2"/>
        <scheme val="minor"/>
      </rPr>
      <t>Diluciones estables</t>
    </r>
    <r>
      <rPr>
        <sz val="11"/>
        <rFont val="Calibri"/>
        <family val="2"/>
        <scheme val="minor"/>
      </rPr>
      <t xml:space="preserve"> (VDRL o RPR seguimiento si tamizaje anterior con PR fue </t>
    </r>
    <r>
      <rPr>
        <b/>
        <u/>
        <sz val="11"/>
        <color rgb="FFFF0000"/>
        <rFont val="Calibri"/>
        <family val="2"/>
        <scheme val="minor"/>
      </rPr>
      <t>POSITIVO y permanece la misma Dilución del Trim anterior</t>
    </r>
    <r>
      <rPr>
        <sz val="11"/>
        <rFont val="Calibri"/>
        <family val="2"/>
        <scheme val="minor"/>
      </rPr>
      <t xml:space="preserve">), </t>
    </r>
    <r>
      <rPr>
        <b/>
        <u/>
        <sz val="11"/>
        <rFont val="Calibri"/>
        <family val="2"/>
        <scheme val="minor"/>
      </rPr>
      <t>Diluciones disminuyen</t>
    </r>
    <r>
      <rPr>
        <sz val="11"/>
        <rFont val="Calibri"/>
        <family val="2"/>
        <scheme val="minor"/>
      </rPr>
      <t xml:space="preserve"> (VDRL o RPR, </t>
    </r>
    <r>
      <rPr>
        <b/>
        <u/>
        <sz val="11"/>
        <color rgb="FFFF0000"/>
        <rFont val="Calibri"/>
        <family val="2"/>
        <scheme val="minor"/>
      </rPr>
      <t>las diluciones con menores comparadas con las del Trim Anterio</t>
    </r>
    <r>
      <rPr>
        <sz val="11"/>
        <rFont val="Calibri"/>
        <family val="2"/>
        <scheme val="minor"/>
      </rPr>
      <t xml:space="preserve">r), </t>
    </r>
    <r>
      <rPr>
        <b/>
        <u/>
        <sz val="11"/>
        <rFont val="Calibri"/>
        <family val="2"/>
        <scheme val="minor"/>
      </rPr>
      <t>Diluciones aumentan</t>
    </r>
    <r>
      <rPr>
        <sz val="11"/>
        <rFont val="Calibri"/>
        <family val="2"/>
        <scheme val="minor"/>
      </rPr>
      <t xml:space="preserve">  (VDRL o RPR, </t>
    </r>
    <r>
      <rPr>
        <b/>
        <u/>
        <sz val="11"/>
        <color rgb="FFFF0000"/>
        <rFont val="Calibri"/>
        <family val="2"/>
        <scheme val="minor"/>
      </rPr>
      <t>las diluciones se elevan comparadas con los resulatdos del trimestre anterior</t>
    </r>
    <r>
      <rPr>
        <sz val="11"/>
        <rFont val="Calibri"/>
        <family val="2"/>
        <scheme val="minor"/>
      </rPr>
      <t>) -</t>
    </r>
    <r>
      <rPr>
        <b/>
        <u/>
        <sz val="11"/>
        <rFont val="Calibri"/>
        <family val="2"/>
        <scheme val="minor"/>
      </rPr>
      <t>NO SE DEBE REGISTAR INFORMACIÓN EN ESTA CASILLA CASO DE HABER TOMADO EL EXAMEN ANTES DE LA SEMANA 28.</t>
    </r>
  </si>
  <si>
    <r>
      <t xml:space="preserve">Formula automatica: Donde aparece además de la edad gestacional al momento de la toma de la Prueba Rapida, las siguientes alertas: </t>
    </r>
    <r>
      <rPr>
        <b/>
        <u/>
        <sz val="11"/>
        <rFont val="Calibri"/>
        <family val="2"/>
        <scheme val="minor"/>
      </rPr>
      <t>EN ESPERA-ESTÁ I TRIM O II TRIM (Le falta tiempo para la toma del tamizaje), NO APLICA-SALIO DEL PROGRAMA I O II TRIM (No se toma tamizaje sale antes del II Trim), REGISTRAR EN I TRIMESTRE,REGISTRAR EN II TRIMESTRE (Colocar datos en las columnas que corresponden y quitarlo de esta casilla),EN RANGO PARA TOMAR EXAMEN (Esta dentro del II TRIM de gestación),TOMA INMEDIATA DE TAMIZAJE (Faltan tres semanas para cambio de Trimestre),PIERDE TOMA DE TAMIZAJE (Llega al parto sin reporte de tamizaje),NO APLICA-SIN CPN (No se deben registrar datos de Tamizaje)</t>
    </r>
    <r>
      <rPr>
        <sz val="11"/>
        <color theme="1"/>
        <rFont val="Calibri"/>
        <family val="2"/>
        <scheme val="minor"/>
      </rPr>
      <t>. Para apoyar el seguimiento de la gestante y el registro adecuado de información.</t>
    </r>
  </si>
  <si>
    <r>
      <t xml:space="preserve">Formula Automatica que reporta los casos de </t>
    </r>
    <r>
      <rPr>
        <u/>
        <sz val="11"/>
        <color rgb="FFFF0000"/>
        <rFont val="Calibri"/>
        <family val="2"/>
        <scheme val="minor"/>
      </rPr>
      <t>sifilis gestacional</t>
    </r>
    <r>
      <rPr>
        <sz val="11"/>
        <color theme="1"/>
        <rFont val="Calibri"/>
        <family val="2"/>
        <scheme val="minor"/>
      </rPr>
      <t xml:space="preserve"> que se presenten independiente del trimestre de gestación en que se diagnostique</t>
    </r>
  </si>
  <si>
    <t>Aparece la siguiente lista desplegable: NO APLICA (Sin factor de riesgo);NEGATIVO (Resultado del examen);POSITIVO (Resultado del examen);INDETERMINADO(Resultado del examen);SOLICICTADO Y NO TOMADO</t>
  </si>
  <si>
    <t>Fecha en D M A del Resultado del la Prueba ELISA para detección de anticuerpos IgG anti T. cruzi de antígenos totales para Chagas</t>
  </si>
  <si>
    <t>NO APLICA (Sin factor de riesgo, no zona endémica);NEGATIVO; POSITIVO;SOLICITADO NO TOMADO</t>
  </si>
  <si>
    <t>Fecha en D M A del Resultado del la Prueba Gota Gruesa para Malaría aplicada en zonas endémicas o en gestantes con factores de riesgo</t>
  </si>
  <si>
    <t>Lista desplegable según correponda. Se debe colocar el número de pruebas para gota gruesa realizadas (1 mensual), soportados en HC de cero (0) a Nueve (9). Se coloca NO APLICA: En caso de que la columna HF Y HH indique " NO APLICA".</t>
  </si>
  <si>
    <t>Listado desplegable, opciones de diagnóstico semaforizado para SARS CoV2. Elegir entre las opciones, no dejar en blanco  SIN INFECCIÓN POR SARS-CoV2; NO SE EVALUA RIESGO INFECCIÓN COVID19; FACTOR DE RIESGO PARA COVID19; COVID19 PRIMER TRIMESTRE;  COVID19 SEGUNDO TRIMESTRE;  COVID19 TERCER TRIMESTRE;  COVID19 PUERPERIO</t>
  </si>
  <si>
    <t>Astrazeneca;Firma Disentimiento;Janssen;Moderna;No Acepta y No Firma Disentimiento;Pfizer;Sinovac</t>
  </si>
  <si>
    <t>Elegir la opción que corresponda frente al inicio del trabajo de parto: INICIO ESPONTÁNEO (Opción básica para baja complejidad); LE HACEN INDUCCIÓN (Para nivel complementario); LE HACEN CESÁREA SIN INICIO TRABAJO DE PARTO (Puede corresponder a casos de cesáreas programadas);SIN DATO</t>
  </si>
  <si>
    <t>PROCESO COMPLETO DE ATENCIÓN: Debe incluir con soporte en HC de: Consulta inicial con formulación de laboratorios, Consulta de control con manejo según protocolo - al menos 3 meses antes de la FUM. PROCESO PARCIAL DE ATENCIÓN: No completa todas las actividades que se definene parael proceso completo SIN ATENCIÓN: Cuando el proceso de atención ha sido incompleto o no se ha realizado.  SIN DATO: No se tiene información clara del proceso</t>
  </si>
  <si>
    <r>
      <t xml:space="preserve">Aparece </t>
    </r>
    <r>
      <rPr>
        <sz val="11"/>
        <color rgb="FFFF0000"/>
        <rFont val="Calibri"/>
        <family val="2"/>
        <scheme val="minor"/>
      </rPr>
      <t>lista desplegable</t>
    </r>
    <r>
      <rPr>
        <sz val="11"/>
        <color theme="1"/>
        <rFont val="Calibri"/>
        <family val="2"/>
        <scheme val="minor"/>
      </rPr>
      <t xml:space="preserve"> del 0 al 7 - Elija el número de sesiones realizadas a la gestante y su familia, según corresponda - Casilla debe ser actualizada cada nueva sesión.</t>
    </r>
  </si>
  <si>
    <t>Formula Automatica con las opciones : MES DE CONTROL, SEMANA DE CONTROL, DIA DE CONTROL, INASISTENTE, SEGUIMIENTO FUERA MUNICIPIO, BUSCAR PARA INGRESO A CPN; DILIGENCIAR FECHA SALIDA PROGRAMA</t>
  </si>
  <si>
    <t>Formula Automatica con las opciones : MES DE CONTROL, SEMANA DE CONTROL, DIA DE CONTROL, INASISTENTE, SEGUIMIENTO FUERA MUNICIPIO, BUSCAR PARA INGRESO A CPN;DILIGENCIAR FECHA SALIDA PROGRAMA</t>
  </si>
  <si>
    <r>
      <t>Formula que muestra las siguiente alertas: .- "EN ESPERA PARA VACUNAR"; Mujeres con edad gestacional menor a 20 semanas, aun no aplican para la Vacuna. "COLOCAR VACUNA"; Mujeres entre semana 20 a 26, se les aplica vacuna S</t>
    </r>
    <r>
      <rPr>
        <u/>
        <sz val="11"/>
        <color theme="1"/>
        <rFont val="Calibri"/>
        <family val="2"/>
        <scheme val="minor"/>
      </rPr>
      <t>EGÚN LINEAMIENTOS DE VACUNACIÓN PARA DPT ACELULAR</t>
    </r>
    <r>
      <rPr>
        <sz val="11"/>
        <color theme="1"/>
        <rFont val="Calibri"/>
        <family val="2"/>
        <scheme val="minor"/>
      </rPr>
      <t>". .- "INASISTENTE"; Mujer con mas de 26 semanas de gestación sin vacuna DPT acelular. .- "VACUNA APLICADA CON OPORTUNIDAD"; Mujer vacunada en el intervalo de 20 a 26 semanas según lineamientos de vacunación. .- "VACUNA APLICADA FUERA DE RANGO"; Mujer vacunada despue de la semana 26. .- "SALE SIN VACUNA"; Mujer que ya salio del programa por parto o cesárea, sin vacuna DPT acelular.</t>
    </r>
  </si>
  <si>
    <t>Formula que muestra las siguiente alertas: SIN DATO EDAD GESTACIONAL, MENOR 12 SEMANAS, PROGRAMAR APLICACION DE VACUNA, DIFERIR FECHA DE VACUNACION SEGÚN LINEAMIENTOS, FIRMA DISENTIMIENTO, NO ACEPTA VACUNA Y NO FIRMA DISCENTIMIENTO, PENDIENTE REFUERZO, CON REFUERZO, DEFINIR RIESGO CONTAGIO SARS-CoV2, columna GZ</t>
  </si>
  <si>
    <t>NÚMERO DE GESTANTES QUE SALEN CON PLANIFICACIÓN POST EVENTO OBSTÉTRICO ATENDIDAS EN BAJA COMPELJIDAD</t>
  </si>
  <si>
    <t>PRESENTACION DEL FETO - ACTUALIZAR DESPUÉS DE LA SEMANA 32</t>
  </si>
  <si>
    <t>Número muertes perinales/neonatales tempranas y tardías</t>
  </si>
  <si>
    <t># Gestantes con 37 o más semanas de gestación al momento del parto</t>
  </si>
  <si>
    <t># Gestantes con 37 o más semanas de gestación al momento del parto y con 7 sesiones del curso de maternidad y paternidad</t>
  </si>
  <si>
    <t># Gestantes con 37 o más semanas de gestación al momento del parto y con plan de parto establecido</t>
  </si>
  <si>
    <t>Relación Morbilidad Materna Extrema(MME) / Muerte Materna temprana (MM)</t>
  </si>
  <si>
    <t xml:space="preserve">Índice de mortalidad materna de los casos de MME </t>
  </si>
  <si>
    <t>Número de casos de Muerte Materna Temprana</t>
  </si>
  <si>
    <t>(Morbilidad Materna Extrema(MME) + Muerte Materna temprana (MM))</t>
  </si>
  <si>
    <t>Proporción de gestantes con valoración de la salud bucal</t>
  </si>
  <si>
    <t xml:space="preserve">Número de mujeres atendidas en la baja complejidad que durante el alumbramiento reciben 10 unidades de oxitocina </t>
  </si>
  <si>
    <t xml:space="preserve">Número de mujeres atendidas en nivel complementario que durante el alumbramiento reciben 10 unidades de oxitocina </t>
  </si>
  <si>
    <t>Porcentaje de partos con manejo activo del tercer período de parto en nivel complementario</t>
  </si>
  <si>
    <t>Lista despleglable según corresponda:  .- "ADECUADO SEGÚN GPC" : Revisar condiciones GPC, si hay antecedente de hijo anterior con defecto de tubo neural, consumo de anticonvulsivante y obesidad materna morbida IMC mayor o igual a 35 se debe incrementar la dosis a 4 mcgr al día - para las demás 1 mcgr al día. en semanas de gestació, dosis y/o restricciones.  .- "SUMINSTRO IRREGULAR": NO Aparece sopore de la formulación de este micronutriente en todos los controles especialmente antes de la semana 14. .- "NO SE FORMULA" : No hay soporte de la formulación de este micronutriente en ningún control realizado antes de de la semana 14. .- "SUMINISTRO DE OTRO COMPLEMENTO NUTRICIONAL" Cuando aparece el soporte en la HC de que la mujer esta consumiento otro tipo de complemento en vez del micronutriente. SIN DATO: En la HC no se soporta de una forma adecuada la formulación de micronutrientes, no hay dato de dosis, se utilizan siglas o no hay soporte alguno de que se formulo.</t>
  </si>
  <si>
    <t>Lista despleglable según corresponda:  .- "ADECUADO SEGÚN GPC" : Revisar condiciones GPC, dar 300 mg al día y en caso de dx de anemia o hemoglobina menor de 11,5 mg/dl dar 2 tabletas al día. en semanas de gestació, dosis y/o restricciones.  .- "SUMINSTRO IRREGULAR": NO Aparece sopore de la formulación de este micronutriente en todos los controles y no hay contraindicación. .- "NO SE FORMULA" : No hay soporte de la formulación de este micronutriente en ningún control y no hay contraindicación. .- "SUMINISTRO DE OTRO COMPLEMENTO NUTRICIONAL" Cuando aparece el soporte en la HC de que la mujer esta consumiento otro tipo de complemento en vez del micronutriente. SIN DATO: En la HC no se soporta de una forma adecuada la formulación de micronutrientes, no hay dato de dosis, se utilizan siglas o no hay soporte alguno de que se formulo. NO APLICA: Por tener resultado de hemoglobina mayor a 14 mg/dl.</t>
  </si>
  <si>
    <t xml:space="preserve"> EVENTO DE INTERES EN SALUD PÚBLICA DE LA MADRE</t>
  </si>
  <si>
    <t xml:space="preserve"> EVENTO DE INTERES EN SALUD PÚBLICA DEL RECIÉN NACIDO2</t>
  </si>
  <si>
    <t>Registre el nombre la Institucion donde se atendio el parto, aborto o IVE. En el caso de los partos en DOMICILIO o extrainstitucionales se debe colocar "NO APLICA"</t>
  </si>
  <si>
    <t>Lista despleglable según corresponda:  .- "ADECUADO SEGÚN GPC" : Revisar condiciones GPC, iniciar formulación a partir de semana 12 (1200 mg - 2 tabletas al día) en semanas de gestació, dosis y/o restricciones.  .- "SUMINSTRO IRREGULAR": NO Aparece sopore de la formulación de este micronutriente en todos los controles a partir de la semana 12. .- "NO SE FORMULA" : No hay soporte de la formulación de este micronutriente en ningún control realizado a partir de la semana 14. .- "SUMINISTRO DE OTRO COMPLEMENTO NUTRICIONAL" Cuando aparece al soporte en la HC de que la mujer esta consumiento otro tipo de complemento en vez del micronutriente. .- SIN DATO: En la HC no se soporta de una forma adecuada la formulación de micronutrientes, no hay dato de dosis, se utilizan siglas o no hay soporte alguno de que se formulo. NO APLICA: Por tener edad gestacional menor a 12 semanas</t>
  </si>
  <si>
    <t>Lista desplegable según corresponda. Se coloca "SD": si en la columna HO aparece alguna alerta de "Riesgo de complicaciones Hipertensivas" y NO APLICA: Si  la columna HO aparece "Sin atecedentes de riesgo".</t>
  </si>
  <si>
    <t>REQUIRIO MANEJO ODONTOLOGICO DURANTE LA GESTACIÓN</t>
  </si>
  <si>
    <t>Lista desplegable según corresponda. SI: Cuando a la valoración odontológica requiere manejo. NO: Cuando a la valoración odontológica no require manejo. SD: cuando no ha recibido valoración odontologica o no hay información sobre manejo o no odontológico en la HC</t>
  </si>
  <si>
    <t>Porcentaje de partos con manejo activo del tercer período de parto en nivel primario</t>
  </si>
  <si>
    <t>ATENCION INSTITUCIONAL DEL PARTO NIVEL PRIMARIO</t>
  </si>
  <si>
    <t>% ATENCIÓN PARTO EN NIVEL PRIMARIO</t>
  </si>
  <si>
    <t>% DE GESTANTES CON PLANIFICACIÓN POST EVENTO OBSTERICO NIVEL PRIMARIO</t>
  </si>
  <si>
    <t>% DE GESTANTES CON PLANIFICACIÓN POST EVENTO OBSTERICO NIVEL COMPLEMENTARIO</t>
  </si>
  <si>
    <t>NÚMERO DE GESTANTES QUE SALEN CON PLANIFICACIÓN POST EVENTO OBSTÉTRICO ATENDIDAS EN NIVEL COMPLEMENTARIO</t>
  </si>
  <si>
    <t xml:space="preserve">% MUJERES GESTANTES CON ATENCIÓN PRECONCEPCIONAL </t>
  </si>
  <si>
    <t>Mujeres gestantes que han realizado proceso completo de atención preconcepcional</t>
  </si>
  <si>
    <t>Proporción de gestantes de alto riesgo con al menos una atención prenatal realizada por especialista</t>
  </si>
  <si>
    <t>Número de mujeres gestantes de alto riesgo según mes de ingreso que han tenido al menos una consulta con ginecologo</t>
  </si>
  <si>
    <t>Proporción de gestantes que terminan gestación con tamizaje para sífilis completo según Trimestre de ingreso y salida de la atención prental</t>
  </si>
  <si>
    <t>Número de mujeres que terminan gestación por cualquier causa</t>
  </si>
  <si>
    <t>Número de mujeres que terminan gestación por cualquier causa y tienen Tamizaje completo de Sífilis según edad gestacional de ingreso y salida de la ruta</t>
  </si>
  <si>
    <t>Número de mujeres que terminan gestación por cualquier causa y tienen Tamizaje completo de VIH según edad gestacional de ingreso y salida de la ruta</t>
  </si>
  <si>
    <t xml:space="preserve">Proporción de gestantes con tamizaje para VIH </t>
  </si>
  <si>
    <t xml:space="preserve">Número de mujeres gestantes de alto riesgo según mes de ingreso </t>
  </si>
  <si>
    <t>Número de gestantes que acceden a consulta por profesional de odontología durante la etapa prenatal que han tenido parto a término</t>
  </si>
  <si>
    <t>Número de partos en los que se diligencia el partograma en el nivel primario</t>
  </si>
  <si>
    <t>Número de gestantes con atención de parto, que aplican para diligenciamiento de partograma en el nivel primario</t>
  </si>
  <si>
    <t>Porcentaje de partos en los que se diligencia el partograma del total de partos atendidos  nivel primario</t>
  </si>
  <si>
    <t>Número de partos en los que se diligencia el partograma en el nivel complementario</t>
  </si>
  <si>
    <t>Número de gestantes con atención de parto, que aplican para diligenciamiento de partograma en el nivel complementario</t>
  </si>
  <si>
    <t>Porcentaje de partos en los que se diligencia el partograma del total de partos atendidos en el nivel complementario</t>
  </si>
  <si>
    <t>AIC</t>
  </si>
  <si>
    <t>ACTIVA EN CPN ALTO RIESGO</t>
  </si>
  <si>
    <t>ACTIVA EN CPN ALTO RIESGO CON CONSULTA GINECOLOGIA</t>
  </si>
  <si>
    <t>NÚMERO DE GESTANTES ATENDIDAS EN MEDIANA Y ALTA COMPLEJIDAD QUE SALEN DEL PROGRAMA POR CUALQUIER CAUSA</t>
  </si>
  <si>
    <t>Número de mujeres gestantes con atención de parto o cesárea en nivel complementario</t>
  </si>
  <si>
    <t>Proporcion de gestantes con asesoria en anticoncepción durante el CPN</t>
  </si>
  <si>
    <t>Cobertura de gestantes con consulta de nutrición gestaciones a término</t>
  </si>
  <si>
    <t>Número de gestantes que acceden a consulta por profesional de nutrición y dietética durante la etapa prenatal con gestaciones a término</t>
  </si>
  <si>
    <t>Proporción de mujeres con suministro adecuado de micronutrientes que salen del programa por parto o cesárea</t>
  </si>
  <si>
    <t>Número de mujeres con suministro adecuado de micronutrientes según la GPC que salen del programa por parto o cesárea</t>
  </si>
  <si>
    <t>ACTIVA CON SUMINISTRO ADECUADO DE MICRONUTRIENTES</t>
  </si>
  <si>
    <t>EPS</t>
  </si>
  <si>
    <t xml:space="preserve">Proporción de mujeres que reciben consulta de control del puerperio </t>
  </si>
  <si>
    <t xml:space="preserve">Número de mujeres que reciben atención del puerperio entre el tercer y quinto día posparto </t>
  </si>
  <si>
    <t xml:space="preserve">Proporción de recién nacidos con atención para el seguimiento entre 3 y 5 días </t>
  </si>
  <si>
    <t>Número de recién nacidos que reciben atención para el seguimiento entre el tercer y quinto día después de su nacimiento</t>
  </si>
  <si>
    <t>Proporcion de mujeres gestantes que terminan su gestación con parto o cesáres vacunadas con DPT Acelular</t>
  </si>
  <si>
    <t>Número de mujeres gestantes que terminan su gestación con parto o cesáres vacunadas con DPT Acelular</t>
  </si>
  <si>
    <t>VACUNA APLICADA ENTRE SEMANA 20 Y SEMANA 26</t>
  </si>
  <si>
    <t>VACUNA APLICADA ENTRE SEMANA 27 Y EL PARTO</t>
  </si>
  <si>
    <t>Número de mujeres gestantes que terminan su gestación con parto o cesáres vacunadas con Anti Influenza</t>
  </si>
  <si>
    <t>Proporcion de mujeres gestantes que terminan su gestación con parto o cesáres vacunadas con Anti Influenza</t>
  </si>
  <si>
    <t>Número de mujeres gestantes que terminan su gestación con parto o cesáres vacunadas con Anti COVID19 2 DOSIS</t>
  </si>
  <si>
    <t>Proporcion de mujeres gestantes que terminan su gestación con parto o cesáres vacunadas con Anti COVID19 2 DOSIS</t>
  </si>
  <si>
    <t>Número de mujeres gestantes que terminan su gestación con parto o cesáres vacunadas con TD</t>
  </si>
  <si>
    <t>Proporcion de mujeres gestantes que terminan su gestación con parto o cesáres vacunadas con TD</t>
  </si>
  <si>
    <t>Porcentaje de partos con monitoría de signos vitales (cada 15 minutos) durante el puerperio inmediato en nivel primario</t>
  </si>
  <si>
    <t>Porcentaje de partos con monitoría de signos vitales (cada 15 minutos) durante el puerperio inmediato en nivel complementario</t>
  </si>
  <si>
    <t>Número demujeres en posparto con monitoría de signos vitales (cada 15 minutos) durante el puerperio inmediato en nivel primario</t>
  </si>
  <si>
    <t>Número demujeres en posparto con monitoría de signos vitales (cada 15 minutos) durante el puerperio inmediato en nivel complementario</t>
  </si>
  <si>
    <t>ACTIVA CON TAMIZAJE DE SÍFILIS COMPLETO A LA EDAD GESTACIONAL</t>
  </si>
  <si>
    <t>TOTAL BASE</t>
  </si>
  <si>
    <t>ACTIVA EN CPN ENTRE SEMANA 37 Y 42</t>
  </si>
  <si>
    <t>ACTIVA ENTRE SEMANA 37 Y 42  CON PLAN DE PARTO ESTABLECIDO</t>
  </si>
  <si>
    <t>ACTIVA CON TAMIZAJE DE VIH COMPLETO A LA EDAD GESTACIONAL</t>
  </si>
  <si>
    <t> Total de mujeres gestantes migrantes venezolanas captadas  antes de las 12 semanas</t>
  </si>
  <si>
    <t>Proporcion de gestantes con Plan de parto establecido a las 37 o más semanas al momento del parto</t>
  </si>
  <si>
    <t>% Cobertura de gestantes con asistencia a curso de preparación de la maternidad y la paternidad (7 sesiones) que tiene 37 o más semanas al momento del parto</t>
  </si>
  <si>
    <t>NÚMERO DE PARTOS VAGINALES</t>
  </si>
  <si>
    <t>NÚMERO DE PARTOS POR CESÁREAS</t>
  </si>
  <si>
    <t>Número de gestantes que reciben asesoría en anticoncepción durante la gestación reportadas por Historía Clínica</t>
  </si>
  <si>
    <t>Número de gestantes que reciben consejeria en lactancia materna durante la gestación reportadas por Historia Clínica y que salen del programa por parto o cesárea</t>
  </si>
  <si>
    <t>Proporción de gestantes con consejería de lactancia materna durante la gestación que han salido del programa por parto o cesárea</t>
  </si>
  <si>
    <t>Número de mujeres que tienen soporte en Historia Clínica de haber iniciado lactancia materna en la primera hora de nacido nivel primario</t>
  </si>
  <si>
    <t>Número de mujeres que tienen soporte en Historia Clinica de haber iniciado lactancia materna en la primera hora de nacido nivel complementario</t>
  </si>
  <si>
    <t>Porcentaje de mujeres que tienen reporte por Historia Clinica de haber iniciado lactancia materna al recién nacido en la primera hora después del nacimiento nivel complementario</t>
  </si>
  <si>
    <t>Porcentaje de mujeres que tienen reporte por Historia Clínica de haber iniciado lactancia materna al recién nacido en la primera hora después del nacimiento nivel primario</t>
  </si>
  <si>
    <t>v22.03</t>
  </si>
  <si>
    <t>ACTIVA ENTRE SEMANA 37 Y 42  CON VACUNACIÓN PARA DPT ACELULAR</t>
  </si>
  <si>
    <t>NO USAR FILA 2</t>
  </si>
  <si>
    <t>23/09/2022 SE REALIZA LLAMDA TELEFONICA A GESTANTE EN DONDE REFIERE  QUE SE ENCUENTRA REALIZANDOLOS COTNROLES EN TOTOGUAMPA PIENDAMO</t>
  </si>
  <si>
    <t>DIEGO</t>
  </si>
  <si>
    <t>ESE CENTRO UNO CAJIBIO</t>
  </si>
  <si>
    <t>SIN ATENCIÓN</t>
  </si>
  <si>
    <t>GARCIA</t>
  </si>
  <si>
    <t>VOLVERAS</t>
  </si>
  <si>
    <t xml:space="preserve">YESICA </t>
  </si>
  <si>
    <t>PROCESO PARCIAL DE ATENCIÓN</t>
  </si>
  <si>
    <t>CHARO</t>
  </si>
  <si>
    <t>MACA</t>
  </si>
  <si>
    <t>VALENTINA</t>
  </si>
  <si>
    <t xml:space="preserve">12/01/2022: SE REALIZA LLAMADA A PACIENTE PARA CITARLA AL CONTROL DE PUERPERIO Y RECINE NACIDO, MADRE REFEIRE EL BEEBE ESTA HOSPITALIZADO. CUANDO LE DEN EGRESO ASISTIRA. </t>
  </si>
  <si>
    <t>CRUZ</t>
  </si>
  <si>
    <t>MESA</t>
  </si>
  <si>
    <t>DIANA</t>
  </si>
  <si>
    <t>RESPONSABLE DE LA ZONA</t>
  </si>
  <si>
    <t xml:space="preserve">NOMBRE </t>
  </si>
  <si>
    <t>YAMIT</t>
  </si>
  <si>
    <t>FECHA</t>
  </si>
  <si>
    <t>FECHA2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</si>
</sst>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yyyy\-mm\-dd;@"/>
    <numFmt numFmtId="166" formatCode="0.0%"/>
  </numFmts>
  <fonts count="33" x14ac:knownFonts="1">
    <font>
      <sz val="11"/>
      <color theme="1"/>
      <name val="Calibri"/>
      <family val="2"/>
      <scheme val="minor"/>
    </font>
    <font>
      <b/>
      <sz val="11"/>
      <color theme="1"/>
      <name val="Calibri"/>
      <family val="2"/>
      <scheme val="minor"/>
    </font>
    <font>
      <sz val="11"/>
      <color indexed="8"/>
      <name val="Calibri"/>
      <family val="2"/>
    </font>
    <font>
      <sz val="10"/>
      <name val="Arial"/>
      <family val="2"/>
    </font>
    <font>
      <b/>
      <sz val="11"/>
      <color theme="0"/>
      <name val="Calibri"/>
      <family val="2"/>
      <scheme val="minor"/>
    </font>
    <font>
      <sz val="10"/>
      <color theme="1"/>
      <name val="Calibri"/>
      <family val="2"/>
      <scheme val="minor"/>
    </font>
    <font>
      <sz val="11"/>
      <color theme="1"/>
      <name val="Calibri"/>
      <family val="2"/>
      <scheme val="minor"/>
    </font>
    <font>
      <sz val="11"/>
      <color theme="0"/>
      <name val="Calibri"/>
      <family val="2"/>
      <scheme val="minor"/>
    </font>
    <font>
      <b/>
      <sz val="11"/>
      <color theme="5" tint="-0.499984740745262"/>
      <name val="Calibri"/>
      <family val="2"/>
      <scheme val="minor"/>
    </font>
    <font>
      <sz val="11"/>
      <color rgb="FFFF0000"/>
      <name val="Calibri"/>
      <family val="2"/>
      <scheme val="minor"/>
    </font>
    <font>
      <b/>
      <sz val="11"/>
      <color rgb="FFFF0000"/>
      <name val="Calibri"/>
      <family val="2"/>
      <scheme val="minor"/>
    </font>
    <font>
      <sz val="10"/>
      <color indexed="8"/>
      <name val="Arial"/>
      <family val="2"/>
    </font>
    <font>
      <b/>
      <i/>
      <sz val="11"/>
      <color theme="0"/>
      <name val="Calibri"/>
      <family val="2"/>
      <scheme val="minor"/>
    </font>
    <font>
      <b/>
      <sz val="12"/>
      <color theme="1"/>
      <name val="Calibri"/>
      <family val="2"/>
      <scheme val="minor"/>
    </font>
    <font>
      <b/>
      <sz val="10"/>
      <color theme="1"/>
      <name val="Times New Roman"/>
      <family val="1"/>
    </font>
    <font>
      <sz val="18"/>
      <color theme="1"/>
      <name val="Calibri"/>
      <family val="2"/>
      <scheme val="minor"/>
    </font>
    <font>
      <b/>
      <sz val="14"/>
      <color theme="1"/>
      <name val="Calibri"/>
      <family val="2"/>
      <scheme val="minor"/>
    </font>
    <font>
      <sz val="14"/>
      <color theme="1"/>
      <name val="Calibri"/>
      <family val="2"/>
      <scheme val="minor"/>
    </font>
    <font>
      <u/>
      <sz val="11"/>
      <color theme="1"/>
      <name val="Calibri"/>
      <family val="2"/>
      <scheme val="minor"/>
    </font>
    <font>
      <u/>
      <sz val="11"/>
      <color rgb="FFFF0000"/>
      <name val="Calibri"/>
      <family val="2"/>
      <scheme val="minor"/>
    </font>
    <font>
      <b/>
      <sz val="10"/>
      <color theme="0"/>
      <name val="Calibri"/>
      <family val="2"/>
      <scheme val="minor"/>
    </font>
    <font>
      <b/>
      <sz val="10"/>
      <color theme="0"/>
      <name val="Times New Roman"/>
      <family val="1"/>
    </font>
    <font>
      <sz val="8"/>
      <name val="Calibri"/>
      <family val="2"/>
      <scheme val="minor"/>
    </font>
    <font>
      <sz val="10"/>
      <color indexed="8"/>
      <name val="Arial"/>
      <family val="2"/>
    </font>
    <font>
      <b/>
      <i/>
      <sz val="11"/>
      <color rgb="FFFF0000"/>
      <name val="Calibri"/>
      <family val="2"/>
      <scheme val="minor"/>
    </font>
    <font>
      <sz val="11"/>
      <name val="Calibri"/>
      <family val="2"/>
      <scheme val="minor"/>
    </font>
    <font>
      <b/>
      <u/>
      <sz val="11"/>
      <name val="Calibri"/>
      <family val="2"/>
      <scheme val="minor"/>
    </font>
    <font>
      <b/>
      <u/>
      <sz val="11"/>
      <color rgb="FFFF0000"/>
      <name val="Calibri"/>
      <family val="2"/>
      <scheme val="minor"/>
    </font>
    <font>
      <b/>
      <sz val="11"/>
      <name val="Calibri"/>
      <family val="2"/>
      <scheme val="minor"/>
    </font>
    <font>
      <b/>
      <sz val="10"/>
      <name val="Times New Roman"/>
      <family val="1"/>
    </font>
    <font>
      <b/>
      <sz val="16"/>
      <color theme="1"/>
      <name val="Calibri"/>
      <family val="2"/>
      <scheme val="minor"/>
    </font>
    <font>
      <u/>
      <sz val="10"/>
      <color theme="1"/>
      <name val="Calibri"/>
      <family val="2"/>
      <scheme val="minor"/>
    </font>
    <font>
      <sz val="10"/>
      <color theme="1"/>
      <name val="Calibri"/>
      <scheme val="minor"/>
    </font>
  </fonts>
  <fills count="32">
    <fill>
      <patternFill patternType="none"/>
    </fill>
    <fill>
      <patternFill patternType="gray125"/>
    </fill>
    <fill>
      <patternFill patternType="solid">
        <fgColor rgb="FFFFFF00"/>
        <bgColor indexed="64"/>
      </patternFill>
    </fill>
    <fill>
      <patternFill patternType="solid">
        <fgColor theme="5" tint="0.39997558519241921"/>
        <bgColor indexed="65"/>
      </patternFill>
    </fill>
    <fill>
      <patternFill patternType="solid">
        <fgColor theme="5" tint="0.39994506668294322"/>
        <bgColor indexed="64"/>
      </patternFill>
    </fill>
    <fill>
      <patternFill patternType="solid">
        <fgColor theme="8" tint="0.59996337778862885"/>
        <bgColor indexed="64"/>
      </patternFill>
    </fill>
    <fill>
      <patternFill patternType="solid">
        <fgColor theme="8"/>
      </patternFill>
    </fill>
    <fill>
      <patternFill patternType="solid">
        <fgColor theme="9" tint="-0.249977111117893"/>
        <bgColor indexed="64"/>
      </patternFill>
    </fill>
    <fill>
      <patternFill patternType="solid">
        <fgColor theme="9" tint="0.39997558519241921"/>
        <bgColor indexed="64"/>
      </patternFill>
    </fill>
    <fill>
      <patternFill patternType="solid">
        <fgColor rgb="FFF0EE8A"/>
        <bgColor indexed="64"/>
      </patternFill>
    </fill>
    <fill>
      <patternFill patternType="solid">
        <fgColor theme="2" tint="-9.9978637043366805E-2"/>
        <bgColor indexed="64"/>
      </patternFill>
    </fill>
    <fill>
      <patternFill patternType="solid">
        <fgColor theme="8" tint="-0.249977111117893"/>
        <bgColor indexed="64"/>
      </patternFill>
    </fill>
    <fill>
      <patternFill patternType="solid">
        <fgColor theme="6" tint="0.79998168889431442"/>
        <bgColor indexed="64"/>
      </patternFill>
    </fill>
    <fill>
      <patternFill patternType="solid">
        <fgColor theme="6" tint="-0.249977111117893"/>
        <bgColor indexed="64"/>
      </patternFill>
    </fill>
    <fill>
      <patternFill patternType="solid">
        <fgColor theme="6" tint="-0.499984740745262"/>
        <bgColor indexed="64"/>
      </patternFill>
    </fill>
    <fill>
      <patternFill patternType="solid">
        <fgColor theme="0"/>
        <bgColor indexed="64"/>
      </patternFill>
    </fill>
    <fill>
      <patternFill patternType="solid">
        <fgColor theme="9"/>
        <bgColor indexed="64"/>
      </patternFill>
    </fill>
    <fill>
      <patternFill patternType="solid">
        <fgColor rgb="FFFFFFCC"/>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5" tint="-0.499984740745262"/>
        <bgColor indexed="64"/>
      </patternFill>
    </fill>
    <fill>
      <patternFill patternType="solid">
        <fgColor rgb="FFFFC000"/>
        <bgColor indexed="64"/>
      </patternFill>
    </fill>
    <fill>
      <patternFill patternType="solid">
        <fgColor theme="4"/>
        <bgColor indexed="64"/>
      </patternFill>
    </fill>
    <fill>
      <patternFill patternType="solid">
        <fgColor theme="9" tint="0.79998168889431442"/>
        <bgColor theme="9" tint="0.79998168889431442"/>
      </patternFill>
    </fill>
    <fill>
      <patternFill patternType="solid">
        <fgColor theme="9" tint="-0.249977111117893"/>
        <bgColor theme="9" tint="0.79998168889431442"/>
      </patternFill>
    </fill>
    <fill>
      <patternFill patternType="solid">
        <fgColor rgb="FF31869B"/>
        <bgColor indexed="64"/>
      </patternFill>
    </fill>
    <fill>
      <patternFill patternType="solid">
        <fgColor theme="8"/>
        <bgColor indexed="64"/>
      </patternFill>
    </fill>
    <fill>
      <patternFill patternType="solid">
        <fgColor theme="7" tint="0.59999389629810485"/>
        <bgColor indexed="64"/>
      </patternFill>
    </fill>
    <fill>
      <patternFill patternType="solid">
        <fgColor theme="8" tint="0.7999816888943144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double">
        <color rgb="FF3F3F3F"/>
      </left>
      <right style="double">
        <color rgb="FF3F3F3F"/>
      </right>
      <top style="double">
        <color rgb="FF3F3F3F"/>
      </top>
      <bottom style="double">
        <color rgb="FF3F3F3F"/>
      </bottom>
      <diagonal/>
    </border>
    <border>
      <left style="thin">
        <color theme="3"/>
      </left>
      <right style="thin">
        <color theme="3"/>
      </right>
      <top style="thin">
        <color theme="3"/>
      </top>
      <bottom style="double">
        <color theme="3"/>
      </bottom>
      <diagonal/>
    </border>
    <border>
      <left style="thin">
        <color theme="5" tint="-0.499984740745262"/>
      </left>
      <right style="thin">
        <color theme="5" tint="-0.499984740745262"/>
      </right>
      <top style="thin">
        <color theme="5" tint="-0.499984740745262"/>
      </top>
      <bottom style="double">
        <color theme="5" tint="-0.499984740745262"/>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top/>
      <bottom style="thin">
        <color indexed="64"/>
      </bottom>
      <diagonal/>
    </border>
    <border>
      <left style="thin">
        <color indexed="64"/>
      </left>
      <right style="thin">
        <color indexed="64"/>
      </right>
      <top style="thin">
        <color theme="9"/>
      </top>
      <bottom/>
      <diagonal/>
    </border>
    <border>
      <left style="thin">
        <color indexed="64"/>
      </left>
      <right style="thin">
        <color indexed="64"/>
      </right>
      <top style="thin">
        <color indexed="64"/>
      </top>
      <bottom style="medium">
        <color theme="9"/>
      </bottom>
      <diagonal/>
    </border>
    <border>
      <left style="medium">
        <color indexed="64"/>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top style="thin">
        <color indexed="64"/>
      </top>
      <bottom/>
      <diagonal/>
    </border>
    <border>
      <left style="medium">
        <color indexed="64"/>
      </left>
      <right/>
      <top style="thin">
        <color indexed="64"/>
      </top>
      <bottom/>
      <diagonal/>
    </border>
    <border>
      <left style="medium">
        <color indexed="64"/>
      </left>
      <right/>
      <top/>
      <bottom style="medium">
        <color indexed="64"/>
      </bottom>
      <diagonal/>
    </border>
    <border>
      <left style="thin">
        <color indexed="64"/>
      </left>
      <right/>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5">
    <xf numFmtId="0" fontId="0" fillId="0" borderId="0"/>
    <xf numFmtId="0" fontId="2" fillId="0" borderId="0"/>
    <xf numFmtId="0" fontId="3" fillId="0" borderId="0"/>
    <xf numFmtId="0" fontId="2" fillId="0" borderId="0"/>
    <xf numFmtId="0" fontId="2" fillId="0" borderId="0"/>
    <xf numFmtId="9" fontId="3" fillId="0" borderId="0" applyFont="0" applyFill="0" applyBorder="0" applyAlignment="0" applyProtection="0"/>
    <xf numFmtId="9" fontId="6" fillId="0" borderId="0" applyFont="0" applyFill="0" applyBorder="0" applyAlignment="0" applyProtection="0"/>
    <xf numFmtId="0" fontId="4" fillId="4" borderId="4" applyAlignment="0">
      <alignment horizontal="center" vertical="center" wrapText="1"/>
    </xf>
    <xf numFmtId="0" fontId="1" fillId="5" borderId="5"/>
    <xf numFmtId="0" fontId="8" fillId="3" borderId="6">
      <alignment vertical="center" wrapText="1"/>
    </xf>
    <xf numFmtId="0" fontId="7" fillId="6" borderId="0" applyNumberFormat="0" applyBorder="0" applyAlignment="0" applyProtection="0"/>
    <xf numFmtId="0" fontId="11" fillId="0" borderId="0" applyNumberFormat="0" applyFill="0" applyBorder="0" applyAlignment="0" applyProtection="0"/>
    <xf numFmtId="0" fontId="23" fillId="0" borderId="0"/>
    <xf numFmtId="0" fontId="23" fillId="0" borderId="0"/>
    <xf numFmtId="0" fontId="11" fillId="0" borderId="0" applyNumberFormat="0" applyFill="0" applyBorder="0" applyAlignment="0" applyProtection="0"/>
  </cellStyleXfs>
  <cellXfs count="174">
    <xf numFmtId="0" fontId="0" fillId="0" borderId="0" xfId="0"/>
    <xf numFmtId="0" fontId="5" fillId="0" borderId="0" xfId="1" applyFont="1" applyAlignment="1">
      <alignment horizontal="center" vertical="center" wrapText="1"/>
    </xf>
    <xf numFmtId="0" fontId="6" fillId="8" borderId="1" xfId="10" applyFont="1" applyFill="1" applyBorder="1" applyAlignment="1">
      <alignment horizontal="center" vertical="center" wrapText="1"/>
    </xf>
    <xf numFmtId="0" fontId="0" fillId="8" borderId="1" xfId="10" applyFont="1" applyFill="1" applyBorder="1" applyAlignment="1">
      <alignment horizontal="center" vertical="center" wrapText="1"/>
    </xf>
    <xf numFmtId="0" fontId="0" fillId="7" borderId="1" xfId="10" applyFont="1" applyFill="1" applyBorder="1" applyAlignment="1">
      <alignment horizontal="center" vertical="center" wrapText="1"/>
    </xf>
    <xf numFmtId="14" fontId="6" fillId="8" borderId="1" xfId="10" applyNumberFormat="1" applyFont="1" applyFill="1" applyBorder="1" applyAlignment="1">
      <alignment horizontal="center" vertical="center" wrapText="1"/>
    </xf>
    <xf numFmtId="0" fontId="0" fillId="0" borderId="1" xfId="0" applyBorder="1" applyAlignment="1">
      <alignment vertical="top" wrapText="1"/>
    </xf>
    <xf numFmtId="0" fontId="9" fillId="0" borderId="1" xfId="0" applyFont="1" applyBorder="1" applyAlignment="1">
      <alignment horizontal="justify" vertical="top"/>
    </xf>
    <xf numFmtId="0" fontId="0" fillId="0" borderId="1" xfId="0" applyBorder="1" applyAlignment="1">
      <alignment horizontal="justify" vertical="top"/>
    </xf>
    <xf numFmtId="0" fontId="10" fillId="0" borderId="1" xfId="0" applyFont="1" applyBorder="1" applyAlignment="1">
      <alignment vertical="top" wrapText="1"/>
    </xf>
    <xf numFmtId="0" fontId="1" fillId="8" borderId="1" xfId="10" applyFont="1" applyFill="1" applyBorder="1" applyAlignment="1">
      <alignment horizontal="center" vertical="center" wrapText="1"/>
    </xf>
    <xf numFmtId="14" fontId="0" fillId="8" borderId="1" xfId="10" applyNumberFormat="1" applyFont="1" applyFill="1" applyBorder="1" applyAlignment="1">
      <alignment horizontal="center" vertical="center" wrapText="1"/>
    </xf>
    <xf numFmtId="0" fontId="12" fillId="11" borderId="1" xfId="10" applyFont="1" applyFill="1" applyBorder="1" applyAlignment="1">
      <alignment horizontal="center" vertical="center" wrapText="1"/>
    </xf>
    <xf numFmtId="2" fontId="12" fillId="11" borderId="1" xfId="10" applyNumberFormat="1" applyFont="1" applyFill="1" applyBorder="1" applyAlignment="1">
      <alignment horizontal="center" vertical="center" wrapText="1"/>
    </xf>
    <xf numFmtId="0" fontId="14" fillId="13" borderId="12" xfId="0" applyFont="1" applyFill="1" applyBorder="1" applyAlignment="1">
      <alignment vertical="center" wrapText="1"/>
    </xf>
    <xf numFmtId="0" fontId="14" fillId="15" borderId="13" xfId="0" applyFont="1" applyFill="1" applyBorder="1" applyAlignment="1">
      <alignment vertical="center" wrapText="1"/>
    </xf>
    <xf numFmtId="0" fontId="0" fillId="0" borderId="1" xfId="0" applyBorder="1"/>
    <xf numFmtId="0" fontId="14" fillId="15" borderId="0" xfId="0" applyFont="1" applyFill="1" applyAlignment="1">
      <alignment vertical="center" wrapText="1"/>
    </xf>
    <xf numFmtId="0" fontId="15" fillId="0" borderId="0" xfId="0" applyFont="1"/>
    <xf numFmtId="9" fontId="0" fillId="0" borderId="1" xfId="6" applyFont="1" applyBorder="1"/>
    <xf numFmtId="0" fontId="14" fillId="0" borderId="0" xfId="0" applyFont="1" applyAlignment="1">
      <alignment vertical="center" wrapText="1"/>
    </xf>
    <xf numFmtId="9" fontId="0" fillId="0" borderId="0" xfId="6" applyFont="1" applyFill="1" applyBorder="1"/>
    <xf numFmtId="0" fontId="14" fillId="2" borderId="1" xfId="0" applyFont="1" applyFill="1" applyBorder="1" applyAlignment="1">
      <alignment horizontal="center" vertical="center" wrapText="1"/>
    </xf>
    <xf numFmtId="0" fontId="14" fillId="8" borderId="1" xfId="0" applyFont="1" applyFill="1" applyBorder="1" applyAlignment="1">
      <alignment vertical="center" wrapText="1"/>
    </xf>
    <xf numFmtId="0" fontId="14" fillId="13" borderId="1" xfId="0" applyFont="1" applyFill="1" applyBorder="1" applyAlignment="1">
      <alignment vertical="center" wrapText="1"/>
    </xf>
    <xf numFmtId="0" fontId="16" fillId="0" borderId="1" xfId="0" applyFont="1" applyBorder="1"/>
    <xf numFmtId="0" fontId="14" fillId="0" borderId="1" xfId="0" applyFont="1" applyBorder="1" applyAlignment="1">
      <alignment vertical="center" wrapText="1"/>
    </xf>
    <xf numFmtId="0" fontId="0" fillId="0" borderId="1" xfId="0" applyBorder="1" applyAlignment="1">
      <alignment horizontal="center" vertical="center"/>
    </xf>
    <xf numFmtId="14" fontId="1" fillId="8" borderId="1" xfId="10" applyNumberFormat="1" applyFont="1" applyFill="1" applyBorder="1" applyAlignment="1">
      <alignment horizontal="center" vertical="center" wrapText="1"/>
    </xf>
    <xf numFmtId="0" fontId="1" fillId="9" borderId="1" xfId="10" applyFont="1" applyFill="1" applyBorder="1" applyAlignment="1">
      <alignment horizontal="center" vertical="center" wrapText="1"/>
    </xf>
    <xf numFmtId="14" fontId="4" fillId="14" borderId="1" xfId="10" applyNumberFormat="1" applyFont="1" applyFill="1" applyBorder="1" applyAlignment="1">
      <alignment horizontal="center" vertical="center" wrapText="1"/>
    </xf>
    <xf numFmtId="0" fontId="1" fillId="2" borderId="1" xfId="10" applyFont="1" applyFill="1" applyBorder="1" applyAlignment="1">
      <alignment horizontal="center" vertical="center" wrapText="1"/>
    </xf>
    <xf numFmtId="165" fontId="1" fillId="8" borderId="1" xfId="10" applyNumberFormat="1" applyFont="1" applyFill="1" applyBorder="1" applyAlignment="1">
      <alignment horizontal="center" vertical="center" wrapText="1"/>
    </xf>
    <xf numFmtId="0" fontId="1" fillId="17" borderId="1" xfId="10" applyFont="1" applyFill="1" applyBorder="1" applyAlignment="1">
      <alignment horizontal="center" vertical="center" wrapText="1"/>
    </xf>
    <xf numFmtId="0" fontId="4" fillId="14" borderId="1" xfId="10" applyFont="1" applyFill="1" applyBorder="1" applyAlignment="1">
      <alignment horizontal="center" vertical="center" wrapText="1"/>
    </xf>
    <xf numFmtId="0" fontId="1" fillId="13" borderId="1" xfId="10" applyFont="1" applyFill="1" applyBorder="1" applyAlignment="1">
      <alignment horizontal="center" vertical="center" wrapText="1"/>
    </xf>
    <xf numFmtId="14" fontId="1" fillId="18" borderId="2" xfId="10" applyNumberFormat="1" applyFont="1" applyFill="1" applyBorder="1" applyAlignment="1">
      <alignment horizontal="center" vertical="center" wrapText="1"/>
    </xf>
    <xf numFmtId="14" fontId="1" fillId="19" borderId="2" xfId="10" applyNumberFormat="1" applyFont="1" applyFill="1" applyBorder="1" applyAlignment="1">
      <alignment horizontal="center" vertical="center" wrapText="1"/>
    </xf>
    <xf numFmtId="0" fontId="1" fillId="12" borderId="17" xfId="10" applyFont="1" applyFill="1" applyBorder="1" applyAlignment="1">
      <alignment horizontal="center" vertical="center" wrapText="1"/>
    </xf>
    <xf numFmtId="0" fontId="4" fillId="23" borderId="17" xfId="10" applyFont="1" applyFill="1" applyBorder="1" applyAlignment="1">
      <alignment horizontal="center" vertical="center" wrapText="1"/>
    </xf>
    <xf numFmtId="0" fontId="1" fillId="10" borderId="17" xfId="10" applyFont="1" applyFill="1" applyBorder="1" applyAlignment="1">
      <alignment horizontal="center" vertical="center" wrapText="1"/>
    </xf>
    <xf numFmtId="0" fontId="1" fillId="20" borderId="17" xfId="10" applyFont="1" applyFill="1" applyBorder="1" applyAlignment="1">
      <alignment horizontal="center" vertical="center" wrapText="1"/>
    </xf>
    <xf numFmtId="14" fontId="1" fillId="18" borderId="18" xfId="10" applyNumberFormat="1" applyFont="1" applyFill="1" applyBorder="1" applyAlignment="1">
      <alignment horizontal="center" vertical="center" wrapText="1"/>
    </xf>
    <xf numFmtId="0" fontId="1" fillId="24" borderId="1" xfId="10" applyFont="1" applyFill="1" applyBorder="1" applyAlignment="1">
      <alignment horizontal="center" vertical="center" wrapText="1"/>
    </xf>
    <xf numFmtId="0" fontId="0" fillId="0" borderId="3" xfId="0" applyBorder="1"/>
    <xf numFmtId="9" fontId="0" fillId="0" borderId="0" xfId="6" applyFont="1" applyBorder="1"/>
    <xf numFmtId="0" fontId="5" fillId="26" borderId="1" xfId="0" applyFont="1" applyFill="1" applyBorder="1" applyAlignment="1">
      <alignment horizontal="center" vertical="center" wrapText="1"/>
    </xf>
    <xf numFmtId="0" fontId="14" fillId="13" borderId="19" xfId="0" applyFont="1" applyFill="1" applyBorder="1" applyAlignment="1">
      <alignment vertical="center" wrapText="1"/>
    </xf>
    <xf numFmtId="0" fontId="20" fillId="27" borderId="10" xfId="0" applyFont="1" applyFill="1" applyBorder="1" applyAlignment="1">
      <alignment horizontal="center" vertical="center" wrapText="1"/>
    </xf>
    <xf numFmtId="0" fontId="21" fillId="16" borderId="10" xfId="0" applyFont="1" applyFill="1" applyBorder="1" applyAlignment="1">
      <alignment vertical="center" wrapText="1"/>
    </xf>
    <xf numFmtId="0" fontId="14" fillId="13" borderId="10" xfId="0" applyFont="1" applyFill="1" applyBorder="1" applyAlignment="1">
      <alignment vertical="center" wrapText="1"/>
    </xf>
    <xf numFmtId="0" fontId="13" fillId="0" borderId="10" xfId="0" applyFont="1" applyBorder="1"/>
    <xf numFmtId="0" fontId="1" fillId="0" borderId="1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4" xfId="0" applyFont="1" applyBorder="1"/>
    <xf numFmtId="0" fontId="0" fillId="0" borderId="20" xfId="0" applyBorder="1"/>
    <xf numFmtId="0" fontId="0" fillId="0" borderId="2" xfId="0" applyBorder="1"/>
    <xf numFmtId="9" fontId="0" fillId="0" borderId="21" xfId="6" applyFont="1" applyBorder="1"/>
    <xf numFmtId="9" fontId="0" fillId="0" borderId="22" xfId="6" applyFont="1" applyBorder="1"/>
    <xf numFmtId="9" fontId="0" fillId="0" borderId="23" xfId="6" applyFont="1" applyBorder="1"/>
    <xf numFmtId="0" fontId="14" fillId="0" borderId="27" xfId="0" applyFont="1" applyBorder="1" applyAlignment="1">
      <alignment vertical="center" wrapText="1"/>
    </xf>
    <xf numFmtId="0" fontId="0" fillId="0" borderId="28" xfId="0" applyBorder="1" applyAlignment="1">
      <alignment horizontal="center" vertical="center"/>
    </xf>
    <xf numFmtId="0" fontId="14" fillId="0" borderId="29" xfId="0" applyFont="1" applyBorder="1" applyAlignment="1">
      <alignment vertical="center" wrapText="1"/>
    </xf>
    <xf numFmtId="0" fontId="0" fillId="0" borderId="30" xfId="0" applyBorder="1" applyAlignment="1">
      <alignment horizontal="center" vertical="center"/>
    </xf>
    <xf numFmtId="0" fontId="0" fillId="0" borderId="28" xfId="0" applyBorder="1"/>
    <xf numFmtId="0" fontId="0" fillId="0" borderId="30" xfId="0" applyBorder="1"/>
    <xf numFmtId="0" fontId="0" fillId="0" borderId="31" xfId="0" applyBorder="1"/>
    <xf numFmtId="0" fontId="14" fillId="0" borderId="32" xfId="0" applyFont="1" applyBorder="1" applyAlignment="1">
      <alignment vertical="center" wrapText="1"/>
    </xf>
    <xf numFmtId="0" fontId="0" fillId="0" borderId="33" xfId="0" applyBorder="1"/>
    <xf numFmtId="0" fontId="14" fillId="21" borderId="32" xfId="0" applyFont="1" applyFill="1" applyBorder="1" applyAlignment="1">
      <alignment vertical="center" wrapText="1"/>
    </xf>
    <xf numFmtId="9" fontId="0" fillId="0" borderId="33" xfId="6" applyFont="1" applyBorder="1"/>
    <xf numFmtId="0" fontId="14" fillId="22" borderId="32" xfId="0" applyFont="1" applyFill="1" applyBorder="1" applyAlignment="1">
      <alignment vertical="center" wrapText="1"/>
    </xf>
    <xf numFmtId="0" fontId="14" fillId="15" borderId="32" xfId="0" applyFont="1" applyFill="1" applyBorder="1" applyAlignment="1">
      <alignment vertical="center" wrapText="1"/>
    </xf>
    <xf numFmtId="0" fontId="14" fillId="9" borderId="32" xfId="0" applyFont="1" applyFill="1" applyBorder="1" applyAlignment="1">
      <alignment vertical="center" wrapText="1"/>
    </xf>
    <xf numFmtId="0" fontId="14" fillId="9" borderId="34" xfId="0" applyFont="1" applyFill="1" applyBorder="1" applyAlignment="1">
      <alignment vertical="center" wrapText="1"/>
    </xf>
    <xf numFmtId="0" fontId="0" fillId="0" borderId="35" xfId="0" applyBorder="1"/>
    <xf numFmtId="0" fontId="0" fillId="2" borderId="14" xfId="0" applyFill="1" applyBorder="1"/>
    <xf numFmtId="0" fontId="0" fillId="2" borderId="1" xfId="0" applyFill="1" applyBorder="1"/>
    <xf numFmtId="0" fontId="0" fillId="2" borderId="11" xfId="0" applyFill="1" applyBorder="1"/>
    <xf numFmtId="0" fontId="0" fillId="2" borderId="15" xfId="0" applyFill="1" applyBorder="1"/>
    <xf numFmtId="0" fontId="14" fillId="0" borderId="36" xfId="0" applyFont="1" applyBorder="1" applyAlignment="1">
      <alignment vertical="center" wrapText="1"/>
    </xf>
    <xf numFmtId="0" fontId="14" fillId="15" borderId="34" xfId="0" applyFont="1" applyFill="1" applyBorder="1" applyAlignment="1">
      <alignment vertical="center" wrapText="1"/>
    </xf>
    <xf numFmtId="0" fontId="0" fillId="0" borderId="37" xfId="0" applyBorder="1"/>
    <xf numFmtId="1" fontId="0" fillId="0" borderId="3" xfId="6" applyNumberFormat="1" applyFont="1" applyBorder="1"/>
    <xf numFmtId="0" fontId="21" fillId="25" borderId="21" xfId="0" applyFont="1" applyFill="1" applyBorder="1" applyAlignment="1">
      <alignment vertical="center" wrapText="1"/>
    </xf>
    <xf numFmtId="0" fontId="0" fillId="0" borderId="1" xfId="0" applyBorder="1" applyAlignment="1">
      <alignment wrapText="1"/>
    </xf>
    <xf numFmtId="0" fontId="4" fillId="28" borderId="1" xfId="10" applyFont="1" applyFill="1" applyBorder="1" applyAlignment="1">
      <alignment horizontal="center" vertical="center" wrapText="1"/>
    </xf>
    <xf numFmtId="0" fontId="0" fillId="0" borderId="7" xfId="0" applyBorder="1" applyAlignment="1">
      <alignment horizontal="center" vertical="top" wrapText="1"/>
    </xf>
    <xf numFmtId="0" fontId="0" fillId="0" borderId="1" xfId="0" applyBorder="1" applyAlignment="1">
      <alignment horizontal="left" vertical="top" wrapText="1"/>
    </xf>
    <xf numFmtId="0" fontId="10" fillId="8" borderId="1" xfId="10" applyFont="1" applyFill="1" applyBorder="1" applyAlignment="1">
      <alignment horizontal="center" vertical="center" wrapText="1"/>
    </xf>
    <xf numFmtId="0" fontId="9" fillId="8" borderId="1" xfId="10" applyFont="1" applyFill="1" applyBorder="1" applyAlignment="1">
      <alignment horizontal="center" vertical="center" wrapText="1"/>
    </xf>
    <xf numFmtId="14" fontId="1" fillId="7" borderId="1" xfId="10" applyNumberFormat="1" applyFont="1" applyFill="1" applyBorder="1" applyAlignment="1">
      <alignment horizontal="center" vertical="center" wrapText="1"/>
    </xf>
    <xf numFmtId="14" fontId="4" fillId="28" borderId="1" xfId="10" applyNumberFormat="1" applyFont="1" applyFill="1" applyBorder="1" applyAlignment="1">
      <alignment horizontal="center" vertical="center" wrapText="1"/>
    </xf>
    <xf numFmtId="0" fontId="24" fillId="11" borderId="1" xfId="10" applyFont="1" applyFill="1" applyBorder="1" applyAlignment="1">
      <alignment horizontal="center" vertical="center" wrapText="1"/>
    </xf>
    <xf numFmtId="0" fontId="10" fillId="2" borderId="1" xfId="10" applyFont="1" applyFill="1" applyBorder="1" applyAlignment="1">
      <alignment horizontal="center" vertical="center" wrapText="1"/>
    </xf>
    <xf numFmtId="0" fontId="1" fillId="7" borderId="1" xfId="10" applyFont="1" applyFill="1" applyBorder="1" applyAlignment="1">
      <alignment horizontal="center" vertical="center" wrapText="1"/>
    </xf>
    <xf numFmtId="0" fontId="0" fillId="0" borderId="3" xfId="0" applyBorder="1" applyAlignment="1">
      <alignment vertical="top" wrapText="1"/>
    </xf>
    <xf numFmtId="0" fontId="0" fillId="0" borderId="8" xfId="0" applyBorder="1" applyAlignment="1">
      <alignment vertical="top" wrapText="1"/>
    </xf>
    <xf numFmtId="0" fontId="25" fillId="0" borderId="1" xfId="0" applyFont="1" applyBorder="1" applyAlignment="1">
      <alignment vertical="top" wrapText="1"/>
    </xf>
    <xf numFmtId="0" fontId="0" fillId="0" borderId="1" xfId="0" applyBorder="1" applyAlignment="1">
      <alignment horizontal="center" vertical="center" wrapText="1"/>
    </xf>
    <xf numFmtId="0" fontId="14" fillId="22" borderId="39" xfId="0" applyFont="1" applyFill="1" applyBorder="1" applyAlignment="1">
      <alignment vertical="center" wrapText="1"/>
    </xf>
    <xf numFmtId="0" fontId="14" fillId="0" borderId="40" xfId="0" applyFont="1" applyBorder="1" applyAlignment="1">
      <alignment vertical="center" wrapText="1"/>
    </xf>
    <xf numFmtId="0" fontId="14" fillId="0" borderId="10" xfId="0" applyFont="1" applyBorder="1" applyAlignment="1">
      <alignment vertical="center" wrapText="1"/>
    </xf>
    <xf numFmtId="9" fontId="0" fillId="0" borderId="41" xfId="6" applyFont="1" applyBorder="1"/>
    <xf numFmtId="9" fontId="0" fillId="0" borderId="11" xfId="6" applyFont="1" applyBorder="1"/>
    <xf numFmtId="9" fontId="0" fillId="0" borderId="15" xfId="6" applyFont="1" applyBorder="1"/>
    <xf numFmtId="0" fontId="14" fillId="0" borderId="13" xfId="0" applyFont="1" applyBorder="1" applyAlignment="1">
      <alignment vertical="center" wrapText="1"/>
    </xf>
    <xf numFmtId="0" fontId="0" fillId="0" borderId="22" xfId="0" applyBorder="1"/>
    <xf numFmtId="0" fontId="0" fillId="0" borderId="11" xfId="0" applyBorder="1"/>
    <xf numFmtId="0" fontId="0" fillId="0" borderId="15" xfId="0" applyBorder="1"/>
    <xf numFmtId="0" fontId="0" fillId="0" borderId="42" xfId="0" applyBorder="1"/>
    <xf numFmtId="0" fontId="14" fillId="29" borderId="12" xfId="0" applyFont="1" applyFill="1" applyBorder="1" applyAlignment="1">
      <alignment vertical="center" wrapText="1"/>
    </xf>
    <xf numFmtId="0" fontId="14" fillId="9" borderId="44" xfId="0" applyFont="1" applyFill="1" applyBorder="1" applyAlignment="1">
      <alignment vertical="center" wrapText="1"/>
    </xf>
    <xf numFmtId="0" fontId="14" fillId="9" borderId="45" xfId="0" applyFont="1" applyFill="1" applyBorder="1" applyAlignment="1">
      <alignment vertical="center" wrapText="1"/>
    </xf>
    <xf numFmtId="9" fontId="0" fillId="0" borderId="10" xfId="6" applyFont="1" applyBorder="1"/>
    <xf numFmtId="164" fontId="0" fillId="0" borderId="10" xfId="0" applyNumberFormat="1" applyBorder="1"/>
    <xf numFmtId="0" fontId="0" fillId="0" borderId="10" xfId="0" applyBorder="1"/>
    <xf numFmtId="0" fontId="0" fillId="0" borderId="47" xfId="0" applyBorder="1"/>
    <xf numFmtId="0" fontId="14" fillId="29" borderId="10" xfId="0" applyFont="1" applyFill="1" applyBorder="1" applyAlignment="1">
      <alignment vertical="center" wrapText="1"/>
    </xf>
    <xf numFmtId="0" fontId="0" fillId="0" borderId="21" xfId="0" applyBorder="1"/>
    <xf numFmtId="0" fontId="0" fillId="0" borderId="23" xfId="0" applyBorder="1"/>
    <xf numFmtId="0" fontId="14" fillId="29" borderId="13" xfId="0" applyFont="1" applyFill="1" applyBorder="1" applyAlignment="1">
      <alignment vertical="center" wrapText="1"/>
    </xf>
    <xf numFmtId="9" fontId="0" fillId="0" borderId="38" xfId="6" applyFont="1" applyBorder="1"/>
    <xf numFmtId="0" fontId="0" fillId="0" borderId="14" xfId="0" applyBorder="1"/>
    <xf numFmtId="0" fontId="14" fillId="0" borderId="48" xfId="0" applyFont="1" applyBorder="1" applyAlignment="1">
      <alignment vertical="center" wrapText="1"/>
    </xf>
    <xf numFmtId="0" fontId="14" fillId="30" borderId="12" xfId="0" applyFont="1" applyFill="1" applyBorder="1" applyAlignment="1">
      <alignment vertical="center" wrapText="1"/>
    </xf>
    <xf numFmtId="0" fontId="14" fillId="30" borderId="13" xfId="0" applyFont="1" applyFill="1" applyBorder="1" applyAlignment="1">
      <alignment vertical="center" wrapText="1"/>
    </xf>
    <xf numFmtId="0" fontId="14" fillId="29" borderId="48" xfId="0" applyFont="1" applyFill="1" applyBorder="1" applyAlignment="1">
      <alignment vertical="center" wrapText="1"/>
    </xf>
    <xf numFmtId="0" fontId="14" fillId="29" borderId="19" xfId="0" applyFont="1" applyFill="1" applyBorder="1" applyAlignment="1">
      <alignment vertical="center" wrapText="1"/>
    </xf>
    <xf numFmtId="0" fontId="29" fillId="29" borderId="13" xfId="0" applyFont="1" applyFill="1" applyBorder="1" applyAlignment="1">
      <alignment vertical="center" wrapText="1"/>
    </xf>
    <xf numFmtId="0" fontId="14" fillId="8" borderId="8" xfId="0" applyFont="1" applyFill="1" applyBorder="1" applyAlignment="1">
      <alignment vertical="center" wrapText="1"/>
    </xf>
    <xf numFmtId="9" fontId="0" fillId="0" borderId="2" xfId="6" applyFont="1" applyFill="1" applyBorder="1"/>
    <xf numFmtId="0" fontId="1" fillId="2" borderId="1" xfId="0" applyFont="1" applyFill="1" applyBorder="1"/>
    <xf numFmtId="0" fontId="28" fillId="24" borderId="10" xfId="0" applyFont="1" applyFill="1" applyBorder="1" applyAlignment="1">
      <alignment horizontal="center" vertical="center"/>
    </xf>
    <xf numFmtId="0" fontId="13" fillId="29" borderId="8" xfId="0" applyFont="1" applyFill="1" applyBorder="1" applyAlignment="1">
      <alignment horizontal="center" vertical="center" wrapText="1"/>
    </xf>
    <xf numFmtId="0" fontId="10" fillId="13" borderId="1" xfId="10" applyFont="1" applyFill="1" applyBorder="1" applyAlignment="1">
      <alignment horizontal="center" vertical="center" wrapText="1"/>
    </xf>
    <xf numFmtId="0" fontId="14" fillId="31" borderId="29" xfId="0" applyFont="1" applyFill="1" applyBorder="1" applyAlignment="1">
      <alignment vertical="center" wrapText="1"/>
    </xf>
    <xf numFmtId="0" fontId="14" fillId="31" borderId="1" xfId="0" applyFont="1" applyFill="1" applyBorder="1" applyAlignment="1">
      <alignment vertical="center" wrapText="1"/>
    </xf>
    <xf numFmtId="0" fontId="1" fillId="0" borderId="0" xfId="0" applyFont="1"/>
    <xf numFmtId="0" fontId="29" fillId="8" borderId="8" xfId="0" applyFont="1" applyFill="1" applyBorder="1" applyAlignment="1">
      <alignment vertical="center" wrapText="1"/>
    </xf>
    <xf numFmtId="0" fontId="31" fillId="0" borderId="0" xfId="1" applyFont="1" applyAlignment="1">
      <alignment horizontal="center" vertical="center"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7" xfId="0" applyBorder="1" applyAlignment="1">
      <alignment horizontal="center" vertical="top" wrapText="1"/>
    </xf>
    <xf numFmtId="0" fontId="17" fillId="0" borderId="16" xfId="0" applyFont="1" applyBorder="1" applyAlignment="1">
      <alignment horizontal="left" vertical="center" wrapText="1"/>
    </xf>
    <xf numFmtId="0" fontId="17" fillId="0" borderId="16" xfId="0" applyFont="1" applyBorder="1" applyAlignment="1">
      <alignment horizontal="left" wrapText="1"/>
    </xf>
    <xf numFmtId="0" fontId="0" fillId="0" borderId="1"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9" fontId="16" fillId="0" borderId="13" xfId="6" applyFont="1" applyFill="1" applyBorder="1" applyAlignment="1">
      <alignment horizontal="center"/>
    </xf>
    <xf numFmtId="9" fontId="16" fillId="0" borderId="38" xfId="6" applyFont="1" applyFill="1" applyBorder="1" applyAlignment="1">
      <alignment horizontal="center"/>
    </xf>
    <xf numFmtId="9" fontId="16" fillId="0" borderId="13" xfId="6" applyFont="1" applyBorder="1" applyAlignment="1">
      <alignment horizontal="center"/>
    </xf>
    <xf numFmtId="9" fontId="16" fillId="0" borderId="38" xfId="6" applyFont="1" applyBorder="1" applyAlignment="1">
      <alignment horizontal="center"/>
    </xf>
    <xf numFmtId="166" fontId="16" fillId="0" borderId="48" xfId="6" applyNumberFormat="1" applyFont="1" applyBorder="1" applyAlignment="1">
      <alignment horizontal="center" vertical="center"/>
    </xf>
    <xf numFmtId="166" fontId="16" fillId="0" borderId="49" xfId="6" applyNumberFormat="1" applyFont="1" applyBorder="1" applyAlignment="1">
      <alignment horizontal="center" vertical="center"/>
    </xf>
    <xf numFmtId="9" fontId="30" fillId="0" borderId="48" xfId="6" applyFont="1" applyBorder="1" applyAlignment="1">
      <alignment horizontal="center" vertical="center"/>
    </xf>
    <xf numFmtId="9" fontId="30" fillId="0" borderId="49" xfId="6" applyFont="1" applyBorder="1" applyAlignment="1">
      <alignment horizontal="center" vertical="center"/>
    </xf>
    <xf numFmtId="166" fontId="30" fillId="0" borderId="48" xfId="6" applyNumberFormat="1" applyFont="1" applyBorder="1" applyAlignment="1">
      <alignment horizontal="center" vertical="center"/>
    </xf>
    <xf numFmtId="166" fontId="30" fillId="0" borderId="49" xfId="6" applyNumberFormat="1" applyFont="1" applyBorder="1" applyAlignment="1">
      <alignment horizontal="center" vertical="center"/>
    </xf>
    <xf numFmtId="9" fontId="0" fillId="0" borderId="46" xfId="6" applyFont="1" applyBorder="1" applyAlignment="1">
      <alignment horizontal="center"/>
    </xf>
    <xf numFmtId="9" fontId="0" fillId="0" borderId="16" xfId="6" applyFont="1" applyBorder="1" applyAlignment="1">
      <alignment horizont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40" xfId="0" applyBorder="1" applyAlignment="1">
      <alignment horizontal="center"/>
    </xf>
    <xf numFmtId="0" fontId="0" fillId="0" borderId="43" xfId="0" applyBorder="1" applyAlignment="1">
      <alignment horizontal="center"/>
    </xf>
    <xf numFmtId="0" fontId="32" fillId="0" borderId="1" xfId="1" applyFont="1" applyFill="1" applyBorder="1" applyAlignment="1">
      <alignment horizontal="center" vertical="center" wrapText="1"/>
    </xf>
    <xf numFmtId="0" fontId="0" fillId="0" borderId="3" xfId="10" applyFont="1" applyFill="1" applyBorder="1" applyAlignment="1">
      <alignment horizontal="center" vertical="center" wrapText="1"/>
    </xf>
    <xf numFmtId="14" fontId="0" fillId="0" borderId="0" xfId="0" applyNumberFormat="1"/>
    <xf numFmtId="0" fontId="0" fillId="8" borderId="2" xfId="10" applyFont="1" applyFill="1" applyBorder="1" applyAlignment="1">
      <alignment horizontal="center" vertical="center" wrapText="1"/>
    </xf>
  </cellXfs>
  <cellStyles count="15">
    <cellStyle name="Énfasis5" xfId="10" builtinId="45"/>
    <cellStyle name="Estilo 1" xfId="7" xr:uid="{00000000-0005-0000-0000-000001000000}"/>
    <cellStyle name="Estilo 2" xfId="8" xr:uid="{00000000-0005-0000-0000-000002000000}"/>
    <cellStyle name="Estilo 3" xfId="9" xr:uid="{00000000-0005-0000-0000-000003000000}"/>
    <cellStyle name="Normal" xfId="0" builtinId="0"/>
    <cellStyle name="Normal 2" xfId="1" xr:uid="{00000000-0005-0000-0000-000005000000}"/>
    <cellStyle name="Normal 2 2" xfId="2" xr:uid="{00000000-0005-0000-0000-000006000000}"/>
    <cellStyle name="Normal 2 3" xfId="11" xr:uid="{00000000-0005-0000-0000-000007000000}"/>
    <cellStyle name="Normal 3" xfId="12" xr:uid="{00000000-0005-0000-0000-000008000000}"/>
    <cellStyle name="Normal 4" xfId="14" xr:uid="{554DF69A-FC41-4A8B-B6AB-BEBFE9282463}"/>
    <cellStyle name="Normal 5" xfId="4" xr:uid="{00000000-0005-0000-0000-000009000000}"/>
    <cellStyle name="Normal 8" xfId="3" xr:uid="{00000000-0005-0000-0000-00000A000000}"/>
    <cellStyle name="Porcentaje" xfId="6" builtinId="5"/>
    <cellStyle name="Porcentaje 2" xfId="13" xr:uid="{00000000-0005-0000-0000-00000C000000}"/>
    <cellStyle name="Porcentual 2" xfId="5" xr:uid="{00000000-0005-0000-0000-00000D000000}"/>
  </cellStyles>
  <dxfs count="53">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FFC000"/>
        </patternFill>
      </fill>
    </dxf>
    <dxf>
      <font>
        <color theme="0"/>
      </font>
      <fill>
        <patternFill>
          <bgColor theme="5" tint="-0.24994659260841701"/>
        </patternFill>
      </fill>
    </dxf>
    <dxf>
      <fill>
        <patternFill>
          <bgColor rgb="FF92D050"/>
        </patternFill>
      </fill>
    </dxf>
    <dxf>
      <font>
        <b/>
        <i val="0"/>
        <color theme="0"/>
      </font>
      <fill>
        <patternFill>
          <bgColor rgb="FFFF0000"/>
        </patternFill>
      </fill>
    </dxf>
    <dxf>
      <font>
        <b/>
        <i val="0"/>
        <color theme="0"/>
      </font>
      <fill>
        <patternFill>
          <bgColor theme="9" tint="-0.24994659260841701"/>
        </patternFill>
      </fill>
    </dxf>
    <dxf>
      <fill>
        <patternFill>
          <bgColor theme="8" tint="0.39994506668294322"/>
        </patternFill>
      </fill>
    </dxf>
    <dxf>
      <font>
        <color rgb="FF9C0006"/>
      </font>
      <fill>
        <patternFill>
          <bgColor rgb="FFFFC7CE"/>
        </patternFill>
      </fill>
    </dxf>
    <dxf>
      <fill>
        <patternFill>
          <bgColor rgb="FFFFFF00"/>
        </patternFill>
      </fill>
    </dxf>
    <dxf>
      <fill>
        <patternFill>
          <bgColor rgb="FFFFC000"/>
        </patternFill>
      </fill>
    </dxf>
    <dxf>
      <font>
        <color theme="0"/>
      </font>
      <fill>
        <patternFill>
          <bgColor theme="5" tint="-0.24994659260841701"/>
        </patternFill>
      </fill>
    </dxf>
    <dxf>
      <fill>
        <patternFill>
          <bgColor rgb="FF92D050"/>
        </patternFill>
      </fill>
    </dxf>
    <dxf>
      <font>
        <b/>
        <i val="0"/>
        <color theme="0"/>
      </font>
      <fill>
        <patternFill>
          <bgColor rgb="FFFF0000"/>
        </patternFill>
      </fill>
    </dxf>
    <dxf>
      <font>
        <b/>
        <i val="0"/>
        <color theme="0"/>
      </font>
      <fill>
        <patternFill>
          <bgColor theme="9" tint="-0.24994659260841701"/>
        </patternFill>
      </fill>
    </dxf>
    <dxf>
      <fill>
        <patternFill>
          <bgColor theme="8" tint="0.39994506668294322"/>
        </patternFill>
      </fill>
    </dxf>
    <dxf>
      <fill>
        <gradientFill degree="90">
          <stop position="0">
            <color theme="0"/>
          </stop>
          <stop position="1">
            <color rgb="FF0099CC"/>
          </stop>
        </gradientFill>
      </fill>
    </dxf>
    <dxf>
      <fill>
        <gradientFill degree="90">
          <stop position="0">
            <color theme="0"/>
          </stop>
          <stop position="1">
            <color rgb="FF0099CC"/>
          </stop>
        </gradientFill>
      </fill>
    </dxf>
    <dxf>
      <fill>
        <gradientFill degree="90">
          <stop position="0">
            <color theme="0"/>
          </stop>
          <stop position="1">
            <color rgb="FF0099CC"/>
          </stop>
        </gradientFill>
      </fill>
    </dxf>
    <dxf>
      <fill>
        <gradientFill degree="90">
          <stop position="0">
            <color theme="0"/>
          </stop>
          <stop position="1">
            <color rgb="FF0099CC"/>
          </stop>
        </gradientFill>
      </fill>
    </dxf>
    <dxf>
      <fill>
        <gradientFill degree="90">
          <stop position="0">
            <color theme="0"/>
          </stop>
          <stop position="1">
            <color rgb="FF0099CC"/>
          </stop>
        </gradient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color theme="1"/>
      </font>
      <fill>
        <patternFill patternType="none">
          <fgColor indexed="64"/>
          <bgColor theme="9"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gradientFill degree="270">
          <stop position="0">
            <color theme="0"/>
          </stop>
          <stop position="1">
            <color theme="8" tint="0.80001220740379042"/>
          </stop>
        </gradientFill>
      </fill>
    </dxf>
    <dxf>
      <fill>
        <gradientFill degree="270">
          <stop position="0">
            <color theme="0"/>
          </stop>
          <stop position="1">
            <color theme="8" tint="0.59999389629810485"/>
          </stop>
        </gradientFill>
      </fill>
    </dxf>
    <dxf>
      <fill>
        <gradientFill degree="270">
          <stop position="0">
            <color theme="0"/>
          </stop>
          <stop position="1">
            <color theme="9" tint="0.59999389629810485"/>
          </stop>
        </gradientFill>
      </fill>
    </dxf>
    <dxf>
      <fill>
        <gradientFill degree="270">
          <stop position="0">
            <color theme="0"/>
          </stop>
          <stop position="1">
            <color theme="8" tint="0.80001220740379042"/>
          </stop>
        </gradientFill>
      </fill>
    </dxf>
    <dxf>
      <fill>
        <gradientFill degree="90">
          <stop position="0">
            <color theme="0"/>
          </stop>
          <stop position="0.5">
            <color rgb="FF2BE7E7"/>
          </stop>
          <stop position="1">
            <color theme="0"/>
          </stop>
        </gradientFill>
      </fill>
    </dxf>
    <dxf>
      <fill>
        <gradientFill degree="270">
          <stop position="0">
            <color theme="0"/>
          </stop>
          <stop position="1">
            <color theme="9" tint="0.40000610370189521"/>
          </stop>
        </gradientFill>
      </fill>
    </dxf>
    <dxf>
      <fill>
        <gradientFill degree="90">
          <stop position="0">
            <color theme="9" tint="0.80001220740379042"/>
          </stop>
          <stop position="1">
            <color theme="9" tint="0.40000610370189521"/>
          </stop>
        </gradientFill>
      </fill>
    </dxf>
    <dxf>
      <fill>
        <gradientFill degree="270">
          <stop position="0">
            <color theme="0"/>
          </stop>
          <stop position="1">
            <color rgb="FF9FFDFF"/>
          </stop>
        </gradientFill>
      </fill>
    </dxf>
    <dxf>
      <fill>
        <patternFill>
          <bgColor theme="8" tint="0.79998168889431442"/>
        </patternFill>
      </fill>
    </dxf>
    <dxf>
      <fill>
        <patternFill>
          <bgColor theme="4" tint="0.59996337778862885"/>
        </patternFill>
      </fill>
    </dxf>
    <dxf>
      <fill>
        <patternFill>
          <bgColor theme="9" tint="0.39994506668294322"/>
        </patternFill>
      </fill>
    </dxf>
    <dxf>
      <fill>
        <patternFill>
          <bgColor theme="9" tint="0.79998168889431442"/>
        </patternFill>
      </fill>
    </dxf>
    <dxf>
      <fill>
        <gradientFill degree="90">
          <stop position="0">
            <color theme="9" tint="0.40000610370189521"/>
          </stop>
          <stop position="1">
            <color theme="9" tint="0.80001220740379042"/>
          </stop>
        </gradientFill>
      </fill>
    </dxf>
    <dxf>
      <fill>
        <patternFill>
          <bgColor theme="8" tint="0.79998168889431442"/>
        </patternFill>
      </fill>
    </dxf>
    <dxf>
      <fill>
        <patternFill>
          <bgColor theme="8" tint="0.39994506668294322"/>
        </patternFill>
      </fill>
    </dxf>
    <dxf>
      <fill>
        <patternFill>
          <bgColor theme="8" tint="0.79998168889431442"/>
        </patternFill>
      </fill>
    </dxf>
    <dxf>
      <fill>
        <gradientFill degree="90">
          <stop position="0">
            <color theme="0"/>
          </stop>
          <stop position="1">
            <color theme="4"/>
          </stop>
        </gradientFill>
      </fill>
    </dxf>
  </dxfs>
  <tableStyles count="7" defaultTableStyle="TableStyleMedium9" defaultPivotStyle="PivotStyleLight16">
    <tableStyle name="Estilo de tabla 1" pivot="0" count="4" xr9:uid="{00000000-0011-0000-FFFF-FFFF00000000}">
      <tableStyleElement type="headerRow" dxfId="52"/>
      <tableStyleElement type="firstRowStripe" dxfId="51"/>
      <tableStyleElement type="secondRowStripe" dxfId="50"/>
      <tableStyleElement type="firstColumnStripe" dxfId="49"/>
    </tableStyle>
    <tableStyle name="Estilo de tabla 2" pivot="0" count="3" xr9:uid="{00000000-0011-0000-FFFF-FFFF01000000}">
      <tableStyleElement type="headerRow" dxfId="48"/>
      <tableStyleElement type="firstRowStripe" dxfId="47"/>
      <tableStyleElement type="secondRowStripe" dxfId="46"/>
    </tableStyle>
    <tableStyle name="Estilo de tabla 3" pivot="0" count="2" xr9:uid="{00000000-0011-0000-FFFF-FFFF02000000}">
      <tableStyleElement type="headerRow" dxfId="45"/>
      <tableStyleElement type="firstRowStripe" dxfId="44"/>
    </tableStyle>
    <tableStyle name="Estilo de tabla 4" pivot="0" count="0" xr9:uid="{00000000-0011-0000-FFFF-FFFF03000000}"/>
    <tableStyle name="Estilo de tabla 5" pivot="0" count="2" xr9:uid="{00000000-0011-0000-FFFF-FFFF04000000}">
      <tableStyleElement type="wholeTable" dxfId="43"/>
      <tableStyleElement type="headerRow" dxfId="42"/>
    </tableStyle>
    <tableStyle name="Estilo de tabla 6" pivot="0" count="3" xr9:uid="{00000000-0011-0000-FFFF-FFFF05000000}">
      <tableStyleElement type="headerRow" dxfId="41"/>
      <tableStyleElement type="firstRowStripe" dxfId="40"/>
      <tableStyleElement type="secondRowStripe" dxfId="39"/>
    </tableStyle>
    <tableStyle name="Estilo de tabla 7" pivot="0" count="3" xr9:uid="{00000000-0011-0000-FFFF-FFFF06000000}">
      <tableStyleElement type="headerRow" dxfId="38"/>
      <tableStyleElement type="firstRowStripe" dxfId="37"/>
      <tableStyleElement type="secondRowStripe" dxfId="36"/>
    </tableStyle>
  </tableStyles>
  <colors>
    <mruColors>
      <color rgb="FFFFAD53"/>
      <color rgb="FF31869B"/>
      <color rgb="FF2BE7E7"/>
      <color rgb="FFFF6600"/>
      <color rgb="FFF0EE8A"/>
      <color rgb="FFFFCCCC"/>
      <color rgb="FFCC3300"/>
      <color rgb="FFFFFFCC"/>
      <color rgb="FFFFFFFF"/>
      <color rgb="FF9F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NDOWS10/Downloads/BASE%20CPN%202022%20formato3%20-%20prueb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VO"/>
      <sheetName val="INDICADORES"/>
      <sheetName val="CPN 2022"/>
    </sheetNames>
    <sheetDataSet>
      <sheetData sheetId="0"/>
      <sheetData sheetId="1"/>
      <sheetData sheetId="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I5" totalsRowShown="0" headerRowDxfId="35" dataDxfId="34" headerRowCellStyle="Énfasis5" dataCellStyle="Normal 2">
  <autoFilter ref="A1:I5" xr:uid="{00000000-0009-0000-0100-000001000000}"/>
  <tableColumns count="9">
    <tableColumn id="101" xr3:uid="{00000000-0010-0000-0000-000065000000}" name="OBSERVACIONES PARA SEGUIMIENTO" dataDxfId="33"/>
    <tableColumn id="1" xr3:uid="{00000000-0010-0000-0000-000001000000}" name="RESPONSABLE DE LA ZONA" dataDxfId="32"/>
    <tableColumn id="77" xr3:uid="{00000000-0010-0000-0000-00004D000000}" name="PUNTO O CENTRO DE ATENCION" dataDxfId="31"/>
    <tableColumn id="2" xr3:uid="{00000000-0010-0000-0000-000002000000}" name="ATENCIÓN PRECONCEPCIONAL" dataDxfId="30"/>
    <tableColumn id="3" xr3:uid="{00000000-0010-0000-0000-000003000000}" name="APELLIDO" dataDxfId="29"/>
    <tableColumn id="4" xr3:uid="{00000000-0010-0000-0000-000004000000}" name="APELLIDO 2" dataDxfId="28"/>
    <tableColumn id="5" xr3:uid="{00000000-0010-0000-0000-000005000000}" name="NOMBRE " dataDxfId="2"/>
    <tableColumn id="6" xr3:uid="{61EB8D86-C896-46A4-B98B-AAC638B3EC54}" name="FECHA" dataDxfId="1" dataCellStyle="Normal 2"/>
    <tableColumn id="7" xr3:uid="{F1815A35-AEED-45DC-9352-CB063713C08A}" name="FECHA2" dataDxfId="0" dataCellStyle="Normal 2"/>
  </tableColumns>
  <tableStyleInfo name="TableStyleLight2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D5"/>
  <sheetViews>
    <sheetView zoomScale="70" zoomScaleNormal="70" workbookViewId="0">
      <selection activeCell="D5" sqref="D5"/>
    </sheetView>
  </sheetViews>
  <sheetFormatPr baseColWidth="10" defaultRowHeight="15" x14ac:dyDescent="0.25"/>
  <cols>
    <col min="1" max="1" width="38.28515625" customWidth="1"/>
    <col min="2" max="3" width="30.7109375" customWidth="1"/>
    <col min="4" max="4" width="34.140625" customWidth="1"/>
    <col min="5" max="5" width="22.85546875" customWidth="1"/>
    <col min="6" max="6" width="22.7109375" customWidth="1"/>
    <col min="7" max="7" width="22.85546875" customWidth="1"/>
    <col min="8" max="8" width="23.28515625" customWidth="1"/>
    <col min="9" max="10" width="23" customWidth="1"/>
    <col min="11" max="11" width="23.28515625" customWidth="1"/>
    <col min="12" max="12" width="22.85546875" customWidth="1"/>
    <col min="13" max="13" width="22.5703125" customWidth="1"/>
    <col min="14" max="14" width="22.28515625" customWidth="1"/>
    <col min="15" max="15" width="23.140625" customWidth="1"/>
    <col min="16" max="16" width="27.42578125" customWidth="1"/>
    <col min="17" max="17" width="22.5703125" customWidth="1"/>
    <col min="18" max="18" width="23" customWidth="1"/>
    <col min="19" max="19" width="16" customWidth="1"/>
    <col min="20" max="20" width="16.5703125" customWidth="1"/>
    <col min="21" max="21" width="17" customWidth="1"/>
    <col min="22" max="22" width="18.85546875" customWidth="1"/>
    <col min="23" max="23" width="16.7109375" customWidth="1"/>
    <col min="24" max="24" width="17.7109375" customWidth="1"/>
    <col min="25" max="25" width="18.5703125" customWidth="1"/>
    <col min="26" max="26" width="15.7109375" customWidth="1"/>
    <col min="27" max="27" width="16.28515625" customWidth="1"/>
    <col min="28" max="28" width="17.5703125" customWidth="1"/>
    <col min="29" max="29" width="19.42578125" customWidth="1"/>
    <col min="30" max="30" width="22.42578125" customWidth="1"/>
    <col min="31" max="31" width="21.28515625" customWidth="1"/>
    <col min="32" max="32" width="28.85546875" customWidth="1"/>
    <col min="33" max="33" width="23.28515625" customWidth="1"/>
    <col min="34" max="34" width="27.140625" customWidth="1"/>
    <col min="35" max="35" width="23.140625" customWidth="1"/>
    <col min="36" max="36" width="16.140625" customWidth="1"/>
    <col min="37" max="37" width="18.85546875" customWidth="1"/>
    <col min="38" max="38" width="14.140625" customWidth="1"/>
    <col min="39" max="39" width="15.28515625" customWidth="1"/>
    <col min="40" max="40" width="14.5703125" customWidth="1"/>
    <col min="42" max="42" width="12" customWidth="1"/>
    <col min="43" max="43" width="14.28515625" customWidth="1"/>
    <col min="44" max="44" width="18.5703125" customWidth="1"/>
    <col min="45" max="45" width="17.42578125" customWidth="1"/>
    <col min="46" max="46" width="17.28515625" customWidth="1"/>
    <col min="47" max="47" width="16.42578125" customWidth="1"/>
    <col min="48" max="48" width="16" customWidth="1"/>
    <col min="49" max="49" width="21" customWidth="1"/>
    <col min="50" max="50" width="21.85546875" customWidth="1"/>
    <col min="51" max="51" width="17.7109375" customWidth="1"/>
    <col min="52" max="52" width="16.85546875" customWidth="1"/>
    <col min="53" max="53" width="16.28515625" customWidth="1"/>
    <col min="54" max="63" width="14.85546875" customWidth="1"/>
    <col min="64" max="64" width="19.28515625" customWidth="1"/>
    <col min="65" max="65" width="15.140625" customWidth="1"/>
    <col min="66" max="66" width="23.140625" customWidth="1"/>
    <col min="67" max="67" width="14.5703125" customWidth="1"/>
    <col min="68" max="68" width="14.28515625" customWidth="1"/>
    <col min="69" max="69" width="16.7109375" customWidth="1"/>
    <col min="70" max="70" width="15.28515625" customWidth="1"/>
    <col min="71" max="71" width="14.7109375" customWidth="1"/>
    <col min="74" max="74" width="21" customWidth="1"/>
    <col min="75" max="75" width="19.28515625" customWidth="1"/>
    <col min="76" max="76" width="36.140625" customWidth="1"/>
    <col min="77" max="77" width="25.7109375" customWidth="1"/>
    <col min="78" max="78" width="23.42578125" customWidth="1"/>
    <col min="80" max="80" width="22.28515625" customWidth="1"/>
    <col min="83" max="83" width="16" customWidth="1"/>
    <col min="84" max="84" width="13.85546875" customWidth="1"/>
    <col min="86" max="86" width="15.28515625" customWidth="1"/>
    <col min="87" max="87" width="20.42578125" customWidth="1"/>
    <col min="90" max="90" width="15.5703125" customWidth="1"/>
    <col min="91" max="91" width="18" customWidth="1"/>
    <col min="92" max="92" width="23.5703125" customWidth="1"/>
    <col min="93" max="93" width="23.42578125" customWidth="1"/>
    <col min="94" max="94" width="15" customWidth="1"/>
    <col min="95" max="95" width="15.85546875" customWidth="1"/>
    <col min="96" max="96" width="19.85546875" customWidth="1"/>
    <col min="97" max="97" width="14" customWidth="1"/>
    <col min="98" max="98" width="18.85546875" customWidth="1"/>
    <col min="99" max="99" width="25.140625" customWidth="1"/>
    <col min="104" max="104" width="19.5703125" customWidth="1"/>
    <col min="119" max="119" width="15.5703125" customWidth="1"/>
    <col min="120" max="120" width="17" customWidth="1"/>
    <col min="121" max="121" width="21.5703125" customWidth="1"/>
    <col min="122" max="122" width="15.7109375" customWidth="1"/>
    <col min="124" max="124" width="16.7109375" customWidth="1"/>
    <col min="136" max="136" width="16" customWidth="1"/>
    <col min="139" max="139" width="34.140625" customWidth="1"/>
    <col min="140" max="140" width="32.28515625" customWidth="1"/>
    <col min="141" max="141" width="19.140625" customWidth="1"/>
    <col min="142" max="142" width="21" customWidth="1"/>
    <col min="143" max="143" width="16.7109375" customWidth="1"/>
    <col min="148" max="148" width="26.140625" customWidth="1"/>
    <col min="149" max="149" width="14.42578125" customWidth="1"/>
    <col min="151" max="151" width="22" customWidth="1"/>
    <col min="154" max="154" width="15.7109375" customWidth="1"/>
    <col min="158" max="158" width="17.7109375" customWidth="1"/>
    <col min="160" max="160" width="18" customWidth="1"/>
    <col min="161" max="161" width="39.140625" customWidth="1"/>
    <col min="162" max="162" width="14.42578125" customWidth="1"/>
    <col min="163" max="163" width="48.28515625" customWidth="1"/>
    <col min="164" max="164" width="55.28515625" customWidth="1"/>
    <col min="166" max="166" width="53" customWidth="1"/>
    <col min="167" max="167" width="51.5703125" customWidth="1"/>
    <col min="169" max="169" width="55.85546875" customWidth="1"/>
    <col min="170" max="170" width="46.140625" customWidth="1"/>
    <col min="171" max="171" width="14.7109375" customWidth="1"/>
    <col min="172" max="172" width="17.85546875" customWidth="1"/>
    <col min="181" max="181" width="24.42578125" customWidth="1"/>
    <col min="183" max="183" width="44" customWidth="1"/>
    <col min="184" max="184" width="19.42578125" customWidth="1"/>
    <col min="186" max="186" width="51.28515625" customWidth="1"/>
    <col min="187" max="187" width="20.28515625" customWidth="1"/>
    <col min="189" max="189" width="56" customWidth="1"/>
    <col min="190" max="190" width="22" customWidth="1"/>
    <col min="191" max="191" width="15.5703125" customWidth="1"/>
    <col min="192" max="192" width="23.28515625" customWidth="1"/>
    <col min="193" max="193" width="17.42578125" customWidth="1"/>
    <col min="194" max="194" width="23" customWidth="1"/>
    <col min="195" max="195" width="18.5703125" customWidth="1"/>
    <col min="196" max="196" width="16.28515625" customWidth="1"/>
    <col min="197" max="197" width="15" customWidth="1"/>
    <col min="198" max="198" width="14" customWidth="1"/>
    <col min="199" max="199" width="16.140625" customWidth="1"/>
    <col min="200" max="200" width="18" customWidth="1"/>
    <col min="201" max="201" width="17.28515625" customWidth="1"/>
    <col min="202" max="202" width="16.7109375" customWidth="1"/>
    <col min="205" max="205" width="20.7109375" customWidth="1"/>
    <col min="206" max="206" width="15.85546875" customWidth="1"/>
    <col min="207" max="207" width="18.5703125" customWidth="1"/>
    <col min="212" max="212" width="17.85546875" customWidth="1"/>
    <col min="213" max="213" width="13.28515625" customWidth="1"/>
    <col min="214" max="214" width="13.5703125" customWidth="1"/>
    <col min="215" max="215" width="15.28515625" customWidth="1"/>
    <col min="216" max="216" width="15.85546875" customWidth="1"/>
    <col min="217" max="217" width="22.5703125" customWidth="1"/>
    <col min="218" max="218" width="24.42578125" customWidth="1"/>
    <col min="219" max="219" width="15.85546875" customWidth="1"/>
    <col min="220" max="220" width="24" customWidth="1"/>
    <col min="221" max="221" width="21.7109375" customWidth="1"/>
    <col min="222" max="222" width="24.5703125" customWidth="1"/>
    <col min="223" max="223" width="25" customWidth="1"/>
    <col min="224" max="224" width="24.28515625" customWidth="1"/>
    <col min="225" max="225" width="34.140625" customWidth="1"/>
    <col min="226" max="226" width="29" customWidth="1"/>
    <col min="227" max="227" width="18.28515625" customWidth="1"/>
    <col min="228" max="229" width="15.85546875" customWidth="1"/>
    <col min="230" max="230" width="47.7109375" customWidth="1"/>
    <col min="231" max="231" width="23.42578125" customWidth="1"/>
    <col min="232" max="232" width="48" customWidth="1"/>
    <col min="233" max="233" width="22" customWidth="1"/>
    <col min="234" max="234" width="43.28515625" customWidth="1"/>
    <col min="235" max="235" width="24.7109375" customWidth="1"/>
    <col min="236" max="236" width="17.85546875" customWidth="1"/>
    <col min="237" max="237" width="17.7109375" customWidth="1"/>
    <col min="238" max="238" width="20.42578125" customWidth="1"/>
    <col min="239" max="244" width="14.7109375" customWidth="1"/>
    <col min="245" max="245" width="33.85546875" customWidth="1"/>
    <col min="248" max="248" width="42.7109375" customWidth="1"/>
    <col min="249" max="249" width="19.5703125" customWidth="1"/>
    <col min="251" max="251" width="23.85546875" customWidth="1"/>
    <col min="252" max="252" width="19.7109375" customWidth="1"/>
    <col min="254" max="254" width="15.85546875" customWidth="1"/>
    <col min="255" max="255" width="39" customWidth="1"/>
    <col min="256" max="256" width="41.140625" customWidth="1"/>
    <col min="257" max="257" width="15.85546875" customWidth="1"/>
    <col min="258" max="258" width="17" customWidth="1"/>
    <col min="260" max="260" width="26" customWidth="1"/>
    <col min="261" max="261" width="19.5703125" customWidth="1"/>
    <col min="262" max="263" width="18" customWidth="1"/>
    <col min="264" max="264" width="32.28515625" customWidth="1"/>
    <col min="265" max="265" width="38" customWidth="1"/>
    <col min="266" max="266" width="38.7109375" customWidth="1"/>
    <col min="267" max="267" width="32.28515625" customWidth="1"/>
    <col min="268" max="268" width="40.85546875" customWidth="1"/>
    <col min="269" max="269" width="52.5703125" customWidth="1"/>
    <col min="270" max="270" width="24.42578125" customWidth="1"/>
    <col min="271" max="271" width="19.140625" customWidth="1"/>
    <col min="272" max="272" width="22.85546875" customWidth="1"/>
    <col min="274" max="274" width="15.140625" customWidth="1"/>
    <col min="296" max="296" width="27" customWidth="1"/>
    <col min="297" max="297" width="29.85546875" customWidth="1"/>
    <col min="298" max="298" width="23.140625" customWidth="1"/>
    <col min="299" max="299" width="18.42578125" customWidth="1"/>
    <col min="300" max="302" width="17.28515625" customWidth="1"/>
    <col min="303" max="303" width="13.85546875" customWidth="1"/>
    <col min="304" max="304" width="16.5703125" customWidth="1"/>
    <col min="305" max="305" width="21.7109375" customWidth="1"/>
    <col min="306" max="306" width="22.140625" customWidth="1"/>
    <col min="307" max="307" width="17.140625" customWidth="1"/>
    <col min="308" max="308" width="18.85546875" customWidth="1"/>
    <col min="309" max="309" width="27.85546875" customWidth="1"/>
    <col min="310" max="314" width="18.42578125" customWidth="1"/>
    <col min="315" max="315" width="15.5703125" customWidth="1"/>
    <col min="316" max="316" width="23.28515625" customWidth="1"/>
    <col min="317" max="317" width="19.5703125" customWidth="1"/>
    <col min="318" max="318" width="20.5703125" customWidth="1"/>
    <col min="319" max="319" width="17.85546875" customWidth="1"/>
    <col min="320" max="320" width="17.140625" customWidth="1"/>
    <col min="321" max="321" width="20.42578125" customWidth="1"/>
    <col min="322" max="322" width="18" customWidth="1"/>
    <col min="323" max="323" width="17.140625" customWidth="1"/>
    <col min="324" max="324" width="17.28515625" customWidth="1"/>
    <col min="335" max="335" width="20" customWidth="1"/>
    <col min="336" max="336" width="16.7109375" customWidth="1"/>
    <col min="337" max="337" width="19.7109375" customWidth="1"/>
    <col min="338" max="338" width="22.85546875" customWidth="1"/>
    <col min="339" max="339" width="19.85546875" customWidth="1"/>
    <col min="340" max="340" width="17.140625" customWidth="1"/>
    <col min="341" max="341" width="17" customWidth="1"/>
    <col min="342" max="342" width="19.140625" customWidth="1"/>
  </cols>
  <sheetData>
    <row r="1" spans="1:342" ht="45" customHeight="1" x14ac:dyDescent="0.25">
      <c r="A1" s="146" t="s">
        <v>431</v>
      </c>
      <c r="B1" s="146"/>
      <c r="C1" s="146"/>
      <c r="D1" s="146"/>
      <c r="E1" s="146"/>
      <c r="F1" s="146"/>
    </row>
    <row r="2" spans="1:342" ht="44.25" customHeight="1" x14ac:dyDescent="0.3">
      <c r="A2" s="147" t="s">
        <v>588</v>
      </c>
      <c r="B2" s="147"/>
      <c r="C2" s="147"/>
      <c r="D2" s="147"/>
      <c r="E2" s="147"/>
      <c r="F2" s="147"/>
    </row>
    <row r="3" spans="1:342" ht="44.25" customHeight="1" x14ac:dyDescent="0.3">
      <c r="A3" s="147" t="s">
        <v>486</v>
      </c>
      <c r="B3" s="147"/>
      <c r="C3" s="147"/>
      <c r="D3" s="147"/>
      <c r="E3" s="147"/>
      <c r="F3" s="147"/>
    </row>
    <row r="4" spans="1:342" ht="100.5" customHeight="1" thickBot="1" x14ac:dyDescent="0.3">
      <c r="A4" s="3" t="s">
        <v>589</v>
      </c>
      <c r="B4" s="3" t="s">
        <v>302</v>
      </c>
      <c r="C4" s="2" t="s">
        <v>31</v>
      </c>
      <c r="D4" s="91" t="s">
        <v>618</v>
      </c>
      <c r="E4" s="2" t="s">
        <v>101</v>
      </c>
      <c r="F4" s="2" t="s">
        <v>20</v>
      </c>
      <c r="G4" s="2" t="s">
        <v>0</v>
      </c>
      <c r="H4" s="2" t="s">
        <v>1</v>
      </c>
      <c r="I4" s="2" t="s">
        <v>2</v>
      </c>
      <c r="J4" s="2" t="s">
        <v>3</v>
      </c>
      <c r="K4" s="2" t="s">
        <v>18</v>
      </c>
      <c r="L4" s="2" t="s">
        <v>19</v>
      </c>
      <c r="M4" s="2" t="s">
        <v>4</v>
      </c>
      <c r="N4" s="12" t="s">
        <v>5</v>
      </c>
      <c r="O4" s="2" t="s">
        <v>46</v>
      </c>
      <c r="P4" s="12" t="s">
        <v>45</v>
      </c>
      <c r="Q4" s="2" t="s">
        <v>49</v>
      </c>
      <c r="R4" s="3" t="s">
        <v>171</v>
      </c>
      <c r="S4" s="2" t="s">
        <v>28</v>
      </c>
      <c r="T4" s="2" t="s">
        <v>6</v>
      </c>
      <c r="U4" s="2" t="s">
        <v>146</v>
      </c>
      <c r="V4" s="2" t="s">
        <v>7</v>
      </c>
      <c r="W4" s="2" t="s">
        <v>51</v>
      </c>
      <c r="X4" s="3" t="s">
        <v>197</v>
      </c>
      <c r="Y4" s="2" t="s">
        <v>48</v>
      </c>
      <c r="Z4" s="2" t="s">
        <v>8</v>
      </c>
      <c r="AA4" s="2" t="s">
        <v>24</v>
      </c>
      <c r="AB4" s="2" t="s">
        <v>30</v>
      </c>
      <c r="AC4" s="2" t="s">
        <v>9</v>
      </c>
      <c r="AD4" s="10" t="s">
        <v>351</v>
      </c>
      <c r="AE4" s="2" t="s">
        <v>150</v>
      </c>
      <c r="AF4" s="2" t="s">
        <v>10</v>
      </c>
      <c r="AG4" s="2" t="s">
        <v>25</v>
      </c>
      <c r="AH4" s="2" t="s">
        <v>149</v>
      </c>
      <c r="AI4" s="2" t="s">
        <v>29</v>
      </c>
      <c r="AJ4" s="2" t="s">
        <v>26</v>
      </c>
      <c r="AK4" s="12" t="s">
        <v>52</v>
      </c>
      <c r="AL4" s="29" t="s">
        <v>435</v>
      </c>
      <c r="AM4" s="29" t="s">
        <v>436</v>
      </c>
      <c r="AN4" s="29" t="s">
        <v>437</v>
      </c>
      <c r="AO4" s="29" t="s">
        <v>438</v>
      </c>
      <c r="AP4" s="29" t="s">
        <v>439</v>
      </c>
      <c r="AQ4" s="29" t="s">
        <v>440</v>
      </c>
      <c r="AR4" s="29" t="s">
        <v>122</v>
      </c>
      <c r="AS4" s="29" t="s">
        <v>441</v>
      </c>
      <c r="AT4" s="29" t="s">
        <v>442</v>
      </c>
      <c r="AU4" s="29" t="s">
        <v>147</v>
      </c>
      <c r="AV4" s="29" t="s">
        <v>455</v>
      </c>
      <c r="AW4" s="29" t="s">
        <v>443</v>
      </c>
      <c r="AX4" s="29" t="s">
        <v>444</v>
      </c>
      <c r="AY4" s="29" t="s">
        <v>445</v>
      </c>
      <c r="AZ4" s="29" t="s">
        <v>446</v>
      </c>
      <c r="BA4" s="2" t="s">
        <v>152</v>
      </c>
      <c r="BB4" s="2" t="s">
        <v>153</v>
      </c>
      <c r="BC4" s="2" t="s">
        <v>154</v>
      </c>
      <c r="BD4" s="2" t="s">
        <v>155</v>
      </c>
      <c r="BE4" s="3" t="s">
        <v>167</v>
      </c>
      <c r="BF4" s="2" t="s">
        <v>166</v>
      </c>
      <c r="BG4" s="2" t="s">
        <v>158</v>
      </c>
      <c r="BH4" s="2" t="s">
        <v>159</v>
      </c>
      <c r="BI4" s="3" t="s">
        <v>157</v>
      </c>
      <c r="BJ4" s="28" t="s">
        <v>335</v>
      </c>
      <c r="BK4" s="2" t="s">
        <v>53</v>
      </c>
      <c r="BL4" s="2" t="s">
        <v>39</v>
      </c>
      <c r="BM4" s="12" t="s">
        <v>34</v>
      </c>
      <c r="BN4" s="12" t="s">
        <v>56</v>
      </c>
      <c r="BO4" s="12" t="s">
        <v>11</v>
      </c>
      <c r="BP4" s="12" t="s">
        <v>12</v>
      </c>
      <c r="BQ4" s="12" t="s">
        <v>13</v>
      </c>
      <c r="BR4" s="2" t="s">
        <v>54</v>
      </c>
      <c r="BS4" s="2" t="s">
        <v>55</v>
      </c>
      <c r="BT4" s="2" t="s">
        <v>57</v>
      </c>
      <c r="BU4" s="2" t="s">
        <v>58</v>
      </c>
      <c r="BV4" s="2" t="s">
        <v>160</v>
      </c>
      <c r="BW4" s="3" t="s">
        <v>212</v>
      </c>
      <c r="BX4" s="92" t="s">
        <v>661</v>
      </c>
      <c r="BY4" s="2" t="s">
        <v>156</v>
      </c>
      <c r="BZ4" s="2" t="s">
        <v>120</v>
      </c>
      <c r="CA4" s="3" t="s">
        <v>44</v>
      </c>
      <c r="CB4" s="2" t="s">
        <v>121</v>
      </c>
      <c r="CC4" s="12" t="s">
        <v>16</v>
      </c>
      <c r="CD4" s="12" t="s">
        <v>59</v>
      </c>
      <c r="CE4" s="10" t="s">
        <v>60</v>
      </c>
      <c r="CF4" s="10" t="s">
        <v>469</v>
      </c>
      <c r="CG4" s="12" t="s">
        <v>461</v>
      </c>
      <c r="CH4" s="12" t="s">
        <v>460</v>
      </c>
      <c r="CI4" s="12" t="s">
        <v>462</v>
      </c>
      <c r="CJ4" s="28" t="s">
        <v>61</v>
      </c>
      <c r="CK4" s="10" t="s">
        <v>470</v>
      </c>
      <c r="CL4" s="12" t="s">
        <v>463</v>
      </c>
      <c r="CM4" s="12" t="s">
        <v>464</v>
      </c>
      <c r="CN4" s="12" t="s">
        <v>465</v>
      </c>
      <c r="CO4" s="12" t="s">
        <v>466</v>
      </c>
      <c r="CP4" s="2" t="s">
        <v>133</v>
      </c>
      <c r="CQ4" s="2" t="s">
        <v>134</v>
      </c>
      <c r="CR4" s="12" t="s">
        <v>148</v>
      </c>
      <c r="CS4" s="2" t="s">
        <v>164</v>
      </c>
      <c r="CT4" s="2" t="s">
        <v>165</v>
      </c>
      <c r="CU4" s="12" t="s">
        <v>172</v>
      </c>
      <c r="CV4" s="2" t="s">
        <v>140</v>
      </c>
      <c r="CW4" s="2" t="s">
        <v>145</v>
      </c>
      <c r="CX4" s="2" t="s">
        <v>141</v>
      </c>
      <c r="CY4" s="2" t="s">
        <v>142</v>
      </c>
      <c r="CZ4" s="12" t="s">
        <v>173</v>
      </c>
      <c r="DA4" s="10" t="s">
        <v>333</v>
      </c>
      <c r="DB4" s="10" t="s">
        <v>334</v>
      </c>
      <c r="DC4" s="11" t="s">
        <v>62</v>
      </c>
      <c r="DD4" s="11" t="s">
        <v>63</v>
      </c>
      <c r="DE4" s="11" t="s">
        <v>64</v>
      </c>
      <c r="DF4" s="11" t="s">
        <v>65</v>
      </c>
      <c r="DG4" s="11" t="s">
        <v>66</v>
      </c>
      <c r="DH4" s="11" t="s">
        <v>67</v>
      </c>
      <c r="DI4" s="11" t="s">
        <v>68</v>
      </c>
      <c r="DJ4" s="11" t="s">
        <v>69</v>
      </c>
      <c r="DK4" s="11" t="s">
        <v>70</v>
      </c>
      <c r="DL4" s="11" t="s">
        <v>71</v>
      </c>
      <c r="DM4" s="11" t="s">
        <v>306</v>
      </c>
      <c r="DN4" s="11" t="s">
        <v>595</v>
      </c>
      <c r="DO4" s="93" t="s">
        <v>614</v>
      </c>
      <c r="DP4" s="93" t="s">
        <v>631</v>
      </c>
      <c r="DQ4" s="94" t="s">
        <v>615</v>
      </c>
      <c r="DR4" s="12" t="s">
        <v>47</v>
      </c>
      <c r="DS4" s="12" t="s">
        <v>21</v>
      </c>
      <c r="DT4" s="12" t="s">
        <v>307</v>
      </c>
      <c r="DU4" s="12" t="s">
        <v>283</v>
      </c>
      <c r="DV4" s="12" t="s">
        <v>284</v>
      </c>
      <c r="DW4" s="12" t="s">
        <v>42</v>
      </c>
      <c r="DX4" s="12" t="s">
        <v>32</v>
      </c>
      <c r="DY4" s="12" t="s">
        <v>50</v>
      </c>
      <c r="DZ4" s="12" t="s">
        <v>72</v>
      </c>
      <c r="EA4" s="2" t="s">
        <v>73</v>
      </c>
      <c r="EB4" s="2" t="s">
        <v>74</v>
      </c>
      <c r="EC4" s="5" t="s">
        <v>75</v>
      </c>
      <c r="ED4" s="2" t="s">
        <v>76</v>
      </c>
      <c r="EE4" s="2" t="s">
        <v>77</v>
      </c>
      <c r="EF4" s="30" t="s">
        <v>328</v>
      </c>
      <c r="EG4" s="2" t="s">
        <v>124</v>
      </c>
      <c r="EH4" s="2" t="s">
        <v>123</v>
      </c>
      <c r="EI4" s="31" t="s">
        <v>102</v>
      </c>
      <c r="EJ4" s="28" t="s">
        <v>78</v>
      </c>
      <c r="EK4" s="12" t="s">
        <v>79</v>
      </c>
      <c r="EL4" s="12" t="s">
        <v>125</v>
      </c>
      <c r="EM4" s="12" t="s">
        <v>168</v>
      </c>
      <c r="EN4" s="31" t="s">
        <v>103</v>
      </c>
      <c r="EO4" s="10" t="s">
        <v>108</v>
      </c>
      <c r="EP4" s="12" t="s">
        <v>107</v>
      </c>
      <c r="EQ4" s="12" t="s">
        <v>161</v>
      </c>
      <c r="ER4" s="31" t="s">
        <v>126</v>
      </c>
      <c r="ES4" s="28" t="s">
        <v>127</v>
      </c>
      <c r="ET4" s="12" t="s">
        <v>128</v>
      </c>
      <c r="EU4" s="12" t="s">
        <v>129</v>
      </c>
      <c r="EV4" s="31" t="s">
        <v>343</v>
      </c>
      <c r="EW4" s="28" t="s">
        <v>151</v>
      </c>
      <c r="EX4" s="12" t="s">
        <v>170</v>
      </c>
      <c r="EY4" s="10" t="s">
        <v>109</v>
      </c>
      <c r="EZ4" s="10" t="s">
        <v>110</v>
      </c>
      <c r="FA4" s="10" t="s">
        <v>111</v>
      </c>
      <c r="FB4" s="12" t="s">
        <v>106</v>
      </c>
      <c r="FC4" s="10" t="s">
        <v>112</v>
      </c>
      <c r="FD4" s="12" t="s">
        <v>138</v>
      </c>
      <c r="FE4" s="31" t="s">
        <v>616</v>
      </c>
      <c r="FF4" s="28" t="s">
        <v>632</v>
      </c>
      <c r="FG4" s="12" t="s">
        <v>619</v>
      </c>
      <c r="FH4" s="31" t="s">
        <v>426</v>
      </c>
      <c r="FI4" s="10" t="s">
        <v>113</v>
      </c>
      <c r="FJ4" s="95" t="s">
        <v>620</v>
      </c>
      <c r="FK4" s="31" t="s">
        <v>427</v>
      </c>
      <c r="FL4" s="10" t="s">
        <v>114</v>
      </c>
      <c r="FM4" s="95" t="s">
        <v>621</v>
      </c>
      <c r="FN4" s="31" t="s">
        <v>428</v>
      </c>
      <c r="FO4" s="10" t="s">
        <v>115</v>
      </c>
      <c r="FP4" s="12" t="s">
        <v>135</v>
      </c>
      <c r="FQ4" s="10" t="s">
        <v>139</v>
      </c>
      <c r="FR4" s="10" t="s">
        <v>136</v>
      </c>
      <c r="FS4" s="12" t="s">
        <v>137</v>
      </c>
      <c r="FT4" s="31" t="s">
        <v>80</v>
      </c>
      <c r="FU4" s="10" t="s">
        <v>81</v>
      </c>
      <c r="FV4" s="12" t="s">
        <v>82</v>
      </c>
      <c r="FW4" s="10" t="s">
        <v>336</v>
      </c>
      <c r="FX4" s="10" t="s">
        <v>338</v>
      </c>
      <c r="FY4" s="31" t="s">
        <v>617</v>
      </c>
      <c r="FZ4" s="32" t="s">
        <v>633</v>
      </c>
      <c r="GA4" s="95" t="s">
        <v>622</v>
      </c>
      <c r="GB4" s="31" t="s">
        <v>321</v>
      </c>
      <c r="GC4" s="32" t="s">
        <v>322</v>
      </c>
      <c r="GD4" s="95" t="s">
        <v>623</v>
      </c>
      <c r="GE4" s="31" t="s">
        <v>339</v>
      </c>
      <c r="GF4" s="10" t="s">
        <v>503</v>
      </c>
      <c r="GG4" s="95" t="s">
        <v>624</v>
      </c>
      <c r="GH4" s="31" t="s">
        <v>425</v>
      </c>
      <c r="GI4" s="10" t="s">
        <v>353</v>
      </c>
      <c r="GJ4" s="33" t="s">
        <v>323</v>
      </c>
      <c r="GK4" s="10" t="s">
        <v>325</v>
      </c>
      <c r="GL4" s="33" t="s">
        <v>326</v>
      </c>
      <c r="GM4" s="10" t="s">
        <v>327</v>
      </c>
      <c r="GN4" s="31" t="s">
        <v>83</v>
      </c>
      <c r="GO4" s="28" t="s">
        <v>84</v>
      </c>
      <c r="GP4" s="12" t="s">
        <v>162</v>
      </c>
      <c r="GQ4" s="31" t="s">
        <v>85</v>
      </c>
      <c r="GR4" s="31" t="s">
        <v>87</v>
      </c>
      <c r="GS4" s="12" t="s">
        <v>118</v>
      </c>
      <c r="GT4" s="28" t="s">
        <v>86</v>
      </c>
      <c r="GU4" s="12" t="s">
        <v>163</v>
      </c>
      <c r="GV4" s="12" t="s">
        <v>169</v>
      </c>
      <c r="GW4" s="10" t="s">
        <v>281</v>
      </c>
      <c r="GX4" s="10" t="s">
        <v>119</v>
      </c>
      <c r="GY4" s="10" t="s">
        <v>23</v>
      </c>
      <c r="GZ4" s="10" t="s">
        <v>324</v>
      </c>
      <c r="HA4" s="12" t="s">
        <v>36</v>
      </c>
      <c r="HB4" s="12" t="s">
        <v>37</v>
      </c>
      <c r="HC4" s="12" t="s">
        <v>35</v>
      </c>
      <c r="HD4" s="96" t="s">
        <v>625</v>
      </c>
      <c r="HE4" s="91" t="s">
        <v>626</v>
      </c>
      <c r="HF4" s="96" t="s">
        <v>627</v>
      </c>
      <c r="HG4" s="91" t="s">
        <v>628</v>
      </c>
      <c r="HH4" s="96" t="s">
        <v>629</v>
      </c>
      <c r="HI4" s="91" t="s">
        <v>634</v>
      </c>
      <c r="HJ4" s="91" t="s">
        <v>605</v>
      </c>
      <c r="HK4" s="12" t="s">
        <v>303</v>
      </c>
      <c r="HL4" s="12" t="s">
        <v>354</v>
      </c>
      <c r="HM4" s="12" t="s">
        <v>352</v>
      </c>
      <c r="HN4" s="12" t="s">
        <v>341</v>
      </c>
      <c r="HO4" s="12" t="s">
        <v>304</v>
      </c>
      <c r="HP4" s="12" t="s">
        <v>340</v>
      </c>
      <c r="HQ4" s="12" t="s">
        <v>348</v>
      </c>
      <c r="HR4" s="12" t="s">
        <v>347</v>
      </c>
      <c r="HS4" s="34" t="s">
        <v>365</v>
      </c>
      <c r="HT4" s="10" t="s">
        <v>305</v>
      </c>
      <c r="HU4" s="10" t="s">
        <v>580</v>
      </c>
      <c r="HV4" s="10" t="s">
        <v>286</v>
      </c>
      <c r="HW4" s="10" t="s">
        <v>581</v>
      </c>
      <c r="HX4" s="10" t="s">
        <v>285</v>
      </c>
      <c r="HY4" s="10" t="s">
        <v>582</v>
      </c>
      <c r="HZ4" s="10" t="s">
        <v>289</v>
      </c>
      <c r="IA4" s="10" t="s">
        <v>525</v>
      </c>
      <c r="IB4" s="2" t="s">
        <v>33</v>
      </c>
      <c r="IC4" s="12" t="s">
        <v>14</v>
      </c>
      <c r="ID4" s="10" t="s">
        <v>681</v>
      </c>
      <c r="IE4" s="97" t="s">
        <v>610</v>
      </c>
      <c r="IF4" s="10" t="s">
        <v>607</v>
      </c>
      <c r="IG4" s="97" t="s">
        <v>612</v>
      </c>
      <c r="IH4" s="10" t="s">
        <v>608</v>
      </c>
      <c r="II4" s="97" t="s">
        <v>613</v>
      </c>
      <c r="IJ4" s="10" t="s">
        <v>611</v>
      </c>
      <c r="IK4" s="88" t="s">
        <v>609</v>
      </c>
      <c r="IL4" s="3" t="s">
        <v>116</v>
      </c>
      <c r="IM4" s="2" t="s">
        <v>117</v>
      </c>
      <c r="IN4" s="12" t="s">
        <v>337</v>
      </c>
      <c r="IO4" s="3" t="s">
        <v>528</v>
      </c>
      <c r="IP4" s="12" t="s">
        <v>346</v>
      </c>
      <c r="IQ4" s="13" t="s">
        <v>344</v>
      </c>
      <c r="IR4" s="12" t="s">
        <v>345</v>
      </c>
      <c r="IS4" s="35" t="s">
        <v>282</v>
      </c>
      <c r="IT4" s="35" t="s">
        <v>22</v>
      </c>
      <c r="IU4" s="137" t="s">
        <v>676</v>
      </c>
      <c r="IV4" s="137" t="s">
        <v>677</v>
      </c>
      <c r="IW4" s="35" t="s">
        <v>27</v>
      </c>
      <c r="IX4" s="35" t="s">
        <v>537</v>
      </c>
      <c r="IY4" s="4" t="s">
        <v>88</v>
      </c>
      <c r="IZ4" s="35" t="s">
        <v>539</v>
      </c>
      <c r="JA4" s="35" t="s">
        <v>424</v>
      </c>
      <c r="JB4" s="35" t="s">
        <v>15</v>
      </c>
      <c r="JC4" s="35" t="s">
        <v>630</v>
      </c>
      <c r="JD4" s="34" t="s">
        <v>329</v>
      </c>
      <c r="JE4" s="34" t="s">
        <v>331</v>
      </c>
      <c r="JF4" s="34" t="s">
        <v>330</v>
      </c>
      <c r="JG4" s="34" t="s">
        <v>361</v>
      </c>
      <c r="JH4" s="34" t="s">
        <v>362</v>
      </c>
      <c r="JI4" s="34" t="s">
        <v>332</v>
      </c>
      <c r="JJ4" s="2" t="s">
        <v>144</v>
      </c>
      <c r="JK4" s="2" t="s">
        <v>38</v>
      </c>
      <c r="JL4" s="2" t="s">
        <v>89</v>
      </c>
      <c r="JM4" s="3" t="s">
        <v>177</v>
      </c>
      <c r="JN4" s="4" t="s">
        <v>43</v>
      </c>
      <c r="JO4" s="3" t="s">
        <v>550</v>
      </c>
      <c r="JP4" s="2" t="s">
        <v>90</v>
      </c>
      <c r="JQ4" s="2" t="s">
        <v>91</v>
      </c>
      <c r="JR4" s="2" t="s">
        <v>40</v>
      </c>
      <c r="JS4" s="2" t="s">
        <v>41</v>
      </c>
      <c r="JT4" s="2" t="s">
        <v>130</v>
      </c>
      <c r="JU4" s="2" t="s">
        <v>104</v>
      </c>
      <c r="JV4" s="2" t="s">
        <v>92</v>
      </c>
      <c r="JW4" s="3" t="s">
        <v>176</v>
      </c>
      <c r="JX4" s="4" t="s">
        <v>93</v>
      </c>
      <c r="JY4" s="2" t="s">
        <v>94</v>
      </c>
      <c r="JZ4" s="2" t="s">
        <v>95</v>
      </c>
      <c r="KA4" s="2" t="s">
        <v>96</v>
      </c>
      <c r="KB4" s="2" t="s">
        <v>97</v>
      </c>
      <c r="KC4" s="2" t="s">
        <v>98</v>
      </c>
      <c r="KD4" s="2" t="s">
        <v>131</v>
      </c>
      <c r="KE4" s="2" t="s">
        <v>105</v>
      </c>
      <c r="KF4" s="5" t="s">
        <v>99</v>
      </c>
      <c r="KG4" s="4" t="s">
        <v>174</v>
      </c>
      <c r="KH4" s="2" t="s">
        <v>100</v>
      </c>
      <c r="KI4" s="4" t="s">
        <v>175</v>
      </c>
      <c r="KJ4" s="34" t="s">
        <v>423</v>
      </c>
      <c r="KK4" s="34" t="s">
        <v>363</v>
      </c>
      <c r="KL4" s="34" t="s">
        <v>364</v>
      </c>
      <c r="KM4" s="2" t="s">
        <v>143</v>
      </c>
      <c r="KN4" s="2" t="s">
        <v>132</v>
      </c>
      <c r="KO4" s="43" t="s">
        <v>586</v>
      </c>
      <c r="KP4" s="29" t="s">
        <v>587</v>
      </c>
      <c r="KQ4" s="36" t="s">
        <v>355</v>
      </c>
      <c r="KR4" s="36" t="s">
        <v>349</v>
      </c>
      <c r="KS4" s="36" t="s">
        <v>350</v>
      </c>
      <c r="KT4" s="36" t="s">
        <v>356</v>
      </c>
      <c r="KU4" s="42" t="s">
        <v>583</v>
      </c>
      <c r="KV4" s="42" t="s">
        <v>584</v>
      </c>
      <c r="KW4" s="42" t="s">
        <v>585</v>
      </c>
      <c r="KX4" s="37" t="s">
        <v>560</v>
      </c>
      <c r="KY4" s="37" t="s">
        <v>358</v>
      </c>
      <c r="KZ4" s="37" t="s">
        <v>360</v>
      </c>
      <c r="LA4" s="37" t="s">
        <v>359</v>
      </c>
      <c r="LB4" s="37" t="s">
        <v>357</v>
      </c>
      <c r="LC4" s="38" t="s">
        <v>290</v>
      </c>
      <c r="LD4" s="38" t="s">
        <v>288</v>
      </c>
      <c r="LE4" s="39" t="s">
        <v>287</v>
      </c>
      <c r="LF4" s="38" t="s">
        <v>310</v>
      </c>
      <c r="LG4" s="40" t="s">
        <v>292</v>
      </c>
      <c r="LH4" s="40" t="s">
        <v>293</v>
      </c>
      <c r="LI4" s="39" t="s">
        <v>309</v>
      </c>
      <c r="LJ4" s="40" t="s">
        <v>311</v>
      </c>
      <c r="LK4" s="38" t="s">
        <v>294</v>
      </c>
      <c r="LL4" s="38" t="s">
        <v>291</v>
      </c>
      <c r="LM4" s="39" t="s">
        <v>312</v>
      </c>
      <c r="LN4" s="38" t="s">
        <v>313</v>
      </c>
      <c r="LO4" s="40" t="s">
        <v>295</v>
      </c>
      <c r="LP4" s="40" t="s">
        <v>296</v>
      </c>
      <c r="LQ4" s="39" t="s">
        <v>314</v>
      </c>
      <c r="LR4" s="40" t="s">
        <v>315</v>
      </c>
      <c r="LS4" s="38" t="s">
        <v>297</v>
      </c>
      <c r="LT4" s="38" t="s">
        <v>298</v>
      </c>
      <c r="LU4" s="39" t="s">
        <v>316</v>
      </c>
      <c r="LV4" s="38" t="s">
        <v>317</v>
      </c>
      <c r="LW4" s="41" t="s">
        <v>308</v>
      </c>
      <c r="LX4" s="41" t="s">
        <v>299</v>
      </c>
      <c r="LY4" s="39" t="s">
        <v>318</v>
      </c>
      <c r="LZ4" s="41" t="s">
        <v>300</v>
      </c>
      <c r="MA4" s="41" t="s">
        <v>342</v>
      </c>
      <c r="MB4" s="41" t="s">
        <v>301</v>
      </c>
      <c r="MC4" s="39" t="s">
        <v>319</v>
      </c>
      <c r="MD4" s="41" t="s">
        <v>320</v>
      </c>
    </row>
    <row r="5" spans="1:342" ht="347.25" customHeight="1" x14ac:dyDescent="0.25">
      <c r="A5" s="6" t="s">
        <v>429</v>
      </c>
      <c r="B5" s="6" t="s">
        <v>430</v>
      </c>
      <c r="C5" s="6" t="s">
        <v>432</v>
      </c>
      <c r="D5" s="6" t="s">
        <v>654</v>
      </c>
      <c r="E5" s="6" t="s">
        <v>178</v>
      </c>
      <c r="F5" s="6" t="s">
        <v>179</v>
      </c>
      <c r="G5" s="6" t="s">
        <v>180</v>
      </c>
      <c r="H5" s="6" t="s">
        <v>181</v>
      </c>
      <c r="I5" s="7" t="s">
        <v>182</v>
      </c>
      <c r="J5" s="8" t="s">
        <v>183</v>
      </c>
      <c r="K5" s="9" t="s">
        <v>184</v>
      </c>
      <c r="L5" s="6" t="s">
        <v>185</v>
      </c>
      <c r="M5" s="6" t="s">
        <v>188</v>
      </c>
      <c r="N5" s="9" t="s">
        <v>186</v>
      </c>
      <c r="O5" s="6" t="s">
        <v>187</v>
      </c>
      <c r="P5" s="6" t="s">
        <v>206</v>
      </c>
      <c r="Q5" s="6" t="s">
        <v>606</v>
      </c>
      <c r="R5" s="6" t="s">
        <v>487</v>
      </c>
      <c r="S5" s="6" t="s">
        <v>189</v>
      </c>
      <c r="T5" s="6" t="s">
        <v>190</v>
      </c>
      <c r="U5" s="6" t="s">
        <v>191</v>
      </c>
      <c r="V5" s="6" t="s">
        <v>192</v>
      </c>
      <c r="W5" s="6" t="s">
        <v>193</v>
      </c>
      <c r="X5" s="6" t="s">
        <v>194</v>
      </c>
      <c r="Y5" s="6" t="s">
        <v>195</v>
      </c>
      <c r="Z5" s="6" t="s">
        <v>196</v>
      </c>
      <c r="AA5" s="6" t="s">
        <v>198</v>
      </c>
      <c r="AB5" s="6" t="s">
        <v>199</v>
      </c>
      <c r="AC5" s="6" t="s">
        <v>200</v>
      </c>
      <c r="AD5" s="6" t="s">
        <v>433</v>
      </c>
      <c r="AE5" s="6" t="s">
        <v>201</v>
      </c>
      <c r="AF5" s="6" t="s">
        <v>202</v>
      </c>
      <c r="AG5" s="6" t="s">
        <v>203</v>
      </c>
      <c r="AH5" s="6" t="s">
        <v>204</v>
      </c>
      <c r="AI5" s="6" t="s">
        <v>434</v>
      </c>
      <c r="AJ5" s="6" t="s">
        <v>205</v>
      </c>
      <c r="AK5" s="6" t="s">
        <v>207</v>
      </c>
      <c r="AL5" s="148" t="s">
        <v>208</v>
      </c>
      <c r="AM5" s="148"/>
      <c r="AN5" s="148"/>
      <c r="AO5" s="148"/>
      <c r="AP5" s="148"/>
      <c r="AQ5" s="148"/>
      <c r="AR5" s="6" t="s">
        <v>215</v>
      </c>
      <c r="AS5" s="6" t="s">
        <v>209</v>
      </c>
      <c r="AT5" s="6" t="s">
        <v>210</v>
      </c>
      <c r="AU5" s="6" t="s">
        <v>454</v>
      </c>
      <c r="AV5" s="6" t="s">
        <v>211</v>
      </c>
      <c r="AW5" s="6" t="s">
        <v>447</v>
      </c>
      <c r="AX5" s="6" t="s">
        <v>448</v>
      </c>
      <c r="AY5" s="6" t="s">
        <v>449</v>
      </c>
      <c r="AZ5" s="6" t="s">
        <v>450</v>
      </c>
      <c r="BA5" s="6" t="s">
        <v>214</v>
      </c>
      <c r="BB5" s="6" t="s">
        <v>217</v>
      </c>
      <c r="BC5" s="6" t="s">
        <v>218</v>
      </c>
      <c r="BD5" s="6" t="s">
        <v>213</v>
      </c>
      <c r="BE5" s="6" t="s">
        <v>219</v>
      </c>
      <c r="BF5" s="6" t="s">
        <v>216</v>
      </c>
      <c r="BG5" s="6" t="s">
        <v>216</v>
      </c>
      <c r="BH5" s="6" t="s">
        <v>213</v>
      </c>
      <c r="BI5" s="6" t="s">
        <v>216</v>
      </c>
      <c r="BJ5" s="6" t="s">
        <v>220</v>
      </c>
      <c r="BK5" s="6" t="s">
        <v>222</v>
      </c>
      <c r="BL5" s="6" t="s">
        <v>452</v>
      </c>
      <c r="BM5" s="6" t="s">
        <v>221</v>
      </c>
      <c r="BN5" s="98" t="s">
        <v>451</v>
      </c>
      <c r="BO5" s="6" t="s">
        <v>223</v>
      </c>
      <c r="BP5" s="6" t="s">
        <v>453</v>
      </c>
      <c r="BQ5" s="6" t="s">
        <v>224</v>
      </c>
      <c r="BR5" s="6" t="s">
        <v>225</v>
      </c>
      <c r="BS5" s="6" t="s">
        <v>226</v>
      </c>
      <c r="BT5" s="6" t="s">
        <v>227</v>
      </c>
      <c r="BU5" s="6" t="s">
        <v>228</v>
      </c>
      <c r="BV5" s="6" t="s">
        <v>456</v>
      </c>
      <c r="BW5" s="6" t="s">
        <v>457</v>
      </c>
      <c r="BX5" s="6" t="s">
        <v>635</v>
      </c>
      <c r="BY5" s="6" t="s">
        <v>458</v>
      </c>
      <c r="BZ5" s="6" t="s">
        <v>468</v>
      </c>
      <c r="CA5" s="6" t="s">
        <v>229</v>
      </c>
      <c r="CB5" s="6" t="s">
        <v>459</v>
      </c>
      <c r="CC5" s="6" t="s">
        <v>230</v>
      </c>
      <c r="CD5" s="6" t="s">
        <v>231</v>
      </c>
      <c r="CE5" s="6" t="s">
        <v>467</v>
      </c>
      <c r="CF5" s="6" t="s">
        <v>474</v>
      </c>
      <c r="CG5" s="6" t="s">
        <v>476</v>
      </c>
      <c r="CH5" s="6" t="s">
        <v>471</v>
      </c>
      <c r="CI5" s="6" t="s">
        <v>472</v>
      </c>
      <c r="CJ5" s="6" t="s">
        <v>473</v>
      </c>
      <c r="CK5" s="6" t="s">
        <v>475</v>
      </c>
      <c r="CL5" s="6" t="s">
        <v>477</v>
      </c>
      <c r="CM5" s="6" t="s">
        <v>478</v>
      </c>
      <c r="CN5" s="6" t="s">
        <v>479</v>
      </c>
      <c r="CO5" s="6" t="s">
        <v>480</v>
      </c>
      <c r="CP5" s="6" t="s">
        <v>481</v>
      </c>
      <c r="CQ5" s="6" t="s">
        <v>482</v>
      </c>
      <c r="CR5" s="6" t="s">
        <v>232</v>
      </c>
      <c r="CS5" s="6" t="s">
        <v>483</v>
      </c>
      <c r="CT5" s="6" t="s">
        <v>484</v>
      </c>
      <c r="CU5" s="6" t="s">
        <v>233</v>
      </c>
      <c r="CV5" s="6" t="s">
        <v>234</v>
      </c>
      <c r="CW5" s="6" t="s">
        <v>235</v>
      </c>
      <c r="CX5" s="6" t="s">
        <v>236</v>
      </c>
      <c r="CY5" s="6" t="s">
        <v>237</v>
      </c>
      <c r="CZ5" s="6" t="s">
        <v>233</v>
      </c>
      <c r="DA5" s="6" t="s">
        <v>485</v>
      </c>
      <c r="DB5" s="6" t="s">
        <v>485</v>
      </c>
      <c r="DC5" s="143" t="s">
        <v>488</v>
      </c>
      <c r="DD5" s="144"/>
      <c r="DE5" s="144"/>
      <c r="DF5" s="144"/>
      <c r="DG5" s="144"/>
      <c r="DH5" s="144"/>
      <c r="DI5" s="144"/>
      <c r="DJ5" s="144"/>
      <c r="DK5" s="144"/>
      <c r="DL5" s="144"/>
      <c r="DM5" s="144"/>
      <c r="DN5" s="145"/>
      <c r="DO5" s="89" t="s">
        <v>655</v>
      </c>
      <c r="DP5" s="6" t="s">
        <v>636</v>
      </c>
      <c r="DQ5" s="89" t="s">
        <v>637</v>
      </c>
      <c r="DR5" s="6" t="s">
        <v>490</v>
      </c>
      <c r="DS5" s="6" t="s">
        <v>489</v>
      </c>
      <c r="DT5" s="6" t="s">
        <v>656</v>
      </c>
      <c r="DU5" s="99" t="s">
        <v>491</v>
      </c>
      <c r="DV5" s="99" t="s">
        <v>492</v>
      </c>
      <c r="DW5" s="90" t="s">
        <v>238</v>
      </c>
      <c r="DX5" s="90" t="s">
        <v>239</v>
      </c>
      <c r="DY5" s="6" t="s">
        <v>240</v>
      </c>
      <c r="DZ5" s="90" t="s">
        <v>493</v>
      </c>
      <c r="EA5" s="149" t="s">
        <v>241</v>
      </c>
      <c r="EB5" s="150"/>
      <c r="EC5" s="150"/>
      <c r="ED5" s="150"/>
      <c r="EE5" s="151"/>
      <c r="EF5" s="90" t="s">
        <v>494</v>
      </c>
      <c r="EG5" s="90" t="s">
        <v>495</v>
      </c>
      <c r="EH5" s="90" t="s">
        <v>496</v>
      </c>
      <c r="EI5" s="90" t="s">
        <v>242</v>
      </c>
      <c r="EJ5" s="90" t="s">
        <v>243</v>
      </c>
      <c r="EK5" s="90" t="s">
        <v>244</v>
      </c>
      <c r="EL5" s="90" t="s">
        <v>245</v>
      </c>
      <c r="EM5" s="90" t="s">
        <v>246</v>
      </c>
      <c r="EN5" s="90" t="s">
        <v>247</v>
      </c>
      <c r="EO5" s="90" t="s">
        <v>243</v>
      </c>
      <c r="EP5" s="90" t="s">
        <v>244</v>
      </c>
      <c r="EQ5" s="90" t="s">
        <v>245</v>
      </c>
      <c r="ER5" s="90" t="s">
        <v>497</v>
      </c>
      <c r="ES5" s="90" t="s">
        <v>248</v>
      </c>
      <c r="ET5" s="6" t="s">
        <v>249</v>
      </c>
      <c r="EU5" s="90" t="s">
        <v>250</v>
      </c>
      <c r="EV5" s="90" t="s">
        <v>251</v>
      </c>
      <c r="EW5" s="90" t="s">
        <v>498</v>
      </c>
      <c r="EX5" s="6" t="s">
        <v>252</v>
      </c>
      <c r="EY5" s="90" t="s">
        <v>253</v>
      </c>
      <c r="EZ5" s="90" t="s">
        <v>254</v>
      </c>
      <c r="FA5" s="90" t="s">
        <v>255</v>
      </c>
      <c r="FB5" s="90" t="s">
        <v>256</v>
      </c>
      <c r="FC5" s="90" t="s">
        <v>248</v>
      </c>
      <c r="FD5" s="6" t="s">
        <v>257</v>
      </c>
      <c r="FE5" s="100" t="s">
        <v>638</v>
      </c>
      <c r="FF5" s="90" t="s">
        <v>639</v>
      </c>
      <c r="FG5" s="6" t="s">
        <v>640</v>
      </c>
      <c r="FH5" s="100" t="s">
        <v>641</v>
      </c>
      <c r="FI5" s="90" t="s">
        <v>258</v>
      </c>
      <c r="FJ5" s="6" t="s">
        <v>642</v>
      </c>
      <c r="FK5" s="100" t="s">
        <v>643</v>
      </c>
      <c r="FL5" s="90" t="s">
        <v>258</v>
      </c>
      <c r="FM5" s="6" t="s">
        <v>644</v>
      </c>
      <c r="FN5" s="100" t="s">
        <v>643</v>
      </c>
      <c r="FO5" s="90" t="s">
        <v>259</v>
      </c>
      <c r="FP5" s="6" t="s">
        <v>645</v>
      </c>
      <c r="FQ5" s="6" t="s">
        <v>264</v>
      </c>
      <c r="FR5" s="90" t="s">
        <v>260</v>
      </c>
      <c r="FS5" s="6" t="s">
        <v>261</v>
      </c>
      <c r="FT5" s="6" t="s">
        <v>263</v>
      </c>
      <c r="FU5" s="90" t="s">
        <v>265</v>
      </c>
      <c r="FV5" s="6" t="s">
        <v>262</v>
      </c>
      <c r="FW5" s="6" t="s">
        <v>500</v>
      </c>
      <c r="FX5" s="6" t="s">
        <v>499</v>
      </c>
      <c r="FY5" s="6" t="s">
        <v>501</v>
      </c>
      <c r="FZ5" s="90" t="s">
        <v>502</v>
      </c>
      <c r="GA5" s="6" t="s">
        <v>640</v>
      </c>
      <c r="GB5" s="6" t="s">
        <v>501</v>
      </c>
      <c r="GC5" s="90" t="s">
        <v>502</v>
      </c>
      <c r="GD5" s="6" t="s">
        <v>642</v>
      </c>
      <c r="GE5" s="6" t="s">
        <v>501</v>
      </c>
      <c r="GF5" s="90" t="s">
        <v>266</v>
      </c>
      <c r="GG5" s="6" t="s">
        <v>644</v>
      </c>
      <c r="GH5" s="6" t="s">
        <v>501</v>
      </c>
      <c r="GI5" s="90" t="s">
        <v>502</v>
      </c>
      <c r="GJ5" s="6" t="s">
        <v>505</v>
      </c>
      <c r="GK5" s="90" t="s">
        <v>506</v>
      </c>
      <c r="GL5" s="6" t="s">
        <v>504</v>
      </c>
      <c r="GM5" s="6" t="s">
        <v>507</v>
      </c>
      <c r="GN5" s="6" t="s">
        <v>509</v>
      </c>
      <c r="GO5" s="90" t="s">
        <v>508</v>
      </c>
      <c r="GP5" s="6" t="s">
        <v>268</v>
      </c>
      <c r="GQ5" s="6" t="s">
        <v>509</v>
      </c>
      <c r="GR5" s="6" t="s">
        <v>509</v>
      </c>
      <c r="GS5" s="6" t="s">
        <v>510</v>
      </c>
      <c r="GT5" s="90" t="s">
        <v>511</v>
      </c>
      <c r="GU5" s="6" t="s">
        <v>269</v>
      </c>
      <c r="GV5" s="6" t="s">
        <v>267</v>
      </c>
      <c r="GW5" s="6" t="s">
        <v>512</v>
      </c>
      <c r="GX5" s="6" t="s">
        <v>513</v>
      </c>
      <c r="GY5" s="6" t="s">
        <v>514</v>
      </c>
      <c r="GZ5" s="90" t="s">
        <v>270</v>
      </c>
      <c r="HA5" s="90" t="s">
        <v>515</v>
      </c>
      <c r="HB5" s="90" t="s">
        <v>516</v>
      </c>
      <c r="HC5" s="90" t="s">
        <v>517</v>
      </c>
      <c r="HD5" s="90" t="s">
        <v>646</v>
      </c>
      <c r="HE5" s="90" t="s">
        <v>647</v>
      </c>
      <c r="HF5" s="90" t="s">
        <v>648</v>
      </c>
      <c r="HG5" s="90" t="s">
        <v>649</v>
      </c>
      <c r="HH5" s="90" t="s">
        <v>648</v>
      </c>
      <c r="HI5" s="6" t="s">
        <v>650</v>
      </c>
      <c r="HJ5" s="6" t="s">
        <v>651</v>
      </c>
      <c r="HK5" s="6" t="s">
        <v>518</v>
      </c>
      <c r="HL5" s="90" t="s">
        <v>519</v>
      </c>
      <c r="HM5" s="90" t="s">
        <v>520</v>
      </c>
      <c r="HN5" s="90" t="s">
        <v>521</v>
      </c>
      <c r="HO5" s="90" t="s">
        <v>522</v>
      </c>
      <c r="HP5" s="90" t="s">
        <v>523</v>
      </c>
      <c r="HQ5" s="6" t="s">
        <v>657</v>
      </c>
      <c r="HR5" s="6" t="s">
        <v>490</v>
      </c>
      <c r="HS5" s="90" t="s">
        <v>524</v>
      </c>
      <c r="HT5" s="90" t="s">
        <v>680</v>
      </c>
      <c r="HU5" s="90" t="s">
        <v>590</v>
      </c>
      <c r="HV5" s="90" t="s">
        <v>679</v>
      </c>
      <c r="HW5" s="90" t="s">
        <v>591</v>
      </c>
      <c r="HX5" s="90" t="s">
        <v>674</v>
      </c>
      <c r="HY5" s="90" t="s">
        <v>592</v>
      </c>
      <c r="HZ5" s="90" t="s">
        <v>675</v>
      </c>
      <c r="IA5" s="90" t="s">
        <v>526</v>
      </c>
      <c r="IB5" s="90" t="s">
        <v>273</v>
      </c>
      <c r="IC5" s="90" t="s">
        <v>271</v>
      </c>
      <c r="ID5" s="6" t="s">
        <v>682</v>
      </c>
      <c r="IE5" s="6" t="s">
        <v>652</v>
      </c>
      <c r="IF5" s="90" t="s">
        <v>272</v>
      </c>
      <c r="IG5" s="6" t="s">
        <v>652</v>
      </c>
      <c r="IH5" s="90" t="s">
        <v>272</v>
      </c>
      <c r="II5" s="6" t="s">
        <v>652</v>
      </c>
      <c r="IJ5" s="90" t="s">
        <v>272</v>
      </c>
      <c r="IK5" s="6" t="s">
        <v>659</v>
      </c>
      <c r="IL5" s="90" t="s">
        <v>272</v>
      </c>
      <c r="IM5" s="90" t="s">
        <v>272</v>
      </c>
      <c r="IN5" s="90" t="s">
        <v>658</v>
      </c>
      <c r="IO5" s="90" t="s">
        <v>529</v>
      </c>
      <c r="IP5" s="90" t="s">
        <v>530</v>
      </c>
      <c r="IQ5" s="90" t="s">
        <v>531</v>
      </c>
      <c r="IR5" s="90" t="s">
        <v>532</v>
      </c>
      <c r="IS5" s="90" t="s">
        <v>533</v>
      </c>
      <c r="IT5" s="90" t="s">
        <v>274</v>
      </c>
      <c r="IU5" s="90" t="s">
        <v>534</v>
      </c>
      <c r="IV5" s="90" t="s">
        <v>536</v>
      </c>
      <c r="IW5" s="90" t="s">
        <v>535</v>
      </c>
      <c r="IX5" s="6" t="s">
        <v>538</v>
      </c>
      <c r="IY5" s="6" t="s">
        <v>275</v>
      </c>
      <c r="IZ5" s="6" t="s">
        <v>678</v>
      </c>
      <c r="JA5" s="6" t="s">
        <v>540</v>
      </c>
      <c r="JB5" s="6" t="s">
        <v>541</v>
      </c>
      <c r="JC5" s="6" t="s">
        <v>653</v>
      </c>
      <c r="JD5" s="6" t="s">
        <v>542</v>
      </c>
      <c r="JE5" s="6" t="s">
        <v>543</v>
      </c>
      <c r="JF5" s="6" t="s">
        <v>544</v>
      </c>
      <c r="JG5" s="6" t="s">
        <v>545</v>
      </c>
      <c r="JH5" s="6" t="s">
        <v>546</v>
      </c>
      <c r="JI5" s="6" t="s">
        <v>547</v>
      </c>
      <c r="JJ5" s="6" t="s">
        <v>527</v>
      </c>
      <c r="JK5" s="6" t="s">
        <v>548</v>
      </c>
      <c r="JL5" s="6" t="s">
        <v>548</v>
      </c>
      <c r="JM5" s="6" t="s">
        <v>276</v>
      </c>
      <c r="JN5" s="6" t="s">
        <v>549</v>
      </c>
      <c r="JO5" s="90" t="s">
        <v>277</v>
      </c>
      <c r="JP5" s="6" t="s">
        <v>548</v>
      </c>
      <c r="JQ5" s="90" t="s">
        <v>277</v>
      </c>
      <c r="JR5" s="6" t="s">
        <v>551</v>
      </c>
      <c r="JS5" s="6" t="s">
        <v>551</v>
      </c>
      <c r="JT5" s="90" t="s">
        <v>552</v>
      </c>
      <c r="JU5" s="90" t="s">
        <v>553</v>
      </c>
      <c r="JV5" s="143" t="s">
        <v>278</v>
      </c>
      <c r="JW5" s="144"/>
      <c r="JX5" s="144"/>
      <c r="JY5" s="144"/>
      <c r="JZ5" s="144"/>
      <c r="KA5" s="144"/>
      <c r="KB5" s="144"/>
      <c r="KC5" s="144"/>
      <c r="KD5" s="144"/>
      <c r="KE5" s="145"/>
      <c r="KF5" s="90" t="s">
        <v>277</v>
      </c>
      <c r="KG5" s="90" t="s">
        <v>279</v>
      </c>
      <c r="KH5" s="90" t="s">
        <v>277</v>
      </c>
      <c r="KI5" s="90" t="s">
        <v>280</v>
      </c>
      <c r="KJ5" s="6" t="s">
        <v>554</v>
      </c>
      <c r="KK5" s="6" t="s">
        <v>554</v>
      </c>
      <c r="KL5" s="90" t="s">
        <v>555</v>
      </c>
      <c r="KM5" s="90" t="s">
        <v>556</v>
      </c>
      <c r="KN5" s="90" t="s">
        <v>277</v>
      </c>
      <c r="KO5" s="90" t="s">
        <v>527</v>
      </c>
      <c r="KP5" s="90" t="s">
        <v>527</v>
      </c>
      <c r="KQ5" s="90" t="s">
        <v>557</v>
      </c>
      <c r="KR5" s="90" t="s">
        <v>559</v>
      </c>
      <c r="KS5" s="90" t="s">
        <v>594</v>
      </c>
      <c r="KT5" s="90" t="s">
        <v>558</v>
      </c>
      <c r="KU5" s="90" t="s">
        <v>277</v>
      </c>
      <c r="KV5" s="90" t="s">
        <v>593</v>
      </c>
      <c r="KW5" s="90" t="s">
        <v>558</v>
      </c>
      <c r="KX5" s="90" t="s">
        <v>561</v>
      </c>
      <c r="KY5" s="90" t="s">
        <v>562</v>
      </c>
      <c r="KZ5" s="90" t="s">
        <v>563</v>
      </c>
      <c r="LA5" s="90" t="s">
        <v>564</v>
      </c>
      <c r="LB5" s="90" t="s">
        <v>565</v>
      </c>
      <c r="LC5" s="90" t="s">
        <v>569</v>
      </c>
      <c r="LD5" s="90" t="s">
        <v>566</v>
      </c>
      <c r="LE5" s="90" t="s">
        <v>568</v>
      </c>
      <c r="LF5" s="90" t="s">
        <v>567</v>
      </c>
      <c r="LG5" s="90" t="s">
        <v>570</v>
      </c>
      <c r="LH5" s="90" t="s">
        <v>571</v>
      </c>
      <c r="LI5" s="90" t="s">
        <v>572</v>
      </c>
      <c r="LJ5" s="90" t="s">
        <v>567</v>
      </c>
      <c r="LK5" s="90" t="s">
        <v>573</v>
      </c>
      <c r="LL5" s="90" t="s">
        <v>571</v>
      </c>
      <c r="LM5" s="90" t="s">
        <v>572</v>
      </c>
      <c r="LN5" s="90" t="s">
        <v>567</v>
      </c>
      <c r="LO5" s="90" t="s">
        <v>574</v>
      </c>
      <c r="LP5" s="90" t="s">
        <v>571</v>
      </c>
      <c r="LQ5" s="90" t="s">
        <v>572</v>
      </c>
      <c r="LR5" s="90" t="s">
        <v>567</v>
      </c>
      <c r="LS5" s="90" t="s">
        <v>575</v>
      </c>
      <c r="LT5" s="90" t="s">
        <v>571</v>
      </c>
      <c r="LU5" s="90" t="s">
        <v>572</v>
      </c>
      <c r="LV5" s="90" t="s">
        <v>567</v>
      </c>
      <c r="LW5" s="90" t="s">
        <v>576</v>
      </c>
      <c r="LX5" s="90" t="s">
        <v>577</v>
      </c>
      <c r="LY5" s="90" t="s">
        <v>578</v>
      </c>
      <c r="LZ5" s="90" t="s">
        <v>579</v>
      </c>
      <c r="MA5" s="90" t="s">
        <v>576</v>
      </c>
      <c r="MB5" s="90" t="s">
        <v>577</v>
      </c>
      <c r="MC5" s="90" t="s">
        <v>578</v>
      </c>
      <c r="MD5" s="90" t="s">
        <v>579</v>
      </c>
    </row>
  </sheetData>
  <protectedRanges>
    <protectedRange algorithmName="SHA-512" hashValue="T5GM3Hk55ikn4L72qf8drBnciehouugFmTxRvg4z3stC5BBsVfGehiKpXxQpfmvaGh0Uim03HEhyKoQz33dQCw==" saltValue="LyjMVodEJcZwL7GZBzd+0Q==" spinCount="100000" sqref="EG4:EH4 B4:C4 E4:AC4 AE4:AK4 BA4:BI4 BK4:BL4 BR4:CB4 CP4:CQ4 CS4:CT4 CV4:CY4 EA4:EE4 IB4:IC4 IL4:IM4 IT4 JB4 JJ4:KI4 KM4:KN4 DC4:DN4 IO4 IW4:IZ4" name="Rango2_1"/>
    <protectedRange algorithmName="SHA-512" hashValue="ViAdlylmV/HxJpF2FDYKuH1mdmYsDnRhOXspwOCuVIrui3X95V+H1cTu4IZ7ydSeEvlINtU9D++BdH163/ljAg==" saltValue="hbrHMpaiZ6YuEWTen54dCg==" spinCount="100000" sqref="AD4" name="Rango2"/>
    <protectedRange algorithmName="SHA-512" hashValue="R3mlUfs93ql+nRuDqs1ZcwWF91QEb2Q4R7h9Ngo+dskn1eGMrJGVGDO5YgMn2mZOVwGOiWDgWtpCLr8EMEFOzw==" saltValue="YKZE/6kOH0IfGYrvnmMFzQ==" spinCount="100000" sqref="AL4:AQ4" name="Rango2_6_1"/>
    <protectedRange algorithmName="SHA-512" hashValue="cR34urYs1moDUzMXhK608cryS72KFuIJr+USDU/e4HbjGNrIxLzShpb/NptCKibwUZ1E/l35OgxZzAFEYDJegw==" saltValue="w6wxOOpoqFE0jOhV3+UUQA==" spinCount="100000" sqref="AR4:AV4" name="Rango2_6_2"/>
    <protectedRange algorithmName="SHA-512" hashValue="rlvKbsY5OB4J8ccWHpZYbFQzCwfTDWvDzv9p08ujW6w6pi994C6qGZdUSfaBGNnOtQ5Q91R47IzeMiTzMeo6FA==" saltValue="oR23eM03O0q7bRNQmWIbuQ==" spinCount="100000" sqref="AW4:AY4" name="Rango2_6_3"/>
    <protectedRange algorithmName="SHA-512" hashValue="myGEtfYF6AVqbJhHXZw0izMYIxSEKNsDFti90+N06CAmGRe41BoPZvpC7X152Y6k1FwDPSFjs8gQtTjs4uLFtw==" saltValue="nFPM53YLPjyH63GlBIVt0g==" spinCount="100000" sqref="AZ4" name="Rango2_6_4"/>
    <protectedRange algorithmName="SHA-512" hashValue="/qgJpRcRIMoD5yDlKeL9SCTiNLX5HdTpVLT3nPjFfjLni52un5ad5QWvqmeZHSN/u+A8K8wo0XdKrLSrAcCvig==" saltValue="f1kIlCMpbeMFbbHrVj2hrw==" spinCount="100000" sqref="BJ4" name="Rango2_27"/>
    <protectedRange algorithmName="SHA-512" hashValue="fT1Y1d+I+IQszeVy1GKNi12uAKgjcVKtTUZ3adselWe9NMQPUBp2Vb3P2HdgYzWifLnMB6ORab3RFeOppzcKcg==" saltValue="SQkbkmlyiNxk/ptcjFvu7A==" spinCount="100000" sqref="BM4:BQ4" name="Rango2_2"/>
    <protectedRange algorithmName="SHA-512" hashValue="OdwF1CjCdp5mF4AFI6eFL6p7Tp8LtqF4bDQuAqL9/fv/F58gsq+g7Ek9tQxpQZU3gKSp9tu4FYOupovoMQ8HBw==" saltValue="sB/ZQbdLJugKwIKTVF9VgQ==" spinCount="100000" sqref="CC4:CD4" name="Rango2_3"/>
    <protectedRange algorithmName="SHA-512" hashValue="uCPT+CnjzYb3pqx+xmrN8yG0Lv8eEzoaaPZLFWPlol2TnaMkpJMzFWx2N7ARQIC9388o1GAdZA0XnKjkIlRM9Q==" saltValue="B8AP82wWv9yDWLSkoke/yA==" spinCount="100000" sqref="CI4 CG4" name="Rango2_4"/>
    <protectedRange algorithmName="SHA-512" hashValue="io5CEzupsVP7BVZWmGgh2Fiiqy28oR4nVuFhZUu5bDqWL8B92AHEzFujKnwsMdjc8k6xTt/gE4APV67GfD5MQw==" saltValue="DNq0lpKTAKnTxLvspvo6Eg==" spinCount="100000" sqref="CH4" name="Rango2_55"/>
    <protectedRange algorithmName="SHA-512" hashValue="yCjXa27SGqVXpur8tDu+prHjVpJEPoOD0ebXZtbqdc7z5f3SPatm4gVx5+G1mUkXd0dL/ZnLjBosZBlrGZ1PDg==" saltValue="p+VzU/xb6zEYH/xVgDEyAw==" spinCount="100000" sqref="CE4" name="Rango2_53"/>
    <protectedRange algorithmName="SHA-512" hashValue="mULTMdOTHFwqRTLDBhkWPY4OJA24+Jrky6A8O5ipHF4JxEMCgeG9FC7SjMmepYO7Hy71Ar+z5E5SSA2Os5hQrA==" saltValue="Q9GNoe+SS4HHa7LHJWjmyQ==" spinCount="100000" sqref="CF4" name="Rango2_54"/>
    <protectedRange algorithmName="SHA-512" hashValue="wy9DjrdH6LxUIr3oDgDpLR4eCwbHP8yWBA+Z4Rq2M1Zu5j1WwyL367+f/TLu/7VdSusgBi8GxziX2d9B9jfw+A==" saltValue="TojtaNVUEuGta992cnA1NA==" spinCount="100000" sqref="CL4 CN4" name="Rango2_5"/>
    <protectedRange algorithmName="SHA-512" hashValue="nw61xs4oYZQH2yhOZqO+zmXwB8TXhJuVimRa6305+2Weg46tjt5nCVgnmHT1DSXbNJr+ngm4cwvAQynVsBFdJw==" saltValue="RfdW58gNwedf8x8I9bvfRQ==" spinCount="100000" sqref="CJ4" name="Rango2_56"/>
    <protectedRange algorithmName="SHA-512" hashValue="QvCnlHGtZHeu01oxnTvOeH0IJg2D2qfRlbKin+P1vUdkB9vFMxFCbnj7/C9J8Dmqb/YyYLMG7BiFVe181qLyEg==" saltValue="7i/7UaYYfbVb3WzpwFUXQw==" spinCount="100000" sqref="CK4" name="Rango2_57"/>
    <protectedRange algorithmName="SHA-512" hashValue="3VPi4mseeSIVEvPGGJVvc7/KedUs+XHRGUxQg9kgTmQ8Gfe79DYX1+zxQwtUhRV8Xh3dQD8M/Pev9Idpk6IFPw==" saltValue="9EIIWYzFMtYxQbeQacaZjg==" spinCount="100000" sqref="CM4" name="Rango2_58"/>
    <protectedRange algorithmName="SHA-512" hashValue="miIZYa95nA/eq4xiagm2eHLPup45QRZI8rvL3UpFkdCgFyesnkNpbDVsTglsFEbXK3zb2nwALA+4xt74FNdaJw==" saltValue="O5gcwYgh1/uSgWPZIX1bdg==" spinCount="100000" sqref="CO4" name="Rango2_7"/>
    <protectedRange algorithmName="SHA-512" hashValue="03axmgossuKmEDp7qaMZLyAd4ZhJFGdYvuLpTcXCCtGLSxwv1T7UfM1yayEOXNJa+h0zxN+sB+olo35egTOB8Q==" saltValue="3BUqA8rhAdrSg5jbmpHM0Q==" spinCount="100000" sqref="DA4:DB4" name="Rango2_75"/>
    <protectedRange algorithmName="SHA-512" hashValue="BmJj4VfqXT18pzBiEquA/vWlWPO69wKDRh9rM9XfgKCVBmeXdO3VIFlBfi8vos5hWcg4uLyhkmgtGb3voCou7w==" saltValue="Gem4qNbUQoN0/wXsvkWUWA==" spinCount="100000" sqref="CR4" name="Rango2_8"/>
    <protectedRange algorithmName="SHA-512" hashValue="7m6qbk+O4sCixrFzGVsOc4ZzJ0sgp3Qqq4On0s22ePyLFPtyCFeubzB3k9IlHbv8r5PdNiXmLMAxnruhXZiKAw==" saltValue="fJza2K4m7NOTLPE8/GTlfA==" spinCount="100000" sqref="CU4" name="Rango2_10"/>
    <protectedRange algorithmName="SHA-512" hashValue="yK13XepkuRHPmANaEf5/cZgh4wTHV9CqAeAOyl1tiXkYDXO7bgllxNBNuKw2IAFPpeI0jNULFtLHoxpFD9JOdg==" saltValue="5tFkD3sJfOee7DQ89F68Bw==" spinCount="100000" sqref="CZ4" name="Rango2_11"/>
    <protectedRange algorithmName="SHA-512" hashValue="pa0ZC7QQGBngYLhOuEtMW8kDNmJy8a7AvDszT0PnEbjcknLxGD1a4tQwcE4uzq2fNeIJw/xhs6WGrDVj/bmxBg==" saltValue="gMbDGSVESDnhggI6QIAsoA==" spinCount="100000" sqref="DT4 DR4" name="Rango2_12"/>
    <protectedRange algorithmName="SHA-512" hashValue="WxN0SqVtk/lEOls7K/aqveg6Ch2vLpeDNbPsxO3zBMHVh+h79e4zFJuJ7HOTIL1lpmdzyTOgxdpVKTSf4STOUw==" saltValue="jiyF7rgqLQtTZmwOcTqYNQ==" spinCount="100000" sqref="DS4" name="Rango2_77"/>
    <protectedRange algorithmName="SHA-512" hashValue="wWvy47fvn33asxtX4l6U82ssQrKYExOzr2xXLlT5/5tZuOxl/DQ5CGK7Aa5AKdsqNFWp6ON1Pr4x2ZQUM6ld4w==" saltValue="anEr8gWk6CEqsX7cwo+oUg==" spinCount="100000" sqref="DU4:DV4" name="Rango2_78"/>
    <protectedRange algorithmName="SHA-512" hashValue="Qo3nc1FmzMPTXbH4v/fT5g4pCtgLm2usUFRZa2vKdnFfWpEZXcOx6Ei/HgaP8SgHrezXAvqnz5FkVTXueU2vXA==" saltValue="uw5KemXb2X/UvoQvdBtKrw==" spinCount="100000" sqref="DW4:DZ4" name="Rango2_13"/>
    <protectedRange algorithmName="SHA-512" hashValue="vyE6EWOfNttk7jMui+O1oRF5qt3fL5w9J+o2gY0ma0egVHvooF0Z/j+PNF5LlIhMEMVvZ8y7Ono4j/2TJ7d0RQ==" saltValue="rNDzvsLL+egg8OaHGNF7Rg==" spinCount="100000" sqref="EF4" name="Rango2_79"/>
    <protectedRange algorithmName="SHA-512" hashValue="zpyJK1fZ5KqPwEQyrQbZ5bbZUtd9tt1Y53C5HGkbyJBJm9hdnzjquRoDhw2cRyMuTL/Sghd6TSNJ82Mdz7k4mQ==" saltValue="cAXeuT82v+t9sJ2nS0egNQ==" spinCount="100000" sqref="EK4:EM4" name="Rango2_14"/>
    <protectedRange algorithmName="SHA-512" hashValue="taf8VKDI2aAYCtPSdeLNozUIAoyZdqZ84fYKL08pHFLcT6e4qP6JrFPSSTKmIpeyfLFEQeG0AZ3p4asp6xgYIQ==" saltValue="zYxlhSM202DbCtHgWdae/A==" spinCount="100000" sqref="EI4:EJ4" name="Rango2_79_1"/>
    <protectedRange algorithmName="SHA-512" hashValue="4tyXukZ9cdLiYgyD2L9x1PAaa6BAy/aLryktdm8lP4Vc2hKqcJbhPDcal3aKR373rd8YNWt79fmku+QUcQv7rQ==" saltValue="qr7PcNGavPXCGfTUZgJ6rw==" spinCount="100000" sqref="EP4:EQ4" name="Rango2_15"/>
    <protectedRange algorithmName="SHA-512" hashValue="LvKtPFwui+7ubAgeVxwzglpzDySTbK7PWHkePx3rKw7aIiOt1RmbrHwYEh1n4nBsdYmuR7OPamMrEQDJk6BYzw==" saltValue="JxgEvhhAsUL8aMP+840epw==" spinCount="100000" sqref="EN4:EO4" name="Rango2_89"/>
    <protectedRange algorithmName="SHA-512" hashValue="JvAi32sct5f8O675sSKEjxxz7zOqaWWoDt8TVhRPO9DEd9/d7k9RCFul7AtvVPsh4dHL1YBbWZJxPuEVtF/83w==" saltValue="a4z5CF2NghJo6Cz+N0GWjQ==" spinCount="100000" sqref="ET4:EU4" name="Rango2_16"/>
    <protectedRange algorithmName="SHA-512" hashValue="Mp1wLqteJvE+hDjkrUF/omlHQ/rjwx/szrcYUp54LeP8iLHGrUy1PAvAwP+kPAq1DLtOrD+4OJrygqZLh48vng==" saltValue="9SoGPDk6mEm23pN7/OHPyQ==" spinCount="100000" sqref="ER4:ES4" name="Rango2_96"/>
    <protectedRange algorithmName="SHA-512" hashValue="v+4aSz2fsHgt/41QaEP7ZLG6704x7VAWY9DXFlOgnsmMJLcfC7PjwSVfzneaS0yG/ygAzUUS8kU/8cdurc2f1Q==" saltValue="2FsOfLaYy631fU2za+rhGQ==" spinCount="100000" sqref="EX4" name="Rango2_17"/>
    <protectedRange algorithmName="SHA-512" hashValue="jTBHe379JZ81c1mfTNeZ/wTMBE/fvOQ3yr9UAKF3A5UAPrXUZkfA91oh9Hx1LcCs5qsD/SThyLM5G7Dr/t8Sbw==" saltValue="Z2pHRIVxnBmWJpWKckJc6A==" spinCount="100000" sqref="EV4:EW4" name="Rango2_97"/>
    <protectedRange algorithmName="SHA-512" hashValue="DiwwdNDeO+fFKT7GhEYKDNxhvhf4s2macsAyOWO58xNgAAJmbqnozvXQQ/FdkuGPK+T2G7ePrqgM9WoErPq3uw==" saltValue="fP7LveFGnJnQToiIfvXzpw==" spinCount="100000" sqref="EY4:FD4" name="Rango2_18"/>
    <protectedRange algorithmName="SHA-512" hashValue="uqqwwxkwMi9KoivZhGNEZes2GaZhqoXAo6ntRNLe72iY7nJynrRMoYoEVJ05s/kk0sHhfOnOSH/9bKDkAGJtNQ==" saltValue="+yWPLzVgRUwfRhhJaZFGLA==" spinCount="100000" sqref="FE4:FI4 FK4:FL4 FN4:FP4" name="Rango2_20"/>
    <protectedRange algorithmName="SHA-512" hashValue="2sQQ4Vlkx0elRvn4R4gqJfr/i9dYAzSLOctdQA/AjtaBR6aBrE8bk+9r4itN/oYZtRw96bLvgj0zQJB/41+XXA==" saltValue="gYgbBDHnn+FZFzeDgwgllQ==" spinCount="100000" sqref="FQ4:FV4" name="Rango2_22"/>
    <protectedRange algorithmName="SHA-512" hashValue="OYb+xRwYRUMYp+jmLKVnCN65WfONBjRiJFKT61S+ppQCNTnE5ahYwXAyJvjyBrKpirUw6npW68UYzaNrwjtFtA==" saltValue="eHM5svdobfHLJYEr8Uo/1g==" spinCount="100000" sqref="FW4:FX4" name="Rango2_23"/>
    <protectedRange algorithmName="SHA-512" hashValue="5t5OY/1WmEf2AJsZrJZLc8Yph8rgJ1TiEofSeET0/DK97W5CUbxH4EhMSAtDU+qGQzPBUKJFRIgZ3Ik7C2fktw==" saltValue="bitiG/6a8YtXK0XJyFqCvg==" spinCount="100000" sqref="GB4:GC4" name="Rango2_25"/>
    <protectedRange algorithmName="SHA-512" hashValue="CNaXgIJSmN9LhCrV0UaWY0ziZjkgUCqMW7Hfs8srxxy11kvQG9mHpz4+VqLWENMl1tjQMecBH6ZOi3I5xoGSnA==" saltValue="lf96LJU7jZL80tiPQUNjBA==" spinCount="100000" sqref="GH4:GK4" name="Rango2_26"/>
    <protectedRange algorithmName="SHA-512" hashValue="tTode/DgoACcHZi/pl/crwhRqQNV2BkuEzrzlAZpiN6rs4ChFphUDOqtiJFQCBvr5JNsivpKoJti+kQCDjwZww==" saltValue="68QMzv0M4uUVXPa5Wqjzlw==" spinCount="100000" sqref="GL4:GM4" name="Rango2_28"/>
    <protectedRange algorithmName="SHA-512" hashValue="hNKjoTglZhwS7YWoVv82sJD5cgxLo7TsvUjsN+CQwFhjpuWAwGhWR8uLljQcTusZMYgcSfpo4Epb4MLwRPSFHQ==" saltValue="bgxMoG3ClTGQHeoV6H83Ug==" spinCount="100000" sqref="GE4" name="Rango2_30"/>
    <protectedRange algorithmName="SHA-512" hashValue="TixJhnE3PsZQs1hQOyaqKL2HvwKWMQSrR/K6tsRAfIQrTYVah/jfCb5grNr2RHsPfmE7NFuv1DPXLowN4TlL7Q==" saltValue="3MqGBtwHwAUvhuLM9Ir9yg==" spinCount="100000" sqref="GF4" name="Rango2_31"/>
    <protectedRange algorithmName="SHA-512" hashValue="6a2me31Q+LTB4mAWSoBQi/4PdX0dGAsyK4ow7os3vmDbF9JzZwQeF2MoVxZqV72HN1O3GY7C41Fp98nEwwOpYw==" saltValue="E8iZTjQFcSJgrANQDlDCIw==" spinCount="100000" sqref="GN4:GP4" name="Rango2_33"/>
    <protectedRange algorithmName="SHA-512" hashValue="ojSOqHto1RcxnXA4K3xvlQbNPvluARCRbIFb8mRcrEQxIZVBaykCNvULZBywfN378JaFfsyrjiGYVmIBNvQYHA==" saltValue="uyDhcHzUDuPQ1g+Hgf82Bg==" spinCount="100000" sqref="GQ4:GV4" name="Rango2_34"/>
    <protectedRange algorithmName="SHA-512" hashValue="sOileb7kkqTRbACZ/X69lSpx8p/USwvFmfrL+ioD5EXbk5ZGgWA80DYDFfRmmWiHnotfyqsKpcYlgTJdwgW88w==" saltValue="4G/tMBgMo12oOO+MfUrVBQ==" spinCount="100000" sqref="GW4:GZ4" name="Rango2_35"/>
    <protectedRange algorithmName="SHA-512" hashValue="lUsFisR3cBz9dH0XTc4XVfFjG3Cfj4n78CGhb6z1fLOWytRrKcST1J4etoWXd2CBltjs04ato/gRxUHPDam6QQ==" saltValue="LM5KQiMciCVFU22CApsKMg==" spinCount="100000" sqref="HA4:HC4" name="Rango2_36"/>
    <protectedRange algorithmName="SHA-512" hashValue="nGRv0xVNxiYCg9USDLLrECQlscKnukp1MUI6u2F3K2KjpEf7VZ8ypr23qdNPojFM215QYQIqM6MO4ponutiknQ==" saltValue="ORTrLhTWKcfiBcs5Tn92XA==" spinCount="100000" sqref="HK4:HN4" name="Rango2_37"/>
    <protectedRange algorithmName="SHA-512" hashValue="7VX5ovLqPUJ5V0hiTTZNSKRdKv/WIyvf2TF6fMOFlW9VyqjD7j+kMZoKYqcdQHmWZEpxyDIywPTGidqHmyTffg==" saltValue="4Bf7rfTVhEtPrx17D9kRkA==" spinCount="100000" sqref="HQ4:HR4" name="Rango2_38"/>
    <protectedRange algorithmName="SHA-512" hashValue="S4DCHo/8Pb92Pe+armNJCa6XsMAgoAOdMUbwK9eYcI7o1wg0bllAboVAYzce8BaO3lUV5SXjdrQMDG3Gz4xbdQ==" saltValue="H++ZT9i4vimtX0wTeRVJNg==" spinCount="100000" sqref="HJ4" name="Rango2_39"/>
    <protectedRange algorithmName="SHA-512" hashValue="9+DNppQbWrLYYUMoJ+lyQctV2bX3Vq9kZnegLbpjTLP49It2ovUbcartuoQTeXgP+TGpY//7mDH/UQlFCKDGiA==" saltValue="KUnni6YEm00anzSSvyLqQA==" spinCount="100000" sqref="HV4 HX4 HZ4" name="Rango2_6"/>
    <protectedRange algorithmName="SHA-512" hashValue="9+DNppQbWrLYYUMoJ+lyQctV2bX3Vq9kZnegLbpjTLP49It2ovUbcartuoQTeXgP+TGpY//7mDH/UQlFCKDGiA==" saltValue="KUnni6YEm00anzSSvyLqQA==" spinCount="100000" sqref="IN4" name="Rango2_9"/>
    <protectedRange algorithmName="SHA-512" hashValue="9+DNppQbWrLYYUMoJ+lyQctV2bX3Vq9kZnegLbpjTLP49It2ovUbcartuoQTeXgP+TGpY//7mDH/UQlFCKDGiA==" saltValue="KUnni6YEm00anzSSvyLqQA==" spinCount="100000" sqref="IP4:IR4" name="Rango2_19"/>
    <protectedRange algorithmName="SHA-512" hashValue="9+DNppQbWrLYYUMoJ+lyQctV2bX3Vq9kZnegLbpjTLP49It2ovUbcartuoQTeXgP+TGpY//7mDH/UQlFCKDGiA==" saltValue="KUnni6YEm00anzSSvyLqQA==" spinCount="100000" sqref="JD4:JH4" name="Rango2_21"/>
    <protectedRange algorithmName="SHA-512" hashValue="9+DNppQbWrLYYUMoJ+lyQctV2bX3Vq9kZnegLbpjTLP49It2ovUbcartuoQTeXgP+TGpY//7mDH/UQlFCKDGiA==" saltValue="KUnni6YEm00anzSSvyLqQA==" spinCount="100000" sqref="JI4" name="Rango2_29"/>
    <protectedRange algorithmName="SHA-512" hashValue="9+DNppQbWrLYYUMoJ+lyQctV2bX3Vq9kZnegLbpjTLP49It2ovUbcartuoQTeXgP+TGpY//7mDH/UQlFCKDGiA==" saltValue="KUnni6YEm00anzSSvyLqQA==" spinCount="100000" sqref="IA4" name="Rango2_40"/>
    <protectedRange algorithmName="SHA-512" hashValue="9+DNppQbWrLYYUMoJ+lyQctV2bX3Vq9kZnegLbpjTLP49It2ovUbcartuoQTeXgP+TGpY//7mDH/UQlFCKDGiA==" saltValue="KUnni6YEm00anzSSvyLqQA==" spinCount="100000" sqref="JA4" name="Rango2_41"/>
    <protectedRange algorithmName="SHA-512" hashValue="9+DNppQbWrLYYUMoJ+lyQctV2bX3Vq9kZnegLbpjTLP49It2ovUbcartuoQTeXgP+TGpY//7mDH/UQlFCKDGiA==" saltValue="KUnni6YEm00anzSSvyLqQA==" spinCount="100000" sqref="IS4" name="Rango2_42"/>
    <protectedRange algorithmName="SHA-512" hashValue="9+DNppQbWrLYYUMoJ+lyQctV2bX3Vq9kZnegLbpjTLP49It2ovUbcartuoQTeXgP+TGpY//7mDH/UQlFCKDGiA==" saltValue="KUnni6YEm00anzSSvyLqQA==" spinCount="100000" sqref="KJ4:KL4" name="Rango2_43"/>
    <protectedRange algorithmName="SHA-512" hashValue="9+DNppQbWrLYYUMoJ+lyQctV2bX3Vq9kZnegLbpjTLP49It2ovUbcartuoQTeXgP+TGpY//7mDH/UQlFCKDGiA==" saltValue="KUnni6YEm00anzSSvyLqQA==" spinCount="100000" sqref="KQ4:KT4 KX4:LB4" name="Rango2_44"/>
    <protectedRange algorithmName="SHA-512" hashValue="9+DNppQbWrLYYUMoJ+lyQctV2bX3Vq9kZnegLbpjTLP49It2ovUbcartuoQTeXgP+TGpY//7mDH/UQlFCKDGiA==" saltValue="KUnni6YEm00anzSSvyLqQA==" spinCount="100000" sqref="KO4:KP4" name="Rango2_45"/>
    <protectedRange algorithmName="SHA-512" hashValue="9+DNppQbWrLYYUMoJ+lyQctV2bX3Vq9kZnegLbpjTLP49It2ovUbcartuoQTeXgP+TGpY//7mDH/UQlFCKDGiA==" saltValue="KUnni6YEm00anzSSvyLqQA==" spinCount="100000" sqref="KU4:KW4" name="Rango2_46"/>
    <protectedRange algorithmName="SHA-512" hashValue="+u8ETP7RnmTFzwP1xRwajJa0k8e4nLv8tEoGW4GVn+3uAiDu7IjPSpc8eJAORlZW6vPJAWwmGRugW8VCG8sO4g==" saltValue="npbfSwlEiEyOodcwZD1w4Q==" spinCount="100000" sqref="DO4" name="Rango2_78_1"/>
    <protectedRange algorithmName="SHA-512" hashValue="+u8ETP7RnmTFzwP1xRwajJa0k8e4nLv8tEoGW4GVn+3uAiDu7IjPSpc8eJAORlZW6vPJAWwmGRugW8VCG8sO4g==" saltValue="npbfSwlEiEyOodcwZD1w4Q==" spinCount="100000" sqref="DQ4" name="Rango2_78_2"/>
    <protectedRange algorithmName="SHA-512" hashValue="9+DNppQbWrLYYUMoJ+lyQctV2bX3Vq9kZnegLbpjTLP49It2ovUbcartuoQTeXgP+TGpY//7mDH/UQlFCKDGiA==" saltValue="KUnni6YEm00anzSSvyLqQA==" spinCount="100000" sqref="FJ4" name="Rango2_47"/>
    <protectedRange algorithmName="SHA-512" hashValue="9+DNppQbWrLYYUMoJ+lyQctV2bX3Vq9kZnegLbpjTLP49It2ovUbcartuoQTeXgP+TGpY//7mDH/UQlFCKDGiA==" saltValue="KUnni6YEm00anzSSvyLqQA==" spinCount="100000" sqref="FM4" name="Rango2_48"/>
    <protectedRange algorithmName="SHA-512" hashValue="9+DNppQbWrLYYUMoJ+lyQctV2bX3Vq9kZnegLbpjTLP49It2ovUbcartuoQTeXgP+TGpY//7mDH/UQlFCKDGiA==" saltValue="KUnni6YEm00anzSSvyLqQA==" spinCount="100000" sqref="FY4" name="Rango2_49"/>
    <protectedRange algorithmName="SHA-512" hashValue="9+DNppQbWrLYYUMoJ+lyQctV2bX3Vq9kZnegLbpjTLP49It2ovUbcartuoQTeXgP+TGpY//7mDH/UQlFCKDGiA==" saltValue="KUnni6YEm00anzSSvyLqQA==" spinCount="100000" sqref="FZ4" name="Rango2_50"/>
    <protectedRange algorithmName="SHA-512" hashValue="9+DNppQbWrLYYUMoJ+lyQctV2bX3Vq9kZnegLbpjTLP49It2ovUbcartuoQTeXgP+TGpY//7mDH/UQlFCKDGiA==" saltValue="KUnni6YEm00anzSSvyLqQA==" spinCount="100000" sqref="GA4" name="Rango2_51"/>
    <protectedRange algorithmName="SHA-512" hashValue="9+DNppQbWrLYYUMoJ+lyQctV2bX3Vq9kZnegLbpjTLP49It2ovUbcartuoQTeXgP+TGpY//7mDH/UQlFCKDGiA==" saltValue="KUnni6YEm00anzSSvyLqQA==" spinCount="100000" sqref="GD4" name="Rango2_52"/>
    <protectedRange algorithmName="SHA-512" hashValue="9+DNppQbWrLYYUMoJ+lyQctV2bX3Vq9kZnegLbpjTLP49It2ovUbcartuoQTeXgP+TGpY//7mDH/UQlFCKDGiA==" saltValue="KUnni6YEm00anzSSvyLqQA==" spinCount="100000" sqref="GG4" name="Rango2_59"/>
    <protectedRange algorithmName="SHA-512" hashValue="9+DNppQbWrLYYUMoJ+lyQctV2bX3Vq9kZnegLbpjTLP49It2ovUbcartuoQTeXgP+TGpY//7mDH/UQlFCKDGiA==" saltValue="KUnni6YEm00anzSSvyLqQA==" spinCount="100000" sqref="HD4:HI4" name="Rango2_60"/>
    <protectedRange algorithmName="SHA-512" hashValue="9+DNppQbWrLYYUMoJ+lyQctV2bX3Vq9kZnegLbpjTLP49It2ovUbcartuoQTeXgP+TGpY//7mDH/UQlFCKDGiA==" saltValue="KUnni6YEm00anzSSvyLqQA==" spinCount="100000" sqref="IE4:IJ4" name="Rango2_61"/>
    <protectedRange algorithmName="SHA-512" hashValue="9+DNppQbWrLYYUMoJ+lyQctV2bX3Vq9kZnegLbpjTLP49It2ovUbcartuoQTeXgP+TGpY//7mDH/UQlFCKDGiA==" saltValue="KUnni6YEm00anzSSvyLqQA==" spinCount="100000" sqref="IK4" name="Rango2_62"/>
    <protectedRange algorithmName="SHA-512" hashValue="9+DNppQbWrLYYUMoJ+lyQctV2bX3Vq9kZnegLbpjTLP49It2ovUbcartuoQTeXgP+TGpY//7mDH/UQlFCKDGiA==" saltValue="KUnni6YEm00anzSSvyLqQA==" spinCount="100000" sqref="JC4" name="Rango2_63"/>
    <protectedRange algorithmName="SHA-512" hashValue="+u8ETP7RnmTFzwP1xRwajJa0k8e4nLv8tEoGW4GVn+3uAiDu7IjPSpc8eJAORlZW6vPJAWwmGRugW8VCG8sO4g==" saltValue="npbfSwlEiEyOodcwZD1w4Q==" spinCount="100000" sqref="DP4" name="Rango2_78_3"/>
    <protectedRange algorithmName="SHA-512" hashValue="9+DNppQbWrLYYUMoJ+lyQctV2bX3Vq9kZnegLbpjTLP49It2ovUbcartuoQTeXgP+TGpY//7mDH/UQlFCKDGiA==" saltValue="KUnni6YEm00anzSSvyLqQA==" spinCount="100000" sqref="ID4" name="Rango2_24"/>
    <protectedRange algorithmName="SHA-512" hashValue="9+DNppQbWrLYYUMoJ+lyQctV2bX3Vq9kZnegLbpjTLP49It2ovUbcartuoQTeXgP+TGpY//7mDH/UQlFCKDGiA==" saltValue="KUnni6YEm00anzSSvyLqQA==" spinCount="100000" sqref="IU4" name="Rango2_32"/>
    <protectedRange algorithmName="SHA-512" hashValue="9+DNppQbWrLYYUMoJ+lyQctV2bX3Vq9kZnegLbpjTLP49It2ovUbcartuoQTeXgP+TGpY//7mDH/UQlFCKDGiA==" saltValue="KUnni6YEm00anzSSvyLqQA==" spinCount="100000" sqref="IV4" name="Rango2_64"/>
  </protectedRanges>
  <mergeCells count="7">
    <mergeCell ref="JV5:KE5"/>
    <mergeCell ref="A1:F1"/>
    <mergeCell ref="A2:F2"/>
    <mergeCell ref="A3:F3"/>
    <mergeCell ref="AL5:AQ5"/>
    <mergeCell ref="DC5:DN5"/>
    <mergeCell ref="EA5:EE5"/>
  </mergeCells>
  <conditionalFormatting sqref="IY4">
    <cfRule type="notContainsBlanks" dxfId="27" priority="5">
      <formula>LEN(TRIM(IY4))&gt;0</formula>
    </cfRule>
  </conditionalFormatting>
  <conditionalFormatting sqref="JN4">
    <cfRule type="notContainsBlanks" dxfId="26" priority="4">
      <formula>LEN(TRIM(JN4))&gt;0</formula>
    </cfRule>
  </conditionalFormatting>
  <conditionalFormatting sqref="JX4">
    <cfRule type="notContainsBlanks" dxfId="25" priority="3">
      <formula>LEN(TRIM(JX4))&gt;0</formula>
    </cfRule>
  </conditionalFormatting>
  <conditionalFormatting sqref="KG4">
    <cfRule type="notContainsBlanks" dxfId="24" priority="2">
      <formula>LEN(TRIM(KG4))&gt;0</formula>
    </cfRule>
  </conditionalFormatting>
  <conditionalFormatting sqref="KI4">
    <cfRule type="notContainsBlanks" dxfId="23" priority="1">
      <formula>LEN(TRIM(KI4))&gt;0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XFD153"/>
  <sheetViews>
    <sheetView topLeftCell="A9" zoomScale="115" zoomScaleNormal="115" workbookViewId="0">
      <selection activeCell="K23" sqref="K23"/>
    </sheetView>
  </sheetViews>
  <sheetFormatPr baseColWidth="10" defaultRowHeight="15" x14ac:dyDescent="0.25"/>
  <cols>
    <col min="1" max="1" width="43.42578125" customWidth="1"/>
    <col min="2" max="13" width="8.140625" customWidth="1"/>
  </cols>
  <sheetData>
    <row r="3" spans="1:13" ht="23.25" x14ac:dyDescent="0.35">
      <c r="A3" s="18" t="s">
        <v>404</v>
      </c>
      <c r="L3" s="140" t="s">
        <v>753</v>
      </c>
    </row>
    <row r="4" spans="1:13" ht="18.75" x14ac:dyDescent="0.3">
      <c r="A4" s="25" t="s">
        <v>17</v>
      </c>
      <c r="B4" s="25">
        <v>2022</v>
      </c>
    </row>
    <row r="5" spans="1:13" ht="15.75" thickBot="1" x14ac:dyDescent="0.3">
      <c r="A5" t="s">
        <v>412</v>
      </c>
      <c r="B5" t="s">
        <v>366</v>
      </c>
      <c r="C5" t="s">
        <v>367</v>
      </c>
      <c r="D5" t="s">
        <v>368</v>
      </c>
      <c r="E5" t="s">
        <v>369</v>
      </c>
      <c r="F5" t="s">
        <v>370</v>
      </c>
      <c r="G5" t="s">
        <v>371</v>
      </c>
      <c r="H5" t="s">
        <v>372</v>
      </c>
      <c r="I5" t="s">
        <v>373</v>
      </c>
      <c r="J5" t="s">
        <v>374</v>
      </c>
      <c r="K5" t="s">
        <v>375</v>
      </c>
      <c r="L5" t="s">
        <v>376</v>
      </c>
      <c r="M5" t="s">
        <v>377</v>
      </c>
    </row>
    <row r="6" spans="1:13" x14ac:dyDescent="0.25">
      <c r="A6" s="22" t="s">
        <v>403</v>
      </c>
      <c r="B6" s="78">
        <v>1</v>
      </c>
      <c r="C6" s="80">
        <v>2</v>
      </c>
      <c r="D6" s="80">
        <v>3</v>
      </c>
      <c r="E6" s="80">
        <v>4</v>
      </c>
      <c r="F6" s="80">
        <v>5</v>
      </c>
      <c r="G6" s="80">
        <v>6</v>
      </c>
      <c r="H6" s="80">
        <v>7</v>
      </c>
      <c r="I6" s="80">
        <v>8</v>
      </c>
      <c r="J6" s="80">
        <v>9</v>
      </c>
      <c r="K6" s="80">
        <v>10</v>
      </c>
      <c r="L6" s="80">
        <v>11</v>
      </c>
      <c r="M6" s="81">
        <v>12</v>
      </c>
    </row>
    <row r="7" spans="1:13" x14ac:dyDescent="0.25">
      <c r="A7" s="23" t="s">
        <v>408</v>
      </c>
      <c r="B7" s="134" t="e">
        <f>COUNTIFS(#REF!,"ACTIVA INGRESO A CPN")</f>
        <v>#REF!</v>
      </c>
      <c r="C7" s="134" t="e">
        <f>COUNTIFS(#REF!,"ACTIVA INGRESO A CPN")</f>
        <v>#REF!</v>
      </c>
      <c r="D7" s="134" t="e">
        <f>COUNTIFS(#REF!,"ACTIVA INGRESO A CPN")</f>
        <v>#REF!</v>
      </c>
      <c r="E7" s="134" t="e">
        <f>COUNTIFS(#REF!,"ACTIVA INGRESO A CPN")</f>
        <v>#REF!</v>
      </c>
      <c r="F7" s="134" t="e">
        <f>COUNTIFS(#REF!,"ACTIVA INGRESO A CPN")</f>
        <v>#REF!</v>
      </c>
      <c r="G7" s="134" t="e">
        <f>COUNTIFS(#REF!,"ACTIVA INGRESO A CPN")</f>
        <v>#REF!</v>
      </c>
      <c r="H7" s="134" t="e">
        <f>COUNTIFS(#REF!,"ACTIVA INGRESO A CPN")</f>
        <v>#REF!</v>
      </c>
      <c r="I7" s="134" t="e">
        <f>COUNTIFS(#REF!,"ACTIVA INGRESO A CPN")</f>
        <v>#REF!</v>
      </c>
      <c r="J7" s="134" t="e">
        <f>COUNTIFS(#REF!,"ACTIVA INGRESO A CPN")</f>
        <v>#REF!</v>
      </c>
      <c r="K7" s="134" t="e">
        <f>COUNTIFS(#REF!,"ACTIVA INGRESO A CPN")</f>
        <v>#REF!</v>
      </c>
      <c r="L7" s="134" t="e">
        <f>COUNTIFS(#REF!,"ACTIVA INGRESO A CPN")</f>
        <v>#REF!</v>
      </c>
      <c r="M7" s="134" t="e">
        <f>COUNTIFS(#REF!,"ACTIVA INGRESO A CPN")</f>
        <v>#REF!</v>
      </c>
    </row>
    <row r="8" spans="1:13" x14ac:dyDescent="0.25">
      <c r="A8" s="23" t="s">
        <v>402</v>
      </c>
      <c r="B8" s="79" t="e">
        <f>COUNTIFS(#REF!,"ACTIVA INGRESO A CPN",#REF!,"INASISTENTE")</f>
        <v>#REF!</v>
      </c>
      <c r="C8" s="79" t="e">
        <f>COUNTIFS(#REF!,"ACTIVA INGRESO A CPN",#REF!,"INASISTENTE")</f>
        <v>#REF!</v>
      </c>
      <c r="D8" s="79" t="e">
        <f>COUNTIFS(#REF!,"ACTIVA INGRESO A CPN",#REF!,"INASISTENTE")</f>
        <v>#REF!</v>
      </c>
      <c r="E8" s="79" t="e">
        <f>COUNTIFS(#REF!,"ACTIVA INGRESO A CPN",#REF!,"INASISTENTE")</f>
        <v>#REF!</v>
      </c>
      <c r="F8" s="79" t="e">
        <f>COUNTIFS(#REF!,"ACTIVA INGRESO A CPN",#REF!,"INASISTENTE")</f>
        <v>#REF!</v>
      </c>
      <c r="G8" s="79" t="e">
        <f>COUNTIFS(#REF!,"ACTIVA INGRESO A CPN",#REF!,"INASISTENTE")</f>
        <v>#REF!</v>
      </c>
      <c r="H8" s="79" t="e">
        <f>COUNTIFS(#REF!,"ACTIVA INGRESO A CPN",#REF!,"INASISTENTE")</f>
        <v>#REF!</v>
      </c>
      <c r="I8" s="79" t="e">
        <f>COUNTIFS(#REF!,"ACTIVA INGRESO A CPN",#REF!,"INASISTENTE")</f>
        <v>#REF!</v>
      </c>
      <c r="J8" s="79" t="e">
        <f>COUNTIFS(#REF!,"ACTIVA INGRESO A CPN",#REF!,"INASISTENTE")</f>
        <v>#REF!</v>
      </c>
      <c r="K8" s="79" t="e">
        <f>COUNTIFS(#REF!,"ACTIVA INGRESO A CPN",#REF!,"INASISTENTE")</f>
        <v>#REF!</v>
      </c>
      <c r="L8" s="79" t="e">
        <f>COUNTIFS(#REF!,"ACTIVA INGRESO A CPN",#REF!,"INASISTENTE")</f>
        <v>#REF!</v>
      </c>
      <c r="M8" s="79" t="e">
        <f>COUNTIFS(#REF!,"ACTIVA INGRESO A CPN",#REF!,"INASISTENTE")</f>
        <v>#REF!</v>
      </c>
    </row>
    <row r="9" spans="1:13" x14ac:dyDescent="0.25">
      <c r="A9" s="23" t="s">
        <v>409</v>
      </c>
      <c r="B9" s="79" t="e">
        <f>COUNTIFS(#REF!,"ACTIVA SIN INGRESO CPN")</f>
        <v>#REF!</v>
      </c>
      <c r="C9" s="79" t="e">
        <f>COUNTIFS(#REF!,"ACTIVA SIN INGRESO CPN")</f>
        <v>#REF!</v>
      </c>
      <c r="D9" s="79" t="e">
        <f>COUNTIFS(#REF!,"ACTIVA SIN INGRESO CPN")</f>
        <v>#REF!</v>
      </c>
      <c r="E9" s="79" t="e">
        <f>COUNTIFS(#REF!,"ACTIVA SIN INGRESO CPN")</f>
        <v>#REF!</v>
      </c>
      <c r="F9" s="79" t="e">
        <f>COUNTIFS(#REF!,"ACTIVA SIN INGRESO CPN")</f>
        <v>#REF!</v>
      </c>
      <c r="G9" s="79" t="e">
        <f>COUNTIFS(#REF!,"ACTIVA SIN INGRESO CPN")</f>
        <v>#REF!</v>
      </c>
      <c r="H9" s="79" t="e">
        <f>COUNTIFS(#REF!,"ACTIVA SIN INGRESO CPN")</f>
        <v>#REF!</v>
      </c>
      <c r="I9" s="79" t="e">
        <f>COUNTIFS(#REF!,"ACTIVA SIN INGRESO CPN")</f>
        <v>#REF!</v>
      </c>
      <c r="J9" s="79" t="e">
        <f>COUNTIFS(#REF!,"ACTIVA SIN INGRESO CPN")</f>
        <v>#REF!</v>
      </c>
      <c r="K9" s="79" t="e">
        <f>COUNTIFS(#REF!,"ACTIVA SIN INGRESO CPN")</f>
        <v>#REF!</v>
      </c>
      <c r="L9" s="79" t="e">
        <f>COUNTIFS(#REF!,"ACTIVA SIN INGRESO CPN")</f>
        <v>#REF!</v>
      </c>
      <c r="M9" s="79" t="e">
        <f>COUNTIFS(#REF!,"ACTIVA SIN INGRESO CPN")</f>
        <v>#REF!</v>
      </c>
    </row>
    <row r="10" spans="1:13" x14ac:dyDescent="0.25">
      <c r="A10" s="23" t="s">
        <v>410</v>
      </c>
      <c r="B10" s="79" t="e">
        <f>COUNTIFS(#REF!,"SALE SIN INGRESO CPN")</f>
        <v>#REF!</v>
      </c>
      <c r="C10" s="79" t="e">
        <f>COUNTIFS(#REF!,"SALE SIN INGRESO CPN")</f>
        <v>#REF!</v>
      </c>
      <c r="D10" s="79" t="e">
        <f>COUNTIFS(#REF!,"SALE SIN INGRESO CPN")</f>
        <v>#REF!</v>
      </c>
      <c r="E10" s="79" t="e">
        <f>COUNTIFS(#REF!,"SALE SIN INGRESO CPN")</f>
        <v>#REF!</v>
      </c>
      <c r="F10" s="79" t="e">
        <f>COUNTIFS(#REF!,"SALE SIN INGRESO CPN")</f>
        <v>#REF!</v>
      </c>
      <c r="G10" s="79" t="e">
        <f>COUNTIFS(#REF!,"SALE SIN INGRESO CPN")</f>
        <v>#REF!</v>
      </c>
      <c r="H10" s="79" t="e">
        <f>COUNTIFS(#REF!,"SALE SIN INGRESO CPN")</f>
        <v>#REF!</v>
      </c>
      <c r="I10" s="79" t="e">
        <f>COUNTIFS(#REF!,"SALE SIN INGRESO CPN")</f>
        <v>#REF!</v>
      </c>
      <c r="J10" s="79" t="e">
        <f>COUNTIFS(#REF!,"SALE SIN INGRESO CPN")</f>
        <v>#REF!</v>
      </c>
      <c r="K10" s="79" t="e">
        <f>COUNTIFS(#REF!,"SALE SIN INGRESO CPN")</f>
        <v>#REF!</v>
      </c>
      <c r="L10" s="79" t="e">
        <f>COUNTIFS(#REF!,"SALE SIN INGRESO CPN")</f>
        <v>#REF!</v>
      </c>
      <c r="M10" s="79" t="e">
        <f>COUNTIFS(#REF!,"SALE SIN INGRESO CPN")</f>
        <v>#REF!</v>
      </c>
    </row>
    <row r="11" spans="1:13" x14ac:dyDescent="0.25">
      <c r="A11" s="24" t="s">
        <v>411</v>
      </c>
      <c r="B11" s="19" t="e">
        <f t="shared" ref="B11:M11" si="0">IF(B7=0,"",SUM(B8/B7))</f>
        <v>#REF!</v>
      </c>
      <c r="C11" s="19" t="e">
        <f t="shared" si="0"/>
        <v>#REF!</v>
      </c>
      <c r="D11" s="19" t="e">
        <f t="shared" si="0"/>
        <v>#REF!</v>
      </c>
      <c r="E11" s="19" t="e">
        <f t="shared" si="0"/>
        <v>#REF!</v>
      </c>
      <c r="F11" s="19" t="e">
        <f t="shared" si="0"/>
        <v>#REF!</v>
      </c>
      <c r="G11" s="19" t="e">
        <f t="shared" si="0"/>
        <v>#REF!</v>
      </c>
      <c r="H11" s="19" t="e">
        <f t="shared" si="0"/>
        <v>#REF!</v>
      </c>
      <c r="I11" s="19" t="e">
        <f t="shared" si="0"/>
        <v>#REF!</v>
      </c>
      <c r="J11" s="19" t="e">
        <f t="shared" si="0"/>
        <v>#REF!</v>
      </c>
      <c r="K11" s="19" t="e">
        <f t="shared" si="0"/>
        <v>#REF!</v>
      </c>
      <c r="L11" s="19" t="e">
        <f t="shared" si="0"/>
        <v>#REF!</v>
      </c>
      <c r="M11" s="19" t="e">
        <f t="shared" si="0"/>
        <v>#REF!</v>
      </c>
    </row>
    <row r="12" spans="1:13" ht="15.75" thickBot="1" x14ac:dyDescent="0.3">
      <c r="A12" s="26"/>
      <c r="B12" s="133"/>
      <c r="C12" s="45"/>
      <c r="D12" s="45"/>
      <c r="E12" s="45"/>
      <c r="F12" s="45"/>
      <c r="G12" s="45"/>
      <c r="H12" s="45"/>
      <c r="I12" s="45"/>
      <c r="J12" s="45"/>
      <c r="K12" s="45"/>
      <c r="L12" s="45"/>
      <c r="M12" s="45"/>
    </row>
    <row r="13" spans="1:13" ht="19.5" thickBot="1" x14ac:dyDescent="0.35">
      <c r="A13" s="136" t="s">
        <v>706</v>
      </c>
      <c r="B13" s="152" t="s">
        <v>717</v>
      </c>
      <c r="C13" s="153"/>
      <c r="D13" s="154" t="s">
        <v>737</v>
      </c>
      <c r="E13" s="155"/>
      <c r="F13" s="45"/>
      <c r="G13" s="45"/>
      <c r="H13" s="45"/>
      <c r="I13" s="45"/>
      <c r="J13" s="45"/>
      <c r="K13" s="45"/>
      <c r="L13" s="45"/>
      <c r="M13" s="45"/>
    </row>
    <row r="14" spans="1:13" ht="26.25" thickBot="1" x14ac:dyDescent="0.3">
      <c r="A14" s="132" t="s">
        <v>708</v>
      </c>
      <c r="B14" s="135" t="e">
        <f>COUNTIFS(#REF!,"ACTIVA INGRESO A CPN",#REF!,"ALTO RIESGO",#REF!,"&lt;&gt;",#REF!,$A$13)</f>
        <v>#REF!</v>
      </c>
      <c r="C14" s="158" t="str">
        <f>IFERROR((SUM(B14/B15)),"")</f>
        <v/>
      </c>
      <c r="D14" s="135" t="e">
        <f>COUNTIFS(#REF!,"ACTIVA INGRESO A CPN",#REF!,"ALTO RIESGO",#REF!,"&lt;&gt;")</f>
        <v>#REF!</v>
      </c>
      <c r="E14" s="158" t="str">
        <f>IFERROR(SUM(D14/D15),"")</f>
        <v/>
      </c>
      <c r="F14" s="45"/>
      <c r="G14" s="45"/>
      <c r="H14" s="45"/>
      <c r="I14" s="45"/>
      <c r="J14" s="45"/>
      <c r="K14" s="45"/>
      <c r="L14" s="45"/>
      <c r="M14" s="45"/>
    </row>
    <row r="15" spans="1:13" ht="23.25" customHeight="1" thickBot="1" x14ac:dyDescent="0.3">
      <c r="A15" s="132" t="s">
        <v>707</v>
      </c>
      <c r="B15" s="135" t="e">
        <f>COUNTIFS(#REF!,"ACTIVA INGRESO A CPN",#REF!,"ALTO RIESGO",#REF!,$A$13)</f>
        <v>#REF!</v>
      </c>
      <c r="C15" s="159"/>
      <c r="D15" s="135" t="e">
        <f>COUNTIFS(#REF!,"ACTIVA INGRESO A CPN",#REF!,"ALTO RIESGO")</f>
        <v>#REF!</v>
      </c>
      <c r="E15" s="159"/>
      <c r="F15" s="45"/>
      <c r="G15" s="45"/>
      <c r="H15" s="45"/>
      <c r="I15" s="45"/>
      <c r="J15" s="45"/>
      <c r="K15" s="45"/>
      <c r="L15" s="45"/>
      <c r="M15" s="45"/>
    </row>
    <row r="16" spans="1:13" ht="19.5" thickBot="1" x14ac:dyDescent="0.35">
      <c r="B16" s="152" t="s">
        <v>717</v>
      </c>
      <c r="C16" s="153"/>
      <c r="D16" s="154" t="s">
        <v>737</v>
      </c>
      <c r="E16" s="155"/>
      <c r="F16" s="45"/>
      <c r="G16" s="45"/>
      <c r="H16" s="45"/>
      <c r="I16" s="45"/>
      <c r="J16" s="45"/>
      <c r="K16" s="45"/>
      <c r="L16" s="45"/>
      <c r="M16" s="45"/>
    </row>
    <row r="17" spans="1:13" ht="26.25" thickBot="1" x14ac:dyDescent="0.3">
      <c r="A17" s="132" t="s">
        <v>716</v>
      </c>
      <c r="B17" s="135" t="e">
        <f>COUNTIFS(#REF!,"ACTIVA INGRESO A CPN",#REF!,"COMPLETO",#REF!,$A$13)</f>
        <v>#REF!</v>
      </c>
      <c r="C17" s="160" t="str">
        <f>IFERROR(SUM(B17/B18),"")</f>
        <v/>
      </c>
      <c r="D17" s="135" t="e">
        <f>COUNTIFS(#REF!,"ACTIVA INGRESO A CPN",#REF!,"COMPLETO")</f>
        <v>#REF!</v>
      </c>
      <c r="E17" s="160" t="str">
        <f>IFERROR(SUM(D17/D18),"")</f>
        <v/>
      </c>
      <c r="F17" s="45"/>
      <c r="G17" s="45"/>
      <c r="H17" s="45"/>
      <c r="I17" s="45"/>
      <c r="J17" s="45"/>
      <c r="K17" s="45"/>
      <c r="L17" s="45"/>
      <c r="M17" s="45"/>
    </row>
    <row r="18" spans="1:13" ht="15.75" thickBot="1" x14ac:dyDescent="0.3">
      <c r="A18" s="23" t="s">
        <v>408</v>
      </c>
      <c r="B18" s="135" t="e">
        <f>COUNTIFS(#REF!,"ACTIVA INGRESO A CPN",#REF!,$A$13)</f>
        <v>#REF!</v>
      </c>
      <c r="C18" s="161"/>
      <c r="D18" s="135" t="e">
        <f>COUNTIFS(#REF!,"ACTIVA INGRESO A CPN")</f>
        <v>#REF!</v>
      </c>
      <c r="E18" s="161"/>
      <c r="F18" s="45"/>
      <c r="G18" s="45"/>
      <c r="H18" s="45"/>
      <c r="I18" s="45"/>
      <c r="J18" s="45"/>
      <c r="K18" s="45"/>
      <c r="L18" s="45"/>
      <c r="M18" s="45"/>
    </row>
    <row r="19" spans="1:13" ht="19.5" thickBot="1" x14ac:dyDescent="0.35">
      <c r="B19" s="152" t="s">
        <v>717</v>
      </c>
      <c r="C19" s="153"/>
      <c r="D19" s="154" t="s">
        <v>737</v>
      </c>
      <c r="E19" s="155"/>
      <c r="F19" s="45"/>
      <c r="G19" s="45"/>
      <c r="H19" s="45"/>
      <c r="I19" s="45"/>
      <c r="J19" s="45"/>
      <c r="K19" s="45"/>
      <c r="L19" s="45"/>
      <c r="M19" s="45"/>
    </row>
    <row r="20" spans="1:13" ht="26.25" thickBot="1" x14ac:dyDescent="0.3">
      <c r="A20" s="132" t="s">
        <v>736</v>
      </c>
      <c r="B20" s="135" t="e">
        <f>COUNTIFS(#REF!,"ACTIVA INGRESO A CPN",#REF!,"COMPLETO",#REF!,$A$13)</f>
        <v>#REF!</v>
      </c>
      <c r="C20" s="156" t="str">
        <f>IFERROR(SUM(B20/B21),"")</f>
        <v/>
      </c>
      <c r="D20" s="135" t="e">
        <f>COUNTIFS(#REF!,"ACTIVA INGRESO A CPN",#REF!,"COMPLETO")</f>
        <v>#REF!</v>
      </c>
      <c r="E20" s="156" t="str">
        <f>IFERROR(SUM(D20/D21),"")</f>
        <v/>
      </c>
      <c r="F20" s="45"/>
      <c r="G20" s="45"/>
      <c r="H20" s="45"/>
      <c r="I20" s="45"/>
      <c r="J20" s="45"/>
      <c r="K20" s="45"/>
      <c r="L20" s="45"/>
      <c r="M20" s="45"/>
    </row>
    <row r="21" spans="1:13" ht="15.75" customHeight="1" thickBot="1" x14ac:dyDescent="0.3">
      <c r="A21" s="23" t="s">
        <v>408</v>
      </c>
      <c r="B21" s="135" t="e">
        <f>COUNTIFS(#REF!,"ACTIVA INGRESO A CPN",#REF!,$A$13)</f>
        <v>#REF!</v>
      </c>
      <c r="C21" s="157"/>
      <c r="D21" s="135" t="e">
        <f>COUNTIFS(#REF!,"ACTIVA INGRESO A CPN")</f>
        <v>#REF!</v>
      </c>
      <c r="E21" s="157"/>
      <c r="F21" s="45"/>
      <c r="G21" s="45"/>
      <c r="H21" s="45"/>
      <c r="I21" s="45"/>
      <c r="J21" s="45"/>
      <c r="K21" s="45"/>
      <c r="L21" s="45"/>
      <c r="M21" s="45"/>
    </row>
    <row r="22" spans="1:13" ht="19.5" thickBot="1" x14ac:dyDescent="0.35">
      <c r="B22" s="152" t="s">
        <v>717</v>
      </c>
      <c r="C22" s="153"/>
      <c r="D22" s="154" t="s">
        <v>737</v>
      </c>
      <c r="E22" s="155"/>
      <c r="F22" s="45"/>
      <c r="G22" s="45"/>
      <c r="H22" s="45"/>
      <c r="I22" s="45"/>
      <c r="J22" s="45"/>
      <c r="K22" s="45"/>
      <c r="L22" s="45"/>
      <c r="M22" s="45"/>
    </row>
    <row r="23" spans="1:13" ht="26.25" thickBot="1" x14ac:dyDescent="0.3">
      <c r="A23" s="132" t="s">
        <v>740</v>
      </c>
      <c r="B23" s="135" t="e">
        <f>COUNTIFS(#REF!,"ACTIVA INGRESO A CPN",#REF!,"COMPLETO",#REF!,$A$13)</f>
        <v>#REF!</v>
      </c>
      <c r="C23" s="156" t="str">
        <f>IFERROR(SUM(B23/B24),"")</f>
        <v/>
      </c>
      <c r="D23" s="135" t="e">
        <f>COUNTIFS(#REF!,"ACTIVA INGRESO A CPN",#REF!,"COMPLETO")</f>
        <v>#REF!</v>
      </c>
      <c r="E23" s="156" t="str">
        <f>IFERROR(SUM(D23/D24),"")</f>
        <v/>
      </c>
      <c r="F23" s="45"/>
      <c r="G23" s="45"/>
      <c r="H23" s="45"/>
      <c r="I23" s="45"/>
      <c r="J23" s="45"/>
      <c r="K23" s="45"/>
      <c r="L23" s="45"/>
      <c r="M23" s="45"/>
    </row>
    <row r="24" spans="1:13" ht="15.75" thickBot="1" x14ac:dyDescent="0.3">
      <c r="A24" s="23" t="s">
        <v>408</v>
      </c>
      <c r="B24" s="135" t="e">
        <f>COUNTIFS(#REF!,"ACTIVA INGRESO A CPN",#REF!,$A$13)</f>
        <v>#REF!</v>
      </c>
      <c r="C24" s="157"/>
      <c r="D24" s="135" t="e">
        <f>COUNTIFS(#REF!,"ACTIVA INGRESO A CPN")</f>
        <v>#REF!</v>
      </c>
      <c r="E24" s="157"/>
      <c r="F24" s="45"/>
      <c r="G24" s="45"/>
      <c r="H24" s="45"/>
      <c r="I24" s="45"/>
      <c r="J24" s="45"/>
      <c r="K24" s="45"/>
      <c r="L24" s="45"/>
      <c r="M24" s="45"/>
    </row>
    <row r="25" spans="1:13" ht="19.5" thickBot="1" x14ac:dyDescent="0.35">
      <c r="B25" s="152" t="s">
        <v>717</v>
      </c>
      <c r="C25" s="153"/>
      <c r="D25" s="154" t="s">
        <v>737</v>
      </c>
      <c r="E25" s="155"/>
      <c r="F25" s="45"/>
      <c r="G25" s="45"/>
      <c r="H25" s="45"/>
      <c r="I25" s="45"/>
      <c r="J25" s="45"/>
      <c r="K25" s="45"/>
      <c r="L25" s="45"/>
      <c r="M25" s="45"/>
    </row>
    <row r="26" spans="1:13" ht="26.25" thickBot="1" x14ac:dyDescent="0.3">
      <c r="A26" s="132" t="s">
        <v>739</v>
      </c>
      <c r="B26" s="135" t="e">
        <f>COUNTIFS(#REF!,"ACTIVA INGRESO A CPN",#REF!,"&gt;36",#REF!,"&lt;44",#REF!,"&lt;&gt;",#REF!,$A$13)</f>
        <v>#REF!</v>
      </c>
      <c r="C26" s="156" t="str">
        <f>IFERROR(SUM(B26/B27),"")</f>
        <v/>
      </c>
      <c r="D26" s="135" t="e">
        <f>COUNTIFS(#REF!,"ACTIVA INGRESO A CPN",#REF!,"&gt;36",#REF!,"&lt;44",#REF!,"&lt;&gt;")</f>
        <v>#REF!</v>
      </c>
      <c r="E26" s="156" t="str">
        <f>IFERROR(SUM(D26/D27),"")</f>
        <v/>
      </c>
      <c r="F26" s="45"/>
      <c r="G26" s="45"/>
      <c r="H26" s="45"/>
      <c r="I26" s="45"/>
      <c r="J26" s="45"/>
      <c r="K26" s="45"/>
      <c r="L26" s="45"/>
      <c r="M26" s="45"/>
    </row>
    <row r="27" spans="1:13" ht="15.75" thickBot="1" x14ac:dyDescent="0.3">
      <c r="A27" s="23" t="s">
        <v>738</v>
      </c>
      <c r="B27" s="135" t="e">
        <f>COUNTIFS(#REF!,"ACTIVA INGRESO A CPN",#REF!,"&gt;36",#REF!,"&lt;44",#REF!,$A$13)</f>
        <v>#REF!</v>
      </c>
      <c r="C27" s="157"/>
      <c r="D27" s="135" t="e">
        <f>COUNTIFS(#REF!,"ACTIVA INGRESO A CPN",#REF!,"&gt;36",#REF!,"&lt;44")</f>
        <v>#REF!</v>
      </c>
      <c r="E27" s="157"/>
      <c r="F27" s="45"/>
      <c r="G27" s="45"/>
      <c r="H27" s="45"/>
      <c r="I27" s="45"/>
      <c r="J27" s="45"/>
      <c r="K27" s="45"/>
      <c r="L27" s="45"/>
      <c r="M27" s="45"/>
    </row>
    <row r="28" spans="1:13" ht="19.5" thickBot="1" x14ac:dyDescent="0.35">
      <c r="B28" s="152" t="s">
        <v>717</v>
      </c>
      <c r="C28" s="153"/>
      <c r="D28" s="154" t="s">
        <v>737</v>
      </c>
      <c r="E28" s="155"/>
      <c r="F28" s="45"/>
      <c r="G28" s="45"/>
      <c r="H28" s="45"/>
      <c r="I28" s="45"/>
      <c r="J28" s="45"/>
      <c r="K28" s="45"/>
      <c r="L28" s="45"/>
      <c r="M28" s="45"/>
    </row>
    <row r="29" spans="1:13" ht="26.25" thickBot="1" x14ac:dyDescent="0.3">
      <c r="A29" s="141" t="s">
        <v>754</v>
      </c>
      <c r="B29" s="135" t="e">
        <f>COUNTIFS(#REF!,"ACTIVA INGRESO A CPN",#REF!,"&gt;36",#REF!,"&lt;44",#REF!,"&lt;&gt;",#REF!,$A$13)</f>
        <v>#REF!</v>
      </c>
      <c r="C29" s="156" t="str">
        <f>IFERROR(SUM(B29/B30),"")</f>
        <v/>
      </c>
      <c r="D29" s="135" t="e">
        <f>COUNTIFS(#REF!,"ACTIVA INGRESO A CPN",#REF!,"&gt;36",#REF!,"&lt;44",#REF!,"&lt;&gt;")</f>
        <v>#REF!</v>
      </c>
      <c r="E29" s="156" t="str">
        <f>IFERROR(SUM(D29/D30),"")</f>
        <v/>
      </c>
      <c r="F29" s="45"/>
      <c r="G29" s="45"/>
      <c r="H29" s="45"/>
      <c r="I29" s="45"/>
      <c r="J29" s="45"/>
      <c r="K29" s="45"/>
      <c r="L29" s="45"/>
      <c r="M29" s="45"/>
    </row>
    <row r="30" spans="1:13" ht="15.75" thickBot="1" x14ac:dyDescent="0.3">
      <c r="A30" s="23" t="s">
        <v>738</v>
      </c>
      <c r="B30" s="135" t="e">
        <f>COUNTIFS(#REF!,"ACTIVA INGRESO A CPN",#REF!,"&gt;36",#REF!,"&lt;44",#REF!,$A$13)</f>
        <v>#REF!</v>
      </c>
      <c r="C30" s="157"/>
      <c r="D30" s="135" t="e">
        <f>COUNTIFS(#REF!,"ACTIVA INGRESO A CPN",#REF!,"&gt;36",#REF!,"&lt;44")</f>
        <v>#REF!</v>
      </c>
      <c r="E30" s="157"/>
      <c r="F30" s="45"/>
      <c r="G30" s="45"/>
      <c r="H30" s="45"/>
      <c r="I30" s="45"/>
      <c r="J30" s="45"/>
      <c r="K30" s="45"/>
      <c r="L30" s="45"/>
      <c r="M30" s="45"/>
    </row>
    <row r="31" spans="1:13" x14ac:dyDescent="0.25">
      <c r="C31" s="45"/>
      <c r="D31" s="45"/>
      <c r="E31" s="45"/>
      <c r="F31" s="45"/>
      <c r="G31" s="45"/>
      <c r="H31" s="45"/>
      <c r="I31" s="45"/>
      <c r="J31" s="45"/>
      <c r="K31" s="45"/>
      <c r="L31" s="45"/>
      <c r="M31" s="45"/>
    </row>
    <row r="32" spans="1:13" x14ac:dyDescent="0.25">
      <c r="C32" s="45"/>
      <c r="D32" s="45"/>
      <c r="E32" s="45"/>
      <c r="F32" s="45"/>
      <c r="G32" s="45"/>
      <c r="H32" s="45"/>
      <c r="I32" s="45"/>
      <c r="J32" s="45"/>
      <c r="K32" s="45"/>
      <c r="L32" s="45"/>
      <c r="M32" s="45"/>
    </row>
    <row r="33" spans="1:14" x14ac:dyDescent="0.25">
      <c r="A33" s="46" t="s">
        <v>596</v>
      </c>
      <c r="B33" s="45"/>
      <c r="C33" s="45"/>
      <c r="D33" s="45"/>
      <c r="E33" s="45"/>
      <c r="F33" s="45"/>
      <c r="G33" s="45"/>
      <c r="H33" s="45"/>
      <c r="I33" s="45"/>
      <c r="J33" s="45"/>
      <c r="K33" s="45"/>
      <c r="L33" s="45"/>
      <c r="M33" s="45"/>
    </row>
    <row r="34" spans="1:14" ht="15.75" thickBot="1" x14ac:dyDescent="0.3">
      <c r="A34" s="20"/>
      <c r="B34" s="21"/>
      <c r="C34" s="21"/>
      <c r="D34" s="21"/>
      <c r="E34" s="21"/>
      <c r="F34" s="21"/>
      <c r="G34" s="21"/>
      <c r="H34" s="21"/>
      <c r="I34" s="21"/>
      <c r="J34" s="21"/>
      <c r="K34" s="21"/>
      <c r="L34" s="21"/>
      <c r="M34" s="21"/>
    </row>
    <row r="35" spans="1:14" ht="16.5" thickBot="1" x14ac:dyDescent="0.3">
      <c r="A35" s="51" t="s">
        <v>412</v>
      </c>
      <c r="B35" s="53" t="s">
        <v>366</v>
      </c>
      <c r="C35" s="54" t="s">
        <v>367</v>
      </c>
      <c r="D35" s="54" t="s">
        <v>368</v>
      </c>
      <c r="E35" s="54" t="s">
        <v>369</v>
      </c>
      <c r="F35" s="54" t="s">
        <v>370</v>
      </c>
      <c r="G35" s="54" t="s">
        <v>371</v>
      </c>
      <c r="H35" s="54" t="s">
        <v>372</v>
      </c>
      <c r="I35" s="54" t="s">
        <v>373</v>
      </c>
      <c r="J35" s="54" t="s">
        <v>374</v>
      </c>
      <c r="K35" s="54" t="s">
        <v>375</v>
      </c>
      <c r="L35" s="54" t="s">
        <v>376</v>
      </c>
      <c r="M35" s="56" t="s">
        <v>377</v>
      </c>
      <c r="N35" s="164" t="s">
        <v>421</v>
      </c>
    </row>
    <row r="36" spans="1:14" ht="15.75" thickBot="1" x14ac:dyDescent="0.3">
      <c r="A36" s="52" t="s">
        <v>378</v>
      </c>
      <c r="B36" s="53">
        <v>1</v>
      </c>
      <c r="C36" s="54">
        <v>2</v>
      </c>
      <c r="D36" s="54">
        <v>3</v>
      </c>
      <c r="E36" s="54">
        <v>4</v>
      </c>
      <c r="F36" s="54">
        <v>5</v>
      </c>
      <c r="G36" s="54">
        <v>6</v>
      </c>
      <c r="H36" s="54">
        <v>7</v>
      </c>
      <c r="I36" s="54">
        <v>8</v>
      </c>
      <c r="J36" s="54">
        <v>9</v>
      </c>
      <c r="K36" s="54">
        <v>10</v>
      </c>
      <c r="L36" s="54">
        <v>11</v>
      </c>
      <c r="M36" s="55">
        <v>12</v>
      </c>
      <c r="N36" s="165"/>
    </row>
    <row r="37" spans="1:14" ht="25.5" x14ac:dyDescent="0.25">
      <c r="A37" s="62" t="s">
        <v>597</v>
      </c>
      <c r="B37" s="57" t="e">
        <f>COUNTIFS(#REF!,$B$4,#REF!,B6,#REF!,$A$33)</f>
        <v>#REF!</v>
      </c>
      <c r="C37" s="57" t="e">
        <f>COUNTIFS(#REF!,$B$4,#REF!,C6,#REF!,$A$33)</f>
        <v>#REF!</v>
      </c>
      <c r="D37" s="57" t="e">
        <f>COUNTIFS(#REF!,$B$4,#REF!,D6,#REF!,$A$33)</f>
        <v>#REF!</v>
      </c>
      <c r="E37" s="57" t="e">
        <f>COUNTIFS(#REF!,$B$4,#REF!,E6,#REF!,$A$33)</f>
        <v>#REF!</v>
      </c>
      <c r="F37" s="57" t="e">
        <f>COUNTIFS(#REF!,$B$4,#REF!,F6,#REF!,$A$33)</f>
        <v>#REF!</v>
      </c>
      <c r="G37" s="57" t="e">
        <f>COUNTIFS(#REF!,$B$4,#REF!,G6,#REF!,$A$33)</f>
        <v>#REF!</v>
      </c>
      <c r="H37" s="57" t="e">
        <f>COUNTIFS(#REF!,$B$4,#REF!,H6,#REF!,$A$33)</f>
        <v>#REF!</v>
      </c>
      <c r="I37" s="57" t="e">
        <f>COUNTIFS(#REF!,$B$4,#REF!,I6,#REF!,$A$33)</f>
        <v>#REF!</v>
      </c>
      <c r="J37" s="57" t="e">
        <f>COUNTIFS(#REF!,$B$4,#REF!,J6,#REF!,$A$33)</f>
        <v>#REF!</v>
      </c>
      <c r="K37" s="57" t="e">
        <f>COUNTIFS(#REF!,$B$4,#REF!,K6,#REF!,$A$33)</f>
        <v>#REF!</v>
      </c>
      <c r="L37" s="57" t="e">
        <f>COUNTIFS(#REF!,$B$4,#REF!,L6,#REF!,$A$33)</f>
        <v>#REF!</v>
      </c>
      <c r="M37" s="57" t="e">
        <f>COUNTIFS(#REF!,$B$4,#REF!,M6,#REF!,$A$33)</f>
        <v>#REF!</v>
      </c>
      <c r="N37" s="63" t="e">
        <f>SUM(B37:M37)</f>
        <v>#REF!</v>
      </c>
    </row>
    <row r="38" spans="1:14" ht="26.25" thickBot="1" x14ac:dyDescent="0.3">
      <c r="A38" s="64" t="s">
        <v>741</v>
      </c>
      <c r="B38" s="58" t="e">
        <f>COUNTIFS(#REF!,$B$4,#REF!,B6,#REF!,"I TRIM",#REF!,$A$33)</f>
        <v>#REF!</v>
      </c>
      <c r="C38" s="58" t="e">
        <f>COUNTIFS(#REF!,$B$4,#REF!,C6,#REF!,"I TRIM",#REF!,$A$33)</f>
        <v>#REF!</v>
      </c>
      <c r="D38" s="58" t="e">
        <f>COUNTIFS(#REF!,$B$4,#REF!,D6,#REF!,"I TRIM",#REF!,$A$33)</f>
        <v>#REF!</v>
      </c>
      <c r="E38" s="58" t="e">
        <f>COUNTIFS(#REF!,$B$4,#REF!,E6,#REF!,"I TRIM",#REF!,$A$33)</f>
        <v>#REF!</v>
      </c>
      <c r="F38" s="58" t="e">
        <f>COUNTIFS(#REF!,$B$4,#REF!,F6,#REF!,"I TRIM",#REF!,$A$33)</f>
        <v>#REF!</v>
      </c>
      <c r="G38" s="58" t="e">
        <f>COUNTIFS(#REF!,$B$4,#REF!,G6,#REF!,"I TRIM",#REF!,$A$33)</f>
        <v>#REF!</v>
      </c>
      <c r="H38" s="58" t="e">
        <f>COUNTIFS(#REF!,$B$4,#REF!,H6,#REF!,"I TRIM",#REF!,$A$33)</f>
        <v>#REF!</v>
      </c>
      <c r="I38" s="58" t="e">
        <f>COUNTIFS(#REF!,$B$4,#REF!,I6,#REF!,"I TRIM",#REF!,$A$33)</f>
        <v>#REF!</v>
      </c>
      <c r="J38" s="58" t="e">
        <f>COUNTIFS(#REF!,$B$4,#REF!,J6,#REF!,"I TRIM",#REF!,$A$33)</f>
        <v>#REF!</v>
      </c>
      <c r="K38" s="58" t="e">
        <f>COUNTIFS(#REF!,$B$4,#REF!,K6,#REF!,"I TRIM",#REF!,$A$33)</f>
        <v>#REF!</v>
      </c>
      <c r="L38" s="58" t="e">
        <f>COUNTIFS(#REF!,$B$4,#REF!,L6,#REF!,"I TRIM",#REF!,$A$33)</f>
        <v>#REF!</v>
      </c>
      <c r="M38" s="58" t="e">
        <f>COUNTIFS(#REF!,$B$4,#REF!,M6,#REF!,"I TRIM",#REF!,$A$33)</f>
        <v>#REF!</v>
      </c>
      <c r="N38" s="65" t="e">
        <f>SUM(B38:M38)</f>
        <v>#REF!</v>
      </c>
    </row>
    <row r="39" spans="1:14" ht="15.75" thickBot="1" x14ac:dyDescent="0.3">
      <c r="A39" s="48" t="s">
        <v>598</v>
      </c>
      <c r="B39" s="59" t="e">
        <f>IF(B37=0,"",SUM(B38/B37))</f>
        <v>#REF!</v>
      </c>
      <c r="C39" s="60" t="e">
        <f>IF(C37=0,"",SUM(C38/C37))</f>
        <v>#REF!</v>
      </c>
      <c r="D39" s="60" t="e">
        <f t="shared" ref="D39:N39" si="1">IF(D37=0,"",SUM(D38/D37))</f>
        <v>#REF!</v>
      </c>
      <c r="E39" s="60" t="e">
        <f t="shared" si="1"/>
        <v>#REF!</v>
      </c>
      <c r="F39" s="60" t="e">
        <f t="shared" si="1"/>
        <v>#REF!</v>
      </c>
      <c r="G39" s="60" t="e">
        <f t="shared" si="1"/>
        <v>#REF!</v>
      </c>
      <c r="H39" s="60" t="e">
        <f t="shared" si="1"/>
        <v>#REF!</v>
      </c>
      <c r="I39" s="60" t="e">
        <f t="shared" si="1"/>
        <v>#REF!</v>
      </c>
      <c r="J39" s="60" t="e">
        <f t="shared" si="1"/>
        <v>#REF!</v>
      </c>
      <c r="K39" s="60" t="e">
        <f t="shared" si="1"/>
        <v>#REF!</v>
      </c>
      <c r="L39" s="60" t="e">
        <f t="shared" si="1"/>
        <v>#REF!</v>
      </c>
      <c r="M39" s="60" t="e">
        <f t="shared" si="1"/>
        <v>#REF!</v>
      </c>
      <c r="N39" s="61" t="e">
        <f t="shared" si="1"/>
        <v>#REF!</v>
      </c>
    </row>
    <row r="40" spans="1:14" ht="31.5" customHeight="1" x14ac:dyDescent="0.25">
      <c r="A40" s="62" t="s">
        <v>599</v>
      </c>
      <c r="B40" s="57" t="e">
        <f>COUNTIFS(#REF!,$B$4,#REF!,$B$6)</f>
        <v>#REF!</v>
      </c>
      <c r="C40" s="57" t="e">
        <f>COUNTIFS(#REF!,B4,#REF!,C6)</f>
        <v>#REF!</v>
      </c>
      <c r="D40" s="57" t="e">
        <f>COUNTIFS(#REF!,B4,#REF!,D6)</f>
        <v>#REF!</v>
      </c>
      <c r="E40" s="57" t="e">
        <f>COUNTIFS(#REF!,B4,#REF!,E6)</f>
        <v>#REF!</v>
      </c>
      <c r="F40" s="57" t="e">
        <f>COUNTIFS(#REF!,B4,#REF!,F6)</f>
        <v>#REF!</v>
      </c>
      <c r="G40" s="57" t="e">
        <f>COUNTIFS(#REF!,B4,#REF!,G6)</f>
        <v>#REF!</v>
      </c>
      <c r="H40" s="57" t="e">
        <f>COUNTIFS(#REF!,B4,#REF!,H6)</f>
        <v>#REF!</v>
      </c>
      <c r="I40" s="57" t="e">
        <f>COUNTIFS(#REF!,B4,#REF!,I6)</f>
        <v>#REF!</v>
      </c>
      <c r="J40" s="57" t="e">
        <f>COUNTIFS(#REF!,B4,#REF!,J6)</f>
        <v>#REF!</v>
      </c>
      <c r="K40" s="57" t="e">
        <f>COUNTIFS(#REF!,B4,#REF!,K6)</f>
        <v>#REF!</v>
      </c>
      <c r="L40" s="57" t="e">
        <f>COUNTIFS(#REF!,B4,#REF!,L6)</f>
        <v>#REF!</v>
      </c>
      <c r="M40" s="57" t="e">
        <f>COUNTIFS(#REF!,B4,#REF!,M6)</f>
        <v>#REF!</v>
      </c>
      <c r="N40" s="66" t="e">
        <f>SUM(B40:M40)</f>
        <v>#REF!</v>
      </c>
    </row>
    <row r="41" spans="1:14" ht="31.5" customHeight="1" thickBot="1" x14ac:dyDescent="0.3">
      <c r="A41" s="64" t="s">
        <v>379</v>
      </c>
      <c r="B41" s="58" t="e">
        <f>COUNTIFS(#REF!,$B$4,#REF!,$B$6,#REF!,"I TRIM")</f>
        <v>#REF!</v>
      </c>
      <c r="C41" s="58" t="e">
        <f>COUNTIFS(#REF!,B4,#REF!,C6,#REF!,"I TRIM")</f>
        <v>#REF!</v>
      </c>
      <c r="D41" s="58" t="e">
        <f>COUNTIFS(#REF!,B4,#REF!,D6,#REF!,"I TRIM")</f>
        <v>#REF!</v>
      </c>
      <c r="E41" s="58" t="e">
        <f>COUNTIFS(#REF!,B4,#REF!,E6,#REF!,"I TRIM")</f>
        <v>#REF!</v>
      </c>
      <c r="F41" s="58" t="e">
        <f>COUNTIFS(#REF!,B4,#REF!,F6,#REF!,"I TRIM")</f>
        <v>#REF!</v>
      </c>
      <c r="G41" s="58" t="e">
        <f>COUNTIFS(#REF!,B4,#REF!,G6,#REF!,"I TRIM")</f>
        <v>#REF!</v>
      </c>
      <c r="H41" s="58" t="e">
        <f>COUNTIFS(#REF!,B4,#REF!,H6,#REF!,"I TRIM")</f>
        <v>#REF!</v>
      </c>
      <c r="I41" s="58" t="e">
        <f>COUNTIFS(#REF!,B4,#REF!,I6,#REF!,"I TRIM")</f>
        <v>#REF!</v>
      </c>
      <c r="J41" s="58" t="e">
        <f>COUNTIFS(#REF!,B4,#REF!,J6,#REF!,"I TRIM")</f>
        <v>#REF!</v>
      </c>
      <c r="K41" s="58" t="e">
        <f>COUNTIFS(#REF!,B4,#REF!,K6,#REF!,"I TRIM")</f>
        <v>#REF!</v>
      </c>
      <c r="L41" s="58" t="e">
        <f>COUNTIFS(#REF!,B4,#REF!,L6,#REF!,"I TRIM")</f>
        <v>#REF!</v>
      </c>
      <c r="M41" s="58" t="e">
        <f>COUNTIFS(#REF!,B4,#REF!,M6,#REF!,"I TRIM")</f>
        <v>#REF!</v>
      </c>
      <c r="N41" s="67" t="e">
        <f>SUM(B41:M41)</f>
        <v>#REF!</v>
      </c>
    </row>
    <row r="42" spans="1:14" ht="31.5" customHeight="1" thickBot="1" x14ac:dyDescent="0.3">
      <c r="A42" s="49" t="s">
        <v>602</v>
      </c>
      <c r="B42" s="59" t="e">
        <f>IF($B$40=0,"",SUM(B41/$B$40))</f>
        <v>#REF!</v>
      </c>
      <c r="C42" s="60" t="e">
        <f t="shared" ref="C42:N42" si="2">IF(C40=0,"",SUM(C41/C40))</f>
        <v>#REF!</v>
      </c>
      <c r="D42" s="60" t="e">
        <f t="shared" si="2"/>
        <v>#REF!</v>
      </c>
      <c r="E42" s="60" t="e">
        <f t="shared" si="2"/>
        <v>#REF!</v>
      </c>
      <c r="F42" s="60" t="e">
        <f t="shared" si="2"/>
        <v>#REF!</v>
      </c>
      <c r="G42" s="60" t="e">
        <f t="shared" si="2"/>
        <v>#REF!</v>
      </c>
      <c r="H42" s="60" t="e">
        <f t="shared" si="2"/>
        <v>#REF!</v>
      </c>
      <c r="I42" s="60" t="e">
        <f t="shared" si="2"/>
        <v>#REF!</v>
      </c>
      <c r="J42" s="60" t="e">
        <f t="shared" si="2"/>
        <v>#REF!</v>
      </c>
      <c r="K42" s="60" t="e">
        <f t="shared" si="2"/>
        <v>#REF!</v>
      </c>
      <c r="L42" s="60" t="e">
        <f t="shared" si="2"/>
        <v>#REF!</v>
      </c>
      <c r="M42" s="60" t="e">
        <f t="shared" si="2"/>
        <v>#REF!</v>
      </c>
      <c r="N42" s="61" t="e">
        <f t="shared" si="2"/>
        <v>#REF!</v>
      </c>
    </row>
    <row r="43" spans="1:14" ht="31.5" customHeight="1" thickBot="1" x14ac:dyDescent="0.3">
      <c r="A43" s="82" t="s">
        <v>604</v>
      </c>
      <c r="B43" s="85" t="e">
        <f>COUNTIFS(#REF!,$B$4,#REF!,$B$6,#REF!,"I TRIM")</f>
        <v>#REF!</v>
      </c>
      <c r="C43" s="85" t="e">
        <f>COUNTIFS(#REF!,B4,#REF!,C6,#REF!,"I TRIM")</f>
        <v>#REF!</v>
      </c>
      <c r="D43" s="85" t="e">
        <f>COUNTIFS(#REF!,B4,#REF!,D6,#REF!,"I TRIM")</f>
        <v>#REF!</v>
      </c>
      <c r="E43" s="85" t="e">
        <f>COUNTIFS(#REF!,B4,#REF!,E5,#REF!,"I TRIM")</f>
        <v>#REF!</v>
      </c>
      <c r="F43" s="85" t="e">
        <f>COUNTIFS(#REF!,B4,#REF!,F6,#REF!,"I TRIM")</f>
        <v>#REF!</v>
      </c>
      <c r="G43" s="85" t="e">
        <f>COUNTIFS(#REF!,B4,#REF!,G6,#REF!,"I TRIM")</f>
        <v>#REF!</v>
      </c>
      <c r="H43" s="85" t="e">
        <f>COUNTIFS(#REF!,B4,#REF!,H6,#REF!,"I TRIM")</f>
        <v>#REF!</v>
      </c>
      <c r="I43" s="85" t="e">
        <f>COUNTIFS(#REF!,B4,#REF!,I6,#REF!,"I TRIM")</f>
        <v>#REF!</v>
      </c>
      <c r="J43" s="85" t="e">
        <f>COUNTIFS(#REF!,B4,#REF!,J6,#REF!,"I TRIM")</f>
        <v>#REF!</v>
      </c>
      <c r="K43" s="85" t="e">
        <f>COUNTIFS(#REF!,B4,#REF!,K6,#REF!,"I TRIM")</f>
        <v>#REF!</v>
      </c>
      <c r="L43" s="85" t="e">
        <f>COUNTIFS(#REF!,B4,#REF!,L6,#REF!,"I TRIM")</f>
        <v>#REF!</v>
      </c>
      <c r="M43" s="85" t="e">
        <f>COUNTIFS(#REF!,B4,#REF!,M6,#REF!,"I TRIM")</f>
        <v>#REF!</v>
      </c>
      <c r="N43" s="67" t="e">
        <f>SUM(B43:M43)</f>
        <v>#REF!</v>
      </c>
    </row>
    <row r="44" spans="1:14" ht="31.5" customHeight="1" thickBot="1" x14ac:dyDescent="0.3">
      <c r="A44" s="86" t="s">
        <v>603</v>
      </c>
      <c r="B44" s="59" t="e">
        <f>IF(B40=0,"",SUM(B43/B40))</f>
        <v>#REF!</v>
      </c>
      <c r="C44" s="60" t="e">
        <f t="shared" ref="C44:M44" si="3">IF(C40=0,"",SUM(C43/C40))</f>
        <v>#REF!</v>
      </c>
      <c r="D44" s="60" t="e">
        <f t="shared" si="3"/>
        <v>#REF!</v>
      </c>
      <c r="E44" s="60" t="e">
        <f t="shared" si="3"/>
        <v>#REF!</v>
      </c>
      <c r="F44" s="60" t="e">
        <f t="shared" si="3"/>
        <v>#REF!</v>
      </c>
      <c r="G44" s="60" t="e">
        <f t="shared" si="3"/>
        <v>#REF!</v>
      </c>
      <c r="H44" s="60" t="e">
        <f t="shared" si="3"/>
        <v>#REF!</v>
      </c>
      <c r="I44" s="60" t="e">
        <f t="shared" si="3"/>
        <v>#REF!</v>
      </c>
      <c r="J44" s="60" t="e">
        <f t="shared" si="3"/>
        <v>#REF!</v>
      </c>
      <c r="K44" s="60" t="e">
        <f t="shared" si="3"/>
        <v>#REF!</v>
      </c>
      <c r="L44" s="60" t="e">
        <f t="shared" si="3"/>
        <v>#REF!</v>
      </c>
      <c r="M44" s="60" t="e">
        <f t="shared" si="3"/>
        <v>#REF!</v>
      </c>
      <c r="N44" s="61" t="e">
        <f>IF(N40=0,"",SUM(N43/N40))</f>
        <v>#REF!</v>
      </c>
    </row>
    <row r="45" spans="1:14" ht="31.5" customHeight="1" x14ac:dyDescent="0.25">
      <c r="A45" s="62" t="s">
        <v>600</v>
      </c>
      <c r="B45" s="57" t="e">
        <f>SUM(B40-B37)</f>
        <v>#REF!</v>
      </c>
      <c r="C45" s="57" t="e">
        <f t="shared" ref="C45:M45" si="4">SUM(C40-C37)</f>
        <v>#REF!</v>
      </c>
      <c r="D45" s="57" t="e">
        <f t="shared" si="4"/>
        <v>#REF!</v>
      </c>
      <c r="E45" s="57" t="e">
        <f t="shared" si="4"/>
        <v>#REF!</v>
      </c>
      <c r="F45" s="57" t="e">
        <f t="shared" si="4"/>
        <v>#REF!</v>
      </c>
      <c r="G45" s="57" t="e">
        <f t="shared" si="4"/>
        <v>#REF!</v>
      </c>
      <c r="H45" s="57" t="e">
        <f t="shared" si="4"/>
        <v>#REF!</v>
      </c>
      <c r="I45" s="57" t="e">
        <f t="shared" si="4"/>
        <v>#REF!</v>
      </c>
      <c r="J45" s="57" t="e">
        <f t="shared" si="4"/>
        <v>#REF!</v>
      </c>
      <c r="K45" s="57" t="e">
        <f t="shared" si="4"/>
        <v>#REF!</v>
      </c>
      <c r="L45" s="57" t="e">
        <f t="shared" si="4"/>
        <v>#REF!</v>
      </c>
      <c r="M45" s="57" t="e">
        <f t="shared" si="4"/>
        <v>#REF!</v>
      </c>
      <c r="N45" s="66" t="e">
        <f>SUM(B45:M45)</f>
        <v>#REF!</v>
      </c>
    </row>
    <row r="46" spans="1:14" ht="31.5" customHeight="1" thickBot="1" x14ac:dyDescent="0.3">
      <c r="A46" s="64" t="s">
        <v>379</v>
      </c>
      <c r="B46" s="58" t="e">
        <f>+B41-B38</f>
        <v>#REF!</v>
      </c>
      <c r="C46" s="58" t="e">
        <f t="shared" ref="C46:M46" si="5">+C41-C38</f>
        <v>#REF!</v>
      </c>
      <c r="D46" s="58" t="e">
        <f t="shared" si="5"/>
        <v>#REF!</v>
      </c>
      <c r="E46" s="58" t="e">
        <f t="shared" si="5"/>
        <v>#REF!</v>
      </c>
      <c r="F46" s="58" t="e">
        <f t="shared" si="5"/>
        <v>#REF!</v>
      </c>
      <c r="G46" s="58" t="e">
        <f t="shared" si="5"/>
        <v>#REF!</v>
      </c>
      <c r="H46" s="58" t="e">
        <f t="shared" si="5"/>
        <v>#REF!</v>
      </c>
      <c r="I46" s="58" t="e">
        <f t="shared" si="5"/>
        <v>#REF!</v>
      </c>
      <c r="J46" s="58" t="e">
        <f t="shared" si="5"/>
        <v>#REF!</v>
      </c>
      <c r="K46" s="58" t="e">
        <f t="shared" si="5"/>
        <v>#REF!</v>
      </c>
      <c r="L46" s="58" t="e">
        <f t="shared" si="5"/>
        <v>#REF!</v>
      </c>
      <c r="M46" s="58" t="e">
        <f t="shared" si="5"/>
        <v>#REF!</v>
      </c>
      <c r="N46" s="67" t="e">
        <f>SUM(B46:M46)</f>
        <v>#REF!</v>
      </c>
    </row>
    <row r="47" spans="1:14" ht="31.5" customHeight="1" thickBot="1" x14ac:dyDescent="0.3">
      <c r="A47" s="50" t="s">
        <v>601</v>
      </c>
      <c r="B47" s="59" t="e">
        <f>IF(B45=0,"",SUM(B46/B45))</f>
        <v>#REF!</v>
      </c>
      <c r="C47" s="60" t="e">
        <f t="shared" ref="C47:M47" si="6">IF(C45=0,"",SUM(C46/C45))</f>
        <v>#REF!</v>
      </c>
      <c r="D47" s="60" t="e">
        <f t="shared" si="6"/>
        <v>#REF!</v>
      </c>
      <c r="E47" s="60" t="e">
        <f t="shared" si="6"/>
        <v>#REF!</v>
      </c>
      <c r="F47" s="60" t="e">
        <f t="shared" si="6"/>
        <v>#REF!</v>
      </c>
      <c r="G47" s="60" t="e">
        <f t="shared" si="6"/>
        <v>#REF!</v>
      </c>
      <c r="H47" s="60" t="e">
        <f t="shared" si="6"/>
        <v>#REF!</v>
      </c>
      <c r="I47" s="60" t="e">
        <f t="shared" si="6"/>
        <v>#REF!</v>
      </c>
      <c r="J47" s="60" t="e">
        <f t="shared" si="6"/>
        <v>#REF!</v>
      </c>
      <c r="K47" s="60" t="e">
        <f t="shared" si="6"/>
        <v>#REF!</v>
      </c>
      <c r="L47" s="60" t="e">
        <f t="shared" si="6"/>
        <v>#REF!</v>
      </c>
      <c r="M47" s="60" t="e">
        <f t="shared" si="6"/>
        <v>#REF!</v>
      </c>
      <c r="N47" s="61" t="e">
        <f>IF(N45=0,"",SUM(N46/N45))</f>
        <v>#REF!</v>
      </c>
    </row>
    <row r="48" spans="1:14" ht="31.5" customHeight="1" thickBot="1" x14ac:dyDescent="0.3">
      <c r="A48" s="62" t="s">
        <v>690</v>
      </c>
      <c r="B48" s="57" t="e">
        <f>COUNTIFS(#REF!,$B$4,#REF!,B19,Tabla1[ATENCIÓN PRECONCEPCIONAL],"PROCESO COMPLETO DE ATENCIÓN")</f>
        <v>#REF!</v>
      </c>
      <c r="C48" s="57" t="e">
        <f>COUNTIFS(#REF!,$B$4,#REF!,C19,Tabla1[ATENCIÓN PRECONCEPCIONAL],"PROCESO COMPLETO DE ATENCIÓN")</f>
        <v>#REF!</v>
      </c>
      <c r="D48" s="57" t="e">
        <f>COUNTIFS(#REF!,$B$4,#REF!,D19,Tabla1[ATENCIÓN PRECONCEPCIONAL],"PROCESO COMPLETO DE ATENCIÓN")</f>
        <v>#REF!</v>
      </c>
      <c r="E48" s="57" t="e">
        <f>COUNTIFS(#REF!,$B$4,#REF!,E19,Tabla1[ATENCIÓN PRECONCEPCIONAL],"PROCESO COMPLETO DE ATENCIÓN")</f>
        <v>#REF!</v>
      </c>
      <c r="F48" s="57" t="e">
        <f>COUNTIFS(#REF!,$B$4,#REF!,F19,Tabla1[ATENCIÓN PRECONCEPCIONAL],"PROCESO COMPLETO DE ATENCIÓN")</f>
        <v>#REF!</v>
      </c>
      <c r="G48" s="57" t="e">
        <f>COUNTIFS(#REF!,$B$4,#REF!,G19,Tabla1[ATENCIÓN PRECONCEPCIONAL],"PROCESO COMPLETO DE ATENCIÓN")</f>
        <v>#REF!</v>
      </c>
      <c r="H48" s="57" t="e">
        <f>COUNTIFS(#REF!,$B$4,#REF!,H19,Tabla1[ATENCIÓN PRECONCEPCIONAL],"PROCESO COMPLETO DE ATENCIÓN")</f>
        <v>#REF!</v>
      </c>
      <c r="I48" s="57" t="e">
        <f>COUNTIFS(#REF!,$B$4,#REF!,I19,Tabla1[ATENCIÓN PRECONCEPCIONAL],"PROCESO COMPLETO DE ATENCIÓN")</f>
        <v>#REF!</v>
      </c>
      <c r="J48" s="57" t="e">
        <f>COUNTIFS(#REF!,$B$4,#REF!,J19,Tabla1[ATENCIÓN PRECONCEPCIONAL],"PROCESO COMPLETO DE ATENCIÓN")</f>
        <v>#REF!</v>
      </c>
      <c r="K48" s="57" t="e">
        <f>COUNTIFS(#REF!,$B$4,#REF!,K19,Tabla1[ATENCIÓN PRECONCEPCIONAL],"PROCESO COMPLETO DE ATENCIÓN")</f>
        <v>#REF!</v>
      </c>
      <c r="L48" s="57" t="e">
        <f>COUNTIFS(#REF!,$B$4,#REF!,L19,Tabla1[ATENCIÓN PRECONCEPCIONAL],"PROCESO COMPLETO DE ATENCIÓN")</f>
        <v>#REF!</v>
      </c>
      <c r="M48" s="57" t="e">
        <f>COUNTIFS(#REF!,$B$4,#REF!,M19,Tabla1[ATENCIÓN PRECONCEPCIONAL],"PROCESO COMPLETO DE ATENCIÓN")</f>
        <v>#REF!</v>
      </c>
      <c r="N48" s="63" t="e">
        <f>SUM(B48:M48)</f>
        <v>#REF!</v>
      </c>
    </row>
    <row r="49" spans="1:14" ht="31.5" customHeight="1" thickBot="1" x14ac:dyDescent="0.3">
      <c r="A49" s="120" t="s">
        <v>689</v>
      </c>
      <c r="B49" s="59" t="e">
        <f t="shared" ref="B49:N49" si="7">IF(B53=0,"",SUM(B48/B53))</f>
        <v>#REF!</v>
      </c>
      <c r="C49" s="60" t="e">
        <f t="shared" si="7"/>
        <v>#REF!</v>
      </c>
      <c r="D49" s="60" t="e">
        <f t="shared" si="7"/>
        <v>#REF!</v>
      </c>
      <c r="E49" s="60" t="e">
        <f t="shared" si="7"/>
        <v>#REF!</v>
      </c>
      <c r="F49" s="60" t="e">
        <f t="shared" si="7"/>
        <v>#REF!</v>
      </c>
      <c r="G49" s="60" t="e">
        <f t="shared" si="7"/>
        <v>#REF!</v>
      </c>
      <c r="H49" s="60" t="e">
        <f t="shared" si="7"/>
        <v>#REF!</v>
      </c>
      <c r="I49" s="60" t="e">
        <f t="shared" si="7"/>
        <v>#REF!</v>
      </c>
      <c r="J49" s="60" t="e">
        <f t="shared" si="7"/>
        <v>#REF!</v>
      </c>
      <c r="K49" s="60" t="e">
        <f t="shared" si="7"/>
        <v>#REF!</v>
      </c>
      <c r="L49" s="60" t="e">
        <f t="shared" si="7"/>
        <v>#REF!</v>
      </c>
      <c r="M49" s="60" t="e">
        <f t="shared" si="7"/>
        <v>#REF!</v>
      </c>
      <c r="N49" s="61" t="e">
        <f t="shared" si="7"/>
        <v>#REF!</v>
      </c>
    </row>
    <row r="50" spans="1:14" ht="42" customHeight="1" x14ac:dyDescent="0.25">
      <c r="A50" s="138" t="s">
        <v>692</v>
      </c>
      <c r="B50" s="58" t="e">
        <f>COUNTIFS(#REF!,$B$4,#REF!,B6,#REF!,"ALTO RIESGO",#REF!,"&lt;&gt;")</f>
        <v>#REF!</v>
      </c>
      <c r="C50" s="58" t="e">
        <f>COUNTIFS(#REF!,$B$4,#REF!,C6,#REF!,"ALTO RIESGO",#REF!,"&lt;&gt;")</f>
        <v>#REF!</v>
      </c>
      <c r="D50" s="58" t="e">
        <f>COUNTIFS(#REF!,$B$4,#REF!,D6,#REF!,"ALTO RIESGO",#REF!,"&lt;&gt;")</f>
        <v>#REF!</v>
      </c>
      <c r="E50" s="58" t="e">
        <f>COUNTIFS(#REF!,$B$4,#REF!,E6,#REF!,"ALTO RIESGO",#REF!,"&lt;&gt;")</f>
        <v>#REF!</v>
      </c>
      <c r="F50" s="58" t="e">
        <f>COUNTIFS(#REF!,$B$4,#REF!,F6,#REF!,"ALTO RIESGO",#REF!,"&lt;&gt;")</f>
        <v>#REF!</v>
      </c>
      <c r="G50" s="58" t="e">
        <f>COUNTIFS(#REF!,$B$4,#REF!,G6,#REF!,"ALTO RIESGO",#REF!,"&lt;&gt;")</f>
        <v>#REF!</v>
      </c>
      <c r="H50" s="58" t="e">
        <f>COUNTIFS(#REF!,$B$4,#REF!,H6,#REF!,"ALTO RIESGO",#REF!,"&lt;&gt;")</f>
        <v>#REF!</v>
      </c>
      <c r="I50" s="58" t="e">
        <f>COUNTIFS(#REF!,$B$4,#REF!,I6,#REF!,"ALTO RIESGO",#REF!,"&lt;&gt;")</f>
        <v>#REF!</v>
      </c>
      <c r="J50" s="58" t="e">
        <f>COUNTIFS(#REF!,$B$4,#REF!,J6,#REF!,"ALTO RIESGO",#REF!,"&lt;&gt;")</f>
        <v>#REF!</v>
      </c>
      <c r="K50" s="58" t="e">
        <f>COUNTIFS(#REF!,$B$4,#REF!,K6,#REF!,"ALTO RIESGO",#REF!,"&lt;&gt;")</f>
        <v>#REF!</v>
      </c>
      <c r="L50" s="58" t="e">
        <f>COUNTIFS(#REF!,$B$4,#REF!,L6,#REF!,"ALTO RIESGO",#REF!,"&lt;&gt;")</f>
        <v>#REF!</v>
      </c>
      <c r="M50" s="58" t="e">
        <f>COUNTIFS(#REF!,$B$4,#REF!,M6,#REF!,"ALTO RIESGO",#REF!,"&lt;&gt;")</f>
        <v>#REF!</v>
      </c>
      <c r="N50" s="67" t="e">
        <f>SUM(B50:M50)</f>
        <v>#REF!</v>
      </c>
    </row>
    <row r="51" spans="1:14" ht="42" customHeight="1" thickBot="1" x14ac:dyDescent="0.3">
      <c r="A51" s="64" t="s">
        <v>698</v>
      </c>
      <c r="B51" s="58" t="e">
        <f>COUNTIFS(#REF!,$B$4,#REF!,B6,#REF!,"ALTO RIESGO")</f>
        <v>#REF!</v>
      </c>
      <c r="C51" s="58" t="e">
        <f>COUNTIFS(#REF!,$B$4,#REF!,C6,#REF!,"ALTO RIESGO")</f>
        <v>#REF!</v>
      </c>
      <c r="D51" s="58" t="e">
        <f>COUNTIFS(#REF!,$B$4,#REF!,D6,#REF!,"ALTO RIESGO")</f>
        <v>#REF!</v>
      </c>
      <c r="E51" s="58" t="e">
        <f>COUNTIFS(#REF!,$B$4,#REF!,E6,#REF!,"ALTO RIESGO")</f>
        <v>#REF!</v>
      </c>
      <c r="F51" s="58" t="e">
        <f>COUNTIFS(#REF!,$B$4,#REF!,F6,#REF!,"ALTO RIESGO")</f>
        <v>#REF!</v>
      </c>
      <c r="G51" s="58" t="e">
        <f>COUNTIFS(#REF!,$B$4,#REF!,G6,#REF!,"ALTO RIESGO")</f>
        <v>#REF!</v>
      </c>
      <c r="H51" s="58" t="e">
        <f>COUNTIFS(#REF!,$B$4,#REF!,H6,#REF!,"ALTO RIESGO")</f>
        <v>#REF!</v>
      </c>
      <c r="I51" s="58" t="e">
        <f>COUNTIFS(#REF!,$B$4,#REF!,I6,#REF!,"ALTO RIESGO")</f>
        <v>#REF!</v>
      </c>
      <c r="J51" s="58" t="e">
        <f>COUNTIFS(#REF!,$B$4,#REF!,J6,#REF!,"ALTO RIESGO")</f>
        <v>#REF!</v>
      </c>
      <c r="K51" s="58" t="e">
        <f>COUNTIFS(#REF!,$B$4,#REF!,K6,#REF!,"ALTO RIESGO")</f>
        <v>#REF!</v>
      </c>
      <c r="L51" s="58" t="e">
        <f>COUNTIFS(#REF!,$B$4,#REF!,L6,#REF!,"ALTO RIESGO")</f>
        <v>#REF!</v>
      </c>
      <c r="M51" s="58" t="e">
        <f>COUNTIFS(#REF!,$B$4,#REF!,M6,#REF!,"ALTO RIESGO")</f>
        <v>#REF!</v>
      </c>
      <c r="N51" s="67" t="e">
        <f>SUM(B51:M51)</f>
        <v>#REF!</v>
      </c>
    </row>
    <row r="52" spans="1:14" ht="31.5" customHeight="1" thickBot="1" x14ac:dyDescent="0.3">
      <c r="A52" s="129" t="s">
        <v>691</v>
      </c>
      <c r="B52" s="59" t="e">
        <f>IF(B51=0,"",SUM(B50/B51))</f>
        <v>#REF!</v>
      </c>
      <c r="C52" s="60" t="e">
        <f t="shared" ref="C52:N52" si="8">IF(C51=0,"",SUM(C50/C51))</f>
        <v>#REF!</v>
      </c>
      <c r="D52" s="60" t="e">
        <f t="shared" si="8"/>
        <v>#REF!</v>
      </c>
      <c r="E52" s="60" t="e">
        <f t="shared" si="8"/>
        <v>#REF!</v>
      </c>
      <c r="F52" s="60" t="e">
        <f t="shared" si="8"/>
        <v>#REF!</v>
      </c>
      <c r="G52" s="60" t="e">
        <f t="shared" si="8"/>
        <v>#REF!</v>
      </c>
      <c r="H52" s="60" t="e">
        <f t="shared" si="8"/>
        <v>#REF!</v>
      </c>
      <c r="I52" s="60" t="e">
        <f t="shared" si="8"/>
        <v>#REF!</v>
      </c>
      <c r="J52" s="60" t="e">
        <f t="shared" si="8"/>
        <v>#REF!</v>
      </c>
      <c r="K52" s="60" t="e">
        <f t="shared" si="8"/>
        <v>#REF!</v>
      </c>
      <c r="L52" s="60" t="e">
        <f t="shared" si="8"/>
        <v>#REF!</v>
      </c>
      <c r="M52" s="60" t="e">
        <f t="shared" si="8"/>
        <v>#REF!</v>
      </c>
      <c r="N52" s="61" t="e">
        <f t="shared" si="8"/>
        <v>#REF!</v>
      </c>
    </row>
    <row r="53" spans="1:14" ht="39" customHeight="1" thickBot="1" x14ac:dyDescent="0.3">
      <c r="A53" s="64" t="s">
        <v>713</v>
      </c>
      <c r="B53" s="58" t="e">
        <f>SUM(COUNTIFS(#REF!,$B$4,#REF!,B6,#REF!,"PARTO",#REF!,"&gt;36",#REF!,"&lt;44",#REF!,"&lt;&gt;"),COUNTIFS(#REF!,$B$4,#REF!,B6,#REF!,"CESAREA",#REF!,"&gt;36",#REF!,"&lt;44",#REF!,"&lt;&gt;"))</f>
        <v>#REF!</v>
      </c>
      <c r="C53" s="58" t="e">
        <f>SUM(COUNTIFS(#REF!,$B$4,#REF!,C6,#REF!,"PARTO",#REF!,"&gt;36",#REF!,"&lt;44",#REF!,"&lt;&gt;"),COUNTIFS(#REF!,$B$4,#REF!,C6,#REF!,"CESAREA",#REF!,"&gt;36",#REF!,"&lt;44",#REF!,"&lt;&gt;"))</f>
        <v>#REF!</v>
      </c>
      <c r="D53" s="58" t="e">
        <f>SUM(COUNTIFS(#REF!,$B$4,#REF!,D6,#REF!,"PARTO",#REF!,"&gt;36",#REF!,"&lt;44",#REF!,"&lt;&gt;"),COUNTIFS(#REF!,$B$4,#REF!,D6,#REF!,"CESAREA",#REF!,"&gt;36",#REF!,"&lt;44",#REF!,"&lt;&gt;"))</f>
        <v>#REF!</v>
      </c>
      <c r="E53" s="58" t="e">
        <f>SUM(COUNTIFS(#REF!,$B$4,#REF!,E6,#REF!,"PARTO",#REF!,"&gt;36",#REF!,"&lt;44",#REF!,"&lt;&gt;"),COUNTIFS(#REF!,$B$4,#REF!,E6,#REF!,"CESAREA",#REF!,"&gt;36",#REF!,"&lt;44",#REF!,"&lt;&gt;"))</f>
        <v>#REF!</v>
      </c>
      <c r="F53" s="58" t="e">
        <f>SUM(COUNTIFS(#REF!,$B$4,#REF!,F6,#REF!,"PARTO",#REF!,"&gt;36",#REF!,"&lt;44",#REF!,"&lt;&gt;"),COUNTIFS(#REF!,$B$4,#REF!,F6,#REF!,"CESAREA",#REF!,"&gt;36",#REF!,"&lt;44",#REF!,"&lt;&gt;"))</f>
        <v>#REF!</v>
      </c>
      <c r="G53" s="58" t="e">
        <f>SUM(COUNTIFS(#REF!,$B$4,#REF!,G6,#REF!,"PARTO",#REF!,"&gt;36",#REF!,"&lt;44",#REF!,"&lt;&gt;"),COUNTIFS(#REF!,$B$4,#REF!,G6,#REF!,"CESAREA",#REF!,"&gt;36",#REF!,"&lt;44",#REF!,"&lt;&gt;"))</f>
        <v>#REF!</v>
      </c>
      <c r="H53" s="58" t="e">
        <f>SUM(COUNTIFS(#REF!,$B$4,#REF!,H6,#REF!,"PARTO",#REF!,"&gt;36",#REF!,"&lt;44",#REF!,"&lt;&gt;"),COUNTIFS(#REF!,$B$4,#REF!,H6,#REF!,"CESAREA",#REF!,"&gt;36",#REF!,"&lt;44",#REF!,"&lt;&gt;"))</f>
        <v>#REF!</v>
      </c>
      <c r="I53" s="58" t="e">
        <f>SUM(COUNTIFS(#REF!,$B$4,#REF!,I6,#REF!,"PARTO",#REF!,"&gt;36",#REF!,"&lt;44",#REF!,"&lt;&gt;"),COUNTIFS(#REF!,$B$4,#REF!,I6,#REF!,"CESAREA",#REF!,"&gt;36",#REF!,"&lt;44",#REF!,"&lt;&gt;"))</f>
        <v>#REF!</v>
      </c>
      <c r="J53" s="58" t="e">
        <f>SUM(COUNTIFS(#REF!,$B$4,#REF!,J6,#REF!,"PARTO",#REF!,"&gt;36",#REF!,"&lt;44",#REF!,"&lt;&gt;"),COUNTIFS(#REF!,$B$4,#REF!,J6,#REF!,"CESAREA",#REF!,"&gt;36",#REF!,"&lt;44",#REF!,"&lt;&gt;"))</f>
        <v>#REF!</v>
      </c>
      <c r="K53" s="58" t="e">
        <f>SUM(COUNTIFS(#REF!,$B$4,#REF!,K6,#REF!,"PARTO",#REF!,"&gt;36",#REF!,"&lt;44",#REF!,"&lt;&gt;"),COUNTIFS(#REF!,$B$4,#REF!,K6,#REF!,"CESAREA",#REF!,"&gt;36",#REF!,"&lt;44",#REF!,"&lt;&gt;"))</f>
        <v>#REF!</v>
      </c>
      <c r="L53" s="58" t="e">
        <f>SUM(COUNTIFS(#REF!,$B$4,#REF!,L6,#REF!,"PARTO",#REF!,"&gt;36",#REF!,"&lt;44",#REF!,"&lt;&gt;"),COUNTIFS(#REF!,$B$4,#REF!,L6,#REF!,"CESAREA",#REF!,"&gt;36",#REF!,"&lt;44",#REF!,"&lt;&gt;"))</f>
        <v>#REF!</v>
      </c>
      <c r="M53" s="58" t="e">
        <f>SUM(COUNTIFS(#REF!,$B$4,#REF!,M6,#REF!,"PARTO",#REF!,"&gt;36",#REF!,"&lt;44",#REF!,"&lt;&gt;"),COUNTIFS(#REF!,$B$4,#REF!,M6,#REF!,"CESAREA",#REF!,"&gt;36",#REF!,"&lt;44",#REF!,"&lt;&gt;"))</f>
        <v>#REF!</v>
      </c>
      <c r="N53" s="67" t="e">
        <f>SUM(B53:M53)</f>
        <v>#REF!</v>
      </c>
    </row>
    <row r="54" spans="1:14" ht="31.5" customHeight="1" thickBot="1" x14ac:dyDescent="0.3">
      <c r="A54" s="129" t="s">
        <v>712</v>
      </c>
      <c r="B54" s="59" t="e">
        <f t="shared" ref="B54:N54" si="9">IF(B$60=0,"",SUM(B53/B$60))</f>
        <v>#REF!</v>
      </c>
      <c r="C54" s="60" t="e">
        <f t="shared" si="9"/>
        <v>#REF!</v>
      </c>
      <c r="D54" s="60" t="e">
        <f t="shared" si="9"/>
        <v>#REF!</v>
      </c>
      <c r="E54" s="60" t="e">
        <f t="shared" si="9"/>
        <v>#REF!</v>
      </c>
      <c r="F54" s="60" t="e">
        <f t="shared" si="9"/>
        <v>#REF!</v>
      </c>
      <c r="G54" s="60" t="e">
        <f t="shared" si="9"/>
        <v>#REF!</v>
      </c>
      <c r="H54" s="60" t="e">
        <f t="shared" si="9"/>
        <v>#REF!</v>
      </c>
      <c r="I54" s="60" t="e">
        <f t="shared" si="9"/>
        <v>#REF!</v>
      </c>
      <c r="J54" s="60" t="e">
        <f t="shared" si="9"/>
        <v>#REF!</v>
      </c>
      <c r="K54" s="60" t="e">
        <f t="shared" si="9"/>
        <v>#REF!</v>
      </c>
      <c r="L54" s="60" t="e">
        <f t="shared" si="9"/>
        <v>#REF!</v>
      </c>
      <c r="M54" s="60" t="e">
        <f t="shared" si="9"/>
        <v>#REF!</v>
      </c>
      <c r="N54" s="61" t="e">
        <f t="shared" si="9"/>
        <v>#REF!</v>
      </c>
    </row>
    <row r="55" spans="1:14" ht="31.5" customHeight="1" x14ac:dyDescent="0.25">
      <c r="A55" s="64" t="s">
        <v>694</v>
      </c>
      <c r="B55" s="58" t="e">
        <f>COUNTIFS(#REF!,$B$4,#REF!,B6,#REF!,"SALIO PROGRAMA")</f>
        <v>#REF!</v>
      </c>
      <c r="C55" s="58" t="e">
        <f>COUNTIFS(#REF!,$B$4,#REF!,C6,#REF!,"SALIO PROGRAMA")</f>
        <v>#REF!</v>
      </c>
      <c r="D55" s="58" t="e">
        <f>COUNTIFS(#REF!,$B$4,#REF!,D6,#REF!,"SALIO PROGRAMA")</f>
        <v>#REF!</v>
      </c>
      <c r="E55" s="58" t="e">
        <f>COUNTIFS(#REF!,$B$4,#REF!,E6,#REF!,"SALIO PROGRAMA")</f>
        <v>#REF!</v>
      </c>
      <c r="F55" s="58" t="e">
        <f>COUNTIFS(#REF!,$B$4,#REF!,F6,#REF!,"SALIO PROGRAMA")</f>
        <v>#REF!</v>
      </c>
      <c r="G55" s="58" t="e">
        <f>COUNTIFS(#REF!,$B$4,#REF!,G6,#REF!,"SALIO PROGRAMA")</f>
        <v>#REF!</v>
      </c>
      <c r="H55" s="58" t="e">
        <f>COUNTIFS(#REF!,$B$4,#REF!,H6,#REF!,"SALIO PROGRAMA")</f>
        <v>#REF!</v>
      </c>
      <c r="I55" s="58" t="e">
        <f>COUNTIFS(#REF!,$B$4,#REF!,I6,#REF!,"SALIO PROGRAMA")</f>
        <v>#REF!</v>
      </c>
      <c r="J55" s="58" t="e">
        <f>COUNTIFS(#REF!,$B$4,#REF!,J6,#REF!,"SALIO PROGRAMA")</f>
        <v>#REF!</v>
      </c>
      <c r="K55" s="58" t="e">
        <f>COUNTIFS(#REF!,$B$4,#REF!,K6,#REF!,"SALIO PROGRAMA")</f>
        <v>#REF!</v>
      </c>
      <c r="L55" s="58" t="e">
        <f>COUNTIFS(#REF!,$B$4,#REF!,L6,#REF!,"SALIO PROGRAMA")</f>
        <v>#REF!</v>
      </c>
      <c r="M55" s="58" t="e">
        <f>COUNTIFS(#REF!,$B$4,#REF!,M6,#REF!,"SALIO PROGRAMA")</f>
        <v>#REF!</v>
      </c>
      <c r="N55" s="66" t="e">
        <f>SUM(B55:M55)</f>
        <v>#REF!</v>
      </c>
    </row>
    <row r="56" spans="1:14" ht="43.5" customHeight="1" thickBot="1" x14ac:dyDescent="0.3">
      <c r="A56" s="26" t="s">
        <v>695</v>
      </c>
      <c r="B56" s="16" t="e">
        <f>COUNTIFS(#REF!,$B$4,#REF!,B6,#REF!,"SALIO PROGRAMA",#REF!,"COMPLETO")</f>
        <v>#REF!</v>
      </c>
      <c r="C56" s="16" t="e">
        <f>COUNTIFS(#REF!,$B$4,#REF!,C6,#REF!,"SALIO PROGRAMA",#REF!,"COMPLETO")</f>
        <v>#REF!</v>
      </c>
      <c r="D56" s="16" t="e">
        <f>COUNTIFS(#REF!,$B$4,#REF!,D6,#REF!,"SALIO PROGRAMA",#REF!,"COMPLETO")</f>
        <v>#REF!</v>
      </c>
      <c r="E56" s="16" t="e">
        <f>COUNTIFS(#REF!,$B$4,#REF!,E6,#REF!,"SALIO PROGRAMA",#REF!,"COMPLETO")</f>
        <v>#REF!</v>
      </c>
      <c r="F56" s="16" t="e">
        <f>COUNTIFS(#REF!,$B$4,#REF!,F6,#REF!,"SALIO PROGRAMA",#REF!,"COMPLETO")</f>
        <v>#REF!</v>
      </c>
      <c r="G56" s="16" t="e">
        <f>COUNTIFS(#REF!,$B$4,#REF!,G6,#REF!,"SALIO PROGRAMA",#REF!,"COMPLETO")</f>
        <v>#REF!</v>
      </c>
      <c r="H56" s="16" t="e">
        <f>COUNTIFS(#REF!,$B$4,#REF!,H6,#REF!,"SALIO PROGRAMA",#REF!,"COMPLETO")</f>
        <v>#REF!</v>
      </c>
      <c r="I56" s="16" t="e">
        <f>COUNTIFS(#REF!,$B$4,#REF!,I6,#REF!,"SALIO PROGRAMA",#REF!,"COMPLETO")</f>
        <v>#REF!</v>
      </c>
      <c r="J56" s="16" t="e">
        <f>COUNTIFS(#REF!,$B$4,#REF!,J6,#REF!,"SALIO PROGRAMA",#REF!,"COMPLETO")</f>
        <v>#REF!</v>
      </c>
      <c r="K56" s="16" t="e">
        <f>COUNTIFS(#REF!,$B$4,#REF!,K6,#REF!,"SALIO PROGRAMA",#REF!,"COMPLETO")</f>
        <v>#REF!</v>
      </c>
      <c r="L56" s="16" t="e">
        <f>COUNTIFS(#REF!,$B$4,#REF!,L6,#REF!,"SALIO PROGRAMA",#REF!,"COMPLETO")</f>
        <v>#REF!</v>
      </c>
      <c r="M56" s="16" t="e">
        <f>COUNTIFS(#REF!,$B$4,#REF!,M6,#REF!,"SALIO PROGRAMA",#REF!,"COMPLETO")</f>
        <v>#REF!</v>
      </c>
      <c r="N56" s="16" t="e">
        <f t="shared" ref="N56" si="10">SUM(B56:M56)</f>
        <v>#REF!</v>
      </c>
    </row>
    <row r="57" spans="1:14" ht="37.5" customHeight="1" thickBot="1" x14ac:dyDescent="0.3">
      <c r="A57" s="120" t="s">
        <v>693</v>
      </c>
      <c r="B57" s="59" t="e">
        <f t="shared" ref="B57:N57" si="11">IF(B55=0,"",SUM(B56/B55))</f>
        <v>#REF!</v>
      </c>
      <c r="C57" s="60" t="e">
        <f t="shared" si="11"/>
        <v>#REF!</v>
      </c>
      <c r="D57" s="60" t="e">
        <f t="shared" si="11"/>
        <v>#REF!</v>
      </c>
      <c r="E57" s="60" t="e">
        <f t="shared" si="11"/>
        <v>#REF!</v>
      </c>
      <c r="F57" s="60" t="e">
        <f t="shared" si="11"/>
        <v>#REF!</v>
      </c>
      <c r="G57" s="60" t="e">
        <f t="shared" si="11"/>
        <v>#REF!</v>
      </c>
      <c r="H57" s="60" t="e">
        <f t="shared" si="11"/>
        <v>#REF!</v>
      </c>
      <c r="I57" s="60" t="e">
        <f t="shared" si="11"/>
        <v>#REF!</v>
      </c>
      <c r="J57" s="60" t="e">
        <f t="shared" si="11"/>
        <v>#REF!</v>
      </c>
      <c r="K57" s="60" t="e">
        <f t="shared" si="11"/>
        <v>#REF!</v>
      </c>
      <c r="L57" s="60" t="e">
        <f t="shared" si="11"/>
        <v>#REF!</v>
      </c>
      <c r="M57" s="60" t="e">
        <f t="shared" si="11"/>
        <v>#REF!</v>
      </c>
      <c r="N57" s="61" t="e">
        <f t="shared" si="11"/>
        <v>#REF!</v>
      </c>
    </row>
    <row r="58" spans="1:14" ht="53.25" customHeight="1" thickBot="1" x14ac:dyDescent="0.3">
      <c r="A58" s="26" t="s">
        <v>696</v>
      </c>
      <c r="B58" s="16" t="e">
        <f>COUNTIFS(#REF!,$B$4,#REF!,B6,#REF!,"SALIO PROGRAMA",#REF!,"COMPLETO")</f>
        <v>#REF!</v>
      </c>
      <c r="C58" s="16" t="e">
        <f>COUNTIFS(#REF!,$B$4,#REF!,C6,#REF!,"SALIO PROGRAMA",#REF!,"COMPLETO")</f>
        <v>#REF!</v>
      </c>
      <c r="D58" s="16" t="e">
        <f>COUNTIFS(#REF!,$B$4,#REF!,D6,#REF!,"SALIO PROGRAMA",#REF!,"COMPLETO")</f>
        <v>#REF!</v>
      </c>
      <c r="E58" s="16" t="e">
        <f>COUNTIFS(#REF!,$B$4,#REF!,E6,#REF!,"SALIO PROGRAMA",#REF!,"COMPLETO")</f>
        <v>#REF!</v>
      </c>
      <c r="F58" s="16" t="e">
        <f>COUNTIFS(#REF!,$B$4,#REF!,F6,#REF!,"SALIO PROGRAMA",#REF!,"COMPLETO")</f>
        <v>#REF!</v>
      </c>
      <c r="G58" s="16" t="e">
        <f>COUNTIFS(#REF!,$B$4,#REF!,G6,#REF!,"SALIO PROGRAMA",#REF!,"COMPLETO")</f>
        <v>#REF!</v>
      </c>
      <c r="H58" s="16" t="e">
        <f>COUNTIFS(#REF!,$B$4,#REF!,H6,#REF!,"SALIO PROGRAMA",#REF!,"COMPLETO")</f>
        <v>#REF!</v>
      </c>
      <c r="I58" s="16" t="e">
        <f>COUNTIFS(#REF!,$B$4,#REF!,I6,#REF!,"SALIO PROGRAMA",#REF!,"COMPLETO")</f>
        <v>#REF!</v>
      </c>
      <c r="J58" s="16" t="e">
        <f>COUNTIFS(#REF!,$B$4,#REF!,J6,#REF!,"SALIO PROGRAMA",#REF!,"COMPLETO")</f>
        <v>#REF!</v>
      </c>
      <c r="K58" s="16" t="e">
        <f>COUNTIFS(#REF!,$B$4,#REF!,K6,#REF!,"SALIO PROGRAMA",#REF!,"COMPLETO")</f>
        <v>#REF!</v>
      </c>
      <c r="L58" s="16" t="e">
        <f>COUNTIFS(#REF!,$B$4,#REF!,L6,#REF!,"SALIO PROGRAMA",#REF!,"COMPLETO")</f>
        <v>#REF!</v>
      </c>
      <c r="M58" s="16" t="e">
        <f>COUNTIFS(#REF!,$B$4,#REF!,M6,#REF!,"SALIO PROGRAMA",#REF!,"COMPLETO")</f>
        <v>#REF!</v>
      </c>
      <c r="N58" s="16" t="e">
        <f>SUM(B58:M58)</f>
        <v>#REF!</v>
      </c>
    </row>
    <row r="59" spans="1:14" ht="37.5" customHeight="1" thickBot="1" x14ac:dyDescent="0.3">
      <c r="A59" s="120" t="s">
        <v>697</v>
      </c>
      <c r="B59" s="59" t="e">
        <f t="shared" ref="B59:N59" si="12">IF(B55=0,"",SUM(B58/B55))</f>
        <v>#REF!</v>
      </c>
      <c r="C59" s="60" t="e">
        <f t="shared" si="12"/>
        <v>#REF!</v>
      </c>
      <c r="D59" s="60" t="e">
        <f t="shared" si="12"/>
        <v>#REF!</v>
      </c>
      <c r="E59" s="60" t="e">
        <f t="shared" si="12"/>
        <v>#REF!</v>
      </c>
      <c r="F59" s="60" t="e">
        <f t="shared" si="12"/>
        <v>#REF!</v>
      </c>
      <c r="G59" s="60" t="e">
        <f t="shared" si="12"/>
        <v>#REF!</v>
      </c>
      <c r="H59" s="60" t="e">
        <f t="shared" si="12"/>
        <v>#REF!</v>
      </c>
      <c r="I59" s="60" t="e">
        <f t="shared" si="12"/>
        <v>#REF!</v>
      </c>
      <c r="J59" s="60" t="e">
        <f t="shared" si="12"/>
        <v>#REF!</v>
      </c>
      <c r="K59" s="60" t="e">
        <f t="shared" si="12"/>
        <v>#REF!</v>
      </c>
      <c r="L59" s="60" t="e">
        <f t="shared" si="12"/>
        <v>#REF!</v>
      </c>
      <c r="M59" s="60" t="e">
        <f t="shared" si="12"/>
        <v>#REF!</v>
      </c>
      <c r="N59" s="61" t="e">
        <f t="shared" si="12"/>
        <v>#REF!</v>
      </c>
    </row>
    <row r="60" spans="1:14" ht="31.5" customHeight="1" thickBot="1" x14ac:dyDescent="0.3">
      <c r="A60" s="138" t="s">
        <v>663</v>
      </c>
      <c r="B60" s="58" t="e">
        <f>SUM(COUNTIFS(#REF!,B4,#REF!,B6,#REF!,"PARTO",#REF!,"&gt;36",#REF!,"&lt;44"),COUNTIFS(#REF!,B4,#REF!,B6,#REF!,"CESAREA",#REF!,"&gt;36",#REF!,"&lt;44"))</f>
        <v>#REF!</v>
      </c>
      <c r="C60" s="58" t="e">
        <f>SUM(COUNTIFS(#REF!,B4,#REF!,C6,#REF!,"PARTO",#REF!,"&gt;36",#REF!,"&lt;44"),COUNTIFS(#REF!,B4,#REF!,C6,#REF!,"CESAREA",#REF!,"&gt;36",#REF!,"&lt;44"))</f>
        <v>#REF!</v>
      </c>
      <c r="D60" s="58" t="e">
        <f>SUM(COUNTIFS(#REF!,B4,#REF!,D6,#REF!,"PARTO",#REF!,"&gt;36",#REF!,"&lt;44"),COUNTIFS(#REF!,B4,#REF!,D6,#REF!,"CESAREA",#REF!,"&gt;36",#REF!,"&lt;44"))</f>
        <v>#REF!</v>
      </c>
      <c r="E60" s="58" t="e">
        <f>SUM(COUNTIFS(#REF!,B4,#REF!,E6,#REF!,"PARTO",#REF!,"&gt;36",#REF!,"&lt;44"),COUNTIFS(#REF!,B4,#REF!,E6,#REF!,"CESAREA",#REF!,"&gt;36",#REF!,"&lt;44"))</f>
        <v>#REF!</v>
      </c>
      <c r="F60" s="58" t="e">
        <f>SUM(COUNTIFS(#REF!,B4,#REF!,F6,#REF!,"PARTO",#REF!,"&gt;36",#REF!,"&lt;44"),COUNTIFS(#REF!,B4,#REF!,F6,#REF!,"CESAREA",#REF!,"&gt;36",#REF!,"&lt;44"))</f>
        <v>#REF!</v>
      </c>
      <c r="G60" s="58" t="e">
        <f>SUM(COUNTIFS(#REF!,B4,#REF!,G6,#REF!,"PARTO",#REF!,"&gt;36",#REF!,"&lt;44"),COUNTIFS(#REF!,B4,#REF!,G6,#REF!,"CESAREA",#REF!,"&gt;36",#REF!,"&lt;44"))</f>
        <v>#REF!</v>
      </c>
      <c r="H60" s="58" t="e">
        <f>SUM(COUNTIFS(#REF!,B4,#REF!,H6,#REF!,"PARTO",#REF!,"&gt;36",#REF!,"&lt;44"),COUNTIFS(#REF!,B4,#REF!,H6,#REF!,"CESAREA",#REF!,"&gt;36",#REF!,"&lt;44"))</f>
        <v>#REF!</v>
      </c>
      <c r="I60" s="58" t="e">
        <f>SUM(COUNTIFS(#REF!,B4,#REF!,I6,#REF!,"PARTO",#REF!,"&gt;36",#REF!,"&lt;44"),COUNTIFS(#REF!,B4,#REF!,I6,#REF!,"CESAREA",#REF!,"&gt;36",#REF!,"&lt;44"))</f>
        <v>#REF!</v>
      </c>
      <c r="J60" s="58" t="e">
        <f>SUM(COUNTIFS(#REF!,B4,#REF!,J6,#REF!,"PARTO",#REF!,"&gt;36",#REF!,"&lt;44"),COUNTIFS(#REF!,B4,#REF!,J6,#REF!,"CESAREA",#REF!,"&gt;36",#REF!,"&lt;44"))</f>
        <v>#REF!</v>
      </c>
      <c r="K60" s="58" t="e">
        <f>SUM(COUNTIFS(#REF!,B4,#REF!,K6,#REF!,"PARTO",#REF!,"&gt;36",#REF!,"&lt;44"),COUNTIFS(#REF!,B4,#REF!,K6,#REF!,"CESAREA",#REF!,"&gt;36",#REF!,"&lt;44"))</f>
        <v>#REF!</v>
      </c>
      <c r="L60" s="58" t="e">
        <f>SUM(COUNTIFS(#REF!,B4,#REF!,L6,#REF!,"PARTO",#REF!,"&gt;36",#REF!,"&lt;44"),COUNTIFS(#REF!,B4,#REF!,L6,#REF!,"CESAREA",#REF!,"&gt;36",#REF!,"&lt;44"))</f>
        <v>#REF!</v>
      </c>
      <c r="M60" s="58" t="e">
        <f>SUM(COUNTIFS(#REF!,B4,#REF!,M6,#REF!,"PARTO",#REF!,"&gt;36",#REF!,"&lt;44"),COUNTIFS(#REF!,B4,#REF!,M6,#REF!,"CESAREA",#REF!,"&gt;36",#REF!,"&lt;44"))</f>
        <v>#REF!</v>
      </c>
      <c r="N60" s="67" t="e">
        <f>SUM(B60:M60)</f>
        <v>#REF!</v>
      </c>
    </row>
    <row r="61" spans="1:14" ht="39" customHeight="1" thickBot="1" x14ac:dyDescent="0.3">
      <c r="A61" s="126" t="s">
        <v>699</v>
      </c>
      <c r="B61" s="119" t="e">
        <f>SUM(COUNTIFS(#REF!,$B$4,#REF!,B6,#REF!,"PARTO",#REF!,"&gt;36",#REF!,"&lt;44",#REF!,"&lt;&gt;"),COUNTIFS(#REF!,$B$4,#REF!,B6,#REF!,"CESAREA",#REF!,"&gt;36",#REF!,"&lt;44",#REF!,"&lt;&gt;"))</f>
        <v>#REF!</v>
      </c>
      <c r="C61" s="119" t="e">
        <f>SUM(COUNTIFS(#REF!,$B$4,#REF!,C6,#REF!,"PARTO",#REF!,"&gt;36",#REF!,"&lt;44",#REF!,"&lt;&gt;"),COUNTIFS(#REF!,$B$4,#REF!,C6,#REF!,"CESAREA",#REF!,"&gt;36",#REF!,"&lt;44",#REF!,"&lt;&gt;"))</f>
        <v>#REF!</v>
      </c>
      <c r="D61" s="119" t="e">
        <f>SUM(COUNTIFS(#REF!,$B$4,#REF!,D6,#REF!,"PARTO",#REF!,"&gt;36",#REF!,"&lt;44",#REF!,"&lt;&gt;"),COUNTIFS(#REF!,$B$4,#REF!,D6,#REF!,"CESAREA",#REF!,"&gt;36",#REF!,"&lt;44",#REF!,"&lt;&gt;"))</f>
        <v>#REF!</v>
      </c>
      <c r="E61" s="119" t="e">
        <f>SUM(COUNTIFS(#REF!,$B$4,#REF!,E6,#REF!,"PARTO",#REF!,"&gt;36",#REF!,"&lt;44",#REF!,"&lt;&gt;"),COUNTIFS(#REF!,$B$4,#REF!,E6,#REF!,"CESAREA",#REF!,"&gt;36",#REF!,"&lt;44",#REF!,"&lt;&gt;"))</f>
        <v>#REF!</v>
      </c>
      <c r="F61" s="119" t="e">
        <f>SUM(COUNTIFS(#REF!,$B$4,#REF!,F6,#REF!,"PARTO",#REF!,"&gt;36",#REF!,"&lt;44",#REF!,"&lt;&gt;"),COUNTIFS(#REF!,$B$4,#REF!,F6,#REF!,"CESAREA",#REF!,"&gt;36",#REF!,"&lt;44",#REF!,"&lt;&gt;"))</f>
        <v>#REF!</v>
      </c>
      <c r="G61" s="119" t="e">
        <f>SUM(COUNTIFS(#REF!,$B$4,#REF!,G6,#REF!,"PARTO",#REF!,"&gt;36",#REF!,"&lt;44",#REF!,"&lt;&gt;"),COUNTIFS(#REF!,$B$4,#REF!,G6,#REF!,"CESAREA",#REF!,"&gt;36",#REF!,"&lt;44",#REF!,"&lt;&gt;"))</f>
        <v>#REF!</v>
      </c>
      <c r="H61" s="119" t="e">
        <f>SUM(COUNTIFS(#REF!,$B$4,#REF!,H6,#REF!,"PARTO",#REF!,"&gt;36",#REF!,"&lt;44",#REF!,"&lt;&gt;"),COUNTIFS(#REF!,$B$4,#REF!,H6,#REF!,"CESAREA",#REF!,"&gt;36",#REF!,"&lt;44",#REF!,"&lt;&gt;"))</f>
        <v>#REF!</v>
      </c>
      <c r="I61" s="119" t="e">
        <f>SUM(COUNTIFS(#REF!,$B$4,#REF!,I6,#REF!,"PARTO",#REF!,"&gt;36",#REF!,"&lt;44",#REF!,"&lt;&gt;"),COUNTIFS(#REF!,$B$4,#REF!,I6,#REF!,"CESAREA",#REF!,"&gt;36",#REF!,"&lt;44",#REF!,"&lt;&gt;"))</f>
        <v>#REF!</v>
      </c>
      <c r="J61" s="119" t="e">
        <f>SUM(COUNTIFS(#REF!,$B$4,#REF!,J6,#REF!,"PARTO",#REF!,"&gt;36",#REF!,"&lt;44",#REF!,"&lt;&gt;"),COUNTIFS(#REF!,$B$4,#REF!,J6,#REF!,"CESAREA",#REF!,"&gt;36",#REF!,"&lt;44",#REF!,"&lt;&gt;"))</f>
        <v>#REF!</v>
      </c>
      <c r="K61" s="119" t="e">
        <f>SUM(COUNTIFS(#REF!,$B$4,#REF!,K6,#REF!,"PARTO",#REF!,"&gt;36",#REF!,"&lt;44",#REF!,"&lt;&gt;"),COUNTIFS(#REF!,$B$4,#REF!,K6,#REF!,"CESAREA",#REF!,"&gt;36",#REF!,"&lt;44",#REF!,"&lt;&gt;"))</f>
        <v>#REF!</v>
      </c>
      <c r="L61" s="119" t="e">
        <f>SUM(COUNTIFS(#REF!,$B$4,#REF!,L6,#REF!,"PARTO",#REF!,"&gt;36",#REF!,"&lt;44",#REF!,"&lt;&gt;"),COUNTIFS(#REF!,$B$4,#REF!,L6,#REF!,"CESAREA",#REF!,"&gt;36",#REF!,"&lt;44",#REF!,"&lt;&gt;"))</f>
        <v>#REF!</v>
      </c>
      <c r="M61" s="119" t="e">
        <f>SUM(COUNTIFS(#REF!,$B$4,#REF!,M6,#REF!,"PARTO",#REF!,"&gt;36",#REF!,"&lt;44",#REF!,"&lt;&gt;"),COUNTIFS(#REF!,$B$4,#REF!,M6,#REF!,"CESAREA",#REF!,"&gt;36",#REF!,"&lt;44",#REF!,"&lt;&gt;"))</f>
        <v>#REF!</v>
      </c>
      <c r="N61" s="58" t="e">
        <f>SUM(B61:M61)</f>
        <v>#REF!</v>
      </c>
    </row>
    <row r="62" spans="1:14" ht="33.75" customHeight="1" thickBot="1" x14ac:dyDescent="0.3">
      <c r="A62" s="120" t="s">
        <v>670</v>
      </c>
      <c r="B62" s="59" t="e">
        <f t="shared" ref="B62:N62" si="13">IF(B$60=0,"",SUM(B61/B$60))</f>
        <v>#REF!</v>
      </c>
      <c r="C62" s="60" t="e">
        <f t="shared" si="13"/>
        <v>#REF!</v>
      </c>
      <c r="D62" s="60" t="e">
        <f t="shared" si="13"/>
        <v>#REF!</v>
      </c>
      <c r="E62" s="60" t="e">
        <f t="shared" si="13"/>
        <v>#REF!</v>
      </c>
      <c r="F62" s="60" t="e">
        <f t="shared" si="13"/>
        <v>#REF!</v>
      </c>
      <c r="G62" s="60" t="e">
        <f t="shared" si="13"/>
        <v>#REF!</v>
      </c>
      <c r="H62" s="60" t="e">
        <f t="shared" si="13"/>
        <v>#REF!</v>
      </c>
      <c r="I62" s="60" t="e">
        <f t="shared" si="13"/>
        <v>#REF!</v>
      </c>
      <c r="J62" s="60" t="e">
        <f t="shared" si="13"/>
        <v>#REF!</v>
      </c>
      <c r="K62" s="60" t="e">
        <f t="shared" si="13"/>
        <v>#REF!</v>
      </c>
      <c r="L62" s="60" t="e">
        <f t="shared" si="13"/>
        <v>#REF!</v>
      </c>
      <c r="M62" s="60" t="e">
        <f t="shared" si="13"/>
        <v>#REF!</v>
      </c>
      <c r="N62" s="61" t="e">
        <f t="shared" si="13"/>
        <v>#REF!</v>
      </c>
    </row>
    <row r="63" spans="1:14" ht="37.5" customHeight="1" thickBot="1" x14ac:dyDescent="0.3">
      <c r="A63" s="64" t="s">
        <v>664</v>
      </c>
      <c r="B63" s="58" t="e">
        <f>SUM(COUNTIFS(#REF!,B4,#REF!,B6,#REF!,"PARTO",#REF!,"&gt;36",#REF!,"&lt;44",#REF!,"7"),COUNTIFS(#REF!,B4,#REF!,B6,#REF!,"CESAREA",#REF!,"&gt;36",#REF!,"&lt;44",#REF!,"7"))</f>
        <v>#REF!</v>
      </c>
      <c r="C63" s="58" t="e">
        <f>SUM(COUNTIFS(#REF!,B4,#REF!,C6,#REF!,"PARTO",#REF!,"&gt;36",#REF!,"&lt;44",#REF!,"7"),COUNTIFS(#REF!,B4,#REF!,C6,#REF!,"CESAREA",#REF!,"&gt;36",#REF!,"&lt;44",#REF!,"7"))</f>
        <v>#REF!</v>
      </c>
      <c r="D63" s="58" t="e">
        <f>SUM(COUNTIFS(#REF!,B4,#REF!,D6,#REF!,"PARTO",#REF!,"&gt;36",#REF!,"&lt;44",#REF!,"7"),COUNTIFS(#REF!,B4,#REF!,D6,#REF!,"CESAREA",#REF!,"&gt;36",#REF!,"&lt;44",#REF!,"7"))</f>
        <v>#REF!</v>
      </c>
      <c r="E63" s="58" t="e">
        <f>SUM(COUNTIFS(#REF!,B4,#REF!,E6,#REF!,"PARTO",#REF!,"&gt;36",#REF!,"&lt;44",#REF!,"7"),COUNTIFS(#REF!,B4,#REF!,E6,#REF!,"CESAREA",#REF!,"&gt;36",#REF!,"&lt;44",#REF!,"7"))</f>
        <v>#REF!</v>
      </c>
      <c r="F63" s="58" t="e">
        <f>SUM(COUNTIFS(#REF!,B4,#REF!,F6,#REF!,"PARTO",#REF!,"&gt;36",#REF!,"&lt;44",#REF!,"7"),COUNTIFS(#REF!,B4,#REF!,F6,#REF!,"CESAREA",#REF!,"&gt;36",#REF!,"&lt;44",#REF!,"7"))</f>
        <v>#REF!</v>
      </c>
      <c r="G63" s="58" t="e">
        <f>SUM(COUNTIFS(#REF!,B4,#REF!,G6,#REF!,"PARTO",#REF!,"&gt;36",#REF!,"&lt;44",#REF!,"7"),COUNTIFS(#REF!,B4,#REF!,G6,#REF!,"CESAREA",#REF!,"&gt;36",#REF!,"&lt;44",#REF!,"7"))</f>
        <v>#REF!</v>
      </c>
      <c r="H63" s="58" t="e">
        <f>SUM(COUNTIFS(#REF!,B4,#REF!,H6,#REF!,"PARTO",#REF!,"&gt;36",#REF!,"&lt;44",#REF!,"7"),COUNTIFS(#REF!,B4,#REF!,H6,#REF!,"CESAREA",#REF!,"&gt;36",#REF!,"&lt;44",#REF!,"7"))</f>
        <v>#REF!</v>
      </c>
      <c r="I63" s="58" t="e">
        <f>SUM(COUNTIFS(#REF!,B4,#REF!,I6,#REF!,"PARTO",#REF!,"&gt;36",#REF!,"&lt;44",#REF!,"7"),COUNTIFS(#REF!,B4,#REF!,I6,#REF!,"CESAREA",#REF!,"&gt;36",#REF!,"&lt;44",#REF!,"7"))</f>
        <v>#REF!</v>
      </c>
      <c r="J63" s="58" t="e">
        <f>SUM(COUNTIFS(#REF!,B4,#REF!,J6,#REF!,"PARTO",#REF!,"&gt;36",#REF!,"&lt;44",#REF!,"7"),COUNTIFS(#REF!,B4,#REF!,J6,#REF!,"CESAREA",#REF!,"&gt;36",#REF!,"&lt;44",#REF!,"7"))</f>
        <v>#REF!</v>
      </c>
      <c r="K63" s="58" t="e">
        <f>SUM(COUNTIFS(#REF!,B4,#REF!,K6,#REF!,"PARTO",#REF!,"&gt;36",#REF!,"&lt;44",#REF!,"7"),COUNTIFS(#REF!,B4,#REF!,K6,#REF!,"CESAREA",#REF!,"&gt;36",#REF!,"&lt;44",#REF!,"7"))</f>
        <v>#REF!</v>
      </c>
      <c r="L63" s="58" t="e">
        <f>SUM(COUNTIFS(#REF!,B4,#REF!,L6,#REF!,"PARTO",#REF!,"&gt;36",#REF!,"&lt;44",#REF!,"7"),COUNTIFS(#REF!,B4,#REF!,L6,#REF!,"CESAREA",#REF!,"&gt;36",#REF!,"&lt;44",#REF!,"7"))</f>
        <v>#REF!</v>
      </c>
      <c r="M63" s="58" t="e">
        <f>SUM(COUNTIFS(#REF!,B4,#REF!,M6,#REF!,"PARTO",#REF!,"&gt;36",#REF!,"&lt;44",#REF!,"7"),COUNTIFS(#REF!,B4,#REF!,M6,#REF!,"CESAREA",#REF!,"&gt;36",#REF!,"&lt;44",#REF!,"7"))</f>
        <v>#REF!</v>
      </c>
      <c r="N63" s="67" t="e">
        <f>SUM(B63:M63)</f>
        <v>#REF!</v>
      </c>
    </row>
    <row r="64" spans="1:14" ht="50.25" customHeight="1" thickBot="1" x14ac:dyDescent="0.3">
      <c r="A64" s="113" t="s">
        <v>743</v>
      </c>
      <c r="B64" s="59" t="e">
        <f>IF($B$60=0,"",SUM(B63/$B$60))</f>
        <v>#REF!</v>
      </c>
      <c r="C64" s="60" t="e">
        <f t="shared" ref="C64:N64" si="14">IF(C$60=0,"",SUM(C63/C$60))</f>
        <v>#REF!</v>
      </c>
      <c r="D64" s="60" t="e">
        <f t="shared" si="14"/>
        <v>#REF!</v>
      </c>
      <c r="E64" s="60" t="e">
        <f t="shared" si="14"/>
        <v>#REF!</v>
      </c>
      <c r="F64" s="60" t="e">
        <f t="shared" si="14"/>
        <v>#REF!</v>
      </c>
      <c r="G64" s="60" t="e">
        <f t="shared" si="14"/>
        <v>#REF!</v>
      </c>
      <c r="H64" s="60" t="e">
        <f t="shared" si="14"/>
        <v>#REF!</v>
      </c>
      <c r="I64" s="60" t="e">
        <f t="shared" si="14"/>
        <v>#REF!</v>
      </c>
      <c r="J64" s="60" t="e">
        <f t="shared" si="14"/>
        <v>#REF!</v>
      </c>
      <c r="K64" s="60" t="e">
        <f t="shared" si="14"/>
        <v>#REF!</v>
      </c>
      <c r="L64" s="60" t="e">
        <f t="shared" si="14"/>
        <v>#REF!</v>
      </c>
      <c r="M64" s="60" t="e">
        <f t="shared" si="14"/>
        <v>#REF!</v>
      </c>
      <c r="N64" s="61" t="e">
        <f t="shared" si="14"/>
        <v>#REF!</v>
      </c>
    </row>
    <row r="65" spans="1:16" ht="37.5" customHeight="1" thickBot="1" x14ac:dyDescent="0.3">
      <c r="A65" s="64" t="s">
        <v>665</v>
      </c>
      <c r="B65" s="58" t="e">
        <f>SUM(COUNTIFS(#REF!,B4,#REF!,B6,#REF!,"PARTO",#REF!,"&gt;36",#REF!,"&lt;44"),COUNTIFS(#REF!,B4,#REF!,B6,#REF!,"CESAREA",#REF!,"&gt;36",#REF!,"&lt;44"))</f>
        <v>#REF!</v>
      </c>
      <c r="C65" s="58" t="e">
        <f>SUM(COUNTIFS(#REF!,B4,#REF!,C6,#REF!,"PARTO",#REF!,"&gt;36",#REF!,"&lt;44"),COUNTIFS(#REF!,B4,#REF!,C6,#REF!,"CESAREA",#REF!,"&gt;36",#REF!,"&lt;44"))</f>
        <v>#REF!</v>
      </c>
      <c r="D65" s="58" t="e">
        <f>SUM(COUNTIFS(#REF!,B4,#REF!,D6,#REF!,"PARTO",#REF!,"&gt;36",#REF!,"&lt;44"),COUNTIFS(#REF!,B4,#REF!,D6,#REF!,"CESAREA",#REF!,"&gt;36",#REF!,"&lt;44"))</f>
        <v>#REF!</v>
      </c>
      <c r="E65" s="58" t="e">
        <f>SUM(COUNTIFS(#REF!,B4,#REF!,E6,#REF!,"PARTO",#REF!,"&gt;36",#REF!,"&lt;44"),COUNTIFS(#REF!,B4,#REF!,E6,#REF!,"CESAREA",#REF!,"&gt;36",#REF!,"&lt;44"))</f>
        <v>#REF!</v>
      </c>
      <c r="F65" s="58" t="e">
        <f>SUM(COUNTIFS(#REF!,B4,#REF!,F6,#REF!,"PARTO",#REF!,"&gt;36",#REF!,"&lt;44"),COUNTIFS(#REF!,B4,#REF!,F6,#REF!,"CESAREA",#REF!,"&gt;36",#REF!,"&lt;44"))</f>
        <v>#REF!</v>
      </c>
      <c r="G65" s="58" t="e">
        <f>SUM(COUNTIFS(#REF!,B4,#REF!,G6,#REF!,"PARTO",#REF!,"&gt;36",#REF!,"&lt;44"),COUNTIFS(#REF!,B4,#REF!,G6,#REF!,"CESAREA",#REF!,"&gt;36",#REF!,"&lt;44"))</f>
        <v>#REF!</v>
      </c>
      <c r="H65" s="58" t="e">
        <f>SUM(COUNTIFS(#REF!,B4,#REF!,H6,#REF!,"PARTO",#REF!,"&gt;36",#REF!,"&lt;44"),COUNTIFS(#REF!,B4,#REF!,H6,#REF!,"CESAREA",#REF!,"&gt;36",#REF!,"&lt;44"))</f>
        <v>#REF!</v>
      </c>
      <c r="I65" s="58" t="e">
        <f>SUM(COUNTIFS(#REF!,B4,#REF!,I6,#REF!,"PARTO",#REF!,"&gt;36",#REF!,"&lt;44"),COUNTIFS(#REF!,B4,#REF!,I6,#REF!,"CESAREA",#REF!,"&gt;36",#REF!,"&lt;44"))</f>
        <v>#REF!</v>
      </c>
      <c r="J65" s="58" t="e">
        <f>SUM(COUNTIFS(#REF!,B4,#REF!,J6,#REF!,"PARTO",#REF!,"&gt;36",#REF!,"&lt;44"),COUNTIFS(#REF!,B4,#REF!,J6,#REF!,"CESAREA",#REF!,"&gt;36",#REF!,"&lt;44"))</f>
        <v>#REF!</v>
      </c>
      <c r="K65" s="58" t="e">
        <f>SUM(COUNTIFS(#REF!,B4,#REF!,K6,#REF!,"PARTO",#REF!,"&gt;36",#REF!,"&lt;44"),COUNTIFS(#REF!,B4,#REF!,K6,#REF!,"CESAREA",#REF!,"&gt;36",#REF!,"&lt;44"))</f>
        <v>#REF!</v>
      </c>
      <c r="L65" s="58" t="e">
        <f>SUM(COUNTIFS(#REF!,B4,#REF!,L6,#REF!,"PARTO",#REF!,"&gt;36",#REF!,"&lt;44"),COUNTIFS(#REF!,B4,#REF!,L6,#REF!,"CESAREA",#REF!,"&gt;36",#REF!,"&lt;44"))</f>
        <v>#REF!</v>
      </c>
      <c r="M65" s="58" t="e">
        <f>SUM(COUNTIFS(#REF!,B4,#REF!,M6,#REF!,"PARTO",#REF!,"&gt;36",#REF!,"&lt;44"),COUNTIFS(#REF!,B4,#REF!,M6,#REF!,"CESAREA",#REF!,"&gt;36",#REF!,"&lt;44"))</f>
        <v>#REF!</v>
      </c>
      <c r="N65" s="67" t="e">
        <f>SUM(B65:M65)</f>
        <v>#REF!</v>
      </c>
    </row>
    <row r="66" spans="1:16" ht="37.5" customHeight="1" thickBot="1" x14ac:dyDescent="0.3">
      <c r="A66" s="113" t="s">
        <v>742</v>
      </c>
      <c r="B66" s="59" t="e">
        <f t="shared" ref="B66:N66" si="15">IF(B$60=0,"",SUM(B65/B$60))</f>
        <v>#REF!</v>
      </c>
      <c r="C66" s="60" t="e">
        <f t="shared" si="15"/>
        <v>#REF!</v>
      </c>
      <c r="D66" s="60" t="e">
        <f t="shared" si="15"/>
        <v>#REF!</v>
      </c>
      <c r="E66" s="60" t="e">
        <f t="shared" si="15"/>
        <v>#REF!</v>
      </c>
      <c r="F66" s="60" t="e">
        <f t="shared" si="15"/>
        <v>#REF!</v>
      </c>
      <c r="G66" s="60" t="e">
        <f t="shared" si="15"/>
        <v>#REF!</v>
      </c>
      <c r="H66" s="60" t="e">
        <f t="shared" si="15"/>
        <v>#REF!</v>
      </c>
      <c r="I66" s="60" t="e">
        <f t="shared" si="15"/>
        <v>#REF!</v>
      </c>
      <c r="J66" s="60" t="e">
        <f t="shared" si="15"/>
        <v>#REF!</v>
      </c>
      <c r="K66" s="60" t="e">
        <f t="shared" si="15"/>
        <v>#REF!</v>
      </c>
      <c r="L66" s="60" t="e">
        <f t="shared" si="15"/>
        <v>#REF!</v>
      </c>
      <c r="M66" s="60" t="e">
        <f t="shared" si="15"/>
        <v>#REF!</v>
      </c>
      <c r="N66" s="61" t="e">
        <f t="shared" si="15"/>
        <v>#REF!</v>
      </c>
    </row>
    <row r="67" spans="1:16" ht="51" customHeight="1" thickBot="1" x14ac:dyDescent="0.3">
      <c r="A67" s="64" t="s">
        <v>747</v>
      </c>
      <c r="B67" s="58" t="e">
        <f>SUM(COUNTIFS(#REF!,$B$4,#REF!,B6,#REF!,"PARTO",#REF!,"&lt;&gt;"),COUNTIFS(#REF!,$B$4,#REF!,B6,#REF!,"CESAREA",#REF!,"&lt;&gt;"))</f>
        <v>#REF!</v>
      </c>
      <c r="C67" s="58" t="e">
        <f>SUM(COUNTIFS(#REF!,$B$4,#REF!,C6,#REF!,"PARTO",#REF!,"&lt;&gt;"),COUNTIFS(#REF!,$B$4,#REF!,C6,#REF!,"CESAREA",#REF!,"&lt;&gt;"))</f>
        <v>#REF!</v>
      </c>
      <c r="D67" s="58" t="e">
        <f>SUM(COUNTIFS(#REF!,$B$4,#REF!,D6,#REF!,"PARTO",#REF!,"&lt;&gt;"),COUNTIFS(#REF!,$B$4,#REF!,D6,#REF!,"CESAREA",#REF!,"&lt;&gt;"))</f>
        <v>#REF!</v>
      </c>
      <c r="E67" s="58" t="e">
        <f>SUM(COUNTIFS(#REF!,$B$4,#REF!,E6,#REF!,"PARTO",#REF!,"&lt;&gt;"),COUNTIFS(#REF!,$B$4,#REF!,E6,#REF!,"CESAREA",#REF!,"&lt;&gt;"))</f>
        <v>#REF!</v>
      </c>
      <c r="F67" s="58" t="e">
        <f>SUM(COUNTIFS(#REF!,$B$4,#REF!,F6,#REF!,"PARTO",#REF!,"&lt;&gt;"),COUNTIFS(#REF!,$B$4,#REF!,F6,#REF!,"CESAREA",#REF!,"&lt;&gt;"))</f>
        <v>#REF!</v>
      </c>
      <c r="G67" s="58" t="e">
        <f>SUM(COUNTIFS(#REF!,$B$4,#REF!,G6,#REF!,"PARTO",#REF!,"&lt;&gt;"),COUNTIFS(#REF!,$B$4,#REF!,G6,#REF!,"CESAREA",#REF!,"&lt;&gt;"))</f>
        <v>#REF!</v>
      </c>
      <c r="H67" s="58" t="e">
        <f>SUM(COUNTIFS(#REF!,$B$4,#REF!,H6,#REF!,"PARTO",#REF!,"&lt;&gt;"),COUNTIFS(#REF!,$B$4,#REF!,H6,#REF!,"CESAREA",#REF!,"&lt;&gt;"))</f>
        <v>#REF!</v>
      </c>
      <c r="I67" s="58" t="e">
        <f>SUM(COUNTIFS(#REF!,$B$4,#REF!,I6,#REF!,"PARTO",#REF!,"&lt;&gt;"),COUNTIFS(#REF!,$B$4,#REF!,I6,#REF!,"CESAREA",#REF!,"&lt;&gt;"))</f>
        <v>#REF!</v>
      </c>
      <c r="J67" s="58" t="e">
        <f>SUM(COUNTIFS(#REF!,$B$4,#REF!,J6,#REF!,"PARTO",#REF!,"&lt;&gt;"),COUNTIFS(#REF!,$B$4,#REF!,J6,#REF!,"CESAREA",#REF!,"&lt;&gt;"))</f>
        <v>#REF!</v>
      </c>
      <c r="K67" s="58" t="e">
        <f>SUM(COUNTIFS(#REF!,$B$4,#REF!,K6,#REF!,"PARTO",#REF!,"&lt;&gt;"),COUNTIFS(#REF!,$B$4,#REF!,K6,#REF!,"CESAREA",#REF!,"&lt;&gt;"))</f>
        <v>#REF!</v>
      </c>
      <c r="L67" s="58" t="e">
        <f>SUM(COUNTIFS(#REF!,$B$4,#REF!,L6,#REF!,"PARTO",#REF!,"&lt;&gt;"),COUNTIFS(#REF!,$B$4,#REF!,L6,#REF!,"CESAREA",#REF!,"&lt;&gt;"))</f>
        <v>#REF!</v>
      </c>
      <c r="M67" s="58" t="e">
        <f>SUM(COUNTIFS(#REF!,$B$4,#REF!,M6,#REF!,"PARTO",#REF!,"&lt;&gt;"),COUNTIFS(#REF!,$B$4,#REF!,M6,#REF!,"CESAREA",#REF!,"&lt;&gt;"))</f>
        <v>#REF!</v>
      </c>
      <c r="N67" s="67" t="e">
        <f>SUM(B67:M67)</f>
        <v>#REF!</v>
      </c>
    </row>
    <row r="68" spans="1:16" ht="37.5" customHeight="1" thickBot="1" x14ac:dyDescent="0.3">
      <c r="A68" s="113" t="s">
        <v>748</v>
      </c>
      <c r="B68" s="59" t="e">
        <f t="shared" ref="B68:N68" si="16">IF(B$91=0,"",SUM(B67/B$91))</f>
        <v>#REF!</v>
      </c>
      <c r="C68" s="60" t="e">
        <f t="shared" si="16"/>
        <v>#REF!</v>
      </c>
      <c r="D68" s="60" t="e">
        <f t="shared" si="16"/>
        <v>#REF!</v>
      </c>
      <c r="E68" s="60" t="e">
        <f t="shared" si="16"/>
        <v>#REF!</v>
      </c>
      <c r="F68" s="60" t="e">
        <f t="shared" si="16"/>
        <v>#REF!</v>
      </c>
      <c r="G68" s="60" t="e">
        <f t="shared" si="16"/>
        <v>#REF!</v>
      </c>
      <c r="H68" s="60" t="e">
        <f t="shared" si="16"/>
        <v>#REF!</v>
      </c>
      <c r="I68" s="60" t="e">
        <f t="shared" si="16"/>
        <v>#REF!</v>
      </c>
      <c r="J68" s="60" t="e">
        <f t="shared" si="16"/>
        <v>#REF!</v>
      </c>
      <c r="K68" s="60" t="e">
        <f t="shared" si="16"/>
        <v>#REF!</v>
      </c>
      <c r="L68" s="60" t="e">
        <f t="shared" si="16"/>
        <v>#REF!</v>
      </c>
      <c r="M68" s="60" t="e">
        <f t="shared" si="16"/>
        <v>#REF!</v>
      </c>
      <c r="N68" s="60" t="e">
        <f t="shared" si="16"/>
        <v>#REF!</v>
      </c>
    </row>
    <row r="69" spans="1:16" ht="37.5" customHeight="1" thickBot="1" x14ac:dyDescent="0.3">
      <c r="A69" s="64" t="s">
        <v>746</v>
      </c>
      <c r="B69" s="58" t="e">
        <f>SUM(COUNTIFS(#REF!,$B$4,#REF!,B6,#REF!,"PARTO",#REF!,"&lt;&gt;"),COUNTIFS(#REF!,$B$4,#REF!,B6,#REF!,"CESAREA",#REF!,"&lt;&gt;"))</f>
        <v>#REF!</v>
      </c>
      <c r="C69" s="58" t="e">
        <f>SUM(COUNTIFS(#REF!,$B$4,#REF!,C6,#REF!,"PARTO",#REF!,"&lt;&gt;"),COUNTIFS(#REF!,$B$4,#REF!,C6,#REF!,"CESAREA",#REF!,"&lt;&gt;"))</f>
        <v>#REF!</v>
      </c>
      <c r="D69" s="58" t="e">
        <f>SUM(COUNTIFS(#REF!,$B$4,#REF!,D6,#REF!,"PARTO",#REF!,"&lt;&gt;"),COUNTIFS(#REF!,$B$4,#REF!,D6,#REF!,"CESAREA",#REF!,"&lt;&gt;"))</f>
        <v>#REF!</v>
      </c>
      <c r="E69" s="58" t="e">
        <f>SUM(COUNTIFS(#REF!,$B$4,#REF!,E6,#REF!,"PARTO",#REF!,"&lt;&gt;"),COUNTIFS(#REF!,$B$4,#REF!,E6,#REF!,"CESAREA",#REF!,"&lt;&gt;"))</f>
        <v>#REF!</v>
      </c>
      <c r="F69" s="58" t="e">
        <f>SUM(COUNTIFS(#REF!,$B$4,#REF!,F6,#REF!,"PARTO",#REF!,"&lt;&gt;"),COUNTIFS(#REF!,$B$4,#REF!,F6,#REF!,"CESAREA",#REF!,"&lt;&gt;"))</f>
        <v>#REF!</v>
      </c>
      <c r="G69" s="58" t="e">
        <f>SUM(COUNTIFS(#REF!,$B$4,#REF!,G6,#REF!,"PARTO",#REF!,"&lt;&gt;"),COUNTIFS(#REF!,$B$4,#REF!,G6,#REF!,"CESAREA",#REF!,"&lt;&gt;"))</f>
        <v>#REF!</v>
      </c>
      <c r="H69" s="58" t="e">
        <f>SUM(COUNTIFS(#REF!,$B$4,#REF!,H6,#REF!,"PARTO",#REF!,"&lt;&gt;"),COUNTIFS(#REF!,$B$4,#REF!,H6,#REF!,"CESAREA",#REF!,"&lt;&gt;"))</f>
        <v>#REF!</v>
      </c>
      <c r="I69" s="58" t="e">
        <f>SUM(COUNTIFS(#REF!,$B$4,#REF!,I6,#REF!,"PARTO",#REF!,"&lt;&gt;"),COUNTIFS(#REF!,$B$4,#REF!,I6,#REF!,"CESAREA",#REF!,"&lt;&gt;"))</f>
        <v>#REF!</v>
      </c>
      <c r="J69" s="58" t="e">
        <f>SUM(COUNTIFS(#REF!,$B$4,#REF!,J6,#REF!,"PARTO",#REF!,"&lt;&gt;"),COUNTIFS(#REF!,$B$4,#REF!,J6,#REF!,"CESAREA",#REF!,"&lt;&gt;"))</f>
        <v>#REF!</v>
      </c>
      <c r="K69" s="58" t="e">
        <f>SUM(COUNTIFS(#REF!,$B$4,#REF!,K6,#REF!,"PARTO",#REF!,"&lt;&gt;"),COUNTIFS(#REF!,$B$4,#REF!,K6,#REF!,"CESAREA",#REF!,"&lt;&gt;"))</f>
        <v>#REF!</v>
      </c>
      <c r="L69" s="58" t="e">
        <f>SUM(COUNTIFS(#REF!,$B$4,#REF!,L6,#REF!,"PARTO",#REF!,"&lt;&gt;"),COUNTIFS(#REF!,$B$4,#REF!,L6,#REF!,"CESAREA",#REF!,"&lt;&gt;"))</f>
        <v>#REF!</v>
      </c>
      <c r="M69" s="58" t="e">
        <f>SUM(COUNTIFS(#REF!,$B$4,#REF!,M6,#REF!,"PARTO",#REF!,"&lt;&gt;"),COUNTIFS(#REF!,$B$4,#REF!,M6,#REF!,"CESAREA",#REF!,"&lt;&gt;"))</f>
        <v>#REF!</v>
      </c>
      <c r="N69" s="58" t="e">
        <f>SUM(B69:M69)</f>
        <v>#REF!</v>
      </c>
    </row>
    <row r="70" spans="1:16" ht="37.5" customHeight="1" thickBot="1" x14ac:dyDescent="0.3">
      <c r="A70" s="113" t="s">
        <v>711</v>
      </c>
      <c r="B70" s="59" t="e">
        <f t="shared" ref="B70:N70" si="17">IF(B$91=0,"",SUM(B69/B$91))</f>
        <v>#REF!</v>
      </c>
      <c r="C70" s="60" t="e">
        <f t="shared" si="17"/>
        <v>#REF!</v>
      </c>
      <c r="D70" s="60" t="e">
        <f t="shared" si="17"/>
        <v>#REF!</v>
      </c>
      <c r="E70" s="60" t="e">
        <f t="shared" si="17"/>
        <v>#REF!</v>
      </c>
      <c r="F70" s="60" t="e">
        <f t="shared" si="17"/>
        <v>#REF!</v>
      </c>
      <c r="G70" s="60" t="e">
        <f t="shared" si="17"/>
        <v>#REF!</v>
      </c>
      <c r="H70" s="60" t="e">
        <f t="shared" si="17"/>
        <v>#REF!</v>
      </c>
      <c r="I70" s="60" t="e">
        <f t="shared" si="17"/>
        <v>#REF!</v>
      </c>
      <c r="J70" s="60" t="e">
        <f t="shared" si="17"/>
        <v>#REF!</v>
      </c>
      <c r="K70" s="60" t="e">
        <f t="shared" si="17"/>
        <v>#REF!</v>
      </c>
      <c r="L70" s="60" t="e">
        <f t="shared" si="17"/>
        <v>#REF!</v>
      </c>
      <c r="M70" s="60" t="e">
        <f t="shared" si="17"/>
        <v>#REF!</v>
      </c>
      <c r="N70" s="60" t="e">
        <f t="shared" si="17"/>
        <v>#REF!</v>
      </c>
    </row>
    <row r="71" spans="1:16" ht="40.5" customHeight="1" thickBot="1" x14ac:dyDescent="0.3">
      <c r="A71" s="126" t="s">
        <v>715</v>
      </c>
      <c r="B71" s="119" t="e">
        <f>SUM(COUNTIFS(#REF!,$B$4,#REF!,B6,#REF!,"PARTO",#REF!,"COMPLETO"),COUNTIFS(#REF!,$B$4,#REF!,B6,#REF!,"CESAREA",#REF!,"COMPLETO"))</f>
        <v>#REF!</v>
      </c>
      <c r="C71" s="119" t="e">
        <f>SUM(COUNTIFS(#REF!,$B$4,#REF!,C6,#REF!,"PARTO",#REF!,"COMPLETO"),COUNTIFS(#REF!,$B$4,#REF!,C6,#REF!,"CESAREA",#REF!,"COMPLETO"))</f>
        <v>#REF!</v>
      </c>
      <c r="D71" s="119" t="e">
        <f>SUM(COUNTIFS(#REF!,$B$4,#REF!,D6,#REF!,"PARTO",#REF!,"COMPLETO"),COUNTIFS(#REF!,$B$4,#REF!,D6,#REF!,"CESAREA",#REF!,"COMPLETO"))</f>
        <v>#REF!</v>
      </c>
      <c r="E71" s="119" t="e">
        <f>SUM(COUNTIFS(#REF!,$B$4,#REF!,E6,#REF!,"PARTO",#REF!,"COMPLETO"),COUNTIFS(#REF!,$B$4,#REF!,E6,#REF!,"CESAREA",#REF!,"COMPLETO"))</f>
        <v>#REF!</v>
      </c>
      <c r="F71" s="119" t="e">
        <f>SUM(COUNTIFS(#REF!,$B$4,#REF!,F6,#REF!,"PARTO",#REF!,"COMPLETO"),COUNTIFS(#REF!,$B$4,#REF!,F6,#REF!,"CESAREA",#REF!,"COMPLETO"))</f>
        <v>#REF!</v>
      </c>
      <c r="G71" s="119" t="e">
        <f>SUM(COUNTIFS(#REF!,$B$4,#REF!,G6,#REF!,"PARTO",#REF!,"COMPLETO"),COUNTIFS(#REF!,$B$4,#REF!,G6,#REF!,"CESAREA",#REF!,"COMPLETO"))</f>
        <v>#REF!</v>
      </c>
      <c r="H71" s="119" t="e">
        <f>SUM(COUNTIFS(#REF!,$B$4,#REF!,H6,#REF!,"PARTO",#REF!,"COMPLETO"),COUNTIFS(#REF!,$B$4,#REF!,H6,#REF!,"CESAREA",#REF!,"COMPLETO"))</f>
        <v>#REF!</v>
      </c>
      <c r="I71" s="119" t="e">
        <f>SUM(COUNTIFS(#REF!,$B$4,#REF!,I6,#REF!,"PARTO",#REF!,"COMPLETO"),COUNTIFS(#REF!,$B$4,#REF!,I6,#REF!,"CESAREA",#REF!,"COMPLETO"))</f>
        <v>#REF!</v>
      </c>
      <c r="J71" s="119" t="e">
        <f>SUM(COUNTIFS(#REF!,$B$4,#REF!,J6,#REF!,"PARTO",#REF!,"COMPLETO"),COUNTIFS(#REF!,$B$4,#REF!,J6,#REF!,"CESAREA",#REF!,"COMPLETO"))</f>
        <v>#REF!</v>
      </c>
      <c r="K71" s="119" t="e">
        <f>SUM(COUNTIFS(#REF!,$B$4,#REF!,K6,#REF!,"PARTO",#REF!,"COMPLETO"),COUNTIFS(#REF!,$B$4,#REF!,K6,#REF!,"CESAREA",#REF!,"COMPLETO"))</f>
        <v>#REF!</v>
      </c>
      <c r="L71" s="119" t="e">
        <f>SUM(COUNTIFS(#REF!,$B$4,#REF!,L6,#REF!,"PARTO",#REF!,"COMPLETO"),COUNTIFS(#REF!,$B$4,#REF!,L6,#REF!,"CESAREA",#REF!,"COMPLETO"))</f>
        <v>#REF!</v>
      </c>
      <c r="M71" s="119" t="e">
        <f>SUM(COUNTIFS(#REF!,$B$4,#REF!,M6,#REF!,"PARTO",#REF!,"COMPLETO"),COUNTIFS(#REF!,$B$4,#REF!,M6,#REF!,"CESAREA",#REF!,"COMPLETO"))</f>
        <v>#REF!</v>
      </c>
      <c r="N71" s="58" t="e">
        <f>SUM(B71:M71)</f>
        <v>#REF!</v>
      </c>
    </row>
    <row r="72" spans="1:16" ht="39.75" customHeight="1" thickBot="1" x14ac:dyDescent="0.3">
      <c r="A72" s="120" t="s">
        <v>714</v>
      </c>
      <c r="B72" s="59" t="e">
        <f t="shared" ref="B72:N72" si="18">IF(B$91=0,"",SUM(B71/B$91))</f>
        <v>#REF!</v>
      </c>
      <c r="C72" s="60" t="e">
        <f t="shared" si="18"/>
        <v>#REF!</v>
      </c>
      <c r="D72" s="60" t="e">
        <f t="shared" si="18"/>
        <v>#REF!</v>
      </c>
      <c r="E72" s="60" t="e">
        <f t="shared" si="18"/>
        <v>#REF!</v>
      </c>
      <c r="F72" s="60" t="e">
        <f t="shared" si="18"/>
        <v>#REF!</v>
      </c>
      <c r="G72" s="60" t="e">
        <f t="shared" si="18"/>
        <v>#REF!</v>
      </c>
      <c r="H72" s="60" t="e">
        <f t="shared" si="18"/>
        <v>#REF!</v>
      </c>
      <c r="I72" s="60" t="e">
        <f t="shared" si="18"/>
        <v>#REF!</v>
      </c>
      <c r="J72" s="60" t="e">
        <f t="shared" si="18"/>
        <v>#REF!</v>
      </c>
      <c r="K72" s="60" t="e">
        <f t="shared" si="18"/>
        <v>#REF!</v>
      </c>
      <c r="L72" s="60" t="e">
        <f t="shared" si="18"/>
        <v>#REF!</v>
      </c>
      <c r="M72" s="60" t="e">
        <f t="shared" si="18"/>
        <v>#REF!</v>
      </c>
      <c r="N72" s="61" t="e">
        <f t="shared" si="18"/>
        <v>#REF!</v>
      </c>
    </row>
    <row r="73" spans="1:16" ht="39" customHeight="1" thickBot="1" x14ac:dyDescent="0.3">
      <c r="A73" s="26" t="s">
        <v>719</v>
      </c>
      <c r="B73" s="119" t="e">
        <f>SUM(COUNTIFS(#REF!,$B$4,#REF!,B6,#REF!,"PARTO",#REF!,"&gt;2",#REF!,"&lt;6"),COUNTIFS(#REF!,$B$4,#REF!,B6,#REF!,"CESAREA",#REF!,"&gt;2",#REF!,"&lt;6"))</f>
        <v>#REF!</v>
      </c>
      <c r="C73" s="119" t="e">
        <f>SUM(COUNTIFS(#REF!,$B$4,#REF!,C6,#REF!,"PARTO",#REF!,"&gt;2",#REF!,"&lt;6"),COUNTIFS(#REF!,$B$4,#REF!,C6,#REF!,"CESAREA",#REF!,"&gt;2",#REF!,"&lt;6"))</f>
        <v>#REF!</v>
      </c>
      <c r="D73" s="119" t="e">
        <f>SUM(COUNTIFS(#REF!,$B$4,#REF!,D6,#REF!,"PARTO",#REF!,"&gt;2",#REF!,"&lt;6"),COUNTIFS(#REF!,$B$4,#REF!,D6,#REF!,"CESAREA",#REF!,"&gt;2",#REF!,"&lt;6"))</f>
        <v>#REF!</v>
      </c>
      <c r="E73" s="119" t="e">
        <f>SUM(COUNTIFS(#REF!,$B$4,#REF!,E6,#REF!,"PARTO",#REF!,"&gt;2",#REF!,"&lt;6"),COUNTIFS(#REF!,$B$4,#REF!,E6,#REF!,"CESAREA",#REF!,"&gt;2",#REF!,"&lt;6"))</f>
        <v>#REF!</v>
      </c>
      <c r="F73" s="119" t="e">
        <f>SUM(COUNTIFS(#REF!,$B$4,#REF!,F6,#REF!,"PARTO",#REF!,"&gt;2",#REF!,"&lt;6"),COUNTIFS(#REF!,$B$4,#REF!,F6,#REF!,"CESAREA",#REF!,"&gt;2",#REF!,"&lt;6"))</f>
        <v>#REF!</v>
      </c>
      <c r="G73" s="119" t="e">
        <f>SUM(COUNTIFS(#REF!,$B$4,#REF!,G6,#REF!,"PARTO",#REF!,"&gt;2",#REF!,"&lt;6"),COUNTIFS(#REF!,$B$4,#REF!,G6,#REF!,"CESAREA",#REF!,"&gt;2",#REF!,"&lt;6"))</f>
        <v>#REF!</v>
      </c>
      <c r="H73" s="119" t="e">
        <f>SUM(COUNTIFS(#REF!,$B$4,#REF!,H6,#REF!,"PARTO",#REF!,"&gt;2",#REF!,"&lt;6"),COUNTIFS(#REF!,$B$4,#REF!,H6,#REF!,"CESAREA",#REF!,"&gt;2",#REF!,"&lt;6"))</f>
        <v>#REF!</v>
      </c>
      <c r="I73" s="119" t="e">
        <f>SUM(COUNTIFS(#REF!,$B$4,#REF!,I6,#REF!,"PARTO",#REF!,"&gt;2",#REF!,"&lt;6"),COUNTIFS(#REF!,$B$4,#REF!,I6,#REF!,"CESAREA",#REF!,"&gt;2",#REF!,"&lt;6"))</f>
        <v>#REF!</v>
      </c>
      <c r="J73" s="119" t="e">
        <f>SUM(COUNTIFS(#REF!,$B$4,#REF!,J6,#REF!,"PARTO",#REF!,"&gt;2",#REF!,"&lt;6"),COUNTIFS(#REF!,$B$4,#REF!,J6,#REF!,"CESAREA",#REF!,"&gt;2",#REF!,"&lt;6"))</f>
        <v>#REF!</v>
      </c>
      <c r="K73" s="119" t="e">
        <f>SUM(COUNTIFS(#REF!,$B$4,#REF!,K6,#REF!,"PARTO",#REF!,"&gt;2",#REF!,"&lt;6"),COUNTIFS(#REF!,$B$4,#REF!,K6,#REF!,"CESAREA",#REF!,"&gt;2",#REF!,"&lt;6"))</f>
        <v>#REF!</v>
      </c>
      <c r="L73" s="119" t="e">
        <f>SUM(COUNTIFS(#REF!,$B$4,#REF!,L6,#REF!,"PARTO",#REF!,"&gt;2",#REF!,"&lt;6"),COUNTIFS(#REF!,$B$4,#REF!,L6,#REF!,"CESAREA",#REF!,"&gt;2",#REF!,"&lt;6"))</f>
        <v>#REF!</v>
      </c>
      <c r="M73" s="119" t="e">
        <f>SUM(COUNTIFS(#REF!,$B$4,#REF!,M6,#REF!,"PARTO",#REF!,"&gt;2",#REF!,"&lt;6"),COUNTIFS(#REF!,$B$4,#REF!,M6,#REF!,"CESAREA",#REF!,"&gt;2",#REF!,"&lt;6"))</f>
        <v>#REF!</v>
      </c>
      <c r="N73" s="58" t="e">
        <f>SUM(B73:M73)</f>
        <v>#REF!</v>
      </c>
    </row>
    <row r="74" spans="1:16" ht="39" customHeight="1" thickBot="1" x14ac:dyDescent="0.3">
      <c r="A74" s="123" t="s">
        <v>718</v>
      </c>
      <c r="B74" s="59" t="e">
        <f t="shared" ref="B74:N74" si="19">IF(B$91=0,"",SUM(B73/B$91))</f>
        <v>#REF!</v>
      </c>
      <c r="C74" s="60" t="e">
        <f t="shared" si="19"/>
        <v>#REF!</v>
      </c>
      <c r="D74" s="60" t="e">
        <f t="shared" si="19"/>
        <v>#REF!</v>
      </c>
      <c r="E74" s="60" t="e">
        <f t="shared" si="19"/>
        <v>#REF!</v>
      </c>
      <c r="F74" s="60" t="e">
        <f t="shared" si="19"/>
        <v>#REF!</v>
      </c>
      <c r="G74" s="60" t="e">
        <f t="shared" si="19"/>
        <v>#REF!</v>
      </c>
      <c r="H74" s="60" t="e">
        <f t="shared" si="19"/>
        <v>#REF!</v>
      </c>
      <c r="I74" s="60" t="e">
        <f t="shared" si="19"/>
        <v>#REF!</v>
      </c>
      <c r="J74" s="60" t="e">
        <f t="shared" si="19"/>
        <v>#REF!</v>
      </c>
      <c r="K74" s="60" t="e">
        <f t="shared" si="19"/>
        <v>#REF!</v>
      </c>
      <c r="L74" s="60" t="e">
        <f t="shared" si="19"/>
        <v>#REF!</v>
      </c>
      <c r="M74" s="60" t="e">
        <f t="shared" si="19"/>
        <v>#REF!</v>
      </c>
      <c r="N74" s="124" t="e">
        <f t="shared" si="19"/>
        <v>#REF!</v>
      </c>
    </row>
    <row r="75" spans="1:16" ht="39" customHeight="1" thickBot="1" x14ac:dyDescent="0.3">
      <c r="A75" s="26" t="s">
        <v>721</v>
      </c>
      <c r="B75" s="119" t="e">
        <f>SUM(COUNTIFS(#REF!,$B$4,#REF!,B6,#REF!,"PARTO",#REF!,"&gt;2",#REF!,"&lt;6"),COUNTIFS(#REF!,$B$4,#REF!,B6,#REF!,"CESAREA",#REF!,"&gt;2",#REF!,"&lt;6"))</f>
        <v>#REF!</v>
      </c>
      <c r="C75" s="119" t="e">
        <f>SUM(COUNTIFS(#REF!,$B$4,#REF!,C6,#REF!,"PARTO",#REF!,"&gt;2",#REF!,"&lt;6"),COUNTIFS(#REF!,$B$4,#REF!,C6,#REF!,"CESAREA",#REF!,"&gt;2",#REF!,"&lt;6"))</f>
        <v>#REF!</v>
      </c>
      <c r="D75" s="119" t="e">
        <f>SUM(COUNTIFS(#REF!,$B$4,#REF!,D6,#REF!,"PARTO",#REF!,"&gt;2",#REF!,"&lt;6"),COUNTIFS(#REF!,$B$4,#REF!,D6,#REF!,"CESAREA",#REF!,"&gt;2",#REF!,"&lt;6"))</f>
        <v>#REF!</v>
      </c>
      <c r="E75" s="119" t="e">
        <f>SUM(COUNTIFS(#REF!,$B$4,#REF!,E6,#REF!,"PARTO",#REF!,"&gt;2",#REF!,"&lt;6"),COUNTIFS(#REF!,$B$4,#REF!,E6,#REF!,"CESAREA",#REF!,"&gt;2",#REF!,"&lt;6"))</f>
        <v>#REF!</v>
      </c>
      <c r="F75" s="119" t="e">
        <f>SUM(COUNTIFS(#REF!,$B$4,#REF!,F6,#REF!,"PARTO",#REF!,"&gt;2",#REF!,"&lt;6"),COUNTIFS(#REF!,$B$4,#REF!,F6,#REF!,"CESAREA",#REF!,"&gt;2",#REF!,"&lt;6"))</f>
        <v>#REF!</v>
      </c>
      <c r="G75" s="119" t="e">
        <f>SUM(COUNTIFS(#REF!,$B$4,#REF!,G6,#REF!,"PARTO",#REF!,"&gt;2",#REF!,"&lt;6"),COUNTIFS(#REF!,$B$4,#REF!,G6,#REF!,"CESAREA",#REF!,"&gt;2",#REF!,"&lt;6"))</f>
        <v>#REF!</v>
      </c>
      <c r="H75" s="119" t="e">
        <f>SUM(COUNTIFS(#REF!,$B$4,#REF!,H6,#REF!,"PARTO",#REF!,"&gt;2",#REF!,"&lt;6"),COUNTIFS(#REF!,$B$4,#REF!,H6,#REF!,"CESAREA",#REF!,"&gt;2",#REF!,"&lt;6"))</f>
        <v>#REF!</v>
      </c>
      <c r="I75" s="119" t="e">
        <f>SUM(COUNTIFS(#REF!,$B$4,#REF!,I6,#REF!,"PARTO",#REF!,"&gt;2",#REF!,"&lt;6"),COUNTIFS(#REF!,$B$4,#REF!,I6,#REF!,"CESAREA",#REF!,"&gt;2",#REF!,"&lt;6"))</f>
        <v>#REF!</v>
      </c>
      <c r="J75" s="119" t="e">
        <f>SUM(COUNTIFS(#REF!,$B$4,#REF!,J6,#REF!,"PARTO",#REF!,"&gt;2",#REF!,"&lt;6"),COUNTIFS(#REF!,$B$4,#REF!,J6,#REF!,"CESAREA",#REF!,"&gt;2",#REF!,"&lt;6"))</f>
        <v>#REF!</v>
      </c>
      <c r="K75" s="119" t="e">
        <f>SUM(COUNTIFS(#REF!,$B$4,#REF!,K6,#REF!,"PARTO",#REF!,"&gt;2",#REF!,"&lt;6"),COUNTIFS(#REF!,$B$4,#REF!,K6,#REF!,"CESAREA",#REF!,"&gt;2",#REF!,"&lt;6"))</f>
        <v>#REF!</v>
      </c>
      <c r="L75" s="119" t="e">
        <f>SUM(COUNTIFS(#REF!,$B$4,#REF!,L6,#REF!,"PARTO",#REF!,"&gt;2",#REF!,"&lt;6"),COUNTIFS(#REF!,$B$4,#REF!,L6,#REF!,"CESAREA",#REF!,"&gt;2",#REF!,"&lt;6"))</f>
        <v>#REF!</v>
      </c>
      <c r="M75" s="119" t="e">
        <f>SUM(COUNTIFS(#REF!,$B$4,#REF!,M6,#REF!,"PARTO",#REF!,"&gt;2",#REF!,"&lt;6"),COUNTIFS(#REF!,$B$4,#REF!,M6,#REF!,"CESAREA",#REF!,"&gt;2",#REF!,"&lt;6"))</f>
        <v>#REF!</v>
      </c>
      <c r="N75" s="58" t="e">
        <f>SUM(B75:M75)</f>
        <v>#REF!</v>
      </c>
    </row>
    <row r="76" spans="1:16" ht="39" customHeight="1" thickBot="1" x14ac:dyDescent="0.3">
      <c r="A76" s="123" t="s">
        <v>720</v>
      </c>
      <c r="B76" s="59" t="e">
        <f t="shared" ref="B76:N76" si="20">IF(B$91=0,"",SUM(B75/B$91))</f>
        <v>#REF!</v>
      </c>
      <c r="C76" s="60" t="e">
        <f t="shared" si="20"/>
        <v>#REF!</v>
      </c>
      <c r="D76" s="60" t="e">
        <f t="shared" si="20"/>
        <v>#REF!</v>
      </c>
      <c r="E76" s="60" t="e">
        <f t="shared" si="20"/>
        <v>#REF!</v>
      </c>
      <c r="F76" s="60" t="e">
        <f t="shared" si="20"/>
        <v>#REF!</v>
      </c>
      <c r="G76" s="60" t="e">
        <f t="shared" si="20"/>
        <v>#REF!</v>
      </c>
      <c r="H76" s="60" t="e">
        <f t="shared" si="20"/>
        <v>#REF!</v>
      </c>
      <c r="I76" s="60" t="e">
        <f t="shared" si="20"/>
        <v>#REF!</v>
      </c>
      <c r="J76" s="60" t="e">
        <f t="shared" si="20"/>
        <v>#REF!</v>
      </c>
      <c r="K76" s="60" t="e">
        <f t="shared" si="20"/>
        <v>#REF!</v>
      </c>
      <c r="L76" s="60" t="e">
        <f t="shared" si="20"/>
        <v>#REF!</v>
      </c>
      <c r="M76" s="60" t="e">
        <f t="shared" si="20"/>
        <v>#REF!</v>
      </c>
      <c r="N76" s="124" t="e">
        <f t="shared" si="20"/>
        <v>#REF!</v>
      </c>
    </row>
    <row r="77" spans="1:16" ht="39" customHeight="1" thickBot="1" x14ac:dyDescent="0.3">
      <c r="A77" s="26" t="s">
        <v>723</v>
      </c>
      <c r="B77" s="119" t="e">
        <f>SUM(COUNTIFS(#REF!,$B$4,#REF!,B6,#REF!,"PARTO",#REF!,"VACUNADA"),COUNTIFS(#REF!,$B$4,#REF!,B6,#REF!,"CESAREA",#REF!,"VACUNADA"))</f>
        <v>#REF!</v>
      </c>
      <c r="C77" s="119" t="e">
        <f>SUM(COUNTIFS(#REF!,$B$4,#REF!,C6,#REF!,"PARTO",#REF!,"VACUNADA"),COUNTIFS(#REF!,$B$4,#REF!,C6,#REF!,"CESAREA",#REF!,"VACUNADA"))</f>
        <v>#REF!</v>
      </c>
      <c r="D77" s="119" t="e">
        <f>SUM(COUNTIFS(#REF!,$B$4,#REF!,D6,#REF!,"PARTO",#REF!,"VACUNADA"),COUNTIFS(#REF!,$B$4,#REF!,D6,#REF!,"CESAREA",#REF!,"VACUNADA"))</f>
        <v>#REF!</v>
      </c>
      <c r="E77" s="119" t="e">
        <f>SUM(COUNTIFS(#REF!,$B$4,#REF!,E6,#REF!,"PARTO",#REF!,"VACUNADA"),COUNTIFS(#REF!,$B$4,#REF!,E6,#REF!,"CESAREA",#REF!,"VACUNADA"))</f>
        <v>#REF!</v>
      </c>
      <c r="F77" s="119" t="e">
        <f>SUM(COUNTIFS(#REF!,$B$4,#REF!,F6,#REF!,"PARTO",#REF!,"VACUNADA"),COUNTIFS(#REF!,$B$4,#REF!,F6,#REF!,"CESAREA",#REF!,"VACUNADA"))</f>
        <v>#REF!</v>
      </c>
      <c r="G77" s="119" t="e">
        <f>SUM(COUNTIFS(#REF!,$B$4,#REF!,G6,#REF!,"PARTO",#REF!,"VACUNADA"),COUNTIFS(#REF!,$B$4,#REF!,G6,#REF!,"CESAREA",#REF!,"VACUNADA"))</f>
        <v>#REF!</v>
      </c>
      <c r="H77" s="119" t="e">
        <f>SUM(COUNTIFS(#REF!,$B$4,#REF!,H6,#REF!,"PARTO",#REF!,"VACUNADA"),COUNTIFS(#REF!,$B$4,#REF!,H6,#REF!,"CESAREA",#REF!,"VACUNADA"))</f>
        <v>#REF!</v>
      </c>
      <c r="I77" s="119" t="e">
        <f>SUM(COUNTIFS(#REF!,$B$4,#REF!,I6,#REF!,"PARTO",#REF!,"VACUNADA"),COUNTIFS(#REF!,$B$4,#REF!,I6,#REF!,"CESAREA",#REF!,"VACUNADA"))</f>
        <v>#REF!</v>
      </c>
      <c r="J77" s="119" t="e">
        <f>SUM(COUNTIFS(#REF!,$B$4,#REF!,J6,#REF!,"PARTO",#REF!,"VACUNADA"),COUNTIFS(#REF!,$B$4,#REF!,J6,#REF!,"CESAREA",#REF!,"VACUNADA"))</f>
        <v>#REF!</v>
      </c>
      <c r="K77" s="119" t="e">
        <f>SUM(COUNTIFS(#REF!,$B$4,#REF!,K6,#REF!,"PARTO",#REF!,"VACUNADA"),COUNTIFS(#REF!,$B$4,#REF!,K6,#REF!,"CESAREA",#REF!,"VACUNADA"))</f>
        <v>#REF!</v>
      </c>
      <c r="L77" s="119" t="e">
        <f>SUM(COUNTIFS(#REF!,$B$4,#REF!,L6,#REF!,"PARTO",#REF!,"VACUNADA"),COUNTIFS(#REF!,$B$4,#REF!,L6,#REF!,"CESAREA",#REF!,"VACUNADA"))</f>
        <v>#REF!</v>
      </c>
      <c r="M77" s="119" t="e">
        <f>SUM(COUNTIFS(#REF!,$B$4,#REF!,M6,#REF!,"PARTO",#REF!,"VACUNADA"),COUNTIFS(#REF!,$B$4,#REF!,M6,#REF!,"CESAREA",#REF!,"VACUNADA"))</f>
        <v>#REF!</v>
      </c>
      <c r="N77" s="58" t="e">
        <f>SUM(B77:M77)</f>
        <v>#REF!</v>
      </c>
      <c r="P77" t="s">
        <v>724</v>
      </c>
    </row>
    <row r="78" spans="1:16" ht="39" customHeight="1" thickBot="1" x14ac:dyDescent="0.3">
      <c r="A78" s="123" t="s">
        <v>722</v>
      </c>
      <c r="B78" s="59" t="e">
        <f t="shared" ref="B78:N78" si="21">IF(B$91=0,"",SUM(B77/B$91))</f>
        <v>#REF!</v>
      </c>
      <c r="C78" s="60" t="e">
        <f t="shared" si="21"/>
        <v>#REF!</v>
      </c>
      <c r="D78" s="60" t="e">
        <f t="shared" si="21"/>
        <v>#REF!</v>
      </c>
      <c r="E78" s="60" t="e">
        <f t="shared" si="21"/>
        <v>#REF!</v>
      </c>
      <c r="F78" s="60" t="e">
        <f t="shared" si="21"/>
        <v>#REF!</v>
      </c>
      <c r="G78" s="60" t="e">
        <f t="shared" si="21"/>
        <v>#REF!</v>
      </c>
      <c r="H78" s="60" t="e">
        <f t="shared" si="21"/>
        <v>#REF!</v>
      </c>
      <c r="I78" s="60" t="e">
        <f t="shared" si="21"/>
        <v>#REF!</v>
      </c>
      <c r="J78" s="60" t="e">
        <f t="shared" si="21"/>
        <v>#REF!</v>
      </c>
      <c r="K78" s="60" t="e">
        <f t="shared" si="21"/>
        <v>#REF!</v>
      </c>
      <c r="L78" s="60" t="e">
        <f t="shared" si="21"/>
        <v>#REF!</v>
      </c>
      <c r="M78" s="60" t="e">
        <f t="shared" si="21"/>
        <v>#REF!</v>
      </c>
      <c r="N78" s="124" t="e">
        <f t="shared" si="21"/>
        <v>#REF!</v>
      </c>
      <c r="P78" t="s">
        <v>725</v>
      </c>
    </row>
    <row r="79" spans="1:16" ht="39" customHeight="1" thickBot="1" x14ac:dyDescent="0.3">
      <c r="A79" s="26" t="s">
        <v>726</v>
      </c>
      <c r="B79" s="119" t="e">
        <f>SUM(COUNTIFS(#REF!,$B$4,#REF!,B6,#REF!,"PARTO",#REF!,"&lt;&gt;"),COUNTIFS(#REF!,$B$4,#REF!,B6,#REF!,"CESAREA",#REF!,"&lt;&gt;"))</f>
        <v>#REF!</v>
      </c>
      <c r="C79" s="119" t="e">
        <f>SUM(COUNTIFS(#REF!,$B$4,#REF!,C6,#REF!,"PARTO",#REF!,"&lt;&gt;"),COUNTIFS(#REF!,$B$4,#REF!,C6,#REF!,"CESAREA",#REF!,"&lt;&gt;"))</f>
        <v>#REF!</v>
      </c>
      <c r="D79" s="119" t="e">
        <f>SUM(COUNTIFS(#REF!,$B$4,#REF!,D6,#REF!,"PARTO",#REF!,"&lt;&gt;"),COUNTIFS(#REF!,$B$4,#REF!,D6,#REF!,"CESAREA",#REF!,"&lt;&gt;"))</f>
        <v>#REF!</v>
      </c>
      <c r="E79" s="119" t="e">
        <f>SUM(COUNTIFS(#REF!,$B$4,#REF!,E6,#REF!,"PARTO",#REF!,"&lt;&gt;"),COUNTIFS(#REF!,$B$4,#REF!,E6,#REF!,"CESAREA",#REF!,"&lt;&gt;"))</f>
        <v>#REF!</v>
      </c>
      <c r="F79" s="119" t="e">
        <f>SUM(COUNTIFS(#REF!,$B$4,#REF!,F6,#REF!,"PARTO",#REF!,"&lt;&gt;"),COUNTIFS(#REF!,$B$4,#REF!,F6,#REF!,"CESAREA",#REF!,"&lt;&gt;"))</f>
        <v>#REF!</v>
      </c>
      <c r="G79" s="119" t="e">
        <f>SUM(COUNTIFS(#REF!,$B$4,#REF!,G6,#REF!,"PARTO",#REF!,"&lt;&gt;"),COUNTIFS(#REF!,$B$4,#REF!,G6,#REF!,"CESAREA",#REF!,"&lt;&gt;"))</f>
        <v>#REF!</v>
      </c>
      <c r="H79" s="119" t="e">
        <f>SUM(COUNTIFS(#REF!,$B$4,#REF!,H6,#REF!,"PARTO",#REF!,"&lt;&gt;"),COUNTIFS(#REF!,$B$4,#REF!,H6,#REF!,"CESAREA",#REF!,"&lt;&gt;"))</f>
        <v>#REF!</v>
      </c>
      <c r="I79" s="119" t="e">
        <f>SUM(COUNTIFS(#REF!,$B$4,#REF!,I6,#REF!,"PARTO",#REF!,"&lt;&gt;"),COUNTIFS(#REF!,$B$4,#REF!,I6,#REF!,"CESAREA",#REF!,"&lt;&gt;"))</f>
        <v>#REF!</v>
      </c>
      <c r="J79" s="119" t="e">
        <f>SUM(COUNTIFS(#REF!,$B$4,#REF!,J6,#REF!,"PARTO",#REF!,"&lt;&gt;"),COUNTIFS(#REF!,$B$4,#REF!,J6,#REF!,"CESAREA",#REF!,"&lt;&gt;"))</f>
        <v>#REF!</v>
      </c>
      <c r="K79" s="119" t="e">
        <f>SUM(COUNTIFS(#REF!,$B$4,#REF!,K6,#REF!,"PARTO",#REF!,"&lt;&gt;"),COUNTIFS(#REF!,$B$4,#REF!,K6,#REF!,"CESAREA",#REF!,"&lt;&gt;"))</f>
        <v>#REF!</v>
      </c>
      <c r="L79" s="119" t="e">
        <f>SUM(COUNTIFS(#REF!,$B$4,#REF!,L6,#REF!,"PARTO",#REF!,"&lt;&gt;"),COUNTIFS(#REF!,$B$4,#REF!,L6,#REF!,"CESAREA",#REF!,"&lt;&gt;"))</f>
        <v>#REF!</v>
      </c>
      <c r="M79" s="119" t="e">
        <f>SUM(COUNTIFS(#REF!,$B$4,#REF!,M6,#REF!,"PARTO",#REF!,"&lt;&gt;"),COUNTIFS(#REF!,$B$4,#REF!,M6,#REF!,"CESAREA",#REF!,"&lt;&gt;"))</f>
        <v>#REF!</v>
      </c>
      <c r="N79" s="58" t="e">
        <f>SUM(B79:M79)</f>
        <v>#REF!</v>
      </c>
    </row>
    <row r="80" spans="1:16" ht="39" customHeight="1" thickBot="1" x14ac:dyDescent="0.3">
      <c r="A80" s="123" t="s">
        <v>727</v>
      </c>
      <c r="B80" s="59" t="e">
        <f t="shared" ref="B80:N80" si="22">IF(B$91=0,"",SUM(B79/B$91))</f>
        <v>#REF!</v>
      </c>
      <c r="C80" s="60" t="e">
        <f t="shared" si="22"/>
        <v>#REF!</v>
      </c>
      <c r="D80" s="60" t="e">
        <f t="shared" si="22"/>
        <v>#REF!</v>
      </c>
      <c r="E80" s="60" t="e">
        <f t="shared" si="22"/>
        <v>#REF!</v>
      </c>
      <c r="F80" s="60" t="e">
        <f t="shared" si="22"/>
        <v>#REF!</v>
      </c>
      <c r="G80" s="60" t="e">
        <f t="shared" si="22"/>
        <v>#REF!</v>
      </c>
      <c r="H80" s="60" t="e">
        <f t="shared" si="22"/>
        <v>#REF!</v>
      </c>
      <c r="I80" s="60" t="e">
        <f t="shared" si="22"/>
        <v>#REF!</v>
      </c>
      <c r="J80" s="60" t="e">
        <f t="shared" si="22"/>
        <v>#REF!</v>
      </c>
      <c r="K80" s="60" t="e">
        <f t="shared" si="22"/>
        <v>#REF!</v>
      </c>
      <c r="L80" s="60" t="e">
        <f t="shared" si="22"/>
        <v>#REF!</v>
      </c>
      <c r="M80" s="60" t="e">
        <f t="shared" si="22"/>
        <v>#REF!</v>
      </c>
      <c r="N80" s="124" t="e">
        <f t="shared" si="22"/>
        <v>#REF!</v>
      </c>
    </row>
    <row r="81" spans="1:14" ht="39" customHeight="1" thickBot="1" x14ac:dyDescent="0.3">
      <c r="A81" s="26" t="s">
        <v>728</v>
      </c>
      <c r="B81" s="119" t="e">
        <f>SUM(COUNTIFS(#REF!,$B$4,#REF!,B6,#REF!,"PARTO",#REF!,"PENDIENTE REFUERZO"),COUNTIFS(#REF!,$B$4,#REF!,B6,#REF!,"CESAREA",#REF!,"PENDIENTE REFUERZO"))</f>
        <v>#REF!</v>
      </c>
      <c r="C81" s="119" t="e">
        <f>SUM(COUNTIFS(#REF!,$B$4,#REF!,C6,#REF!,"PARTO",#REF!,"PENDIENTE REFUERZO"),COUNTIFS(#REF!,$B$4,#REF!,C6,#REF!,"CESAREA",#REF!,"PENDIENTE REFUERZO"))</f>
        <v>#REF!</v>
      </c>
      <c r="D81" s="119" t="e">
        <f>SUM(COUNTIFS(#REF!,$B$4,#REF!,D6,#REF!,"PARTO",#REF!,"PENDIENTE REFUERZO"),COUNTIFS(#REF!,$B$4,#REF!,D6,#REF!,"CESAREA",#REF!,"PENDIENTE REFUERZO"))</f>
        <v>#REF!</v>
      </c>
      <c r="E81" s="119" t="e">
        <f>SUM(COUNTIFS(#REF!,$B$4,#REF!,E6,#REF!,"PARTO",#REF!,"PENDIENTE REFUERZO"),COUNTIFS(#REF!,$B$4,#REF!,E6,#REF!,"CESAREA",#REF!,"PENDIENTE REFUERZO"))</f>
        <v>#REF!</v>
      </c>
      <c r="F81" s="119" t="e">
        <f>SUM(COUNTIFS(#REF!,$B$4,#REF!,F6,#REF!,"PARTO",#REF!,"PENDIENTE REFUERZO"),COUNTIFS(#REF!,$B$4,#REF!,F6,#REF!,"CESAREA",#REF!,"PENDIENTE REFUERZO"))</f>
        <v>#REF!</v>
      </c>
      <c r="G81" s="119" t="e">
        <f>SUM(COUNTIFS(#REF!,$B$4,#REF!,G6,#REF!,"PARTO",#REF!,"PENDIENTE REFUERZO"),COUNTIFS(#REF!,$B$4,#REF!,G6,#REF!,"CESAREA",#REF!,"PENDIENTE REFUERZO"))</f>
        <v>#REF!</v>
      </c>
      <c r="H81" s="119" t="e">
        <f>SUM(COUNTIFS(#REF!,$B$4,#REF!,H6,#REF!,"PARTO",#REF!,"PENDIENTE REFUERZO"),COUNTIFS(#REF!,$B$4,#REF!,H6,#REF!,"CESAREA",#REF!,"PENDIENTE REFUERZO"))</f>
        <v>#REF!</v>
      </c>
      <c r="I81" s="119" t="e">
        <f>SUM(COUNTIFS(#REF!,$B$4,#REF!,I6,#REF!,"PARTO",#REF!,"PENDIENTE REFUERZO"),COUNTIFS(#REF!,$B$4,#REF!,I6,#REF!,"CESAREA",#REF!,"PENDIENTE REFUERZO"))</f>
        <v>#REF!</v>
      </c>
      <c r="J81" s="119" t="e">
        <f>SUM(COUNTIFS(#REF!,$B$4,#REF!,J6,#REF!,"PARTO",#REF!,"PENDIENTE REFUERZO"),COUNTIFS(#REF!,$B$4,#REF!,J6,#REF!,"CESAREA",#REF!,"PENDIENTE REFUERZO"))</f>
        <v>#REF!</v>
      </c>
      <c r="K81" s="119" t="e">
        <f>SUM(COUNTIFS(#REF!,$B$4,#REF!,K6,#REF!,"PARTO",#REF!,"PENDIENTE REFUERZO"),COUNTIFS(#REF!,$B$4,#REF!,K6,#REF!,"CESAREA",#REF!,"PENDIENTE REFUERZO"))</f>
        <v>#REF!</v>
      </c>
      <c r="L81" s="119" t="e">
        <f>SUM(COUNTIFS(#REF!,$B$4,#REF!,L6,#REF!,"PARTO",#REF!,"PENDIENTE REFUERZO"),COUNTIFS(#REF!,$B$4,#REF!,L6,#REF!,"CESAREA",#REF!,"PENDIENTE REFUERZO"))</f>
        <v>#REF!</v>
      </c>
      <c r="M81" s="119" t="e">
        <f>SUM(COUNTIFS(#REF!,$B$4,#REF!,M6,#REF!,"PARTO",#REF!,"PENDIENTE REFUERZO"),COUNTIFS(#REF!,$B$4,#REF!,M6,#REF!,"CESAREA",#REF!,"PENDIENTE REFUERZO"))</f>
        <v>#REF!</v>
      </c>
      <c r="N81" s="58" t="e">
        <f>SUM(B81:M81)</f>
        <v>#REF!</v>
      </c>
    </row>
    <row r="82" spans="1:14" ht="39" customHeight="1" thickBot="1" x14ac:dyDescent="0.3">
      <c r="A82" s="123" t="s">
        <v>729</v>
      </c>
      <c r="B82" s="59" t="e">
        <f t="shared" ref="B82:N82" si="23">IF(B$91=0,"",SUM(B81/B$91))</f>
        <v>#REF!</v>
      </c>
      <c r="C82" s="60" t="e">
        <f t="shared" si="23"/>
        <v>#REF!</v>
      </c>
      <c r="D82" s="60" t="e">
        <f t="shared" si="23"/>
        <v>#REF!</v>
      </c>
      <c r="E82" s="60" t="e">
        <f t="shared" si="23"/>
        <v>#REF!</v>
      </c>
      <c r="F82" s="60" t="e">
        <f t="shared" si="23"/>
        <v>#REF!</v>
      </c>
      <c r="G82" s="60" t="e">
        <f t="shared" si="23"/>
        <v>#REF!</v>
      </c>
      <c r="H82" s="60" t="e">
        <f t="shared" si="23"/>
        <v>#REF!</v>
      </c>
      <c r="I82" s="60" t="e">
        <f t="shared" si="23"/>
        <v>#REF!</v>
      </c>
      <c r="J82" s="60" t="e">
        <f t="shared" si="23"/>
        <v>#REF!</v>
      </c>
      <c r="K82" s="60" t="e">
        <f t="shared" si="23"/>
        <v>#REF!</v>
      </c>
      <c r="L82" s="60" t="e">
        <f t="shared" si="23"/>
        <v>#REF!</v>
      </c>
      <c r="M82" s="60" t="e">
        <f t="shared" si="23"/>
        <v>#REF!</v>
      </c>
      <c r="N82" s="124" t="e">
        <f t="shared" si="23"/>
        <v>#REF!</v>
      </c>
    </row>
    <row r="83" spans="1:14" ht="39" customHeight="1" thickBot="1" x14ac:dyDescent="0.3">
      <c r="A83" s="26" t="s">
        <v>730</v>
      </c>
      <c r="B83" s="119" t="e">
        <f>SUM(COUNTIFS(#REF!,$B$4,#REF!,B6,#REF!,"PARTO",#REF!,"&lt;&gt;"),COUNTIFS(#REF!,$B$4,#REF!,B6,#REF!,"CESAREA",#REF!,"&lt;&gt;"))</f>
        <v>#REF!</v>
      </c>
      <c r="C83" s="119" t="e">
        <f>SUM(COUNTIFS(#REF!,$B$4,#REF!,C6,#REF!,"PARTO",#REF!,"&lt;&gt;"),COUNTIFS(#REF!,$B$4,#REF!,C6,#REF!,"CESAREA",#REF!,"&lt;&gt;"))</f>
        <v>#REF!</v>
      </c>
      <c r="D83" s="119" t="e">
        <f>SUM(COUNTIFS(#REF!,$B$4,#REF!,D6,#REF!,"PARTO",#REF!,"&lt;&gt;"),COUNTIFS(#REF!,$B$4,#REF!,D6,#REF!,"CESAREA",#REF!,"&lt;&gt;"))</f>
        <v>#REF!</v>
      </c>
      <c r="E83" s="119" t="e">
        <f>SUM(COUNTIFS(#REF!,$B$4,#REF!,E6,#REF!,"PARTO",#REF!,"&lt;&gt;"),COUNTIFS(#REF!,$B$4,#REF!,E6,#REF!,"CESAREA",#REF!,"&lt;&gt;"))</f>
        <v>#REF!</v>
      </c>
      <c r="F83" s="119" t="e">
        <f>SUM(COUNTIFS(#REF!,$B$4,#REF!,F6,#REF!,"PARTO",#REF!,"&lt;&gt;"),COUNTIFS(#REF!,$B$4,#REF!,F6,#REF!,"CESAREA",#REF!,"&lt;&gt;"))</f>
        <v>#REF!</v>
      </c>
      <c r="G83" s="119" t="e">
        <f>SUM(COUNTIFS(#REF!,$B$4,#REF!,G6,#REF!,"PARTO",#REF!,"&lt;&gt;"),COUNTIFS(#REF!,$B$4,#REF!,G6,#REF!,"CESAREA",#REF!,"&lt;&gt;"))</f>
        <v>#REF!</v>
      </c>
      <c r="H83" s="119" t="e">
        <f>SUM(COUNTIFS(#REF!,$B$4,#REF!,H6,#REF!,"PARTO",#REF!,"&lt;&gt;"),COUNTIFS(#REF!,$B$4,#REF!,H6,#REF!,"CESAREA",#REF!,"&lt;&gt;"))</f>
        <v>#REF!</v>
      </c>
      <c r="I83" s="119" t="e">
        <f>SUM(COUNTIFS(#REF!,$B$4,#REF!,I6,#REF!,"PARTO",#REF!,"&lt;&gt;"),COUNTIFS(#REF!,$B$4,#REF!,I6,#REF!,"CESAREA",#REF!,"&lt;&gt;"))</f>
        <v>#REF!</v>
      </c>
      <c r="J83" s="119" t="e">
        <f>SUM(COUNTIFS(#REF!,$B$4,#REF!,J6,#REF!,"PARTO",#REF!,"&lt;&gt;"),COUNTIFS(#REF!,$B$4,#REF!,J6,#REF!,"CESAREA",#REF!,"&lt;&gt;"))</f>
        <v>#REF!</v>
      </c>
      <c r="K83" s="119" t="e">
        <f>SUM(COUNTIFS(#REF!,$B$4,#REF!,K6,#REF!,"PARTO",#REF!,"&lt;&gt;"),COUNTIFS(#REF!,$B$4,#REF!,K6,#REF!,"CESAREA",#REF!,"&lt;&gt;"))</f>
        <v>#REF!</v>
      </c>
      <c r="L83" s="119" t="e">
        <f>SUM(COUNTIFS(#REF!,$B$4,#REF!,L6,#REF!,"PARTO",#REF!,"&lt;&gt;"),COUNTIFS(#REF!,$B$4,#REF!,L6,#REF!,"CESAREA",#REF!,"&lt;&gt;"))</f>
        <v>#REF!</v>
      </c>
      <c r="M83" s="119" t="e">
        <f>SUM(COUNTIFS(#REF!,$B$4,#REF!,M6,#REF!,"PARTO",#REF!,"&lt;&gt;"),COUNTIFS(#REF!,$B$4,#REF!,M6,#REF!,"CESAREA",#REF!,"&lt;&gt;"))</f>
        <v>#REF!</v>
      </c>
      <c r="N83" s="58" t="e">
        <f>SUM(B83:M83)</f>
        <v>#REF!</v>
      </c>
    </row>
    <row r="84" spans="1:14" ht="39" customHeight="1" thickBot="1" x14ac:dyDescent="0.3">
      <c r="A84" s="123" t="s">
        <v>731</v>
      </c>
      <c r="B84" s="59" t="e">
        <f t="shared" ref="B84:N84" si="24">IF(B$91=0,"",SUM(B83/B$91))</f>
        <v>#REF!</v>
      </c>
      <c r="C84" s="60" t="e">
        <f t="shared" si="24"/>
        <v>#REF!</v>
      </c>
      <c r="D84" s="60" t="e">
        <f t="shared" si="24"/>
        <v>#REF!</v>
      </c>
      <c r="E84" s="60" t="e">
        <f t="shared" si="24"/>
        <v>#REF!</v>
      </c>
      <c r="F84" s="60" t="e">
        <f t="shared" si="24"/>
        <v>#REF!</v>
      </c>
      <c r="G84" s="60" t="e">
        <f t="shared" si="24"/>
        <v>#REF!</v>
      </c>
      <c r="H84" s="60" t="e">
        <f t="shared" si="24"/>
        <v>#REF!</v>
      </c>
      <c r="I84" s="60" t="e">
        <f t="shared" si="24"/>
        <v>#REF!</v>
      </c>
      <c r="J84" s="60" t="e">
        <f t="shared" si="24"/>
        <v>#REF!</v>
      </c>
      <c r="K84" s="60" t="e">
        <f t="shared" si="24"/>
        <v>#REF!</v>
      </c>
      <c r="L84" s="60" t="e">
        <f t="shared" si="24"/>
        <v>#REF!</v>
      </c>
      <c r="M84" s="60" t="e">
        <f t="shared" si="24"/>
        <v>#REF!</v>
      </c>
      <c r="N84" s="124" t="e">
        <f t="shared" si="24"/>
        <v>#REF!</v>
      </c>
    </row>
    <row r="85" spans="1:14" ht="31.5" customHeight="1" thickBot="1" x14ac:dyDescent="0.3">
      <c r="A85" s="15" t="s">
        <v>380</v>
      </c>
      <c r="B85" s="44" t="e">
        <f>COUNTIFS(#REF!,B4,#REF!,B6,#REF!,"&gt;0",#REF!,"&lt;19")</f>
        <v>#REF!</v>
      </c>
      <c r="C85" s="44" t="e">
        <f>COUNTIFS(#REF!,B4,#REF!,C6,#REF!,"&gt;0",#REF!,"&lt;19")</f>
        <v>#REF!</v>
      </c>
      <c r="D85" s="44" t="e">
        <f>COUNTIFS(#REF!,B4,#REF!,D6,#REF!,"&gt;0",#REF!,"&lt;19")</f>
        <v>#REF!</v>
      </c>
      <c r="E85" s="44" t="e">
        <f>COUNTIFS(#REF!,B4,#REF!,E6,#REF!,"&gt;0",#REF!,"&lt;19")</f>
        <v>#REF!</v>
      </c>
      <c r="F85" s="44" t="e">
        <f>COUNTIFS(#REF!,B4,#REF!,F6,#REF!,"&gt;0",#REF!,"&lt;19")</f>
        <v>#REF!</v>
      </c>
      <c r="G85" s="44" t="e">
        <f>COUNTIFS(#REF!,B4,#REF!,G6,#REF!,"&gt;0",#REF!,"&lt;19")</f>
        <v>#REF!</v>
      </c>
      <c r="H85" s="44" t="e">
        <f>COUNTIFS(#REF!,B4,#REF!,H6,#REF!,"&gt;0",#REF!,"&lt;19")</f>
        <v>#REF!</v>
      </c>
      <c r="I85" s="44" t="e">
        <f>COUNTIFS(#REF!,B4,#REF!,I6,#REF!,"&gt;0",#REF!,"&lt;19")</f>
        <v>#REF!</v>
      </c>
      <c r="J85" s="44" t="e">
        <f>COUNTIFS(#REF!,B4,#REF!,J6,#REF!,"&gt;0",#REF!,"&lt;19")</f>
        <v>#REF!</v>
      </c>
      <c r="K85" s="44" t="e">
        <f>COUNTIFS(#REF!,B4,#REF!,K6,#REF!,"&gt;0",#REF!,"&lt;19")</f>
        <v>#REF!</v>
      </c>
      <c r="L85" s="44" t="e">
        <f>COUNTIFS(#REF!,B4,#REF!,L6,#REF!,"&gt;0",#REF!,"&lt;19")</f>
        <v>#REF!</v>
      </c>
      <c r="M85" s="44" t="e">
        <f>COUNTIFS(#REF!,B4,#REF!,M6,#REF!,"&gt;0",#REF!,"&lt;19")</f>
        <v>#REF!</v>
      </c>
      <c r="N85" s="68" t="e">
        <f>SUM(B85:M85)</f>
        <v>#REF!</v>
      </c>
    </row>
    <row r="86" spans="1:14" ht="31.5" customHeight="1" thickBot="1" x14ac:dyDescent="0.3">
      <c r="A86" s="14" t="s">
        <v>381</v>
      </c>
      <c r="B86" s="59" t="e">
        <f>IF($B$40=0,"",SUM(B85/$B$40))</f>
        <v>#REF!</v>
      </c>
      <c r="C86" s="60" t="e">
        <f t="shared" ref="C86:N86" si="25">IF(C40=0,"",SUM(C85/C40))</f>
        <v>#REF!</v>
      </c>
      <c r="D86" s="60" t="e">
        <f t="shared" si="25"/>
        <v>#REF!</v>
      </c>
      <c r="E86" s="60" t="e">
        <f t="shared" si="25"/>
        <v>#REF!</v>
      </c>
      <c r="F86" s="60" t="e">
        <f t="shared" si="25"/>
        <v>#REF!</v>
      </c>
      <c r="G86" s="60" t="e">
        <f t="shared" si="25"/>
        <v>#REF!</v>
      </c>
      <c r="H86" s="60" t="e">
        <f t="shared" si="25"/>
        <v>#REF!</v>
      </c>
      <c r="I86" s="60" t="e">
        <f t="shared" si="25"/>
        <v>#REF!</v>
      </c>
      <c r="J86" s="60" t="e">
        <f t="shared" si="25"/>
        <v>#REF!</v>
      </c>
      <c r="K86" s="60" t="e">
        <f t="shared" si="25"/>
        <v>#REF!</v>
      </c>
      <c r="L86" s="60" t="e">
        <f t="shared" si="25"/>
        <v>#REF!</v>
      </c>
      <c r="M86" s="60" t="e">
        <f t="shared" si="25"/>
        <v>#REF!</v>
      </c>
      <c r="N86" s="61" t="e">
        <f t="shared" si="25"/>
        <v>#REF!</v>
      </c>
    </row>
    <row r="87" spans="1:14" ht="31.5" customHeight="1" thickBot="1" x14ac:dyDescent="0.3">
      <c r="A87" s="15" t="s">
        <v>382</v>
      </c>
      <c r="B87" s="44" t="e">
        <f>COUNTIFS(#REF!,B4,#REF!,B6,#REF!,"&gt;0",#REF!,"&lt;14")</f>
        <v>#REF!</v>
      </c>
      <c r="C87" s="44" t="e">
        <f>COUNTIFS(#REF!,B4,#REF!,C6,#REF!,"&gt;0",#REF!,"&lt;14")</f>
        <v>#REF!</v>
      </c>
      <c r="D87" s="44" t="e">
        <f>COUNTIFS(#REF!,B4,#REF!,D6,#REF!,"&gt;0",#REF!,"&lt;14")</f>
        <v>#REF!</v>
      </c>
      <c r="E87" s="44" t="e">
        <f>COUNTIFS(#REF!,B4,#REF!,E6,#REF!,"&gt;0",#REF!,"&lt;14")</f>
        <v>#REF!</v>
      </c>
      <c r="F87" s="44" t="e">
        <f>COUNTIFS(#REF!,B4,#REF!,F6,#REF!,"&gt;0",#REF!,"&lt;14")</f>
        <v>#REF!</v>
      </c>
      <c r="G87" s="44" t="e">
        <f>COUNTIFS(#REF!,B4,#REF!,G6,#REF!,"&gt;0",#REF!,"&lt;14")</f>
        <v>#REF!</v>
      </c>
      <c r="H87" s="44" t="e">
        <f>COUNTIFS(#REF!,B4,#REF!,H6,#REF!,"&gt;0",#REF!,"&lt;14")</f>
        <v>#REF!</v>
      </c>
      <c r="I87" s="44" t="e">
        <f>COUNTIFS(#REF!,B4,#REF!,I6,#REF!,"&gt;0",#REF!,"&lt;14")</f>
        <v>#REF!</v>
      </c>
      <c r="J87" s="44" t="e">
        <f>COUNTIFS(#REF!,B4,#REF!,J6,#REF!,"&gt;0",#REF!,"&lt;14")</f>
        <v>#REF!</v>
      </c>
      <c r="K87" s="44" t="e">
        <f>COUNTIFS(#REF!,B4,#REF!,K6,#REF!,"&gt;0",#REF!,"&lt;14")</f>
        <v>#REF!</v>
      </c>
      <c r="L87" s="44" t="e">
        <f>COUNTIFS(#REF!,B4,#REF!,L6,#REF!,"&gt;0",#REF!,"&lt;14")</f>
        <v>#REF!</v>
      </c>
      <c r="M87" s="44" t="e">
        <f>COUNTIFS(#REF!,B4,#REF!,M6,#REF!,"&gt;0",#REF!,"&lt;14")</f>
        <v>#REF!</v>
      </c>
      <c r="N87" s="68" t="e">
        <f>SUM(B87:M87)</f>
        <v>#REF!</v>
      </c>
    </row>
    <row r="88" spans="1:14" ht="31.5" customHeight="1" thickBot="1" x14ac:dyDescent="0.3">
      <c r="A88" s="14" t="s">
        <v>383</v>
      </c>
      <c r="B88" s="59" t="e">
        <f>IF(B$40=0,"",SUM(B87/B$40))</f>
        <v>#REF!</v>
      </c>
      <c r="C88" s="60" t="e">
        <f>IF(C$40=0,"",SUM(C87/C$40))</f>
        <v>#REF!</v>
      </c>
      <c r="D88" s="60" t="e">
        <f t="shared" ref="D88:N88" si="26">IF(D$40=0,"",SUM(D87/D$40))</f>
        <v>#REF!</v>
      </c>
      <c r="E88" s="60" t="e">
        <f t="shared" si="26"/>
        <v>#REF!</v>
      </c>
      <c r="F88" s="60" t="e">
        <f t="shared" si="26"/>
        <v>#REF!</v>
      </c>
      <c r="G88" s="60" t="e">
        <f t="shared" si="26"/>
        <v>#REF!</v>
      </c>
      <c r="H88" s="60" t="e">
        <f t="shared" si="26"/>
        <v>#REF!</v>
      </c>
      <c r="I88" s="60" t="e">
        <f t="shared" si="26"/>
        <v>#REF!</v>
      </c>
      <c r="J88" s="60" t="e">
        <f>IF(J$40=0,"",SUM(J87/J$40))</f>
        <v>#REF!</v>
      </c>
      <c r="K88" s="60" t="e">
        <f t="shared" si="26"/>
        <v>#REF!</v>
      </c>
      <c r="L88" s="60" t="e">
        <f t="shared" si="26"/>
        <v>#REF!</v>
      </c>
      <c r="M88" s="60" t="e">
        <f t="shared" si="26"/>
        <v>#REF!</v>
      </c>
      <c r="N88" s="61" t="e">
        <f t="shared" si="26"/>
        <v>#REF!</v>
      </c>
    </row>
    <row r="89" spans="1:14" ht="31.5" customHeight="1" x14ac:dyDescent="0.25">
      <c r="A89" s="69" t="s">
        <v>744</v>
      </c>
      <c r="B89" s="57" t="e">
        <f>COUNTIFS(#REF!,B4,#REF!,B6,#REF!,"PARTO")</f>
        <v>#REF!</v>
      </c>
      <c r="C89" s="57" t="e">
        <f>COUNTIFS(#REF!,B4,#REF!,C6,#REF!,"PARTO")</f>
        <v>#REF!</v>
      </c>
      <c r="D89" s="57" t="e">
        <f>COUNTIFS(#REF!,B4,#REF!,D6,#REF!,"PARTO")</f>
        <v>#REF!</v>
      </c>
      <c r="E89" s="57" t="e">
        <f>COUNTIFS(#REF!,B4,#REF!,E6,#REF!,"PARTO")</f>
        <v>#REF!</v>
      </c>
      <c r="F89" s="57" t="e">
        <f>COUNTIFS(#REF!,B4,#REF!,F6,#REF!,"PARTO")</f>
        <v>#REF!</v>
      </c>
      <c r="G89" s="57" t="e">
        <f>COUNTIFS(#REF!,B4,#REF!,G6,#REF!,"PARTO")</f>
        <v>#REF!</v>
      </c>
      <c r="H89" s="57" t="e">
        <f>COUNTIFS(#REF!,B4,#REF!,H6,#REF!,"PARTO")</f>
        <v>#REF!</v>
      </c>
      <c r="I89" s="57" t="e">
        <f>COUNTIFS(#REF!,B4,#REF!,I6,#REF!,"PARTO")</f>
        <v>#REF!</v>
      </c>
      <c r="J89" s="57" t="e">
        <f>COUNTIFS(#REF!,B4,#REF!,J6,#REF!,"PARTO")</f>
        <v>#REF!</v>
      </c>
      <c r="K89" s="57" t="e">
        <f>COUNTIFS(#REF!,B4,#REF!,K6,#REF!,"PARTO")</f>
        <v>#REF!</v>
      </c>
      <c r="L89" s="57" t="e">
        <f>COUNTIFS(#REF!,B4,#REF!,L6,#REF!,"PARTO")</f>
        <v>#REF!</v>
      </c>
      <c r="M89" s="57" t="e">
        <f>COUNTIFS(#REF!,B4,#REF!,M6,#REF!,"PARTO")</f>
        <v>#REF!</v>
      </c>
      <c r="N89" s="66" t="e">
        <f>SUM(B89:M89)</f>
        <v>#REF!</v>
      </c>
    </row>
    <row r="90" spans="1:14" ht="31.5" customHeight="1" x14ac:dyDescent="0.25">
      <c r="A90" s="69" t="s">
        <v>745</v>
      </c>
      <c r="B90" s="16" t="e">
        <f>COUNTIFS(#REF!,B4,#REF!,B6,#REF!,"CESAREA")</f>
        <v>#REF!</v>
      </c>
      <c r="C90" s="16" t="e">
        <f>COUNTIFS(#REF!,B4,#REF!,C6,#REF!,"CESAREA")</f>
        <v>#REF!</v>
      </c>
      <c r="D90" s="16" t="e">
        <f>COUNTIFS(#REF!,B4,#REF!,D6,#REF!,"CESAREA")</f>
        <v>#REF!</v>
      </c>
      <c r="E90" s="16" t="e">
        <f>COUNTIFS(#REF!,B4,#REF!,E6,#REF!,"CESAREA")</f>
        <v>#REF!</v>
      </c>
      <c r="F90" s="16" t="e">
        <f>COUNTIFS(#REF!,B4,#REF!,F6,#REF!,"CESAREA")</f>
        <v>#REF!</v>
      </c>
      <c r="G90" s="16" t="e">
        <f>COUNTIFS(#REF!,B4,#REF!,G6,#REF!,"CESAREA")</f>
        <v>#REF!</v>
      </c>
      <c r="H90" s="16" t="e">
        <f>COUNTIFS(#REF!,B4,#REF!,H6,#REF!,"CESAREA")</f>
        <v>#REF!</v>
      </c>
      <c r="I90" s="16" t="e">
        <f>COUNTIFS(#REF!,B4,#REF!,I6,#REF!,"CESAREA")</f>
        <v>#REF!</v>
      </c>
      <c r="J90" s="16" t="e">
        <f>COUNTIFS(#REF!,B4,#REF!,J6,#REF!,"CESAREA")</f>
        <v>#REF!</v>
      </c>
      <c r="K90" s="16" t="e">
        <f>COUNTIFS(#REF!,B4,#REF!,K6,#REF!,"CESAREA")</f>
        <v>#REF!</v>
      </c>
      <c r="L90" s="16" t="e">
        <f>COUNTIFS(#REF!,B4,#REF!,L6,#REF!,"CESAREA")</f>
        <v>#REF!</v>
      </c>
      <c r="M90" s="16" t="e">
        <f>COUNTIFS(#REF!,B4,#REF!,M6,#REF!,"CESAREA")</f>
        <v>#REF!</v>
      </c>
      <c r="N90" s="70" t="e">
        <f>SUM(B90:M90)</f>
        <v>#REF!</v>
      </c>
    </row>
    <row r="91" spans="1:14" ht="31.5" customHeight="1" thickBot="1" x14ac:dyDescent="0.3">
      <c r="A91" s="71" t="s">
        <v>384</v>
      </c>
      <c r="B91" s="16" t="e">
        <f>SUM(B89:B90)</f>
        <v>#REF!</v>
      </c>
      <c r="C91" s="16" t="e">
        <f t="shared" ref="C91:M91" si="27">SUM(C89:C90)</f>
        <v>#REF!</v>
      </c>
      <c r="D91" s="16" t="e">
        <f t="shared" si="27"/>
        <v>#REF!</v>
      </c>
      <c r="E91" s="16" t="e">
        <f t="shared" si="27"/>
        <v>#REF!</v>
      </c>
      <c r="F91" s="16" t="e">
        <f t="shared" si="27"/>
        <v>#REF!</v>
      </c>
      <c r="G91" s="16" t="e">
        <f t="shared" si="27"/>
        <v>#REF!</v>
      </c>
      <c r="H91" s="16" t="e">
        <f t="shared" si="27"/>
        <v>#REF!</v>
      </c>
      <c r="I91" s="16" t="e">
        <f t="shared" si="27"/>
        <v>#REF!</v>
      </c>
      <c r="J91" s="16" t="e">
        <f t="shared" si="27"/>
        <v>#REF!</v>
      </c>
      <c r="K91" s="16" t="e">
        <f t="shared" si="27"/>
        <v>#REF!</v>
      </c>
      <c r="L91" s="16" t="e">
        <f t="shared" si="27"/>
        <v>#REF!</v>
      </c>
      <c r="M91" s="16" t="e">
        <f t="shared" si="27"/>
        <v>#REF!</v>
      </c>
      <c r="N91" s="70" t="e">
        <f>SUM(B91:M91)</f>
        <v>#REF!</v>
      </c>
    </row>
    <row r="92" spans="1:14" ht="31.5" customHeight="1" thickBot="1" x14ac:dyDescent="0.3">
      <c r="A92" s="14" t="s">
        <v>385</v>
      </c>
      <c r="B92" s="19" t="e">
        <f>IF(B91=0,"",SUM(B89/B91))</f>
        <v>#REF!</v>
      </c>
      <c r="C92" s="19" t="e">
        <f t="shared" ref="C92:N92" si="28">IF(C91=0,"",SUM(C89/C91))</f>
        <v>#REF!</v>
      </c>
      <c r="D92" s="19" t="e">
        <f t="shared" si="28"/>
        <v>#REF!</v>
      </c>
      <c r="E92" s="19" t="e">
        <f t="shared" si="28"/>
        <v>#REF!</v>
      </c>
      <c r="F92" s="19" t="e">
        <f t="shared" si="28"/>
        <v>#REF!</v>
      </c>
      <c r="G92" s="19" t="e">
        <f t="shared" si="28"/>
        <v>#REF!</v>
      </c>
      <c r="H92" s="19" t="e">
        <f t="shared" si="28"/>
        <v>#REF!</v>
      </c>
      <c r="I92" s="19" t="e">
        <f t="shared" si="28"/>
        <v>#REF!</v>
      </c>
      <c r="J92" s="19" t="e">
        <f t="shared" si="28"/>
        <v>#REF!</v>
      </c>
      <c r="K92" s="19" t="e">
        <f t="shared" si="28"/>
        <v>#REF!</v>
      </c>
      <c r="L92" s="19" t="e">
        <f t="shared" si="28"/>
        <v>#REF!</v>
      </c>
      <c r="M92" s="19" t="e">
        <f t="shared" si="28"/>
        <v>#REF!</v>
      </c>
      <c r="N92" s="72" t="e">
        <f t="shared" si="28"/>
        <v>#REF!</v>
      </c>
    </row>
    <row r="93" spans="1:14" ht="31.5" customHeight="1" x14ac:dyDescent="0.25">
      <c r="A93" s="14" t="s">
        <v>386</v>
      </c>
      <c r="B93" s="19" t="e">
        <f>IF(B91=0,"",SUM(B90/B91))</f>
        <v>#REF!</v>
      </c>
      <c r="C93" s="19" t="e">
        <f t="shared" ref="C93:N93" si="29">IF(C91=0,"",SUM(C90/C91))</f>
        <v>#REF!</v>
      </c>
      <c r="D93" s="19" t="e">
        <f t="shared" si="29"/>
        <v>#REF!</v>
      </c>
      <c r="E93" s="19" t="e">
        <f t="shared" si="29"/>
        <v>#REF!</v>
      </c>
      <c r="F93" s="19" t="e">
        <f t="shared" si="29"/>
        <v>#REF!</v>
      </c>
      <c r="G93" s="19" t="e">
        <f t="shared" si="29"/>
        <v>#REF!</v>
      </c>
      <c r="H93" s="19" t="e">
        <f t="shared" si="29"/>
        <v>#REF!</v>
      </c>
      <c r="I93" s="19" t="e">
        <f t="shared" si="29"/>
        <v>#REF!</v>
      </c>
      <c r="J93" s="19" t="e">
        <f t="shared" si="29"/>
        <v>#REF!</v>
      </c>
      <c r="K93" s="19" t="e">
        <f t="shared" si="29"/>
        <v>#REF!</v>
      </c>
      <c r="L93" s="19" t="e">
        <f t="shared" si="29"/>
        <v>#REF!</v>
      </c>
      <c r="M93" s="19" t="e">
        <f t="shared" si="29"/>
        <v>#REF!</v>
      </c>
      <c r="N93" s="72" t="e">
        <f t="shared" si="29"/>
        <v>#REF!</v>
      </c>
    </row>
    <row r="94" spans="1:14" ht="31.5" customHeight="1" thickBot="1" x14ac:dyDescent="0.3">
      <c r="A94" s="69" t="s">
        <v>387</v>
      </c>
      <c r="B94" s="58" t="e">
        <f>COUNTIFS(#REF!,B4,#REF!,B6,#REF!,"IVE")</f>
        <v>#REF!</v>
      </c>
      <c r="C94" s="58" t="e">
        <f>COUNTIFS(#REF!,B4,#REF!,C6,#REF!,"IVE")</f>
        <v>#REF!</v>
      </c>
      <c r="D94" s="58" t="e">
        <f>COUNTIFS(#REF!,B4,#REF!,D6,#REF!,"IVE")</f>
        <v>#REF!</v>
      </c>
      <c r="E94" s="58" t="e">
        <f>COUNTIFS(#REF!,B4,#REF!,E6,#REF!,"IVE")</f>
        <v>#REF!</v>
      </c>
      <c r="F94" s="58" t="e">
        <f>COUNTIFS(#REF!,B4,#REF!,F6,#REF!,"IVE")</f>
        <v>#REF!</v>
      </c>
      <c r="G94" s="58" t="e">
        <f>COUNTIFS(#REF!,B4,#REF!,G6,#REF!,"IVE")</f>
        <v>#REF!</v>
      </c>
      <c r="H94" s="58" t="e">
        <f>COUNTIFS(#REF!,B4,#REF!,H6,#REF!,"IVE")</f>
        <v>#REF!</v>
      </c>
      <c r="I94" s="58" t="e">
        <f>COUNTIFS(#REF!,B4,#REF!,I6,#REF!,"IVE")</f>
        <v>#REF!</v>
      </c>
      <c r="J94" s="58" t="e">
        <f>COUNTIFS(#REF!,B4,#REF!,J6,#REF!,"IVE")</f>
        <v>#REF!</v>
      </c>
      <c r="K94" s="58" t="e">
        <f>COUNTIFS(#REF!,B4,#REF!,K6,#REF!,"IVE")</f>
        <v>#REF!</v>
      </c>
      <c r="L94" s="58" t="e">
        <f>COUNTIFS(#REF!,B4,#REF!,L6,#REF!,"IVE")</f>
        <v>#REF!</v>
      </c>
      <c r="M94" s="58" t="e">
        <f>COUNTIFS(#REF!,B4,#REF!,M6,#REF!,"IVE")</f>
        <v>#REF!</v>
      </c>
      <c r="N94" s="67" t="e">
        <f t="shared" ref="N94:N136" si="30">SUM(B94:M94)</f>
        <v>#REF!</v>
      </c>
    </row>
    <row r="95" spans="1:14" ht="31.5" customHeight="1" thickBot="1" x14ac:dyDescent="0.3">
      <c r="A95" s="14" t="s">
        <v>388</v>
      </c>
      <c r="B95" s="59" t="e">
        <f>IF(SUM(B91,B94)=0,"",SUM(B94/SUM(B94,B91)))</f>
        <v>#REF!</v>
      </c>
      <c r="C95" s="60" t="e">
        <f t="shared" ref="C95:N95" si="31">IF(SUM(C91,C94)=0,"",SUM(C94/SUM(C94,C91)))</f>
        <v>#REF!</v>
      </c>
      <c r="D95" s="60" t="e">
        <f t="shared" si="31"/>
        <v>#REF!</v>
      </c>
      <c r="E95" s="60" t="e">
        <f t="shared" si="31"/>
        <v>#REF!</v>
      </c>
      <c r="F95" s="60" t="e">
        <f t="shared" si="31"/>
        <v>#REF!</v>
      </c>
      <c r="G95" s="60" t="e">
        <f t="shared" si="31"/>
        <v>#REF!</v>
      </c>
      <c r="H95" s="60" t="e">
        <f t="shared" si="31"/>
        <v>#REF!</v>
      </c>
      <c r="I95" s="60" t="e">
        <f t="shared" si="31"/>
        <v>#REF!</v>
      </c>
      <c r="J95" s="60" t="e">
        <f t="shared" si="31"/>
        <v>#REF!</v>
      </c>
      <c r="K95" s="60" t="e">
        <f t="shared" si="31"/>
        <v>#REF!</v>
      </c>
      <c r="L95" s="60" t="e">
        <f t="shared" si="31"/>
        <v>#REF!</v>
      </c>
      <c r="M95" s="60" t="e">
        <f t="shared" si="31"/>
        <v>#REF!</v>
      </c>
      <c r="N95" s="61" t="e">
        <f t="shared" si="31"/>
        <v>#REF!</v>
      </c>
    </row>
    <row r="96" spans="1:14" ht="31.5" customHeight="1" thickBot="1" x14ac:dyDescent="0.3">
      <c r="A96" s="69" t="s">
        <v>389</v>
      </c>
      <c r="B96" s="44" t="e">
        <f>SUM(COUNTIFS(#REF!,B4,#REF!,B6,#REF!,"PARTO",#REF!,"INSTITUCIONAL"),COUNTIFS(#REF!,B4,#REF!,B6,#REF!,"CESAREA",#REF!,"INSTITUCIONAL"))</f>
        <v>#REF!</v>
      </c>
      <c r="C96" s="44" t="e">
        <f>SUM(COUNTIFS(#REF!,B4,#REF!,C6,#REF!,"PARTO",#REF!,"INSTITUCIONAL"),COUNTIFS(#REF!,B4,#REF!,C6,#REF!,"CESAREA",#REF!,"INSTITUCIONAL"))</f>
        <v>#REF!</v>
      </c>
      <c r="D96" s="44" t="e">
        <f>SUM(COUNTIFS(#REF!,B4,#REF!,D6,#REF!,"PARTO",#REF!,"INSTITUCIONAL"),COUNTIFS(#REF!,B4,#REF!,D6,#REF!,"CESAREA",#REF!,"INSTITUCIONAL"))</f>
        <v>#REF!</v>
      </c>
      <c r="E96" s="44" t="e">
        <f>SUM(COUNTIFS(#REF!,B4,#REF!,E6,#REF!,"PARTO",#REF!,"INSTITUCIONAL"),COUNTIFS(#REF!,B4,#REF!,E6,#REF!,"CESAREA",#REF!,"INSTITUCIONAL"))</f>
        <v>#REF!</v>
      </c>
      <c r="F96" s="44" t="e">
        <f>SUM(COUNTIFS(#REF!,B4,#REF!,F6,#REF!,"PARTO",#REF!,"INSTITUCIONAL"),COUNTIFS(#REF!,B4,#REF!,F6,#REF!,"CESAREA",#REF!,"INSTITUCIONAL"))</f>
        <v>#REF!</v>
      </c>
      <c r="G96" s="44" t="e">
        <f>SUM(COUNTIFS(#REF!,B4,#REF!,G6,#REF!,"PARTO",#REF!,"INSTITUCIONAL"),COUNTIFS(#REF!,B4,#REF!,G6,#REF!,"CESAREA",#REF!,"INSTITUCIONAL"))</f>
        <v>#REF!</v>
      </c>
      <c r="H96" s="44" t="e">
        <f>SUM(COUNTIFS(#REF!,B4,#REF!,H6,#REF!,"PARTO",#REF!,"INSTITUCIONAL"),COUNTIFS(#REF!,B4,#REF!,H6,#REF!,"CESAREA",#REF!,"INSTITUCIONAL"))</f>
        <v>#REF!</v>
      </c>
      <c r="I96" s="44" t="e">
        <f>SUM(COUNTIFS(#REF!,B4,#REF!,I6,#REF!,"PARTO",#REF!,"INSTITUCIONAL"),COUNTIFS(#REF!,B4,#REF!,I6,#REF!,"CESAREA",#REF!,"INSTITUCIONAL"))</f>
        <v>#REF!</v>
      </c>
      <c r="J96" s="44" t="e">
        <f>SUM(COUNTIFS(#REF!,B4,#REF!,J6,#REF!,"PARTO",#REF!,"INSTITUCIONAL"),COUNTIFS(#REF!,B4,#REF!,J6,#REF!,"CESAREA",#REF!,"INSTITUCIONAL"))</f>
        <v>#REF!</v>
      </c>
      <c r="K96" s="44" t="e">
        <f>SUM(COUNTIFS(#REF!,B4,#REF!,K6,#REF!,"PARTO",#REF!,"INSTITUCIONAL"),COUNTIFS(#REF!,B4,#REF!,K6,#REF!,"CESAREA",#REF!,"INSTITUCIONAL"))</f>
        <v>#REF!</v>
      </c>
      <c r="L96" s="44" t="e">
        <f>SUM(COUNTIFS(#REF!,B4,#REF!,L6,#REF!,"PARTO",#REF!,"INSTITUCIONAL"),COUNTIFS(#REF!,B4,#REF!,L6,#REF!,"CESAREA",#REF!,"INSTITUCIONAL"))</f>
        <v>#REF!</v>
      </c>
      <c r="M96" s="44" t="e">
        <f>SUM(COUNTIFS(#REF!,B4,#REF!,M6,#REF!,"PARTO",#REF!,"INSTITUCIONAL"),COUNTIFS(#REF!,B4,#REF!,M6,#REF!,"CESAREA",#REF!,"INSTITUCIONAL"))</f>
        <v>#REF!</v>
      </c>
      <c r="N96" s="68" t="e">
        <f t="shared" si="30"/>
        <v>#REF!</v>
      </c>
    </row>
    <row r="97" spans="1:14 16384:16384" ht="31.5" customHeight="1" thickBot="1" x14ac:dyDescent="0.3">
      <c r="A97" s="14" t="s">
        <v>390</v>
      </c>
      <c r="B97" s="59" t="e">
        <f>IF(B91=0,"",SUM(B96/B91))</f>
        <v>#REF!</v>
      </c>
      <c r="C97" s="60" t="e">
        <f t="shared" ref="C97:N97" si="32">IF(C91=0,"",SUM(C96/C91))</f>
        <v>#REF!</v>
      </c>
      <c r="D97" s="60" t="e">
        <f t="shared" si="32"/>
        <v>#REF!</v>
      </c>
      <c r="E97" s="60" t="e">
        <f t="shared" si="32"/>
        <v>#REF!</v>
      </c>
      <c r="F97" s="60" t="e">
        <f t="shared" si="32"/>
        <v>#REF!</v>
      </c>
      <c r="G97" s="60" t="e">
        <f t="shared" si="32"/>
        <v>#REF!</v>
      </c>
      <c r="H97" s="60" t="e">
        <f t="shared" si="32"/>
        <v>#REF!</v>
      </c>
      <c r="I97" s="60" t="e">
        <f t="shared" si="32"/>
        <v>#REF!</v>
      </c>
      <c r="J97" s="60" t="e">
        <f t="shared" si="32"/>
        <v>#REF!</v>
      </c>
      <c r="K97" s="60" t="e">
        <f t="shared" si="32"/>
        <v>#REF!</v>
      </c>
      <c r="L97" s="60" t="e">
        <f t="shared" si="32"/>
        <v>#REF!</v>
      </c>
      <c r="M97" s="60" t="e">
        <f t="shared" si="32"/>
        <v>#REF!</v>
      </c>
      <c r="N97" s="61" t="e">
        <f t="shared" si="32"/>
        <v>#REF!</v>
      </c>
    </row>
    <row r="98" spans="1:14 16384:16384" ht="31.5" customHeight="1" thickBot="1" x14ac:dyDescent="0.3">
      <c r="A98" s="69" t="s">
        <v>391</v>
      </c>
      <c r="B98" s="44" t="e">
        <f>COUNTIFS(#REF!,B4,#REF!,B6,#REF!,"PARTO",#REF!,"DOMICILIO")</f>
        <v>#REF!</v>
      </c>
      <c r="C98" s="44" t="e">
        <f>COUNTIFS(#REF!,B4,#REF!,C6,#REF!,"PARTO",#REF!,"DOMICILIO")</f>
        <v>#REF!</v>
      </c>
      <c r="D98" s="44" t="e">
        <f>COUNTIFS(#REF!,B4,#REF!,D6,#REF!,"PARTO",#REF!,"DOMICILIO")</f>
        <v>#REF!</v>
      </c>
      <c r="E98" s="44" t="e">
        <f>COUNTIFS(#REF!,B4,#REF!,E6,#REF!,"PARTO",#REF!,"DOMICILIO")</f>
        <v>#REF!</v>
      </c>
      <c r="F98" s="44" t="e">
        <f>COUNTIFS(#REF!,B4,#REF!,F6,#REF!,"PARTO",#REF!,"DOMICILIO")</f>
        <v>#REF!</v>
      </c>
      <c r="G98" s="44" t="e">
        <f>COUNTIFS(#REF!,B4,#REF!,G6,#REF!,"PARTO",#REF!,"DOMICILIO")</f>
        <v>#REF!</v>
      </c>
      <c r="H98" s="44" t="e">
        <f>COUNTIFS(#REF!,B4,#REF!,H6,#REF!,"PARTO",#REF!,"DOMICILIO")</f>
        <v>#REF!</v>
      </c>
      <c r="I98" s="44" t="e">
        <f>COUNTIFS(#REF!,B4,#REF!,I6,#REF!,"PARTO",#REF!,"DOMICILIO")</f>
        <v>#REF!</v>
      </c>
      <c r="J98" s="44" t="e">
        <f>COUNTIFS(#REF!,B4,#REF!,J6,#REF!,"PARTO",#REF!,"DOMICILIO")</f>
        <v>#REF!</v>
      </c>
      <c r="K98" s="44" t="e">
        <f>COUNTIFS(#REF!,B4,#REF!,K6,#REF!,"PARTO",#REF!,"DOMICILIO")</f>
        <v>#REF!</v>
      </c>
      <c r="L98" s="44" t="e">
        <f>COUNTIFS(#REF!,B4,#REF!,L6,#REF!,"PARTO",#REF!,"DOMICILIO")</f>
        <v>#REF!</v>
      </c>
      <c r="M98" s="44" t="e">
        <f>COUNTIFS(#REF!,B4,#REF!,M6,#REF!,"PARTO",#REF!,"DOMICILIO")</f>
        <v>#REF!</v>
      </c>
      <c r="N98" s="68" t="e">
        <f t="shared" si="30"/>
        <v>#REF!</v>
      </c>
    </row>
    <row r="99" spans="1:14 16384:16384" ht="31.5" customHeight="1" thickBot="1" x14ac:dyDescent="0.3">
      <c r="A99" s="47" t="s">
        <v>392</v>
      </c>
      <c r="B99" s="59" t="e">
        <f>IF(B$91=0,"",SUM(B98/B$91))</f>
        <v>#REF!</v>
      </c>
      <c r="C99" s="60" t="e">
        <f t="shared" ref="C99:N99" si="33">IF(C91=0,"",SUM(C98/C91))</f>
        <v>#REF!</v>
      </c>
      <c r="D99" s="60" t="e">
        <f t="shared" si="33"/>
        <v>#REF!</v>
      </c>
      <c r="E99" s="60" t="e">
        <f t="shared" si="33"/>
        <v>#REF!</v>
      </c>
      <c r="F99" s="60" t="e">
        <f t="shared" si="33"/>
        <v>#REF!</v>
      </c>
      <c r="G99" s="60" t="e">
        <f t="shared" si="33"/>
        <v>#REF!</v>
      </c>
      <c r="H99" s="60" t="e">
        <f t="shared" si="33"/>
        <v>#REF!</v>
      </c>
      <c r="I99" s="60" t="e">
        <f t="shared" si="33"/>
        <v>#REF!</v>
      </c>
      <c r="J99" s="60" t="e">
        <f t="shared" si="33"/>
        <v>#REF!</v>
      </c>
      <c r="K99" s="60" t="e">
        <f t="shared" si="33"/>
        <v>#REF!</v>
      </c>
      <c r="L99" s="60" t="e">
        <f t="shared" si="33"/>
        <v>#REF!</v>
      </c>
      <c r="M99" s="60" t="e">
        <f t="shared" si="33"/>
        <v>#REF!</v>
      </c>
      <c r="N99" s="61" t="e">
        <f t="shared" si="33"/>
        <v>#REF!</v>
      </c>
    </row>
    <row r="100" spans="1:14 16384:16384" ht="39.75" customHeight="1" thickBot="1" x14ac:dyDescent="0.3">
      <c r="A100" s="69" t="s">
        <v>393</v>
      </c>
      <c r="B100" s="44" t="e">
        <f>SUM(COUNTIFS(#REF!,B4,#REF!,B6,#REF!,"PARTO",#REF!,"SI"),COUNTIFS(#REF!,B4,#REF!,B6,#REF!,"CESAREA",#REF!,"SI"))</f>
        <v>#REF!</v>
      </c>
      <c r="C100" s="44" t="e">
        <f>SUM(COUNTIFS(#REF!,B4,#REF!,C6,#REF!,"PARTO",#REF!,"SI"),COUNTIFS(#REF!,B4,#REF!,C6,#REF!,"CESAREA",#REF!,"SI"))</f>
        <v>#REF!</v>
      </c>
      <c r="D100" s="44" t="e">
        <f>SUM(COUNTIFS(#REF!,B4,#REF!,D6,#REF!,"PARTO",#REF!,"SI"),COUNTIFS(#REF!,B4,#REF!,D6,#REF!,"CESAREA",#REF!,"SI"))</f>
        <v>#REF!</v>
      </c>
      <c r="E100" s="44" t="e">
        <f>SUM(COUNTIFS(#REF!,B4,#REF!,E6,#REF!,"PARTO",#REF!,"SI"),COUNTIFS(#REF!,B4,#REF!,E6,#REF!,"CESAREA",#REF!,"SI"))</f>
        <v>#REF!</v>
      </c>
      <c r="F100" s="44" t="e">
        <f>SUM(COUNTIFS(#REF!,B4,#REF!,F6,#REF!,"PARTO",#REF!,"SI"),COUNTIFS(#REF!,B4,#REF!,F6,#REF!,"CESAREA",#REF!,"SI"))</f>
        <v>#REF!</v>
      </c>
      <c r="G100" s="44" t="e">
        <f>SUM(COUNTIFS(#REF!,B4,#REF!,G6,#REF!,"PARTO",#REF!,"SI"),COUNTIFS(#REF!,B4,#REF!,G6,#REF!,"CESAREA",#REF!,"SI"))</f>
        <v>#REF!</v>
      </c>
      <c r="H100" s="44" t="e">
        <f>SUM(COUNTIFS(#REF!,B4,#REF!,H6,#REF!,"PARTO",#REF!,"SI"),COUNTIFS(#REF!,B4,#REF!,H6,#REF!,"CESAREA",#REF!,"SI"))</f>
        <v>#REF!</v>
      </c>
      <c r="I100" s="44" t="e">
        <f>SUM(COUNTIFS(#REF!,B4,#REF!,I6,#REF!,"PARTO",#REF!,"SI"),COUNTIFS(#REF!,B4,#REF!,I6,#REF!,"CESAREA",#REF!,"SI"))</f>
        <v>#REF!</v>
      </c>
      <c r="J100" s="44" t="e">
        <f>SUM(COUNTIFS(#REF!,B4,#REF!,J6,#REF!,"PARTO",#REF!,"SI"),COUNTIFS(#REF!,B4,#REF!,J6,#REF!,"CESAREA",#REF!,"SI"))</f>
        <v>#REF!</v>
      </c>
      <c r="K100" s="44" t="e">
        <f>SUM(COUNTIFS(#REF!,B4,#REF!,K6,#REF!,"PARTO",#REF!,"SI"),COUNTIFS(#REF!,B4,#REF!,K6,#REF!,"CESAREA",#REF!,"SI"))</f>
        <v>#REF!</v>
      </c>
      <c r="L100" s="44" t="e">
        <f>SUM(COUNTIFS(#REF!,B4,#REF!,L6,#REF!,"PARTO",#REF!,"SI"),COUNTIFS(#REF!,B4,#REF!,L6,#REF!,"CESAREA",#REF!,"SI"))</f>
        <v>#REF!</v>
      </c>
      <c r="M100" s="44" t="e">
        <f>SUM(COUNTIFS(#REF!,B4,#REF!,M6,#REF!,"PARTO",#REF!,"SI"),COUNTIFS(#REF!,B4,#REF!,M6,#REF!,"CESAREA",#REF!,"SI"))</f>
        <v>#REF!</v>
      </c>
      <c r="N100" s="68" t="e">
        <f t="shared" si="30"/>
        <v>#REF!</v>
      </c>
    </row>
    <row r="101" spans="1:14 16384:16384" ht="31.5" customHeight="1" thickBot="1" x14ac:dyDescent="0.3">
      <c r="A101" s="14" t="s">
        <v>394</v>
      </c>
      <c r="B101" s="59" t="e">
        <f>IF(B$91=0,"",SUM(B100/B$91))</f>
        <v>#REF!</v>
      </c>
      <c r="C101" s="60" t="e">
        <f t="shared" ref="C101:N101" si="34">IF(C$91=0,"",SUM(C100/C$91))</f>
        <v>#REF!</v>
      </c>
      <c r="D101" s="60" t="e">
        <f t="shared" si="34"/>
        <v>#REF!</v>
      </c>
      <c r="E101" s="60" t="e">
        <f t="shared" si="34"/>
        <v>#REF!</v>
      </c>
      <c r="F101" s="60" t="e">
        <f t="shared" si="34"/>
        <v>#REF!</v>
      </c>
      <c r="G101" s="60" t="e">
        <f t="shared" si="34"/>
        <v>#REF!</v>
      </c>
      <c r="H101" s="60" t="e">
        <f t="shared" si="34"/>
        <v>#REF!</v>
      </c>
      <c r="I101" s="60" t="e">
        <f t="shared" si="34"/>
        <v>#REF!</v>
      </c>
      <c r="J101" s="60" t="e">
        <f t="shared" si="34"/>
        <v>#REF!</v>
      </c>
      <c r="K101" s="60" t="e">
        <f t="shared" si="34"/>
        <v>#REF!</v>
      </c>
      <c r="L101" s="60" t="e">
        <f t="shared" si="34"/>
        <v>#REF!</v>
      </c>
      <c r="M101" s="60" t="e">
        <f t="shared" si="34"/>
        <v>#REF!</v>
      </c>
      <c r="N101" s="61" t="e">
        <f t="shared" si="34"/>
        <v>#REF!</v>
      </c>
    </row>
    <row r="102" spans="1:14 16384:16384" ht="31.5" customHeight="1" thickBot="1" x14ac:dyDescent="0.3">
      <c r="A102" s="69" t="s">
        <v>684</v>
      </c>
      <c r="B102" s="44" t="e">
        <f>COUNTIFS(#REF!,B4,#REF!,B6,#REF!,"PARTO",#REF!,"BAJA")</f>
        <v>#REF!</v>
      </c>
      <c r="C102" s="44" t="e">
        <f>COUNTIFS(#REF!,B4,#REF!,C6,#REF!,"PARTO",#REF!,"BAJA")</f>
        <v>#REF!</v>
      </c>
      <c r="D102" s="44" t="e">
        <f>COUNTIFS(#REF!,B4,#REF!,D6,#REF!,"PARTO",#REF!,"BAJA")</f>
        <v>#REF!</v>
      </c>
      <c r="E102" s="44" t="e">
        <f>COUNTIFS(#REF!,B4,#REF!,E6,#REF!,"PARTO",#REF!,"BAJA")</f>
        <v>#REF!</v>
      </c>
      <c r="F102" s="44" t="e">
        <f>COUNTIFS(#REF!,B4,#REF!,F6,#REF!,"PARTO",#REF!,"BAJA")</f>
        <v>#REF!</v>
      </c>
      <c r="G102" s="44" t="e">
        <f>COUNTIFS(#REF!,B4,#REF!,G6,#REF!,"PARTO",#REF!,"BAJA")</f>
        <v>#REF!</v>
      </c>
      <c r="H102" s="44" t="e">
        <f>COUNTIFS(#REF!,B4,#REF!,H6,#REF!,"PARTO",#REF!,"BAJA")</f>
        <v>#REF!</v>
      </c>
      <c r="I102" s="44" t="e">
        <f>COUNTIFS(#REF!,B4,#REF!,I6,#REF!,"PARTO",#REF!,"BAJA")</f>
        <v>#REF!</v>
      </c>
      <c r="J102" s="44" t="e">
        <f>COUNTIFS(#REF!,B4,#REF!,J6,#REF!,"PARTO",#REF!,"BAJA")</f>
        <v>#REF!</v>
      </c>
      <c r="K102" s="44" t="e">
        <f>COUNTIFS(#REF!,B4,#REF!,K6,#REF!,"PARTO",#REF!,"BAJA")</f>
        <v>#REF!</v>
      </c>
      <c r="L102" s="44" t="e">
        <f>COUNTIFS(#REF!,B4,#REF!,L6,#REF!,"PARTO",#REF!,"BAJA")</f>
        <v>#REF!</v>
      </c>
      <c r="M102" s="44" t="e">
        <f>COUNTIFS(#REF!,B4,#REF!,M6,#REF!,"PARTO",#REF!,"BAJA")</f>
        <v>#REF!</v>
      </c>
      <c r="N102" s="68" t="e">
        <f t="shared" si="30"/>
        <v>#REF!</v>
      </c>
    </row>
    <row r="103" spans="1:14 16384:16384" ht="42.75" customHeight="1" x14ac:dyDescent="0.25">
      <c r="A103" s="127" t="s">
        <v>685</v>
      </c>
      <c r="B103" s="105" t="e">
        <f>IF(B$91=0,"",SUM(B102/B$91))</f>
        <v>#REF!</v>
      </c>
      <c r="C103" s="106" t="e">
        <f t="shared" ref="C103:N103" si="35">IF(C$91=0,"",SUM(C102/C$91))</f>
        <v>#REF!</v>
      </c>
      <c r="D103" s="106" t="e">
        <f t="shared" si="35"/>
        <v>#REF!</v>
      </c>
      <c r="E103" s="106" t="e">
        <f t="shared" si="35"/>
        <v>#REF!</v>
      </c>
      <c r="F103" s="106" t="e">
        <f t="shared" si="35"/>
        <v>#REF!</v>
      </c>
      <c r="G103" s="106" t="e">
        <f t="shared" si="35"/>
        <v>#REF!</v>
      </c>
      <c r="H103" s="106" t="e">
        <f t="shared" si="35"/>
        <v>#REF!</v>
      </c>
      <c r="I103" s="106" t="e">
        <f t="shared" si="35"/>
        <v>#REF!</v>
      </c>
      <c r="J103" s="106" t="e">
        <f t="shared" si="35"/>
        <v>#REF!</v>
      </c>
      <c r="K103" s="106" t="e">
        <f t="shared" si="35"/>
        <v>#REF!</v>
      </c>
      <c r="L103" s="106" t="e">
        <f t="shared" si="35"/>
        <v>#REF!</v>
      </c>
      <c r="M103" s="106" t="e">
        <f t="shared" si="35"/>
        <v>#REF!</v>
      </c>
      <c r="N103" s="107" t="e">
        <f t="shared" si="35"/>
        <v>#REF!</v>
      </c>
    </row>
    <row r="104" spans="1:14 16384:16384" ht="44.25" customHeight="1" thickBot="1" x14ac:dyDescent="0.3">
      <c r="A104" s="64" t="s">
        <v>749</v>
      </c>
      <c r="B104" s="119" t="e">
        <f>COUNTIFS(#REF!,$B$4,#REF!,B6,#REF!,"PARTO",#REF!,"SI",#REF!,"BAJA")</f>
        <v>#REF!</v>
      </c>
      <c r="C104" s="119" t="e">
        <f>COUNTIFS(#REF!,$B$4,#REF!,C6,#REF!,"PARTO",#REF!,"SI",#REF!,"BAJA")</f>
        <v>#REF!</v>
      </c>
      <c r="D104" s="119" t="e">
        <f>COUNTIFS(#REF!,$B$4,#REF!,D6,#REF!,"PARTO",#REF!,"SI",#REF!,"BAJA")</f>
        <v>#REF!</v>
      </c>
      <c r="E104" s="119" t="e">
        <f>COUNTIFS(#REF!,$B$4,#REF!,E6,#REF!,"PARTO",#REF!,"SI",#REF!,"BAJA")</f>
        <v>#REF!</v>
      </c>
      <c r="F104" s="119" t="e">
        <f>COUNTIFS(#REF!,$B$4,#REF!,F6,#REF!,"PARTO",#REF!,"SI",#REF!,"BAJA")</f>
        <v>#REF!</v>
      </c>
      <c r="G104" s="119" t="e">
        <f>COUNTIFS(#REF!,$B$4,#REF!,G6,#REF!,"PARTO",#REF!,"SI",#REF!,"BAJA")</f>
        <v>#REF!</v>
      </c>
      <c r="H104" s="119" t="e">
        <f>COUNTIFS(#REF!,$B$4,#REF!,H6,#REF!,"PARTO",#REF!,"SI",#REF!,"BAJA")</f>
        <v>#REF!</v>
      </c>
      <c r="I104" s="119" t="e">
        <f>COUNTIFS(#REF!,$B$4,#REF!,I6,#REF!,"PARTO",#REF!,"SI",#REF!,"BAJA")</f>
        <v>#REF!</v>
      </c>
      <c r="J104" s="119" t="e">
        <f>COUNTIFS(#REF!,$B$4,#REF!,J6,#REF!,"PARTO",#REF!,"SI",#REF!,"BAJA")</f>
        <v>#REF!</v>
      </c>
      <c r="K104" s="119" t="e">
        <f>COUNTIFS(#REF!,$B$4,#REF!,K6,#REF!,"PARTO",#REF!,"SI",#REF!,"BAJA")</f>
        <v>#REF!</v>
      </c>
      <c r="L104" s="119" t="e">
        <f>COUNTIFS(#REF!,$B$4,#REF!,L6,#REF!,"PARTO",#REF!,"SI",#REF!,"BAJA")</f>
        <v>#REF!</v>
      </c>
      <c r="M104" s="119" t="e">
        <f>COUNTIFS(#REF!,$B$4,#REF!,M6,#REF!,"PARTO",#REF!,"SI",#REF!,"BAJA")</f>
        <v>#REF!</v>
      </c>
      <c r="N104" s="58" t="e">
        <f>SUM(B104:M104)</f>
        <v>#REF!</v>
      </c>
    </row>
    <row r="105" spans="1:14 16384:16384" ht="48.75" customHeight="1" thickBot="1" x14ac:dyDescent="0.3">
      <c r="A105" s="113" t="s">
        <v>752</v>
      </c>
      <c r="B105" s="59" t="e">
        <f>IF(B$102=0,"",SUM(B104/B$102))</f>
        <v>#REF!</v>
      </c>
      <c r="C105" s="60" t="e">
        <f>IF(C$102=0,"",SUM(C104/C$102))</f>
        <v>#REF!</v>
      </c>
      <c r="D105" s="60" t="e">
        <f>IF(D$102=0,"",SUM(D104/D$102))</f>
        <v>#REF!</v>
      </c>
      <c r="E105" s="60" t="e">
        <f>IF(E$102=0,"",SUM(E104/E$102))</f>
        <v>#REF!</v>
      </c>
      <c r="F105" s="60" t="e">
        <f>IF(F$102=0,"",SUM(F104/F$102))</f>
        <v>#REF!</v>
      </c>
      <c r="G105" s="60" t="e">
        <f>IF(G$102=0,"",SUM(G104/G$102))</f>
        <v>#REF!</v>
      </c>
      <c r="H105" s="60" t="e">
        <f>IF(H$102=0,"",SUM(H104/H$102))</f>
        <v>#REF!</v>
      </c>
      <c r="I105" s="60" t="e">
        <f>IF(I$102=0,"",SUM(I104/I$102))</f>
        <v>#REF!</v>
      </c>
      <c r="J105" s="60" t="e">
        <f>IF(J$102=0,"",SUM(J104/J$102))</f>
        <v>#REF!</v>
      </c>
      <c r="K105" s="60" t="e">
        <f>IF(K$102=0,"",SUM(K104/K$102))</f>
        <v>#REF!</v>
      </c>
      <c r="L105" s="60" t="e">
        <f>IF(L$102=0,"",SUM(L104/L$102))</f>
        <v>#REF!</v>
      </c>
      <c r="M105" s="60" t="e">
        <f>IF(M$102=0,"",SUM(M104/M$102))</f>
        <v>#REF!</v>
      </c>
      <c r="N105" s="61" t="e">
        <f>IF(N$102=0,"",SUM(N104/N$102))</f>
        <v>#REF!</v>
      </c>
      <c r="XFD105" s="59" t="str">
        <f>IF(XFD$102=0,"",SUM(XFD104/XFD$102))</f>
        <v/>
      </c>
    </row>
    <row r="106" spans="1:14 16384:16384" ht="42.75" customHeight="1" x14ac:dyDescent="0.25">
      <c r="A106" s="26" t="s">
        <v>750</v>
      </c>
      <c r="B106" s="119" t="e">
        <f>SUM(COUNTIFS(#REF!,$B$4,#REF!,B6,#REF!,"MEDIANA",#REF!,"PARTO",#REF!,"SI"),COUNTIFS(#REF!,$B$4,#REF!,B6,#REF!,"MEDIANA",#REF!,"CESAREA",#REF!,"SI"),COUNTIFS(#REF!,$B$4,#REF!,B6,#REF!,"ALTA",#REF!,"PARTO",#REF!,"SI"),COUNTIFS(#REF!,$B$4,#REF!,B6,#REF!,"ALTA",#REF!,"CESAREA",#REF!,"SI"))</f>
        <v>#REF!</v>
      </c>
      <c r="C106" s="119" t="e">
        <f>SUM(COUNTIFS(#REF!,$B$4,#REF!,C6,#REF!,"MEDIANA",#REF!,"PARTO",#REF!,"SI"),COUNTIFS(#REF!,$B$4,#REF!,C6,#REF!,"MEDIANA",#REF!,"CESAREA",#REF!,"SI"),COUNTIFS(#REF!,$B$4,#REF!,C6,#REF!,"ALTA",#REF!,"PARTO",#REF!,"SI"),COUNTIFS(#REF!,$B$4,#REF!,C6,#REF!,"ALTA",#REF!,"CESAREA",#REF!,"SI"))</f>
        <v>#REF!</v>
      </c>
      <c r="D106" s="119" t="e">
        <f>SUM(COUNTIFS(#REF!,$B$4,#REF!,D6,#REF!,"MEDIANA",#REF!,"PARTO",#REF!,"SI"),COUNTIFS(#REF!,$B$4,#REF!,D6,#REF!,"MEDIANA",#REF!,"CESAREA",#REF!,"SI"),COUNTIFS(#REF!,$B$4,#REF!,D6,#REF!,"ALTA",#REF!,"PARTO",#REF!,"SI"),COUNTIFS(#REF!,$B$4,#REF!,D6,#REF!,"ALTA",#REF!,"CESAREA",#REF!,"SI"))</f>
        <v>#REF!</v>
      </c>
      <c r="E106" s="119" t="e">
        <f>SUM(COUNTIFS(#REF!,$B$4,#REF!,E6,#REF!,"MEDIANA",#REF!,"PARTO",#REF!,"SI"),COUNTIFS(#REF!,$B$4,#REF!,E6,#REF!,"MEDIANA",#REF!,"CESAREA",#REF!,"SI"),COUNTIFS(#REF!,$B$4,#REF!,E6,#REF!,"ALTA",#REF!,"PARTO",#REF!,"SI"),COUNTIFS(#REF!,$B$4,#REF!,E6,#REF!,"ALTA",#REF!,"CESAREA",#REF!,"SI"))</f>
        <v>#REF!</v>
      </c>
      <c r="F106" s="119" t="e">
        <f>SUM(COUNTIFS(#REF!,$B$4,#REF!,F6,#REF!,"MEDIANA",#REF!,"PARTO",#REF!,"SI"),COUNTIFS(#REF!,$B$4,#REF!,F6,#REF!,"MEDIANA",#REF!,"CESAREA",#REF!,"SI"),COUNTIFS(#REF!,$B$4,#REF!,F6,#REF!,"ALTA",#REF!,"PARTO",#REF!,"SI"),COUNTIFS(#REF!,$B$4,#REF!,F6,#REF!,"ALTA",#REF!,"CESAREA",#REF!,"SI"))</f>
        <v>#REF!</v>
      </c>
      <c r="G106" s="119" t="e">
        <f>SUM(COUNTIFS(#REF!,$B$4,#REF!,G6,#REF!,"MEDIANA",#REF!,"PARTO",#REF!,"SI"),COUNTIFS(#REF!,$B$4,#REF!,G6,#REF!,"MEDIANA",#REF!,"CESAREA",#REF!,"SI"),COUNTIFS(#REF!,$B$4,#REF!,G6,#REF!,"ALTA",#REF!,"PARTO",#REF!,"SI"),COUNTIFS(#REF!,$B$4,#REF!,G6,#REF!,"ALTA",#REF!,"CESAREA",#REF!,"SI"))</f>
        <v>#REF!</v>
      </c>
      <c r="H106" s="119" t="e">
        <f>SUM(COUNTIFS(#REF!,$B$4,#REF!,H6,#REF!,"MEDIANA",#REF!,"PARTO",#REF!,"SI"),COUNTIFS(#REF!,$B$4,#REF!,H6,#REF!,"MEDIANA",#REF!,"CESAREA",#REF!,"SI"),COUNTIFS(#REF!,$B$4,#REF!,H6,#REF!,"ALTA",#REF!,"PARTO",#REF!,"SI"),COUNTIFS(#REF!,$B$4,#REF!,H6,#REF!,"ALTA",#REF!,"CESAREA",#REF!,"SI"))</f>
        <v>#REF!</v>
      </c>
      <c r="I106" s="119" t="e">
        <f>SUM(COUNTIFS(#REF!,$B$4,#REF!,I6,#REF!,"MEDIANA",#REF!,"PARTO",#REF!,"SI"),COUNTIFS(#REF!,$B$4,#REF!,I6,#REF!,"MEDIANA",#REF!,"CESAREA",#REF!,"SI"),COUNTIFS(#REF!,$B$4,#REF!,I6,#REF!,"ALTA",#REF!,"PARTO",#REF!,"SI"),COUNTIFS(#REF!,$B$4,#REF!,I6,#REF!,"ALTA",#REF!,"CESAREA",#REF!,"SI"))</f>
        <v>#REF!</v>
      </c>
      <c r="J106" s="119" t="e">
        <f>SUM(COUNTIFS(#REF!,$B$4,#REF!,J6,#REF!,"MEDIANA",#REF!,"PARTO",#REF!,"SI"),COUNTIFS(#REF!,$B$4,#REF!,J6,#REF!,"MEDIANA",#REF!,"CESAREA",#REF!,"SI"),COUNTIFS(#REF!,$B$4,#REF!,J6,#REF!,"ALTA",#REF!,"PARTO",#REF!,"SI"),COUNTIFS(#REF!,$B$4,#REF!,J6,#REF!,"ALTA",#REF!,"CESAREA",#REF!,"SI"))</f>
        <v>#REF!</v>
      </c>
      <c r="K106" s="119" t="e">
        <f>SUM(COUNTIFS(#REF!,$B$4,#REF!,K6,#REF!,"MEDIANA",#REF!,"PARTO",#REF!,"SI"),COUNTIFS(#REF!,$B$4,#REF!,K6,#REF!,"MEDIANA",#REF!,"CESAREA",#REF!,"SI"),COUNTIFS(#REF!,$B$4,#REF!,K6,#REF!,"ALTA",#REF!,"PARTO",#REF!,"SI"),COUNTIFS(#REF!,$B$4,#REF!,K6,#REF!,"ALTA",#REF!,"CESAREA",#REF!,"SI"))</f>
        <v>#REF!</v>
      </c>
      <c r="L106" s="119" t="e">
        <f>SUM(COUNTIFS(#REF!,$B$4,#REF!,L6,#REF!,"MEDIANA",#REF!,"PARTO",#REF!,"SI"),COUNTIFS(#REF!,$B$4,#REF!,L6,#REF!,"MEDIANA",#REF!,"CESAREA",#REF!,"SI"),COUNTIFS(#REF!,$B$4,#REF!,L6,#REF!,"ALTA",#REF!,"PARTO",#REF!,"SI"),COUNTIFS(#REF!,$B$4,#REF!,L6,#REF!,"ALTA",#REF!,"CESAREA",#REF!,"SI"))</f>
        <v>#REF!</v>
      </c>
      <c r="M106" s="119" t="e">
        <f>SUM(COUNTIFS(#REF!,$B$4,#REF!,M6,#REF!,"MEDIANA",#REF!,"PARTO",#REF!,"SI"),COUNTIFS(#REF!,$B$4,#REF!,M6,#REF!,"MEDIANA",#REF!,"CESAREA",#REF!,"SI"),COUNTIFS(#REF!,$B$4,#REF!,M6,#REF!,"ALTA",#REF!,"PARTO",#REF!,"SI"),COUNTIFS(#REF!,$B$4,#REF!,M6,#REF!,"ALTA",#REF!,"CESAREA",#REF!,"SI"))</f>
        <v>#REF!</v>
      </c>
      <c r="N106" s="58" t="e">
        <f t="shared" ref="N106:N110" si="36">SUM(B106:M106)</f>
        <v>#REF!</v>
      </c>
    </row>
    <row r="107" spans="1:14 16384:16384" ht="42.75" customHeight="1" thickBot="1" x14ac:dyDescent="0.3">
      <c r="A107" s="139" t="s">
        <v>710</v>
      </c>
      <c r="B107" s="119" t="e">
        <f>SUM(COUNTIFS(#REF!,$B$4,#REF!,B6,#REF!,"MEDIANA",#REF!,"PARTO"),COUNTIFS(#REF!,$B$4,#REF!,B6,#REF!,"MEDIANA",#REF!,"CESAREA"),COUNTIFS(#REF!,$B$4,#REF!,B6,#REF!,"ALTA",#REF!,"PARTO"),COUNTIFS(#REF!,$B$4,#REF!,B6,#REF!,"ALTA",#REF!,"CESAREA"))</f>
        <v>#REF!</v>
      </c>
      <c r="C107" s="119" t="e">
        <f>SUM(COUNTIFS(#REF!,$B$4,#REF!,C6,#REF!,"MEDIANA",#REF!,"PARTO"),COUNTIFS(#REF!,$B$4,#REF!,C6,#REF!,"MEDIANA",#REF!,"CESAREA"),COUNTIFS(#REF!,$B$4,#REF!,C6,#REF!,"ALTA",#REF!,"PARTO"),COUNTIFS(#REF!,$B$4,#REF!,C6,#REF!,"ALTA",#REF!,"CESAREA"))</f>
        <v>#REF!</v>
      </c>
      <c r="D107" s="119" t="e">
        <f>SUM(COUNTIFS(#REF!,$B$4,#REF!,D6,#REF!,"MEDIANA",#REF!,"PARTO"),COUNTIFS(#REF!,$B$4,#REF!,D6,#REF!,"MEDIANA",#REF!,"CESAREA"),COUNTIFS(#REF!,$B$4,#REF!,D6,#REF!,"ALTA",#REF!,"PARTO"),COUNTIFS(#REF!,$B$4,#REF!,D6,#REF!,"ALTA",#REF!,"CESAREA"))</f>
        <v>#REF!</v>
      </c>
      <c r="E107" s="119" t="e">
        <f>SUM(COUNTIFS(#REF!,$B$4,#REF!,E6,#REF!,"MEDIANA",#REF!,"PARTO"),COUNTIFS(#REF!,$B$4,#REF!,E6,#REF!,"MEDIANA",#REF!,"CESAREA"),COUNTIFS(#REF!,$B$4,#REF!,E6,#REF!,"ALTA",#REF!,"PARTO"),COUNTIFS(#REF!,$B$4,#REF!,E6,#REF!,"ALTA",#REF!,"CESAREA"))</f>
        <v>#REF!</v>
      </c>
      <c r="F107" s="119" t="e">
        <f>SUM(COUNTIFS(#REF!,$B$4,#REF!,F6,#REF!,"MEDIANA",#REF!,"PARTO"),COUNTIFS(#REF!,$B$4,#REF!,F6,#REF!,"MEDIANA",#REF!,"CESAREA"),COUNTIFS(#REF!,$B$4,#REF!,F6,#REF!,"ALTA",#REF!,"PARTO"),COUNTIFS(#REF!,$B$4,#REF!,F6,#REF!,"ALTA",#REF!,"CESAREA"))</f>
        <v>#REF!</v>
      </c>
      <c r="G107" s="119" t="e">
        <f>SUM(COUNTIFS(#REF!,$B$4,#REF!,G6,#REF!,"MEDIANA",#REF!,"PARTO"),COUNTIFS(#REF!,$B$4,#REF!,G6,#REF!,"MEDIANA",#REF!,"CESAREA"),COUNTIFS(#REF!,$B$4,#REF!,G6,#REF!,"ALTA",#REF!,"PARTO"),COUNTIFS(#REF!,$B$4,#REF!,G6,#REF!,"ALTA",#REF!,"CESAREA"))</f>
        <v>#REF!</v>
      </c>
      <c r="H107" s="119" t="e">
        <f>SUM(COUNTIFS(#REF!,$B$4,#REF!,H6,#REF!,"MEDIANA",#REF!,"PARTO"),COUNTIFS(#REF!,$B$4,#REF!,H6,#REF!,"MEDIANA",#REF!,"CESAREA"),COUNTIFS(#REF!,$B$4,#REF!,H6,#REF!,"ALTA",#REF!,"PARTO"),COUNTIFS(#REF!,$B$4,#REF!,H6,#REF!,"ALTA",#REF!,"CESAREA"))</f>
        <v>#REF!</v>
      </c>
      <c r="I107" s="119" t="e">
        <f>SUM(COUNTIFS(#REF!,$B$4,#REF!,I6,#REF!,"MEDIANA",#REF!,"PARTO"),COUNTIFS(#REF!,$B$4,#REF!,I6,#REF!,"MEDIANA",#REF!,"CESAREA"),COUNTIFS(#REF!,$B$4,#REF!,I6,#REF!,"ALTA",#REF!,"PARTO"),COUNTIFS(#REF!,$B$4,#REF!,I6,#REF!,"ALTA",#REF!,"CESAREA"))</f>
        <v>#REF!</v>
      </c>
      <c r="J107" s="119" t="e">
        <f>SUM(COUNTIFS(#REF!,$B$4,#REF!,J6,#REF!,"MEDIANA",#REF!,"PARTO"),COUNTIFS(#REF!,$B$4,#REF!,J6,#REF!,"MEDIANA",#REF!,"CESAREA"),COUNTIFS(#REF!,$B$4,#REF!,J6,#REF!,"ALTA",#REF!,"PARTO"),COUNTIFS(#REF!,$B$4,#REF!,J6,#REF!,"ALTA",#REF!,"CESAREA"))</f>
        <v>#REF!</v>
      </c>
      <c r="K107" s="119" t="e">
        <f>SUM(COUNTIFS(#REF!,$B$4,#REF!,K6,#REF!,"MEDIANA",#REF!,"PARTO"),COUNTIFS(#REF!,$B$4,#REF!,K6,#REF!,"MEDIANA",#REF!,"CESAREA"),COUNTIFS(#REF!,$B$4,#REF!,K6,#REF!,"ALTA",#REF!,"PARTO"),COUNTIFS(#REF!,$B$4,#REF!,K6,#REF!,"ALTA",#REF!,"CESAREA"))</f>
        <v>#REF!</v>
      </c>
      <c r="L107" s="119" t="e">
        <f>SUM(COUNTIFS(#REF!,$B$4,#REF!,L6,#REF!,"MEDIANA",#REF!,"PARTO"),COUNTIFS(#REF!,$B$4,#REF!,L6,#REF!,"MEDIANA",#REF!,"CESAREA"),COUNTIFS(#REF!,$B$4,#REF!,L6,#REF!,"ALTA",#REF!,"PARTO"),COUNTIFS(#REF!,$B$4,#REF!,L6,#REF!,"ALTA",#REF!,"CESAREA"))</f>
        <v>#REF!</v>
      </c>
      <c r="M107" s="119" t="e">
        <f>SUM(COUNTIFS(#REF!,$B$4,#REF!,M6,#REF!,"MEDIANA",#REF!,"PARTO"),COUNTIFS(#REF!,$B$4,#REF!,M6,#REF!,"MEDIANA",#REF!,"CESAREA"),COUNTIFS(#REF!,$B$4,#REF!,M6,#REF!,"ALTA",#REF!,"PARTO"),COUNTIFS(#REF!,$B$4,#REF!,M6,#REF!,"ALTA",#REF!,"CESAREA"))</f>
        <v>#REF!</v>
      </c>
      <c r="N107" s="58" t="e">
        <f t="shared" si="36"/>
        <v>#REF!</v>
      </c>
    </row>
    <row r="108" spans="1:14 16384:16384" ht="54" customHeight="1" thickBot="1" x14ac:dyDescent="0.3">
      <c r="A108" s="130" t="s">
        <v>751</v>
      </c>
      <c r="B108" s="59" t="e">
        <f>IF(B107=0,"",SUM(B106/B107))</f>
        <v>#REF!</v>
      </c>
      <c r="C108" s="60" t="e">
        <f>IF(C$107=0,"",SUM(C106/C$107))</f>
        <v>#REF!</v>
      </c>
      <c r="D108" s="60" t="e">
        <f>IF(D$107=0,"",SUM(D106/D$107))</f>
        <v>#REF!</v>
      </c>
      <c r="E108" s="60" t="e">
        <f>IF(E$107=0,"",SUM(E106/E$107))</f>
        <v>#REF!</v>
      </c>
      <c r="F108" s="60" t="e">
        <f>IF(F$107=0,"",SUM(F106/F$107))</f>
        <v>#REF!</v>
      </c>
      <c r="G108" s="60" t="e">
        <f>IF(G$107=0,"",SUM(G106/G$107))</f>
        <v>#REF!</v>
      </c>
      <c r="H108" s="60" t="e">
        <f>IF(H$107=0,"",SUM(H106/H$107))</f>
        <v>#REF!</v>
      </c>
      <c r="I108" s="60" t="e">
        <f>IF(I$107=0,"",SUM(I106/I$107))</f>
        <v>#REF!</v>
      </c>
      <c r="J108" s="60" t="e">
        <f>IF(J$107=0,"",SUM(J106/J$107))</f>
        <v>#REF!</v>
      </c>
      <c r="K108" s="60" t="e">
        <f>IF(K$107=0,"",SUM(K106/K$107))</f>
        <v>#REF!</v>
      </c>
      <c r="L108" s="60" t="e">
        <f>IF(L$107=0,"",SUM(L106/L$107))</f>
        <v>#REF!</v>
      </c>
      <c r="M108" s="60" t="e">
        <f>IF(M$107=0,"",SUM(M106/M$107))</f>
        <v>#REF!</v>
      </c>
      <c r="N108" s="61" t="e">
        <f>IF(N$107=0,"",SUM(N106/N$107))</f>
        <v>#REF!</v>
      </c>
      <c r="XFD108" s="59"/>
    </row>
    <row r="109" spans="1:14 16384:16384" ht="30" customHeight="1" x14ac:dyDescent="0.25">
      <c r="A109" s="26" t="s">
        <v>700</v>
      </c>
      <c r="B109" s="119" t="e">
        <f>COUNTIFS(#REF!,$B$4,#REF!,B6,#REF!,"PARTO",#REF!,"SI",#REF!,"BAJA")</f>
        <v>#REF!</v>
      </c>
      <c r="C109" s="119" t="e">
        <f>COUNTIFS(#REF!,$B$4,#REF!,C6,#REF!,"PARTO",#REF!,"SI",#REF!,"BAJA")</f>
        <v>#REF!</v>
      </c>
      <c r="D109" s="119" t="e">
        <f>COUNTIFS(#REF!,$B$4,#REF!,D6,#REF!,"PARTO",#REF!,"SI",#REF!,"BAJA")</f>
        <v>#REF!</v>
      </c>
      <c r="E109" s="119" t="e">
        <f>COUNTIFS(#REF!,$B$4,#REF!,E6,#REF!,"PARTO",#REF!,"SI",#REF!,"BAJA")</f>
        <v>#REF!</v>
      </c>
      <c r="F109" s="119" t="e">
        <f>COUNTIFS(#REF!,$B$4,#REF!,F6,#REF!,"PARTO",#REF!,"SI",#REF!,"BAJA")</f>
        <v>#REF!</v>
      </c>
      <c r="G109" s="119" t="e">
        <f>COUNTIFS(#REF!,$B$4,#REF!,G6,#REF!,"PARTO",#REF!,"SI",#REF!,"BAJA")</f>
        <v>#REF!</v>
      </c>
      <c r="H109" s="119" t="e">
        <f>COUNTIFS(#REF!,$B$4,#REF!,H6,#REF!,"PARTO",#REF!,"SI",#REF!,"BAJA")</f>
        <v>#REF!</v>
      </c>
      <c r="I109" s="119" t="e">
        <f>COUNTIFS(#REF!,$B$4,#REF!,I6,#REF!,"PARTO",#REF!,"SI",#REF!,"BAJA")</f>
        <v>#REF!</v>
      </c>
      <c r="J109" s="119" t="e">
        <f>COUNTIFS(#REF!,$B$4,#REF!,J6,#REF!,"PARTO",#REF!,"SI",#REF!,"BAJA")</f>
        <v>#REF!</v>
      </c>
      <c r="K109" s="119" t="e">
        <f>COUNTIFS(#REF!,$B$4,#REF!,K6,#REF!,"PARTO",#REF!,"SI",#REF!,"BAJA")</f>
        <v>#REF!</v>
      </c>
      <c r="L109" s="119" t="e">
        <f>COUNTIFS(#REF!,$B$4,#REF!,L6,#REF!,"PARTO",#REF!,"SI",#REF!,"BAJA")</f>
        <v>#REF!</v>
      </c>
      <c r="M109" s="119" t="e">
        <f>COUNTIFS(#REF!,$B$4,#REF!,M6,#REF!,"PARTO",#REF!,"SI",#REF!,"BAJA")</f>
        <v>#REF!</v>
      </c>
      <c r="N109" s="58" t="e">
        <f t="shared" si="36"/>
        <v>#REF!</v>
      </c>
    </row>
    <row r="110" spans="1:14 16384:16384" ht="48" customHeight="1" thickBot="1" x14ac:dyDescent="0.3">
      <c r="A110" s="139" t="s">
        <v>701</v>
      </c>
      <c r="B110" s="119" t="e">
        <f>SUM(COUNTIFS(#REF!,$B$4,#REF!,B6,#REF!,"PARTO",#REF!,"BAJA")-COUNTIFS(#REF!,$B$4,#REF!,B6,#REF!,"PARTO",#REF!,"NO APLICA",#REF!,"BAJA"))</f>
        <v>#REF!</v>
      </c>
      <c r="C110" s="119" t="e">
        <f>SUM(COUNTIFS(#REF!,$B$4,#REF!,C6,#REF!,"PARTO",#REF!,"BAJA")-COUNTIFS(#REF!,$B$4,#REF!,C6,#REF!,"PARTO",#REF!,"NO APLICA",#REF!,"BAJA"))</f>
        <v>#REF!</v>
      </c>
      <c r="D110" s="119" t="e">
        <f>SUM(COUNTIFS(#REF!,$B$4,#REF!,D6,#REF!,"PARTO",#REF!,"BAJA")-COUNTIFS(#REF!,$B$4,#REF!,D6,#REF!,"PARTO",#REF!,"NO APLICA",#REF!,"BAJA"))</f>
        <v>#REF!</v>
      </c>
      <c r="E110" s="119" t="e">
        <f>SUM(COUNTIFS(#REF!,$B$4,#REF!,E6,#REF!,"PARTO",#REF!,"BAJA")-COUNTIFS(#REF!,$B$4,#REF!,E6,#REF!,"PARTO",#REF!,"NO APLICA",#REF!,"BAJA"))</f>
        <v>#REF!</v>
      </c>
      <c r="F110" s="119" t="e">
        <f>SUM(COUNTIFS(#REF!,$B$4,#REF!,F6,#REF!,"PARTO",#REF!,"BAJA")-COUNTIFS(#REF!,$B$4,#REF!,F6,#REF!,"PARTO",#REF!,"NO APLICA",#REF!,"BAJA"))</f>
        <v>#REF!</v>
      </c>
      <c r="G110" s="119" t="e">
        <f>SUM(COUNTIFS(#REF!,$B$4,#REF!,G6,#REF!,"PARTO",#REF!,"BAJA")-COUNTIFS(#REF!,$B$4,#REF!,G6,#REF!,"PARTO",#REF!,"NO APLICA",#REF!,"BAJA"))</f>
        <v>#REF!</v>
      </c>
      <c r="H110" s="119" t="e">
        <f>SUM(COUNTIFS(#REF!,$B$4,#REF!,H6,#REF!,"PARTO",#REF!,"BAJA")-COUNTIFS(#REF!,$B$4,#REF!,H6,#REF!,"PARTO",#REF!,"NO APLICA",#REF!,"BAJA"))</f>
        <v>#REF!</v>
      </c>
      <c r="I110" s="119" t="e">
        <f>SUM(COUNTIFS(#REF!,$B$4,#REF!,I6,#REF!,"PARTO",#REF!,"BAJA")-COUNTIFS(#REF!,$B$4,#REF!,I6,#REF!,"PARTO",#REF!,"NO APLICA",#REF!,"BAJA"))</f>
        <v>#REF!</v>
      </c>
      <c r="J110" s="119" t="e">
        <f>SUM(COUNTIFS(#REF!,$B$4,#REF!,J6,#REF!,"PARTO",#REF!,"BAJA")-COUNTIFS(#REF!,$B$4,#REF!,J6,#REF!,"PARTO",#REF!,"NO APLICA",#REF!,"BAJA"))</f>
        <v>#REF!</v>
      </c>
      <c r="K110" s="119" t="e">
        <f>SUM(COUNTIFS(#REF!,$B$4,#REF!,K6,#REF!,"PARTO",#REF!,"BAJA")-COUNTIFS(#REF!,$B$4,#REF!,K6,#REF!,"PARTO",#REF!,"NO APLICA",#REF!,"BAJA"))</f>
        <v>#REF!</v>
      </c>
      <c r="L110" s="119" t="e">
        <f>SUM(COUNTIFS(#REF!,$B$4,#REF!,L6,#REF!,"PARTO",#REF!,"BAJA")-COUNTIFS(#REF!,$B$4,#REF!,L6,#REF!,"PARTO",#REF!,"NO APLICA",#REF!,"BAJA"))</f>
        <v>#REF!</v>
      </c>
      <c r="M110" s="119" t="e">
        <f>SUM(COUNTIFS(#REF!,$B$4,#REF!,M6,#REF!,"PARTO",#REF!,"BAJA")-COUNTIFS(#REF!,$B$4,#REF!,M6,#REF!,"PARTO",#REF!,"NO APLICA",#REF!,"BAJA"))</f>
        <v>#REF!</v>
      </c>
      <c r="N110" s="58" t="e">
        <f t="shared" si="36"/>
        <v>#REF!</v>
      </c>
    </row>
    <row r="111" spans="1:14 16384:16384" ht="42.75" customHeight="1" thickBot="1" x14ac:dyDescent="0.3">
      <c r="A111" s="131" t="s">
        <v>702</v>
      </c>
      <c r="B111" s="59" t="e">
        <f>IF(B$110=0,"",SUM(B109/B$110))</f>
        <v>#REF!</v>
      </c>
      <c r="C111" s="60" t="e">
        <f>IF(C$110=0,"",SUM(C109/C$110))</f>
        <v>#REF!</v>
      </c>
      <c r="D111" s="60" t="e">
        <f>IF(D$110=0,"",SUM(D109/D$110))</f>
        <v>#REF!</v>
      </c>
      <c r="E111" s="60" t="e">
        <f>IF(E$110=0,"",SUM(E109/E$110))</f>
        <v>#REF!</v>
      </c>
      <c r="F111" s="60" t="e">
        <f>IF(F$110=0,"",SUM(F109/F$110))</f>
        <v>#REF!</v>
      </c>
      <c r="G111" s="60" t="e">
        <f>IF(G$110=0,"",SUM(G109/G$110))</f>
        <v>#REF!</v>
      </c>
      <c r="H111" s="60" t="e">
        <f>IF(H$110=0,"",SUM(H109/H$110))</f>
        <v>#REF!</v>
      </c>
      <c r="I111" s="60" t="e">
        <f>IF(I$110=0,"",SUM(I109/I$110))</f>
        <v>#REF!</v>
      </c>
      <c r="J111" s="60" t="e">
        <f>IF(J$110=0,"",SUM(J109/J$110))</f>
        <v>#REF!</v>
      </c>
      <c r="K111" s="60" t="e">
        <f>IF(K$110=0,"",SUM(K109/K$110))</f>
        <v>#REF!</v>
      </c>
      <c r="L111" s="60" t="e">
        <f>IF(L$110=0,"",SUM(L109/L$110))</f>
        <v>#REF!</v>
      </c>
      <c r="M111" s="60" t="e">
        <f>IF(M$110=0,"",SUM(M109/M$110))</f>
        <v>#REF!</v>
      </c>
      <c r="N111" s="61" t="e">
        <f>IF(N$110=0,"",SUM(N109/N$110))</f>
        <v>#REF!</v>
      </c>
    </row>
    <row r="112" spans="1:14 16384:16384" ht="33.75" customHeight="1" x14ac:dyDescent="0.25">
      <c r="A112" s="26" t="s">
        <v>703</v>
      </c>
      <c r="B112" s="119" t="e">
        <f>SUM(COUNTIFS(#REF!,$B$4,#REF!,B6,#REF!,"PARTO",#REF!,"SI",#REF!,"MEDIANA"),COUNTIFS(#REF!,$B$4,#REF!,B6,#REF!,"PARTO",#REF!,"SI",#REF!,"ALTA"),COUNTIFS(#REF!,$B$4,#REF!,B6,#REF!,"CESAREA",#REF!,"SI",#REF!,"MEDIANA"),COUNTIFS(#REF!,$B$4,#REF!,B6,#REF!,"CESAREA",#REF!,"SI",#REF!,"ALTA"))</f>
        <v>#REF!</v>
      </c>
      <c r="C112" s="119" t="e">
        <f>SUM(COUNTIFS(#REF!,$B$4,#REF!,C6,#REF!,"PARTO",#REF!,"SI",#REF!,"MEDIANA"),COUNTIFS(#REF!,$B$4,#REF!,C6,#REF!,"PARTO",#REF!,"SI",#REF!,"ALTA"),COUNTIFS(#REF!,$B$4,#REF!,C6,#REF!,"CESAREA",#REF!,"SI",#REF!,"MEDIANA"),COUNTIFS(#REF!,$B$4,#REF!,C6,#REF!,"CESAREA",#REF!,"SI",#REF!,"ALTA"))</f>
        <v>#REF!</v>
      </c>
      <c r="D112" s="119" t="e">
        <f>SUM(COUNTIFS(#REF!,$B$4,#REF!,D6,#REF!,"PARTO",#REF!,"SI",#REF!,"MEDIANA"),COUNTIFS(#REF!,$B$4,#REF!,D6,#REF!,"PARTO",#REF!,"SI",#REF!,"ALTA"),COUNTIFS(#REF!,$B$4,#REF!,D6,#REF!,"CESAREA",#REF!,"SI",#REF!,"MEDIANA"),COUNTIFS(#REF!,$B$4,#REF!,D6,#REF!,"CESAREA",#REF!,"SI",#REF!,"ALTA"))</f>
        <v>#REF!</v>
      </c>
      <c r="E112" s="119" t="e">
        <f>SUM(COUNTIFS(#REF!,$B$4,#REF!,E6,#REF!,"PARTO",#REF!,"SI",#REF!,"MEDIANA"),COUNTIFS(#REF!,$B$4,#REF!,E6,#REF!,"PARTO",#REF!,"SI",#REF!,"ALTA"),COUNTIFS(#REF!,$B$4,#REF!,E6,#REF!,"CESAREA",#REF!,"SI",#REF!,"MEDIANA"),COUNTIFS(#REF!,$B$4,#REF!,E6,#REF!,"CESAREA",#REF!,"SI",#REF!,"ALTA"))</f>
        <v>#REF!</v>
      </c>
      <c r="F112" s="119" t="e">
        <f>SUM(COUNTIFS(#REF!,$B$4,#REF!,F6,#REF!,"PARTO",#REF!,"SI",#REF!,"MEDIANA"),COUNTIFS(#REF!,$B$4,#REF!,F6,#REF!,"PARTO",#REF!,"SI",#REF!,"ALTA"),COUNTIFS(#REF!,$B$4,#REF!,F6,#REF!,"CESAREA",#REF!,"SI",#REF!,"MEDIANA"),COUNTIFS(#REF!,$B$4,#REF!,F6,#REF!,"CESAREA",#REF!,"SI",#REF!,"ALTA"))</f>
        <v>#REF!</v>
      </c>
      <c r="G112" s="119" t="e">
        <f>SUM(COUNTIFS(#REF!,$B$4,#REF!,G6,#REF!,"PARTO",#REF!,"SI",#REF!,"MEDIANA"),COUNTIFS(#REF!,$B$4,#REF!,G6,#REF!,"PARTO",#REF!,"SI",#REF!,"ALTA"),COUNTIFS(#REF!,$B$4,#REF!,G6,#REF!,"CESAREA",#REF!,"SI",#REF!,"MEDIANA"),COUNTIFS(#REF!,$B$4,#REF!,G6,#REF!,"CESAREA",#REF!,"SI",#REF!,"ALTA"))</f>
        <v>#REF!</v>
      </c>
      <c r="H112" s="119" t="e">
        <f>SUM(COUNTIFS(#REF!,$B$4,#REF!,H6,#REF!,"PARTO",#REF!,"SI",#REF!,"MEDIANA"),COUNTIFS(#REF!,$B$4,#REF!,H6,#REF!,"PARTO",#REF!,"SI",#REF!,"ALTA"),COUNTIFS(#REF!,$B$4,#REF!,H6,#REF!,"CESAREA",#REF!,"SI",#REF!,"MEDIANA"),COUNTIFS(#REF!,$B$4,#REF!,H6,#REF!,"CESAREA",#REF!,"SI",#REF!,"ALTA"))</f>
        <v>#REF!</v>
      </c>
      <c r="I112" s="119" t="e">
        <f>SUM(COUNTIFS(#REF!,$B$4,#REF!,I6,#REF!,"PARTO",#REF!,"SI",#REF!,"MEDIANA"),COUNTIFS(#REF!,$B$4,#REF!,I6,#REF!,"PARTO",#REF!,"SI",#REF!,"ALTA"),COUNTIFS(#REF!,$B$4,#REF!,I6,#REF!,"CESAREA",#REF!,"SI",#REF!,"MEDIANA"),COUNTIFS(#REF!,$B$4,#REF!,I6,#REF!,"CESAREA",#REF!,"SI",#REF!,"ALTA"))</f>
        <v>#REF!</v>
      </c>
      <c r="J112" s="119" t="e">
        <f>SUM(COUNTIFS(#REF!,$B$4,#REF!,J6,#REF!,"PARTO",#REF!,"SI",#REF!,"MEDIANA"),COUNTIFS(#REF!,$B$4,#REF!,J6,#REF!,"PARTO",#REF!,"SI",#REF!,"ALTA"),COUNTIFS(#REF!,$B$4,#REF!,J6,#REF!,"CESAREA",#REF!,"SI",#REF!,"MEDIANA"),COUNTIFS(#REF!,$B$4,#REF!,J6,#REF!,"CESAREA",#REF!,"SI",#REF!,"ALTA"))</f>
        <v>#REF!</v>
      </c>
      <c r="K112" s="119" t="e">
        <f>SUM(COUNTIFS(#REF!,$B$4,#REF!,K6,#REF!,"PARTO",#REF!,"SI",#REF!,"MEDIANA"),COUNTIFS(#REF!,$B$4,#REF!,K6,#REF!,"PARTO",#REF!,"SI",#REF!,"ALTA"),COUNTIFS(#REF!,$B$4,#REF!,K6,#REF!,"CESAREA",#REF!,"SI",#REF!,"MEDIANA"),COUNTIFS(#REF!,$B$4,#REF!,K6,#REF!,"CESAREA",#REF!,"SI",#REF!,"ALTA"))</f>
        <v>#REF!</v>
      </c>
      <c r="L112" s="119" t="e">
        <f>SUM(COUNTIFS(#REF!,$B$4,#REF!,L6,#REF!,"PARTO",#REF!,"SI",#REF!,"MEDIANA"),COUNTIFS(#REF!,$B$4,#REF!,L6,#REF!,"PARTO",#REF!,"SI",#REF!,"ALTA"),COUNTIFS(#REF!,$B$4,#REF!,L6,#REF!,"CESAREA",#REF!,"SI",#REF!,"MEDIANA"),COUNTIFS(#REF!,$B$4,#REF!,L6,#REF!,"CESAREA",#REF!,"SI",#REF!,"ALTA"))</f>
        <v>#REF!</v>
      </c>
      <c r="M112" s="119" t="e">
        <f>SUM(COUNTIFS(#REF!,$B$4,#REF!,M6,#REF!,"PARTO",#REF!,"SI",#REF!,"MEDIANA"),COUNTIFS(#REF!,$B$4,#REF!,M6,#REF!,"PARTO",#REF!,"SI",#REF!,"ALTA"),COUNTIFS(#REF!,$B$4,#REF!,M6,#REF!,"CESAREA",#REF!,"SI",#REF!,"MEDIANA"),COUNTIFS(#REF!,$B$4,#REF!,M6,#REF!,"CESAREA",#REF!,"SI",#REF!,"ALTA"))</f>
        <v>#REF!</v>
      </c>
      <c r="N112" s="58" t="e">
        <f>SUM(B112:M112)</f>
        <v>#REF!</v>
      </c>
    </row>
    <row r="113" spans="1:14" ht="40.5" customHeight="1" thickBot="1" x14ac:dyDescent="0.3">
      <c r="A113" s="139" t="s">
        <v>704</v>
      </c>
      <c r="B113" s="119" t="e">
        <f>SUM(SUM(COUNTIFS(#REF!,$B$4,#REF!,B6,#REF!,"PARTO",#REF!,"MEDIANA"),COUNTIFS(#REF!,$B$4,#REF!,B6,#REF!,"PARTO",#REF!,"ALTA"),COUNTIFS(#REF!,$B$4,#REF!,B6,#REF!,"CESAREA",#REF!,"MEDIANA"),COUNTIFS(#REF!,$B$4,#REF!,B6,#REF!,"CESAREA",#REF!,"ALTA"))-SUM(COUNTIFS(#REF!,$B$4,#REF!,B6,#REF!,"PARTO",#REF!,"NO APLICA",#REF!,"MEDIANA"),COUNTIFS(#REF!,$B$4,#REF!,B6,#REF!,"PARTO",#REF!,"NO APLICA",#REF!,"ALTA"),COUNTIFS(#REF!,$B$4,#REF!,B6,#REF!,"CESAREA",#REF!,"NO APLICA",#REF!,"MEDIANA"),COUNTIFS(#REF!,$B$4,#REF!,B6,#REF!,"CESAREA",#REF!,"NO APLICA",#REF!,"ALTA")))</f>
        <v>#REF!</v>
      </c>
      <c r="C113" s="119" t="e">
        <f>SUM(SUM(COUNTIFS(#REF!,$B$4,#REF!,C6,#REF!,"PARTO",#REF!,"MEDIANA"),COUNTIFS(#REF!,$B$4,#REF!,C6,#REF!,"PARTO",#REF!,"ALTA"),COUNTIFS(#REF!,$B$4,#REF!,C6,#REF!,"CESAREA",#REF!,"MEDIANA"),COUNTIFS(#REF!,$B$4,#REF!,C6,#REF!,"CESAREA",#REF!,"ALTA"))-SUM(COUNTIFS(#REF!,$B$4,#REF!,C6,#REF!,"PARTO",#REF!,"NO APLICA",#REF!,"MEDIANA"),COUNTIFS(#REF!,$B$4,#REF!,C6,#REF!,"PARTO",#REF!,"NO APLICA",#REF!,"ALTA"),COUNTIFS(#REF!,$B$4,#REF!,C6,#REF!,"CESAREA",#REF!,"NO APLICA",#REF!,"MEDIANA"),COUNTIFS(#REF!,$B$4,#REF!,C6,#REF!,"CESAREA",#REF!,"NO APLICA",#REF!,"ALTA")))</f>
        <v>#REF!</v>
      </c>
      <c r="D113" s="119" t="e">
        <f>SUM(SUM(COUNTIFS(#REF!,$B$4,#REF!,D6,#REF!,"PARTO",#REF!,"MEDIANA"),COUNTIFS(#REF!,$B$4,#REF!,D6,#REF!,"PARTO",#REF!,"ALTA"),COUNTIFS(#REF!,$B$4,#REF!,D6,#REF!,"CESAREA",#REF!,"MEDIANA"),COUNTIFS(#REF!,$B$4,#REF!,D6,#REF!,"CESAREA",#REF!,"ALTA"))-SUM(COUNTIFS(#REF!,$B$4,#REF!,D6,#REF!,"PARTO",#REF!,"NO APLICA",#REF!,"MEDIANA"),COUNTIFS(#REF!,$B$4,#REF!,D6,#REF!,"PARTO",#REF!,"NO APLICA",#REF!,"ALTA"),COUNTIFS(#REF!,$B$4,#REF!,D6,#REF!,"CESAREA",#REF!,"NO APLICA",#REF!,"MEDIANA"),COUNTIFS(#REF!,$B$4,#REF!,D6,#REF!,"CESAREA",#REF!,"NO APLICA",#REF!,"ALTA")))</f>
        <v>#REF!</v>
      </c>
      <c r="E113" s="119" t="e">
        <f>SUM(SUM(COUNTIFS(#REF!,$B$4,#REF!,E6,#REF!,"PARTO",#REF!,"MEDIANA"),COUNTIFS(#REF!,$B$4,#REF!,E6,#REF!,"PARTO",#REF!,"ALTA"),COUNTIFS(#REF!,$B$4,#REF!,E6,#REF!,"CESAREA",#REF!,"MEDIANA"),COUNTIFS(#REF!,$B$4,#REF!,E6,#REF!,"CESAREA",#REF!,"ALTA"))-SUM(COUNTIFS(#REF!,$B$4,#REF!,E6,#REF!,"PARTO",#REF!,"NO APLICA",#REF!,"MEDIANA"),COUNTIFS(#REF!,$B$4,#REF!,E6,#REF!,"PARTO",#REF!,"NO APLICA",#REF!,"ALTA"),COUNTIFS(#REF!,$B$4,#REF!,E6,#REF!,"CESAREA",#REF!,"NO APLICA",#REF!,"MEDIANA"),COUNTIFS(#REF!,$B$4,#REF!,E6,#REF!,"CESAREA",#REF!,"NO APLICA",#REF!,"ALTA")))</f>
        <v>#REF!</v>
      </c>
      <c r="F113" s="119" t="e">
        <f>SUM(SUM(COUNTIFS(#REF!,$B$4,#REF!,F6,#REF!,"PARTO",#REF!,"MEDIANA"),COUNTIFS(#REF!,$B$4,#REF!,F6,#REF!,"PARTO",#REF!,"ALTA"),COUNTIFS(#REF!,$B$4,#REF!,F6,#REF!,"CESAREA",#REF!,"MEDIANA"),COUNTIFS(#REF!,$B$4,#REF!,F6,#REF!,"CESAREA",#REF!,"ALTA"))-SUM(COUNTIFS(#REF!,$B$4,#REF!,F6,#REF!,"PARTO",#REF!,"NO APLICA",#REF!,"MEDIANA"),COUNTIFS(#REF!,$B$4,#REF!,F6,#REF!,"PARTO",#REF!,"NO APLICA",#REF!,"ALTA"),COUNTIFS(#REF!,$B$4,#REF!,F6,#REF!,"CESAREA",#REF!,"NO APLICA",#REF!,"MEDIANA"),COUNTIFS(#REF!,$B$4,#REF!,F6,#REF!,"CESAREA",#REF!,"NO APLICA",#REF!,"ALTA")))</f>
        <v>#REF!</v>
      </c>
      <c r="G113" s="119" t="e">
        <f>SUM(SUM(COUNTIFS(#REF!,$B$4,#REF!,G6,#REF!,"PARTO",#REF!,"MEDIANA"),COUNTIFS(#REF!,$B$4,#REF!,G6,#REF!,"PARTO",#REF!,"ALTA"),COUNTIFS(#REF!,$B$4,#REF!,G6,#REF!,"CESAREA",#REF!,"MEDIANA"),COUNTIFS(#REF!,$B$4,#REF!,G6,#REF!,"CESAREA",#REF!,"ALTA"))-SUM(COUNTIFS(#REF!,$B$4,#REF!,G6,#REF!,"PARTO",#REF!,"NO APLICA",#REF!,"MEDIANA"),COUNTIFS(#REF!,$B$4,#REF!,G6,#REF!,"PARTO",#REF!,"NO APLICA",#REF!,"ALTA"),COUNTIFS(#REF!,$B$4,#REF!,G6,#REF!,"CESAREA",#REF!,"NO APLICA",#REF!,"MEDIANA"),COUNTIFS(#REF!,$B$4,#REF!,G6,#REF!,"CESAREA",#REF!,"NO APLICA",#REF!,"ALTA")))</f>
        <v>#REF!</v>
      </c>
      <c r="H113" s="119" t="e">
        <f>SUM(SUM(COUNTIFS(#REF!,$B$4,#REF!,H6,#REF!,"PARTO",#REF!,"MEDIANA"),COUNTIFS(#REF!,$B$4,#REF!,H6,#REF!,"PARTO",#REF!,"ALTA"),COUNTIFS(#REF!,$B$4,#REF!,H6,#REF!,"CESAREA",#REF!,"MEDIANA"),COUNTIFS(#REF!,$B$4,#REF!,H6,#REF!,"CESAREA",#REF!,"ALTA"))-SUM(COUNTIFS(#REF!,$B$4,#REF!,H6,#REF!,"PARTO",#REF!,"NO APLICA",#REF!,"MEDIANA"),COUNTIFS(#REF!,$B$4,#REF!,H6,#REF!,"PARTO",#REF!,"NO APLICA",#REF!,"ALTA"),COUNTIFS(#REF!,$B$4,#REF!,H6,#REF!,"CESAREA",#REF!,"NO APLICA",#REF!,"MEDIANA"),COUNTIFS(#REF!,$B$4,#REF!,H6,#REF!,"CESAREA",#REF!,"NO APLICA",#REF!,"ALTA")))</f>
        <v>#REF!</v>
      </c>
      <c r="I113" s="119" t="e">
        <f>SUM(SUM(COUNTIFS(#REF!,$B$4,#REF!,I6,#REF!,"PARTO",#REF!,"MEDIANA"),COUNTIFS(#REF!,$B$4,#REF!,I6,#REF!,"PARTO",#REF!,"ALTA"),COUNTIFS(#REF!,$B$4,#REF!,I6,#REF!,"CESAREA",#REF!,"MEDIANA"),COUNTIFS(#REF!,$B$4,#REF!,I6,#REF!,"CESAREA",#REF!,"ALTA"))-SUM(COUNTIFS(#REF!,$B$4,#REF!,I6,#REF!,"PARTO",#REF!,"NO APLICA",#REF!,"MEDIANA"),COUNTIFS(#REF!,$B$4,#REF!,I6,#REF!,"PARTO",#REF!,"NO APLICA",#REF!,"ALTA"),COUNTIFS(#REF!,$B$4,#REF!,I6,#REF!,"CESAREA",#REF!,"NO APLICA",#REF!,"MEDIANA"),COUNTIFS(#REF!,$B$4,#REF!,I6,#REF!,"CESAREA",#REF!,"NO APLICA",#REF!,"ALTA")))</f>
        <v>#REF!</v>
      </c>
      <c r="J113" s="119" t="e">
        <f>SUM(SUM(COUNTIFS(#REF!,$B$4,#REF!,J6,#REF!,"PARTO",#REF!,"MEDIANA"),COUNTIFS(#REF!,$B$4,#REF!,J6,#REF!,"PARTO",#REF!,"ALTA"),COUNTIFS(#REF!,$B$4,#REF!,J6,#REF!,"CESAREA",#REF!,"MEDIANA"),COUNTIFS(#REF!,$B$4,#REF!,J6,#REF!,"CESAREA",#REF!,"ALTA"))-SUM(COUNTIFS(#REF!,$B$4,#REF!,J6,#REF!,"PARTO",#REF!,"NO APLICA",#REF!,"MEDIANA"),COUNTIFS(#REF!,$B$4,#REF!,J6,#REF!,"PARTO",#REF!,"NO APLICA",#REF!,"ALTA"),COUNTIFS(#REF!,$B$4,#REF!,J6,#REF!,"CESAREA",#REF!,"NO APLICA",#REF!,"MEDIANA"),COUNTIFS(#REF!,$B$4,#REF!,J6,#REF!,"CESAREA",#REF!,"NO APLICA",#REF!,"ALTA")))</f>
        <v>#REF!</v>
      </c>
      <c r="K113" s="119" t="e">
        <f>SUM(SUM(COUNTIFS(#REF!,$B$4,#REF!,K6,#REF!,"PARTO",#REF!,"MEDIANA"),COUNTIFS(#REF!,$B$4,#REF!,K6,#REF!,"PARTO",#REF!,"ALTA"),COUNTIFS(#REF!,$B$4,#REF!,K6,#REF!,"CESAREA",#REF!,"MEDIANA"),COUNTIFS(#REF!,$B$4,#REF!,K6,#REF!,"CESAREA",#REF!,"ALTA"))-SUM(COUNTIFS(#REF!,$B$4,#REF!,K6,#REF!,"PARTO",#REF!,"NO APLICA",#REF!,"MEDIANA"),COUNTIFS(#REF!,$B$4,#REF!,K6,#REF!,"PARTO",#REF!,"NO APLICA",#REF!,"ALTA"),COUNTIFS(#REF!,$B$4,#REF!,K6,#REF!,"CESAREA",#REF!,"NO APLICA",#REF!,"MEDIANA"),COUNTIFS(#REF!,$B$4,#REF!,K6,#REF!,"CESAREA",#REF!,"NO APLICA",#REF!,"ALTA")))</f>
        <v>#REF!</v>
      </c>
      <c r="L113" s="119" t="e">
        <f>SUM(SUM(COUNTIFS(#REF!,$B$4,#REF!,L6,#REF!,"PARTO",#REF!,"MEDIANA"),COUNTIFS(#REF!,$B$4,#REF!,L6,#REF!,"PARTO",#REF!,"ALTA"),COUNTIFS(#REF!,$B$4,#REF!,L6,#REF!,"CESAREA",#REF!,"MEDIANA"),COUNTIFS(#REF!,$B$4,#REF!,L6,#REF!,"CESAREA",#REF!,"ALTA"))-SUM(COUNTIFS(#REF!,$B$4,#REF!,L6,#REF!,"PARTO",#REF!,"NO APLICA",#REF!,"MEDIANA"),COUNTIFS(#REF!,$B$4,#REF!,L6,#REF!,"PARTO",#REF!,"NO APLICA",#REF!,"ALTA"),COUNTIFS(#REF!,$B$4,#REF!,L6,#REF!,"CESAREA",#REF!,"NO APLICA",#REF!,"MEDIANA"),COUNTIFS(#REF!,$B$4,#REF!,L6,#REF!,"CESAREA",#REF!,"NO APLICA",#REF!,"ALTA")))</f>
        <v>#REF!</v>
      </c>
      <c r="M113" s="119" t="e">
        <f>SUM(SUM(COUNTIFS(#REF!,$B$4,#REF!,M6,#REF!,"PARTO",#REF!,"MEDIANA"),COUNTIFS(#REF!,$B$4,#REF!,M6,#REF!,"PARTO",#REF!,"ALTA"),COUNTIFS(#REF!,$B$4,#REF!,M6,#REF!,"CESAREA",#REF!,"MEDIANA"),COUNTIFS(#REF!,$B$4,#REF!,M6,#REF!,"CESAREA",#REF!,"ALTA"))-SUM(COUNTIFS(#REF!,$B$4,#REF!,M6,#REF!,"PARTO",#REF!,"NO APLICA",#REF!,"MEDIANA"),COUNTIFS(#REF!,$B$4,#REF!,M6,#REF!,"PARTO",#REF!,"NO APLICA",#REF!,"ALTA"),COUNTIFS(#REF!,$B$4,#REF!,M6,#REF!,"CESAREA",#REF!,"NO APLICA",#REF!,"MEDIANA"),COUNTIFS(#REF!,$B$4,#REF!,M6,#REF!,"CESAREA",#REF!,"NO APLICA",#REF!,"ALTA")))</f>
        <v>#REF!</v>
      </c>
      <c r="N113" s="58" t="e">
        <f>SUM(B113:M113)</f>
        <v>#REF!</v>
      </c>
    </row>
    <row r="114" spans="1:14" ht="39" customHeight="1" thickBot="1" x14ac:dyDescent="0.3">
      <c r="A114" s="123" t="s">
        <v>705</v>
      </c>
      <c r="B114" s="59" t="e">
        <f t="shared" ref="B114:N114" si="37">IF(B$113=0,"",SUM(B112/B$113))</f>
        <v>#REF!</v>
      </c>
      <c r="C114" s="60" t="e">
        <f t="shared" si="37"/>
        <v>#REF!</v>
      </c>
      <c r="D114" s="60" t="e">
        <f t="shared" si="37"/>
        <v>#REF!</v>
      </c>
      <c r="E114" s="60" t="e">
        <f t="shared" si="37"/>
        <v>#REF!</v>
      </c>
      <c r="F114" s="60" t="e">
        <f t="shared" si="37"/>
        <v>#REF!</v>
      </c>
      <c r="G114" s="60" t="e">
        <f t="shared" si="37"/>
        <v>#REF!</v>
      </c>
      <c r="H114" s="60" t="e">
        <f t="shared" si="37"/>
        <v>#REF!</v>
      </c>
      <c r="I114" s="60" t="e">
        <f t="shared" si="37"/>
        <v>#REF!</v>
      </c>
      <c r="J114" s="60" t="e">
        <f t="shared" si="37"/>
        <v>#REF!</v>
      </c>
      <c r="K114" s="60" t="e">
        <f t="shared" si="37"/>
        <v>#REF!</v>
      </c>
      <c r="L114" s="60" t="e">
        <f t="shared" si="37"/>
        <v>#REF!</v>
      </c>
      <c r="M114" s="60" t="e">
        <f t="shared" si="37"/>
        <v>#REF!</v>
      </c>
      <c r="N114" s="124" t="e">
        <f t="shared" si="37"/>
        <v>#REF!</v>
      </c>
    </row>
    <row r="115" spans="1:14" ht="42.75" customHeight="1" thickBot="1" x14ac:dyDescent="0.3">
      <c r="A115" s="108" t="s">
        <v>671</v>
      </c>
      <c r="B115" s="121" t="e">
        <f>COUNTIFS(#REF!,$B$4,#REF!,B6,#REF!,"PARTO",#REF!,"BAJA",#REF!,"SI")</f>
        <v>#REF!</v>
      </c>
      <c r="C115" s="109" t="e">
        <f>COUNTIFS(#REF!,$B$4,#REF!,C6,#REF!,"PARTO",#REF!,"BAJA",#REF!,"SI")</f>
        <v>#REF!</v>
      </c>
      <c r="D115" s="109" t="e">
        <f>COUNTIFS(#REF!,$B$4,#REF!,D6,#REF!,"PARTO",#REF!,"BAJA",#REF!,"SI")</f>
        <v>#REF!</v>
      </c>
      <c r="E115" s="109" t="e">
        <f>COUNTIFS(#REF!,$B$4,#REF!,E6,#REF!,"PARTO",#REF!,"BAJA",#REF!,"SI")</f>
        <v>#REF!</v>
      </c>
      <c r="F115" s="109" t="e">
        <f>COUNTIFS(#REF!,$B$4,#REF!,F6,#REF!,"PARTO",#REF!,"BAJA",#REF!,"SI")</f>
        <v>#REF!</v>
      </c>
      <c r="G115" s="109" t="e">
        <f>COUNTIFS(#REF!,$B$4,#REF!,G6,#REF!,"PARTO",#REF!,"BAJA",#REF!,"SI")</f>
        <v>#REF!</v>
      </c>
      <c r="H115" s="109" t="e">
        <f>COUNTIFS(#REF!,$B$4,#REF!,H6,#REF!,"PARTO",#REF!,"BAJA",#REF!,"SI")</f>
        <v>#REF!</v>
      </c>
      <c r="I115" s="109" t="e">
        <f>COUNTIFS(#REF!,$B$4,#REF!,I6,#REF!,"PARTO",#REF!,"BAJA",#REF!,"SI")</f>
        <v>#REF!</v>
      </c>
      <c r="J115" s="109" t="e">
        <f>COUNTIFS(#REF!,$B$4,#REF!,J6,#REF!,"PARTO",#REF!,"BAJA",#REF!,"SI")</f>
        <v>#REF!</v>
      </c>
      <c r="K115" s="109" t="e">
        <f>COUNTIFS(#REF!,$B$4,#REF!,K6,#REF!,"PARTO",#REF!,"BAJA",#REF!,"SI")</f>
        <v>#REF!</v>
      </c>
      <c r="L115" s="109" t="e">
        <f>COUNTIFS(#REF!,$B$4,#REF!,L6,#REF!,"PARTO",#REF!,"BAJA",#REF!,"SI")</f>
        <v>#REF!</v>
      </c>
      <c r="M115" s="109" t="e">
        <f>COUNTIFS(#REF!,$B$4,#REF!,M6,#REF!,"PARTO",#REF!,"BAJA",#REF!,"SI")</f>
        <v>#REF!</v>
      </c>
      <c r="N115" s="122" t="e">
        <f>SUM(B115:M115)</f>
        <v>#REF!</v>
      </c>
    </row>
    <row r="116" spans="1:14" ht="42.75" customHeight="1" thickBot="1" x14ac:dyDescent="0.3">
      <c r="A116" s="128" t="s">
        <v>683</v>
      </c>
      <c r="B116" s="121" t="e">
        <f>IF(B$102=0,"",SUM(B115/B$102))</f>
        <v>#REF!</v>
      </c>
      <c r="C116" s="109" t="e">
        <f t="shared" ref="C116:N116" si="38">IF(C$102=0,"",SUM(C115/C$102))</f>
        <v>#REF!</v>
      </c>
      <c r="D116" s="109" t="e">
        <f t="shared" si="38"/>
        <v>#REF!</v>
      </c>
      <c r="E116" s="109" t="e">
        <f t="shared" si="38"/>
        <v>#REF!</v>
      </c>
      <c r="F116" s="109" t="e">
        <f t="shared" si="38"/>
        <v>#REF!</v>
      </c>
      <c r="G116" s="109" t="e">
        <f t="shared" si="38"/>
        <v>#REF!</v>
      </c>
      <c r="H116" s="109" t="e">
        <f t="shared" si="38"/>
        <v>#REF!</v>
      </c>
      <c r="I116" s="109" t="e">
        <f t="shared" si="38"/>
        <v>#REF!</v>
      </c>
      <c r="J116" s="109" t="e">
        <f t="shared" si="38"/>
        <v>#REF!</v>
      </c>
      <c r="K116" s="109" t="e">
        <f t="shared" si="38"/>
        <v>#REF!</v>
      </c>
      <c r="L116" s="109" t="e">
        <f t="shared" si="38"/>
        <v>#REF!</v>
      </c>
      <c r="M116" s="109" t="e">
        <f t="shared" si="38"/>
        <v>#REF!</v>
      </c>
      <c r="N116" s="122" t="e">
        <f t="shared" si="38"/>
        <v>#REF!</v>
      </c>
    </row>
    <row r="117" spans="1:14" ht="42.75" customHeight="1" thickBot="1" x14ac:dyDescent="0.3">
      <c r="A117" s="108" t="s">
        <v>672</v>
      </c>
      <c r="B117" s="121" t="e">
        <f>SUM(COUNTIFS(#REF!,$B$4,#REF!,B6,#REF!,"MEDIANA",#REF!,"SI" ),COUNTIFS(#REF!,$B$4,#REF!,B6,#REF!,"ALTA",#REF!,"SI"))</f>
        <v>#REF!</v>
      </c>
      <c r="C117" s="125" t="e">
        <f>SUM(COUNTIFS(#REF!,$B$4,#REF!,C6,#REF!,"MEDIANA",#REF!,"SI" ),COUNTIFS(#REF!,$B$4,#REF!,C6,#REF!,"ALTA",#REF!,"SI"))</f>
        <v>#REF!</v>
      </c>
      <c r="D117" s="125" t="e">
        <f>SUM(COUNTIFS(#REF!,$B$4,#REF!,D6,#REF!,"MEDIANA",#REF!,"SI" ),COUNTIFS(#REF!,$B$4,#REF!,D6,#REF!,"ALTA",#REF!,"SI"))</f>
        <v>#REF!</v>
      </c>
      <c r="E117" s="125" t="e">
        <f>SUM(COUNTIFS(#REF!,$B$4,#REF!,E6,#REF!,"MEDIANA",#REF!,"SI" ),COUNTIFS(#REF!,$B$4,#REF!,E6,#REF!,"ALTA",#REF!,"SI"))</f>
        <v>#REF!</v>
      </c>
      <c r="F117" s="125" t="e">
        <f>SUM(COUNTIFS(#REF!,$B$4,#REF!,F6,#REF!,"MEDIANA",#REF!,"SI" ),COUNTIFS(#REF!,$B$4,#REF!,F6,#REF!,"ALTA",#REF!,"SI"))</f>
        <v>#REF!</v>
      </c>
      <c r="G117" s="125" t="e">
        <f>SUM(COUNTIFS(#REF!,$B$4,#REF!,G6,#REF!,"MEDIANA",#REF!,"SI" ),COUNTIFS(#REF!,$B$4,#REF!,G6,#REF!,"ALTA",#REF!,"SI"))</f>
        <v>#REF!</v>
      </c>
      <c r="H117" s="125" t="e">
        <f>SUM(COUNTIFS(#REF!,$B$4,#REF!,H6,#REF!,"MEDIANA",#REF!,"SI" ),COUNTIFS(#REF!,$B$4,#REF!,H6,#REF!,"ALTA",#REF!,"SI"))</f>
        <v>#REF!</v>
      </c>
      <c r="I117" s="125" t="e">
        <f>SUM(COUNTIFS(#REF!,$B$4,#REF!,I6,#REF!,"MEDIANA",#REF!,"SI" ),COUNTIFS(#REF!,$B$4,#REF!,I6,#REF!,"ALTA",#REF!,"SI"))</f>
        <v>#REF!</v>
      </c>
      <c r="J117" s="125" t="e">
        <f>SUM(COUNTIFS(#REF!,$B$4,#REF!,J6,#REF!,"MEDIANA",#REF!,"SI" ),COUNTIFS(#REF!,$B$4,#REF!,J6,#REF!,"ALTA",#REF!,"SI"))</f>
        <v>#REF!</v>
      </c>
      <c r="K117" s="125" t="e">
        <f>SUM(COUNTIFS(#REF!,$B$4,#REF!,K6,#REF!,"MEDIANA",#REF!,"SI" ),COUNTIFS(#REF!,$B$4,#REF!,K6,#REF!,"ALTA",#REF!,"SI"))</f>
        <v>#REF!</v>
      </c>
      <c r="L117" s="125" t="e">
        <f>SUM(COUNTIFS(#REF!,$B$4,#REF!,L6,#REF!,"MEDIANA",#REF!,"SI" ),COUNTIFS(#REF!,$B$4,#REF!,L6,#REF!,"ALTA",#REF!,"SI"))</f>
        <v>#REF!</v>
      </c>
      <c r="M117" s="125" t="e">
        <f>SUM(COUNTIFS(#REF!,$B$4,#REF!,M6,#REF!,"MEDIANA",#REF!,"SI" ),COUNTIFS(#REF!,$B$4,#REF!,M6,#REF!,"ALTA",#REF!,"SI"))</f>
        <v>#REF!</v>
      </c>
      <c r="N117" s="122" t="e">
        <f>SUM(B117:M117)</f>
        <v>#REF!</v>
      </c>
    </row>
    <row r="118" spans="1:14" ht="42.75" customHeight="1" thickBot="1" x14ac:dyDescent="0.3">
      <c r="A118" s="123" t="s">
        <v>673</v>
      </c>
      <c r="B118" s="121" t="e">
        <f t="shared" ref="B118:N118" si="39">IF(B$107=0,"",SUM(B117/B$107))</f>
        <v>#REF!</v>
      </c>
      <c r="C118" s="109" t="e">
        <f t="shared" si="39"/>
        <v>#REF!</v>
      </c>
      <c r="D118" s="109" t="e">
        <f t="shared" si="39"/>
        <v>#REF!</v>
      </c>
      <c r="E118" s="109" t="e">
        <f t="shared" si="39"/>
        <v>#REF!</v>
      </c>
      <c r="F118" s="109" t="e">
        <f t="shared" si="39"/>
        <v>#REF!</v>
      </c>
      <c r="G118" s="109" t="e">
        <f t="shared" si="39"/>
        <v>#REF!</v>
      </c>
      <c r="H118" s="109" t="e">
        <f t="shared" si="39"/>
        <v>#REF!</v>
      </c>
      <c r="I118" s="109" t="e">
        <f t="shared" si="39"/>
        <v>#REF!</v>
      </c>
      <c r="J118" s="109" t="e">
        <f t="shared" si="39"/>
        <v>#REF!</v>
      </c>
      <c r="K118" s="109" t="e">
        <f t="shared" si="39"/>
        <v>#REF!</v>
      </c>
      <c r="L118" s="109" t="e">
        <f t="shared" si="39"/>
        <v>#REF!</v>
      </c>
      <c r="M118" s="109" t="e">
        <f t="shared" si="39"/>
        <v>#REF!</v>
      </c>
      <c r="N118" s="122" t="e">
        <f t="shared" si="39"/>
        <v>#REF!</v>
      </c>
    </row>
    <row r="119" spans="1:14" ht="42.75" customHeight="1" thickBot="1" x14ac:dyDescent="0.3">
      <c r="A119" s="108" t="s">
        <v>734</v>
      </c>
      <c r="B119" s="121" t="e">
        <f>COUNTIFS(#REF!,$B$4,#REF!,B6,#REF!,"PARTO",#REF!,"BAJA",#REF!,"SI")</f>
        <v>#REF!</v>
      </c>
      <c r="C119" s="125" t="e">
        <f>COUNTIFS(#REF!,$B$4,#REF!,C6,#REF!,"PARTO",#REF!,"BAJA",#REF!,"SI")</f>
        <v>#REF!</v>
      </c>
      <c r="D119" s="125" t="e">
        <f>COUNTIFS(#REF!,$B$4,#REF!,D6,#REF!,"PARTO",#REF!,"BAJA",#REF!,"SI")</f>
        <v>#REF!</v>
      </c>
      <c r="E119" s="125" t="e">
        <f>COUNTIFS(#REF!,$B$4,#REF!,E6,#REF!,"PARTO",#REF!,"BAJA",#REF!,"SI")</f>
        <v>#REF!</v>
      </c>
      <c r="F119" s="125" t="e">
        <f>COUNTIFS(#REF!,$B$4,#REF!,F6,#REF!,"PARTO",#REF!,"BAJA",#REF!,"SI")</f>
        <v>#REF!</v>
      </c>
      <c r="G119" s="125" t="e">
        <f>COUNTIFS(#REF!,$B$4,#REF!,G6,#REF!,"PARTO",#REF!,"BAJA",#REF!,"SI")</f>
        <v>#REF!</v>
      </c>
      <c r="H119" s="125" t="e">
        <f>COUNTIFS(#REF!,$B$4,#REF!,H6,#REF!,"PARTO",#REF!,"BAJA",#REF!,"SI")</f>
        <v>#REF!</v>
      </c>
      <c r="I119" s="125" t="e">
        <f>COUNTIFS(#REF!,$B$4,#REF!,I6,#REF!,"PARTO",#REF!,"BAJA",#REF!,"SI")</f>
        <v>#REF!</v>
      </c>
      <c r="J119" s="125" t="e">
        <f>COUNTIFS(#REF!,$B$4,#REF!,J6,#REF!,"PARTO",#REF!,"BAJA",#REF!,"SI")</f>
        <v>#REF!</v>
      </c>
      <c r="K119" s="125" t="e">
        <f>COUNTIFS(#REF!,$B$4,#REF!,K6,#REF!,"PARTO",#REF!,"BAJA",#REF!,"SI")</f>
        <v>#REF!</v>
      </c>
      <c r="L119" s="125" t="e">
        <f>COUNTIFS(#REF!,$B$4,#REF!,L6,#REF!,"PARTO",#REF!,"BAJA",#REF!,"SI")</f>
        <v>#REF!</v>
      </c>
      <c r="M119" s="125" t="e">
        <f>COUNTIFS(#REF!,$B$4,#REF!,M6,#REF!,"PARTO",#REF!,"BAJA",#REF!,"SI")</f>
        <v>#REF!</v>
      </c>
      <c r="N119" s="122" t="e">
        <f>SUM(B119:M119)</f>
        <v>#REF!</v>
      </c>
    </row>
    <row r="120" spans="1:14" ht="42.75" customHeight="1" thickBot="1" x14ac:dyDescent="0.3">
      <c r="A120" s="128" t="s">
        <v>732</v>
      </c>
      <c r="B120" s="121" t="e">
        <f t="shared" ref="B120:N120" si="40">IF(B$102=0,"",SUM(B119/B$102))</f>
        <v>#REF!</v>
      </c>
      <c r="C120" s="109" t="e">
        <f t="shared" si="40"/>
        <v>#REF!</v>
      </c>
      <c r="D120" s="109" t="e">
        <f t="shared" si="40"/>
        <v>#REF!</v>
      </c>
      <c r="E120" s="109" t="e">
        <f t="shared" si="40"/>
        <v>#REF!</v>
      </c>
      <c r="F120" s="109" t="e">
        <f t="shared" si="40"/>
        <v>#REF!</v>
      </c>
      <c r="G120" s="109" t="e">
        <f t="shared" si="40"/>
        <v>#REF!</v>
      </c>
      <c r="H120" s="109" t="e">
        <f t="shared" si="40"/>
        <v>#REF!</v>
      </c>
      <c r="I120" s="109" t="e">
        <f t="shared" si="40"/>
        <v>#REF!</v>
      </c>
      <c r="J120" s="109" t="e">
        <f t="shared" si="40"/>
        <v>#REF!</v>
      </c>
      <c r="K120" s="109" t="e">
        <f t="shared" si="40"/>
        <v>#REF!</v>
      </c>
      <c r="L120" s="109" t="e">
        <f t="shared" si="40"/>
        <v>#REF!</v>
      </c>
      <c r="M120" s="109" t="e">
        <f t="shared" si="40"/>
        <v>#REF!</v>
      </c>
      <c r="N120" s="122" t="e">
        <f t="shared" si="40"/>
        <v>#REF!</v>
      </c>
    </row>
    <row r="121" spans="1:14" ht="42.75" customHeight="1" thickBot="1" x14ac:dyDescent="0.3">
      <c r="A121" s="108" t="s">
        <v>735</v>
      </c>
      <c r="B121" s="121" t="e">
        <f>SUM(COUNTIFS(#REF!,$B$4,#REF!,B6,#REF!,"MEDIANA",#REF!,"SI" ),COUNTIFS(#REF!,$B$4,#REF!,B6,#REF!,"ALTA",#REF!,"SI"))</f>
        <v>#REF!</v>
      </c>
      <c r="C121" s="110" t="e">
        <f>SUM(COUNTIFS(#REF!,$B$4,#REF!,B6,#REF!,"MEDIANA",#REF!,"SI" ),COUNTIFS(#REF!,$B$4,#REF!,B6,#REF!,"ALTA",#REF!,"SI"))</f>
        <v>#REF!</v>
      </c>
      <c r="D121" s="110" t="e">
        <f>SUM(COUNTIFS(#REF!,$B$4,#REF!,B6,#REF!,"MEDIANA",#REF!,"SI" ),COUNTIFS(#REF!,$B$4,#REF!,B6,#REF!,"ALTA",#REF!,"SI"))</f>
        <v>#REF!</v>
      </c>
      <c r="E121" s="110" t="e">
        <f>SUM(COUNTIFS(#REF!,$B$4,#REF!,B6,#REF!,"MEDIANA",#REF!,"SI" ),COUNTIFS(#REF!,$B$4,#REF!,B6,#REF!,"ALTA",#REF!,"SI"))</f>
        <v>#REF!</v>
      </c>
      <c r="F121" s="110" t="e">
        <f>SUM(COUNTIFS(#REF!,$B$4,#REF!,B6,#REF!,"MEDIANA",#REF!,"SI" ),COUNTIFS(#REF!,$B$4,#REF!,B6,#REF!,"ALTA",#REF!,"SI"))</f>
        <v>#REF!</v>
      </c>
      <c r="G121" s="110" t="e">
        <f>SUM(COUNTIFS(#REF!,$B$4,#REF!,B6,#REF!,"MEDIANA",#REF!,"SI" ),COUNTIFS(#REF!,$B$4,#REF!,B6,#REF!,"ALTA",#REF!,"SI"))</f>
        <v>#REF!</v>
      </c>
      <c r="H121" s="110" t="e">
        <f>SUM(COUNTIFS(#REF!,$B$4,#REF!,B6,#REF!,"MEDIANA",#REF!,"SI" ),COUNTIFS(#REF!,$B$4,#REF!,B6,#REF!,"ALTA",#REF!,"SI"))</f>
        <v>#REF!</v>
      </c>
      <c r="I121" s="110" t="e">
        <f>SUM(COUNTIFS(#REF!,$B$4,#REF!,B6,#REF!,"MEDIANA",#REF!,"SI" ),COUNTIFS(#REF!,$B$4,#REF!,B6,#REF!,"ALTA",#REF!,"SI"))</f>
        <v>#REF!</v>
      </c>
      <c r="J121" s="110" t="e">
        <f>SUM(COUNTIFS(#REF!,$B$4,#REF!,B6,#REF!,"MEDIANA",#REF!,"SI" ),COUNTIFS(#REF!,$B$4,#REF!,B6,#REF!,"ALTA",#REF!,"SI"))</f>
        <v>#REF!</v>
      </c>
      <c r="K121" s="110" t="e">
        <f>SUM(COUNTIFS(#REF!,$B$4,#REF!,B6,#REF!,"MEDIANA",#REF!,"SI" ),COUNTIFS(#REF!,$B$4,#REF!,B6,#REF!,"ALTA",#REF!,"SI"))</f>
        <v>#REF!</v>
      </c>
      <c r="L121" s="110" t="e">
        <f>SUM(COUNTIFS(#REF!,$B$4,#REF!,B6,#REF!,"MEDIANA",#REF!,"SI" ),COUNTIFS(#REF!,$B$4,#REF!,B6,#REF!,"ALTA",#REF!,"SI"))</f>
        <v>#REF!</v>
      </c>
      <c r="M121" s="110" t="e">
        <f>SUM(COUNTIFS(#REF!,$B$4,#REF!,B6,#REF!,"MEDIANA",#REF!,"SI" ),COUNTIFS(#REF!,$B$4,#REF!,B6,#REF!,"ALTA",#REF!,"SI"))</f>
        <v>#REF!</v>
      </c>
      <c r="N121" s="122" t="e">
        <f>SUM(B121:M121)</f>
        <v>#REF!</v>
      </c>
    </row>
    <row r="122" spans="1:14" ht="42.75" customHeight="1" thickBot="1" x14ac:dyDescent="0.3">
      <c r="A122" s="123" t="s">
        <v>733</v>
      </c>
      <c r="B122" s="121" t="e">
        <f t="shared" ref="B122:N122" si="41">IF(B$107=0,"",SUM(B121/B$107))</f>
        <v>#REF!</v>
      </c>
      <c r="C122" s="109" t="e">
        <f t="shared" si="41"/>
        <v>#REF!</v>
      </c>
      <c r="D122" s="109" t="e">
        <f t="shared" si="41"/>
        <v>#REF!</v>
      </c>
      <c r="E122" s="109" t="e">
        <f t="shared" si="41"/>
        <v>#REF!</v>
      </c>
      <c r="F122" s="109" t="e">
        <f t="shared" si="41"/>
        <v>#REF!</v>
      </c>
      <c r="G122" s="109" t="e">
        <f t="shared" si="41"/>
        <v>#REF!</v>
      </c>
      <c r="H122" s="109" t="e">
        <f t="shared" si="41"/>
        <v>#REF!</v>
      </c>
      <c r="I122" s="109" t="e">
        <f t="shared" si="41"/>
        <v>#REF!</v>
      </c>
      <c r="J122" s="109" t="e">
        <f t="shared" si="41"/>
        <v>#REF!</v>
      </c>
      <c r="K122" s="109" t="e">
        <f t="shared" si="41"/>
        <v>#REF!</v>
      </c>
      <c r="L122" s="109" t="e">
        <f t="shared" si="41"/>
        <v>#REF!</v>
      </c>
      <c r="M122" s="109" t="e">
        <f t="shared" si="41"/>
        <v>#REF!</v>
      </c>
      <c r="N122" s="122" t="e">
        <f t="shared" si="41"/>
        <v>#REF!</v>
      </c>
    </row>
    <row r="123" spans="1:14" ht="49.5" customHeight="1" thickBot="1" x14ac:dyDescent="0.3">
      <c r="A123" s="108" t="s">
        <v>660</v>
      </c>
      <c r="B123" s="110" t="e">
        <f>COUNTIFS(#REF!,B4,#REF!,B6,#REF!,"PARTO",#REF!,"BAJA",#REF!,"SI")</f>
        <v>#REF!</v>
      </c>
      <c r="C123" s="110" t="e">
        <f>COUNTIFS(#REF!,B4,#REF!,C6,#REF!,"PARTO",#REF!,"BAJA",#REF!,"SI")</f>
        <v>#REF!</v>
      </c>
      <c r="D123" s="110" t="e">
        <f>COUNTIFS(#REF!,B4,#REF!,D6,#REF!,"PARTO",#REF!,"BAJA",#REF!,"SI")</f>
        <v>#REF!</v>
      </c>
      <c r="E123" s="110" t="e">
        <f>COUNTIFS(#REF!,B4,#REF!,E6,#REF!,"PARTO",#REF!,"BAJA",#REF!,"SI")</f>
        <v>#REF!</v>
      </c>
      <c r="F123" s="110" t="e">
        <f>COUNTIFS(#REF!,B4,#REF!,F6,#REF!,"PARTO",#REF!,"BAJA",#REF!,"SI")</f>
        <v>#REF!</v>
      </c>
      <c r="G123" s="110" t="e">
        <f>COUNTIFS(#REF!,B4,#REF!,G6,#REF!,"PARTO",#REF!,"BAJA",#REF!,"SI")</f>
        <v>#REF!</v>
      </c>
      <c r="H123" s="110" t="e">
        <f>COUNTIFS(#REF!,B4,#REF!,H6,#REF!,"PARTO",#REF!,"BAJA",#REF!,"SI")</f>
        <v>#REF!</v>
      </c>
      <c r="I123" s="110" t="e">
        <f>COUNTIFS(#REF!,B4,#REF!,I6,#REF!,"PARTO",#REF!,"BAJA",#REF!,"SI")</f>
        <v>#REF!</v>
      </c>
      <c r="J123" s="110" t="e">
        <f>COUNTIFS(#REF!,B4,#REF!,J6,#REF!,"PARTO",#REF!,"BAJA",#REF!,"SI")</f>
        <v>#REF!</v>
      </c>
      <c r="K123" s="110" t="e">
        <f>COUNTIFS(#REF!,B4,#REF!,K6,#REF!,"PARTO",#REF!,"BAJA",#REF!,"SI")</f>
        <v>#REF!</v>
      </c>
      <c r="L123" s="110" t="e">
        <f>COUNTIFS(#REF!,B4,#REF!,L6,#REF!,"PARTO",#REF!,"BAJA",#REF!,"SI")</f>
        <v>#REF!</v>
      </c>
      <c r="M123" s="110" t="e">
        <f>COUNTIFS(#REF!,B4,#REF!,M6,#REF!,"PARTO",#REF!,"BAJA",#REF!,"SI")</f>
        <v>#REF!</v>
      </c>
      <c r="N123" s="111" t="e">
        <f>SUM(B123:M123)</f>
        <v>#REF!</v>
      </c>
    </row>
    <row r="124" spans="1:14" ht="42.75" customHeight="1" thickBot="1" x14ac:dyDescent="0.3">
      <c r="A124" s="128" t="s">
        <v>686</v>
      </c>
      <c r="B124" s="59" t="e">
        <f>IF(B$102=0,"",SUM(B123/B$102))</f>
        <v>#REF!</v>
      </c>
      <c r="C124" s="60" t="e">
        <f>IF(C$102=0,"",SUM(C123/C$102))</f>
        <v>#REF!</v>
      </c>
      <c r="D124" s="60" t="e">
        <f t="shared" ref="D124:L124" si="42">IF(D$102=0,"",SUM(D123/D$102))</f>
        <v>#REF!</v>
      </c>
      <c r="E124" s="60" t="e">
        <f t="shared" si="42"/>
        <v>#REF!</v>
      </c>
      <c r="F124" s="60" t="e">
        <f t="shared" si="42"/>
        <v>#REF!</v>
      </c>
      <c r="G124" s="60" t="e">
        <f t="shared" si="42"/>
        <v>#REF!</v>
      </c>
      <c r="H124" s="60" t="e">
        <f t="shared" si="42"/>
        <v>#REF!</v>
      </c>
      <c r="I124" s="60" t="e">
        <f t="shared" si="42"/>
        <v>#REF!</v>
      </c>
      <c r="J124" s="60" t="e">
        <f t="shared" si="42"/>
        <v>#REF!</v>
      </c>
      <c r="K124" s="60" t="e">
        <f t="shared" si="42"/>
        <v>#REF!</v>
      </c>
      <c r="L124" s="60" t="e">
        <f t="shared" si="42"/>
        <v>#REF!</v>
      </c>
      <c r="M124" s="60" t="e">
        <f>IF(M$102=0,"",SUM(M123/M$102))</f>
        <v>#REF!</v>
      </c>
      <c r="N124" s="61" t="e">
        <f>IF(N$102=0,"",SUM(N123/N$102))</f>
        <v>#REF!</v>
      </c>
    </row>
    <row r="125" spans="1:14" ht="42.75" customHeight="1" thickBot="1" x14ac:dyDescent="0.3">
      <c r="A125" s="103" t="s">
        <v>688</v>
      </c>
      <c r="B125" s="112" t="e">
        <f>SUM(COUNTIFS(#REF!,B4,#REF!,B6,#REF!,"MEDIANA",#REF!,"SI" ),COUNTIFS(#REF!,B4,#REF!,B6,#REF!,"ALTA",#REF!,"SI"))</f>
        <v>#REF!</v>
      </c>
      <c r="C125" s="112" t="e">
        <f>SUM(COUNTIFS(#REF!,B4,#REF!,C6,#REF!,"MEDIANA",#REF!,"SI" ),COUNTIFS(#REF!,B4,#REF!,C6,#REF!,"ALTA",#REF!,"SI"))</f>
        <v>#REF!</v>
      </c>
      <c r="D125" s="112" t="e">
        <f>SUM(COUNTIFS(#REF!,B4,#REF!,D6,#REF!,"MEDIANA",#REF!,"SI" ),COUNTIFS(#REF!,B4,#REF!,D6,#REF!,"ALTA",#REF!,"SI"))</f>
        <v>#REF!</v>
      </c>
      <c r="E125" s="112" t="e">
        <f>SUM(COUNTIFS(#REF!,B4,#REF!,E6,#REF!,"MEDIANA",#REF!,"SI" ),COUNTIFS(#REF!,B4,#REF!,E6,#REF!,"ALTA",#REF!,"SI"))</f>
        <v>#REF!</v>
      </c>
      <c r="F125" s="112" t="e">
        <f>SUM(COUNTIFS(#REF!,B4,#REF!,F6,#REF!,"MEDIANA",#REF!,"SI" ),COUNTIFS(#REF!,B4,#REF!,F6,#REF!,"ALTA",#REF!,"SI"))</f>
        <v>#REF!</v>
      </c>
      <c r="G125" s="112" t="e">
        <f>SUM(COUNTIFS(#REF!,B4,#REF!,G6,#REF!,"MEDIANA",#REF!,"SI" ),COUNTIFS(#REF!,B4,#REF!,G6,#REF!,"ALTA",#REF!,"SI"))</f>
        <v>#REF!</v>
      </c>
      <c r="H125" s="112" t="e">
        <f>SUM(COUNTIFS(#REF!,B4,#REF!,H6,#REF!,"MEDIANA",#REF!,"SI" ),COUNTIFS(#REF!,B4,#REF!,H6,#REF!,"ALTA",#REF!,"SI"))</f>
        <v>#REF!</v>
      </c>
      <c r="I125" s="112" t="e">
        <f>SUM(COUNTIFS(#REF!,B4,#REF!,I6,#REF!,"MEDIANA",#REF!,"SI" ),COUNTIFS(#REF!,B4,#REF!,I6,#REF!,"ALTA",#REF!,"SI"))</f>
        <v>#REF!</v>
      </c>
      <c r="J125" s="112" t="e">
        <f>SUM(COUNTIFS(#REF!,B4,#REF!,J6,#REF!,"MEDIANA",#REF!,"SI" ),COUNTIFS(#REF!,B4,#REF!,J6,#REF!,"ALTA",#REF!,"SI"))</f>
        <v>#REF!</v>
      </c>
      <c r="K125" s="112" t="e">
        <f>SUM(COUNTIFS(#REF!,B4,#REF!,K6,#REF!,"MEDIANA",#REF!,"SI" ),COUNTIFS(#REF!,B4,#REF!,K6,#REF!,"ALTA",#REF!,"SI"))</f>
        <v>#REF!</v>
      </c>
      <c r="L125" s="112" t="e">
        <f>SUM(COUNTIFS(#REF!,B4,#REF!,L6,#REF!,"MEDIANA",#REF!,"SI" ),COUNTIFS(#REF!,B4,#REF!,L6,#REF!,"ALTA",#REF!,"SI"))</f>
        <v>#REF!</v>
      </c>
      <c r="M125" s="112" t="e">
        <f>SUM(COUNTIFS(#REF!,B4,#REF!,M6,#REF!,"MEDIANA",#REF!,"SI" ),COUNTIFS(#REF!,B4,#REF!,M6,#REF!,"ALTA",#REF!,"SI"))</f>
        <v>#REF!</v>
      </c>
      <c r="N125" s="111" t="e">
        <f>SUM(B125:M125)</f>
        <v>#REF!</v>
      </c>
    </row>
    <row r="126" spans="1:14" ht="42.75" customHeight="1" thickBot="1" x14ac:dyDescent="0.3">
      <c r="A126" s="104" t="s">
        <v>709</v>
      </c>
      <c r="B126" s="109" t="e">
        <f>SUM(COUNTIFS(#REF!,B4,#REF!,B6,#REF!,"MEDIANA"),COUNTIFS(#REF!,B4,#REF!,B6,#REF!,"ALTA"))</f>
        <v>#REF!</v>
      </c>
      <c r="C126" s="109" t="e">
        <f>SUM(COUNTIFS(#REF!,B4,#REF!,C6,#REF!,"MEDIANA"),COUNTIFS(#REF!,B4,#REF!,C6,#REF!,"ALTA"))</f>
        <v>#REF!</v>
      </c>
      <c r="D126" s="109" t="e">
        <f>SUM(COUNTIFS(#REF!,B4,#REF!,D6,#REF!,"MEDIANA"),COUNTIFS(#REF!,B4,#REF!,D6,#REF!,"ALTA"))</f>
        <v>#REF!</v>
      </c>
      <c r="E126" s="109" t="e">
        <f>SUM(COUNTIFS(#REF!,B4,#REF!,E6,#REF!,"MEDIANA"),COUNTIFS(#REF!,B4,#REF!,E6,#REF!,"ALTA"))</f>
        <v>#REF!</v>
      </c>
      <c r="F126" s="109" t="e">
        <f>SUM(COUNTIFS(#REF!,B4,#REF!,F6,#REF!,"MEDIANA"),COUNTIFS(#REF!,B4,#REF!,F6,#REF!,"ALTA"))</f>
        <v>#REF!</v>
      </c>
      <c r="G126" s="109" t="e">
        <f>SUM(COUNTIFS(#REF!,B4,#REF!,G6,#REF!,"MEDIANA"),COUNTIFS(#REF!,B4,#REF!,G6,#REF!,"ALTA"))</f>
        <v>#REF!</v>
      </c>
      <c r="H126" s="109" t="e">
        <f>SUM(COUNTIFS(#REF!,B4,#REF!,H6,#REF!,"MEDIANA"),COUNTIFS(#REF!,B4,#REF!,H6,#REF!,"ALTA"))</f>
        <v>#REF!</v>
      </c>
      <c r="I126" s="109" t="e">
        <f>SUM(COUNTIFS(#REF!,B4,#REF!,I6,#REF!,"MEDIANA"),COUNTIFS(#REF!,B4,#REF!,I6,#REF!,"ALTA"))</f>
        <v>#REF!</v>
      </c>
      <c r="J126" s="109" t="e">
        <f>SUM(COUNTIFS(#REF!,B4,#REF!,J6,#REF!,"MEDIANA"),COUNTIFS(#REF!,B4,#REF!,J6,#REF!,"ALTA"))</f>
        <v>#REF!</v>
      </c>
      <c r="K126" s="109" t="e">
        <f>SUM(COUNTIFS(#REF!,B4,#REF!,K6,#REF!,"MEDIANA"),COUNTIFS(#REF!,B4,#REF!,K6,#REF!,"ALTA"))</f>
        <v>#REF!</v>
      </c>
      <c r="L126" s="109" t="e">
        <f>SUM(COUNTIFS(#REF!,B4,#REF!,L6,#REF!,"MEDIANA"),COUNTIFS(#REF!,B4,#REF!,L6,#REF!,"ALTA"))</f>
        <v>#REF!</v>
      </c>
      <c r="M126" s="109" t="e">
        <f>SUM(COUNTIFS(#REF!,B4,#REF!,M6,#REF!,"MEDIANA"),COUNTIFS(#REF!,B4,#REF!,M6,#REF!,"ALTA"))</f>
        <v>#REF!</v>
      </c>
      <c r="N126" s="111" t="e">
        <f>SUM(B126:M126)</f>
        <v>#REF!</v>
      </c>
    </row>
    <row r="127" spans="1:14" ht="42.75" customHeight="1" thickBot="1" x14ac:dyDescent="0.3">
      <c r="A127" s="120" t="s">
        <v>687</v>
      </c>
      <c r="B127" s="59" t="e">
        <f>IF(B$126=0,"",SUM(B125/B$126))</f>
        <v>#REF!</v>
      </c>
      <c r="C127" s="60" t="e">
        <f t="shared" ref="C127:L127" si="43">IF(C$126=0,"",SUM(C125/C$126))</f>
        <v>#REF!</v>
      </c>
      <c r="D127" s="60" t="e">
        <f t="shared" si="43"/>
        <v>#REF!</v>
      </c>
      <c r="E127" s="60" t="e">
        <f t="shared" si="43"/>
        <v>#REF!</v>
      </c>
      <c r="F127" s="60" t="e">
        <f t="shared" si="43"/>
        <v>#REF!</v>
      </c>
      <c r="G127" s="60" t="e">
        <f t="shared" si="43"/>
        <v>#REF!</v>
      </c>
      <c r="H127" s="60" t="e">
        <f t="shared" si="43"/>
        <v>#REF!</v>
      </c>
      <c r="I127" s="60" t="e">
        <f t="shared" si="43"/>
        <v>#REF!</v>
      </c>
      <c r="J127" s="60" t="e">
        <f t="shared" si="43"/>
        <v>#REF!</v>
      </c>
      <c r="K127" s="60" t="e">
        <f t="shared" si="43"/>
        <v>#REF!</v>
      </c>
      <c r="L127" s="60" t="e">
        <f t="shared" si="43"/>
        <v>#REF!</v>
      </c>
      <c r="M127" s="60" t="e">
        <f>IF(M$126=0,"",SUM(M125/M$126))</f>
        <v>#REF!</v>
      </c>
      <c r="N127" s="61" t="e">
        <f>IF(N$126=0,"",SUM(N125/N$126))</f>
        <v>#REF!</v>
      </c>
    </row>
    <row r="128" spans="1:14" x14ac:dyDescent="0.25">
      <c r="A128" s="102" t="s">
        <v>395</v>
      </c>
      <c r="B128" s="57" t="e">
        <f>SUM(COUNTIFS(#REF!,B4,#REF!,B6,#REF!,"&gt;0"),COUNTIFS(#REF!,B4,#REF!,B6,#REF!,"&gt;1"),COUNTIFS(#REF!,B4,#REF!,B6,#REF!,"&gt;2"))</f>
        <v>#REF!</v>
      </c>
      <c r="C128" s="57" t="e">
        <f>SUM(COUNTIFS(#REF!,B4,#REF!,C6,#REF!,"&gt;0"),COUNTIFS(#REF!,B4,#REF!,C6,#REF!,"&gt;1"),COUNTIFS(#REF!,B4,#REF!,C6,#REF!,"&gt;2"))</f>
        <v>#REF!</v>
      </c>
      <c r="D128" s="57" t="e">
        <f>SUM(COUNTIFS(#REF!,B4,#REF!,D6,#REF!,"&gt;0"),COUNTIFS(#REF!,B4,#REF!,D6,#REF!,"&gt;1"),COUNTIFS(#REF!,B4,#REF!,D6,#REF!,"&gt;2"))</f>
        <v>#REF!</v>
      </c>
      <c r="E128" s="57" t="e">
        <f>SUM(COUNTIFS(#REF!,B4,#REF!,E6,#REF!,"&gt;0"),COUNTIFS(#REF!,B4,#REF!,E6,#REF!,"&gt;1"),COUNTIFS(#REF!,B4,#REF!,E6,#REF!,"&gt;2"))</f>
        <v>#REF!</v>
      </c>
      <c r="F128" s="57" t="e">
        <f>SUM(COUNTIFS(#REF!,B4,#REF!,F6,#REF!,"&gt;0"),COUNTIFS(#REF!,B4,#REF!,F6,#REF!,"&gt;1"),COUNTIFS(#REF!,B4,#REF!,F6,#REF!,"&gt;2"))</f>
        <v>#REF!</v>
      </c>
      <c r="G128" s="57" t="e">
        <f>SUM(COUNTIFS(#REF!,B4,#REF!,G6,#REF!,"&gt;0"),COUNTIFS(#REF!,B4,#REF!,G6,#REF!,"&gt;1"),COUNTIFS(#REF!,B4,#REF!,G6,#REF!,"&gt;2"))</f>
        <v>#REF!</v>
      </c>
      <c r="H128" s="57" t="e">
        <f>SUM(COUNTIFS(#REF!,B4,#REF!,H6,#REF!,"&gt;0"),COUNTIFS(#REF!,B4,#REF!,H6,#REF!,"&gt;1"),COUNTIFS(#REF!,B4,#REF!,H6,#REF!,"&gt;2"))</f>
        <v>#REF!</v>
      </c>
      <c r="I128" s="57" t="e">
        <f>SUM(COUNTIFS(#REF!,B4,#REF!,I6,#REF!,"&gt;0"),COUNTIFS(#REF!,B4,#REF!,I6,#REF!,"&gt;1"),COUNTIFS(#REF!,B4,#REF!,I6,#REF!,"&gt;2"))</f>
        <v>#REF!</v>
      </c>
      <c r="J128" s="57" t="e">
        <f>SUM(COUNTIFS(#REF!,B4,#REF!,J6,#REF!,"&gt;0"),COUNTIFS(#REF!,B4,#REF!,J6,#REF!,"&gt;1"),COUNTIFS(#REF!,B4,#REF!,J6,#REF!,"&gt;2"))</f>
        <v>#REF!</v>
      </c>
      <c r="K128" s="57" t="e">
        <f>SUM(COUNTIFS(#REF!,B4,#REF!,K6,#REF!,"&gt;0"),COUNTIFS(#REF!,B4,#REF!,K6,#REF!,"&gt;1"),COUNTIFS(#REF!,B4,#REF!,K6,#REF!,"&gt;2"))</f>
        <v>#REF!</v>
      </c>
      <c r="L128" s="57" t="e">
        <f>SUM(COUNTIFS(#REF!,B4,#REF!,L6,#REF!,"&gt;0"),COUNTIFS(#REF!,B4,#REF!,L6,#REF!,"&gt;1"),COUNTIFS(#REF!,B4,#REF!,L6,#REF!,"&gt;2"))</f>
        <v>#REF!</v>
      </c>
      <c r="M128" s="57" t="e">
        <f>SUM(COUNTIFS(#REF!,B4,#REF!,M6,#REF!,"&gt;0"),COUNTIFS(#REF!,B4,#REF!,M6,#REF!,"&gt;1"),COUNTIFS(#REF!,B4,#REF!,M6,#REF!,"&gt;2"))</f>
        <v>#REF!</v>
      </c>
      <c r="N128" s="66" t="e">
        <f t="shared" si="30"/>
        <v>#REF!</v>
      </c>
    </row>
    <row r="129" spans="1:14" x14ac:dyDescent="0.25">
      <c r="A129" s="73" t="s">
        <v>396</v>
      </c>
      <c r="B129" s="16" t="e">
        <f>SUM(COUNTIFS(#REF!,B4,#REF!,B6,#REF!,"&gt;0",#REF!,"&gt;=37"),COUNTIFS(#REF!,B4,#REF!,B6,#REF!,"&gt;1",#REF!,"&gt;=37"),COUNTIFS(#REF!,B4,#REF!,B6,#REF!,"&gt;2",#REF!,"&gt;=37"))</f>
        <v>#REF!</v>
      </c>
      <c r="C129" s="16" t="e">
        <f>SUM(COUNTIFS(#REF!,B4,#REF!,C6,#REF!,"&gt;0",#REF!,"&gt;=37"),COUNTIFS(#REF!,B4,#REF!,C6,#REF!,"&gt;1",#REF!,"&gt;=37"),COUNTIFS(#REF!,B4,#REF!,C6,#REF!,"&gt;2",#REF!,"&gt;=37"))</f>
        <v>#REF!</v>
      </c>
      <c r="D129" s="16" t="e">
        <f>SUM(COUNTIFS(#REF!,B4,#REF!,D6,#REF!,"&gt;0",#REF!,"&gt;=37"),COUNTIFS(#REF!,B4,#REF!,D6,#REF!,"&gt;1",#REF!,"&gt;=37"),COUNTIFS(#REF!,B4,#REF!,D6,#REF!,"&gt;2",#REF!,"&gt;=37"))</f>
        <v>#REF!</v>
      </c>
      <c r="E129" s="16" t="e">
        <f>SUM(COUNTIFS(#REF!,B4,#REF!,E6,#REF!,"&gt;0",#REF!,"&gt;=37"),COUNTIFS(#REF!,B4,#REF!,E6,#REF!,"&gt;1",#REF!,"&gt;=37"),COUNTIFS(#REF!,B4,#REF!,E6,#REF!,"&gt;2",#REF!,"&gt;=37"))</f>
        <v>#REF!</v>
      </c>
      <c r="F129" s="16" t="e">
        <f>SUM(COUNTIFS(#REF!,B4,#REF!,F6,#REF!,"&gt;0",#REF!,"&gt;=37"),COUNTIFS(#REF!,B4,#REF!,F6,#REF!,"&gt;1",#REF!,"&gt;=37"),COUNTIFS(#REF!,B4,#REF!,F6,#REF!,"&gt;2",#REF!,"&gt;=37"))</f>
        <v>#REF!</v>
      </c>
      <c r="G129" s="16" t="e">
        <f>SUM(COUNTIFS(#REF!,B4,#REF!,G6,#REF!,"&gt;0",#REF!,"&gt;=37"),COUNTIFS(#REF!,B4,#REF!,G6,#REF!,"&gt;1",#REF!,"&gt;=37"),COUNTIFS(#REF!,B4,#REF!,G6,#REF!,"&gt;2",#REF!,"&gt;=37"))</f>
        <v>#REF!</v>
      </c>
      <c r="H129" s="16" t="e">
        <f>SUM(COUNTIFS(#REF!,B4,#REF!,H6,#REF!,"&gt;0",#REF!,"&gt;=37"),COUNTIFS(#REF!,B4,#REF!,H6,#REF!,"&gt;1",#REF!,"&gt;=37"),COUNTIFS(#REF!,B4,#REF!,H6,#REF!,"&gt;2",#REF!,"&gt;=37"))</f>
        <v>#REF!</v>
      </c>
      <c r="I129" s="16" t="e">
        <f>SUM(COUNTIFS(#REF!,B4,#REF!,I6,#REF!,"&gt;0",#REF!,"&gt;=37"),COUNTIFS(#REF!,B4,#REF!,I6,#REF!,"&gt;1",#REF!,"&gt;=37"),COUNTIFS(#REF!,B4,#REF!,I6,#REF!,"&gt;2",#REF!,"&gt;=37"))</f>
        <v>#REF!</v>
      </c>
      <c r="J129" s="16" t="e">
        <f>SUM(COUNTIFS(#REF!,B4,#REF!,J6,#REF!,"&gt;0",#REF!,"&gt;=37"),COUNTIFS(#REF!,B4,#REF!,J6,#REF!,"&gt;1",#REF!,"&gt;=37"),COUNTIFS(#REF!,B4,#REF!,J6,#REF!,"&gt;2",#REF!,"&gt;=37"))</f>
        <v>#REF!</v>
      </c>
      <c r="K129" s="16" t="e">
        <f>SUM(COUNTIFS(#REF!,B4,#REF!,K6,#REF!,"&gt;0",#REF!,"&gt;=37"),COUNTIFS(#REF!,B4,#REF!,K6,#REF!,"&gt;1",#REF!,"&gt;=37"),COUNTIFS(#REF!,B4,#REF!,K6,#REF!,"&gt;2",#REF!,"&gt;=37"))</f>
        <v>#REF!</v>
      </c>
      <c r="L129" s="16" t="e">
        <f>SUM(COUNTIFS(#REF!,B4,#REF!,L6,#REF!,"&gt;0",#REF!,"&gt;=37"),COUNTIFS(#REF!,B4,#REF!,L6,#REF!,"&gt;1",#REF!,"&gt;=37"),COUNTIFS(#REF!,B4,#REF!,L6,#REF!,"&gt;2",#REF!,"&gt;=37"))</f>
        <v>#REF!</v>
      </c>
      <c r="M129" s="16" t="e">
        <f>SUM(COUNTIFS(#REF!,B4,#REF!,M6,#REF!,"&gt;0",#REF!,"&gt;=37"),COUNTIFS(#REF!,B4,#REF!,M6,#REF!,"&gt;1",#REF!,"&gt;=37"),COUNTIFS(#REF!,B4,#REF!,M6,#REF!,"&gt;2",#REF!,"&gt;=37"))</f>
        <v>#REF!</v>
      </c>
      <c r="N129" s="70" t="e">
        <f t="shared" si="30"/>
        <v>#REF!</v>
      </c>
    </row>
    <row r="130" spans="1:14" ht="26.25" thickBot="1" x14ac:dyDescent="0.3">
      <c r="A130" s="83" t="s">
        <v>397</v>
      </c>
      <c r="B130" s="84" t="e">
        <f>SUM(COUNTIFS(#REF!,B4,#REF!,B6,#REF!,"&lt;2500",#REF!,"&gt;=37"),COUNTIFS(#REF!,B4,#REF!,B6,#REF!,"&lt;2500",#REF!,"&gt;=37"))</f>
        <v>#REF!</v>
      </c>
      <c r="C130" s="84" t="e">
        <f>SUM(COUNTIFS(#REF!,B4,#REF!,C6,#REF!,"&lt;2500",#REF!,"&gt;=37"),COUNTIFS(#REF!,B4,#REF!,C6,#REF!,"&lt;2500",#REF!,"&gt;=37"))</f>
        <v>#REF!</v>
      </c>
      <c r="D130" s="84" t="e">
        <f>SUM(COUNTIFS(#REF!,B4,#REF!,D6,#REF!,"&lt;2500",#REF!,"&gt;=37"),COUNTIFS(#REF!,B4,#REF!,D6,#REF!,"&lt;2500",#REF!,"&gt;=37"))</f>
        <v>#REF!</v>
      </c>
      <c r="E130" s="84" t="e">
        <f>SUM(COUNTIFS(#REF!,B4,#REF!,E6,#REF!,"&lt;2500",#REF!,"&gt;=37"),COUNTIFS(#REF!,B4,#REF!,E6,#REF!,"&lt;2500",#REF!,"&gt;=37"))</f>
        <v>#REF!</v>
      </c>
      <c r="F130" s="84" t="e">
        <f>SUM(COUNTIFS(#REF!,B4,#REF!,F6,#REF!,"&lt;2500",#REF!,"&gt;=37"),COUNTIFS(#REF!,B4,#REF!,F6,#REF!,"&lt;2500",#REF!,"&gt;=37"))</f>
        <v>#REF!</v>
      </c>
      <c r="G130" s="84" t="e">
        <f>SUM(COUNTIFS(#REF!,B4,#REF!,G6,#REF!,"&lt;2500",#REF!,"&gt;=37"),COUNTIFS(#REF!,B4,#REF!,G6,#REF!,"&lt;2500",#REF!,"&gt;=37"))</f>
        <v>#REF!</v>
      </c>
      <c r="H130" s="84" t="e">
        <f>SUM(COUNTIFS(#REF!,B4,#REF!,H6,#REF!,"&lt;2500",#REF!,"&gt;=37"),COUNTIFS(#REF!,B4,#REF!,H6,#REF!,"&lt;2500",#REF!,"&gt;=37"))</f>
        <v>#REF!</v>
      </c>
      <c r="I130" s="84" t="e">
        <f>SUM(COUNTIFS(#REF!,B4,#REF!,I6,#REF!,"&lt;2500",#REF!,"&gt;=37"),COUNTIFS(#REF!,B4,#REF!,I6,#REF!,"&lt;2500",#REF!,"&gt;=37"))</f>
        <v>#REF!</v>
      </c>
      <c r="J130" s="84" t="e">
        <f>SUM(COUNTIFS(#REF!,B4,#REF!,J6,#REF!,"&lt;2500",#REF!,"&gt;=37"),COUNTIFS(#REF!,B4,#REF!,J6,#REF!,"&lt;2500",#REF!,"&gt;=37"))</f>
        <v>#REF!</v>
      </c>
      <c r="K130" s="84" t="e">
        <f>SUM(COUNTIFS(#REF!,B4,#REF!,K6,#REF!,"&lt;2500",#REF!,"&gt;=37"),COUNTIFS(#REF!,B4,#REF!,K6,#REF!,"&lt;2500",#REF!,"&gt;=37"))</f>
        <v>#REF!</v>
      </c>
      <c r="L130" s="84" t="e">
        <f>SUM(COUNTIFS(#REF!,B4,#REF!,L6,#REF!,"&lt;2500",#REF!,"&gt;=37"),COUNTIFS(#REF!,B4,#REF!,L6,#REF!,"&lt;2500",#REF!,"&gt;=37"))</f>
        <v>#REF!</v>
      </c>
      <c r="M130" s="84" t="e">
        <f>SUM(COUNTIFS(#REF!,B4,#REF!,M6,#REF!,"&lt;2500",#REF!,"&gt;=37"),COUNTIFS(#REF!,B4,#REF!,M6,#REF!,"&lt;2500",#REF!,"&gt;=37"))</f>
        <v>#REF!</v>
      </c>
      <c r="N130" s="77" t="e">
        <f t="shared" si="30"/>
        <v>#REF!</v>
      </c>
    </row>
    <row r="131" spans="1:14" ht="15.75" thickBot="1" x14ac:dyDescent="0.3">
      <c r="A131" s="14" t="s">
        <v>398</v>
      </c>
      <c r="B131" s="59" t="e">
        <f>IF(B129=0,"",SUM(B130/B129))</f>
        <v>#REF!</v>
      </c>
      <c r="C131" s="60" t="e">
        <f t="shared" ref="C131:N131" si="44">IF(C129=0,"",SUM(C130/C129))</f>
        <v>#REF!</v>
      </c>
      <c r="D131" s="60" t="e">
        <f t="shared" si="44"/>
        <v>#REF!</v>
      </c>
      <c r="E131" s="60" t="e">
        <f t="shared" si="44"/>
        <v>#REF!</v>
      </c>
      <c r="F131" s="60" t="e">
        <f t="shared" si="44"/>
        <v>#REF!</v>
      </c>
      <c r="G131" s="60" t="e">
        <f t="shared" si="44"/>
        <v>#REF!</v>
      </c>
      <c r="H131" s="60" t="e">
        <f t="shared" si="44"/>
        <v>#REF!</v>
      </c>
      <c r="I131" s="60" t="e">
        <f t="shared" si="44"/>
        <v>#REF!</v>
      </c>
      <c r="J131" s="60" t="e">
        <f t="shared" si="44"/>
        <v>#REF!</v>
      </c>
      <c r="K131" s="60" t="e">
        <f t="shared" si="44"/>
        <v>#REF!</v>
      </c>
      <c r="L131" s="60" t="e">
        <f t="shared" si="44"/>
        <v>#REF!</v>
      </c>
      <c r="M131" s="60" t="e">
        <f t="shared" si="44"/>
        <v>#REF!</v>
      </c>
      <c r="N131" s="61" t="e">
        <f t="shared" si="44"/>
        <v>#REF!</v>
      </c>
    </row>
    <row r="132" spans="1:14" ht="26.25" thickBot="1" x14ac:dyDescent="0.3">
      <c r="A132" s="74" t="s">
        <v>662</v>
      </c>
      <c r="B132" s="57" t="e">
        <f>SUM(COUNTIFS(#REF!,B4,#REF!,B6,#REF!,"MUERTE PERINATAL O NEONATAL TEMPRANA"),COUNTIFS(#REF!,B4,#REF!,B6,#REF!,"MUERTE NEONATAL TARDÍA"))</f>
        <v>#REF!</v>
      </c>
      <c r="C132" s="57" t="e">
        <f>SUM(COUNTIFS(#REF!,B4,#REF!,C6,#REF!,"MUERTE PERINATAL O NEONATAL TEMPRANA"),COUNTIFS(#REF!,B4,#REF!,C6,#REF!,"MUERTE NEONATAL TARDÍA"))</f>
        <v>#REF!</v>
      </c>
      <c r="D132" s="57" t="e">
        <f>SUM(COUNTIFS(#REF!,B4,#REF!,D6,#REF!,"MUERTE PERINATAL O NEONATAL TEMPRANA"),COUNTIFS(#REF!,B4,#REF!,D6,#REF!,"MUERTE NEONATAL TARDÍA"))</f>
        <v>#REF!</v>
      </c>
      <c r="E132" s="57" t="e">
        <f>SUM(COUNTIFS(#REF!,B4,#REF!,E6,#REF!,"MUERTE PERINATAL O NEONATAL TEMPRANA"),COUNTIFS(#REF!,B4,#REF!,E6,#REF!,"MUERTE NEONATAL TARDÍA"))</f>
        <v>#REF!</v>
      </c>
      <c r="F132" s="57" t="e">
        <f>SUM(COUNTIFS(#REF!,B4,#REF!,F6,#REF!,"MUERTE PERINATAL O NEONATAL TEMPRANA"),COUNTIFS(#REF!,B4,#REF!,F6,#REF!,"MUERTE NEONATAL TARDÍA"))</f>
        <v>#REF!</v>
      </c>
      <c r="G132" s="57" t="e">
        <f>SUM(COUNTIFS(#REF!,B4,#REF!,G6,#REF!,"MUERTE PERINATAL O NEONATAL TEMPRANA"),COUNTIFS(#REF!,B4,#REF!,G6,#REF!,"MUERTE NEONATAL TARDÍA"))</f>
        <v>#REF!</v>
      </c>
      <c r="H132" s="57" t="e">
        <f>SUM(COUNTIFS(#REF!,B4,#REF!,H6,#REF!,"MUERTE PERINATAL O NEONATAL TEMPRANA"),COUNTIFS(#REF!,B4,#REF!,H6,#REF!,"MUERTE NEONATAL TARDÍA"))</f>
        <v>#REF!</v>
      </c>
      <c r="I132" s="57" t="e">
        <f>SUM(COUNTIFS(#REF!,B4,#REF!,I6,#REF!,"MUERTE PERINATAL O NEONATAL TEMPRANA"),COUNTIFS(#REF!,B4,#REF!,I6,#REF!,"MUERTE NEONATAL TARDÍA"))</f>
        <v>#REF!</v>
      </c>
      <c r="J132" s="57" t="e">
        <f>SUM(COUNTIFS(#REF!,B4,#REF!,J6,#REF!,"MUERTE PERINATAL O NEONATAL TEMPRANA"),COUNTIFS(#REF!,B4,#REF!,J6,#REF!,"MUERTE NEONATAL TARDÍA"))</f>
        <v>#REF!</v>
      </c>
      <c r="K132" s="57" t="e">
        <f>SUM(COUNTIFS(#REF!,B4,#REF!,K6,#REF!,"MUERTE PERINATAL O NEONATAL TEMPRANA"),COUNTIFS(#REF!,B4,#REF!,K6,#REF!,"MUERTE NEONATAL TARDÍA"))</f>
        <v>#REF!</v>
      </c>
      <c r="L132" s="57" t="e">
        <f>SUM(COUNTIFS(#REF!,B4,#REF!,L6,#REF!,"MUERTE PERINATAL O NEONATAL TEMPRANA"),COUNTIFS(#REF!,B4,#REF!,L6,#REF!,"MUERTE NEONATAL TARDÍA"))</f>
        <v>#REF!</v>
      </c>
      <c r="M132" s="57" t="e">
        <f>SUM(COUNTIFS(#REF!,B4,#REF!,M6,#REF!,"MUERTE PERINATAL O NEONATAL TEMPRANA"),COUNTIFS(#REF!,B4,#REF!,M6,#REF!,"MUERTE NEONATAL TARDÍA"))</f>
        <v>#REF!</v>
      </c>
      <c r="N132" s="68" t="e">
        <f t="shared" si="30"/>
        <v>#REF!</v>
      </c>
    </row>
    <row r="133" spans="1:14" ht="15.75" thickBot="1" x14ac:dyDescent="0.3">
      <c r="A133" s="75" t="s">
        <v>399</v>
      </c>
      <c r="B133" s="166"/>
      <c r="C133" s="167"/>
      <c r="D133" s="167"/>
      <c r="E133" s="167"/>
      <c r="F133" s="167"/>
      <c r="G133" s="167"/>
      <c r="H133" s="167"/>
      <c r="I133" s="167"/>
      <c r="J133" s="167"/>
      <c r="K133" s="167"/>
      <c r="L133" s="167"/>
      <c r="M133" s="167"/>
      <c r="N133" s="118" t="e">
        <f>IF(N$128=0,"",SUM((N132/N$128)*1000))</f>
        <v>#REF!</v>
      </c>
    </row>
    <row r="134" spans="1:14" ht="15.75" thickBot="1" x14ac:dyDescent="0.3">
      <c r="A134" s="74" t="s">
        <v>400</v>
      </c>
      <c r="B134" s="16" t="e">
        <f>SUM(COUNTIFS(#REF!,B4,#REF!,B6,#REF!,"MORBILIDAD MATERNA EXTREMA"),COUNTIFS(#REF!,B4,#REF!,B6,#REF!,"MUERTE Y MORBILIDAD MATERNA EXTREMA"))</f>
        <v>#REF!</v>
      </c>
      <c r="C134" s="16" t="e">
        <f>SUM(COUNTIFS(#REF!,B4,#REF!,C6,#REF!,"MORBILIDAD MATERNA EXTREMA"),COUNTIFS(#REF!,B4,#REF!,C6,#REF!,"MUERTE Y MORBILIDAD MATERNA EXTREMA"))</f>
        <v>#REF!</v>
      </c>
      <c r="D134" s="16" t="e">
        <f>SUM(COUNTIFS(#REF!,B4,#REF!,D6,#REF!,"MORBILIDAD MATERNA EXTREMA"),COUNTIFS(#REF!,B4,#REF!,D6,#REF!,"MUERTE Y MORBILIDAD MATERNA EXTREMA"))</f>
        <v>#REF!</v>
      </c>
      <c r="E134" s="16" t="e">
        <f>SUM(COUNTIFS(#REF!,B4,#REF!,E6,#REF!,"MORBILIDAD MATERNA EXTREMA"),COUNTIFS(#REF!,B4,#REF!,E6,#REF!,"MUERTE Y MORBILIDAD MATERNA EXTREMA"))</f>
        <v>#REF!</v>
      </c>
      <c r="F134" s="16" t="e">
        <f>SUM(COUNTIFS(#REF!,B4,#REF!,F6,#REF!,"MORBILIDAD MATERNA EXTREMA"),COUNTIFS(#REF!,B4,#REF!,F6,#REF!,"MUERTE Y MORBILIDAD MATERNA EXTREMA"))</f>
        <v>#REF!</v>
      </c>
      <c r="G134" s="16" t="e">
        <f>SUM(COUNTIFS(#REF!,B4,#REF!,G6,#REF!,"MORBILIDAD MATERNA EXTREMA"),COUNTIFS(#REF!,B4,#REF!,G6,#REF!,"MUERTE Y MORBILIDAD MATERNA EXTREMA"))</f>
        <v>#REF!</v>
      </c>
      <c r="H134" s="16" t="e">
        <f>SUM(COUNTIFS(#REF!,B4,#REF!,H6,#REF!,"MORBILIDAD MATERNA EXTREMA"),COUNTIFS(#REF!,B4,#REF!,H6,#REF!,"MUERTE Y MORBILIDAD MATERNA EXTREMA"))</f>
        <v>#REF!</v>
      </c>
      <c r="I134" s="16" t="e">
        <f>SUM(COUNTIFS(#REF!,B4,#REF!,I6,#REF!,"MORBILIDAD MATERNA EXTREMA"),COUNTIFS(#REF!,B4,#REF!,I6,#REF!,"MUERTE Y MORBILIDAD MATERNA EXTREMA"))</f>
        <v>#REF!</v>
      </c>
      <c r="J134" s="16" t="e">
        <f>SUM(COUNTIFS(#REF!,B4,#REF!,J6,#REF!,"MORBILIDAD MATERNA EXTREMA"),COUNTIFS(#REF!,B4,#REF!,J6,#REF!,"MUERTE Y MORBILIDAD MATERNA EXTREMA"))</f>
        <v>#REF!</v>
      </c>
      <c r="K134" s="16" t="e">
        <f>SUM(COUNTIFS(#REF!,B4,#REF!,K6,#REF!,"MORBILIDAD MATERNA EXTREMA"),COUNTIFS(#REF!,B4,#REF!,K6,#REF!,"MUERTE Y MORBILIDAD MATERNA EXTREMA"))</f>
        <v>#REF!</v>
      </c>
      <c r="L134" s="16" t="e">
        <f>SUM(COUNTIFS(#REF!,B4,#REF!,L6,#REF!,"MORBILIDAD MATERNA EXTREMA"),COUNTIFS(#REF!,B4,#REF!,L6,#REF!,"MUERTE Y MORBILIDAD MATERNA EXTREMA"))</f>
        <v>#REF!</v>
      </c>
      <c r="M134" s="16" t="e">
        <f>SUM(COUNTIFS(#REF!,B4,#REF!,M6,#REF!,"MORBILIDAD MATERNA EXTREMA"),COUNTIFS(#REF!,B4,#REF!,M6,#REF!,"MUERTE Y MORBILIDAD MATERNA EXTREMA"))</f>
        <v>#REF!</v>
      </c>
      <c r="N134" s="68" t="e">
        <f t="shared" si="30"/>
        <v>#REF!</v>
      </c>
    </row>
    <row r="135" spans="1:14" ht="26.25" thickBot="1" x14ac:dyDescent="0.3">
      <c r="A135" s="75" t="s">
        <v>401</v>
      </c>
      <c r="B135" s="166"/>
      <c r="C135" s="167"/>
      <c r="D135" s="167"/>
      <c r="E135" s="167"/>
      <c r="F135" s="167"/>
      <c r="G135" s="167"/>
      <c r="H135" s="167"/>
      <c r="I135" s="167"/>
      <c r="J135" s="167"/>
      <c r="K135" s="167"/>
      <c r="L135" s="167"/>
      <c r="M135" s="167"/>
      <c r="N135" s="118" t="e">
        <f>IF(N$128=0,"",SUM((N134/N$128)*1000))</f>
        <v>#REF!</v>
      </c>
    </row>
    <row r="136" spans="1:14" ht="15.75" thickBot="1" x14ac:dyDescent="0.3">
      <c r="A136" s="74" t="s">
        <v>668</v>
      </c>
      <c r="B136" s="16" t="e">
        <f>SUM(COUNTIFS(#REF!,B4,#REF!,B6,#REF!,"MUERTE MATERNA"),COUNTIFS(#REF!,B4,#REF!,B6,#REF!,"MUERTE Y MORBILIDAD MATERNA EXTREMA"))</f>
        <v>#REF!</v>
      </c>
      <c r="C136" s="16" t="e">
        <f>SUM(COUNTIFS(#REF!,B4,#REF!,C6,#REF!,"MUERTE MATERNA"),COUNTIFS(#REF!,B4,#REF!,C6,#REF!,"MUERTE Y MORBILIDAD MATERNA EXTREMA"))</f>
        <v>#REF!</v>
      </c>
      <c r="D136" s="16" t="e">
        <f>SUM(COUNTIFS(#REF!,B4,#REF!,D6,#REF!,"MUERTE MATERNA"),COUNTIFS(#REF!,B4,#REF!,D6,#REF!,"MUERTE Y MORBILIDAD MATERNA EXTREMA"))</f>
        <v>#REF!</v>
      </c>
      <c r="E136" s="16" t="e">
        <f>SUM(COUNTIFS(#REF!,B4,#REF!,E6,#REF!,"MUERTE MATERNA"),COUNTIFS(#REF!,B4,#REF!,E6,#REF!,"MUERTE Y MORBILIDAD MATERNA EXTREMA"))</f>
        <v>#REF!</v>
      </c>
      <c r="F136" s="16" t="e">
        <f>SUM(COUNTIFS(#REF!,B4,#REF!,F6,#REF!,"MUERTE MATERNA"),COUNTIFS(#REF!,B4,#REF!,F6,#REF!,"MUERTE Y MORBILIDAD MATERNA EXTREMA"))</f>
        <v>#REF!</v>
      </c>
      <c r="G136" s="16" t="e">
        <f>SUM(COUNTIFS(#REF!,B4,#REF!,G6,#REF!,"MUERTE MATERNA"),COUNTIFS(#REF!,B4,#REF!,G6,#REF!,"MUERTE Y MORBILIDAD MATERNA EXTREMA"))</f>
        <v>#REF!</v>
      </c>
      <c r="H136" s="16" t="e">
        <f>SUM(COUNTIFS(#REF!,B4,#REF!,H6,#REF!,"MUERTE MATERNA"),COUNTIFS(#REF!,B4,#REF!,H6,#REF!,"MUERTE Y MORBILIDAD MATERNA EXTREMA"))</f>
        <v>#REF!</v>
      </c>
      <c r="I136" s="16" t="e">
        <f>SUM(COUNTIFS(#REF!,B4,#REF!,I6,#REF!,"MUERTE MATERNA"),COUNTIFS(#REF!,B4,#REF!,I6,#REF!,"MUERTE Y MORBILIDAD MATERNA EXTREMA"))</f>
        <v>#REF!</v>
      </c>
      <c r="J136" s="16" t="e">
        <f>SUM(COUNTIFS(#REF!,B4,#REF!,J6,#REF!,"MUERTE MATERNA"),COUNTIFS(#REF!,B4,#REF!,J6,#REF!,"MUERTE Y MORBILIDAD MATERNA EXTREMA"))</f>
        <v>#REF!</v>
      </c>
      <c r="K136" s="16" t="e">
        <f>SUM(COUNTIFS(#REF!,B4,#REF!,K6,#REF!,"MUERTE MATERNA"),COUNTIFS(#REF!,B4,#REF!,K6,#REF!,"MUERTE Y MORBILIDAD MATERNA EXTREMA"))</f>
        <v>#REF!</v>
      </c>
      <c r="L136" s="16" t="e">
        <f>SUM(COUNTIFS(#REF!,B4,#REF!,L6,#REF!,"MUERTE MATERNA"),COUNTIFS(#REF!,B4,#REF!,L6,#REF!,"MUERTE Y MORBILIDAD MATERNA EXTREMA"))</f>
        <v>#REF!</v>
      </c>
      <c r="M136" s="16" t="e">
        <f>SUM(COUNTIFS(#REF!,B4,#REF!,M6,#REF!,"MUERTE MATERNA"),COUNTIFS(#REF!,B4,#REF!,M6,#REF!,"MUERTE Y MORBILIDAD MATERNA EXTREMA"))</f>
        <v>#REF!</v>
      </c>
      <c r="N136" s="68" t="e">
        <f t="shared" si="30"/>
        <v>#REF!</v>
      </c>
    </row>
    <row r="137" spans="1:14" ht="15.75" thickBot="1" x14ac:dyDescent="0.3">
      <c r="A137" s="76" t="s">
        <v>422</v>
      </c>
      <c r="B137" s="168"/>
      <c r="C137" s="169"/>
      <c r="D137" s="169"/>
      <c r="E137" s="169"/>
      <c r="F137" s="169"/>
      <c r="G137" s="169"/>
      <c r="H137" s="169"/>
      <c r="I137" s="169"/>
      <c r="J137" s="169"/>
      <c r="K137" s="169"/>
      <c r="L137" s="169"/>
      <c r="M137" s="169"/>
      <c r="N137" s="118" t="e">
        <f>IF(N$128=0,"",SUM((N136/N$128)*100000))</f>
        <v>#REF!</v>
      </c>
    </row>
    <row r="138" spans="1:14" ht="26.25" thickBot="1" x14ac:dyDescent="0.3">
      <c r="A138" s="114" t="s">
        <v>666</v>
      </c>
      <c r="B138" s="168" t="e">
        <f t="shared" ref="B138:N138" si="45">IF(B$136=0,"",SUM(B134/B136))</f>
        <v>#REF!</v>
      </c>
      <c r="C138" s="169" t="e">
        <f t="shared" si="45"/>
        <v>#REF!</v>
      </c>
      <c r="D138" s="169" t="e">
        <f t="shared" si="45"/>
        <v>#REF!</v>
      </c>
      <c r="E138" s="169" t="e">
        <f t="shared" si="45"/>
        <v>#REF!</v>
      </c>
      <c r="F138" s="169" t="e">
        <f t="shared" si="45"/>
        <v>#REF!</v>
      </c>
      <c r="G138" s="169" t="e">
        <f t="shared" si="45"/>
        <v>#REF!</v>
      </c>
      <c r="H138" s="169" t="e">
        <f t="shared" si="45"/>
        <v>#REF!</v>
      </c>
      <c r="I138" s="169" t="e">
        <f t="shared" si="45"/>
        <v>#REF!</v>
      </c>
      <c r="J138" s="169" t="e">
        <f t="shared" si="45"/>
        <v>#REF!</v>
      </c>
      <c r="K138" s="169" t="e">
        <f t="shared" si="45"/>
        <v>#REF!</v>
      </c>
      <c r="L138" s="169" t="e">
        <f t="shared" si="45"/>
        <v>#REF!</v>
      </c>
      <c r="M138" s="169" t="e">
        <f t="shared" si="45"/>
        <v>#REF!</v>
      </c>
      <c r="N138" s="117" t="e">
        <f t="shared" si="45"/>
        <v>#REF!</v>
      </c>
    </row>
    <row r="139" spans="1:14" ht="26.25" thickBot="1" x14ac:dyDescent="0.3">
      <c r="A139" s="15" t="s">
        <v>669</v>
      </c>
      <c r="B139" s="16" t="e">
        <f>SUM(COUNTIFS(#REF!,$B$4,#REF!,B6,#REF!,"MUERTE MATERNA"),COUNTIFS(#REF!,$B$4,#REF!,B6,#REF!,"MUERTE Y MORBILIDAD MATERNA EXTREMA"),COUNTIFS(#REF!,$B$4,#REF!,B6,#REF!,"MORBILIDAD MATERNA EXTREMA"))</f>
        <v>#REF!</v>
      </c>
      <c r="C139" s="16" t="e">
        <f>SUM(COUNTIFS(#REF!,$B$4,#REF!,C6,#REF!,"MUERTE MATERNA"),COUNTIFS(#REF!,$B$4,#REF!,C6,#REF!,"MUERTE Y MORBILIDAD MATERNA EXTREMA"),COUNTIFS(#REF!,$B$4,#REF!,C6,#REF!,"MORBILIDAD MATERNA EXTREMA"))</f>
        <v>#REF!</v>
      </c>
      <c r="D139" s="16" t="e">
        <f>SUM(COUNTIFS(#REF!,$B$4,#REF!,D6,#REF!,"MUERTE MATERNA"),COUNTIFS(#REF!,$B$4,#REF!,D6,#REF!,"MUERTE Y MORBILIDAD MATERNA EXTREMA"),COUNTIFS(#REF!,$B$4,#REF!,D6,#REF!,"MORBILIDAD MATERNA EXTREMA"))</f>
        <v>#REF!</v>
      </c>
      <c r="E139" s="16" t="e">
        <f>SUM(COUNTIFS(#REF!,$B$4,#REF!,E6,#REF!,"MUERTE MATERNA"),COUNTIFS(#REF!,$B$4,#REF!,E6,#REF!,"MUERTE Y MORBILIDAD MATERNA EXTREMA"),COUNTIFS(#REF!,$B$4,#REF!,E6,#REF!,"MORBILIDAD MATERNA EXTREMA"))</f>
        <v>#REF!</v>
      </c>
      <c r="F139" s="16" t="e">
        <f>SUM(COUNTIFS(#REF!,$B$4,#REF!,F6,#REF!,"MUERTE MATERNA"),COUNTIFS(#REF!,$B$4,#REF!,F6,#REF!,"MUERTE Y MORBILIDAD MATERNA EXTREMA"),COUNTIFS(#REF!,$B$4,#REF!,F6,#REF!,"MORBILIDAD MATERNA EXTREMA"))</f>
        <v>#REF!</v>
      </c>
      <c r="G139" s="16" t="e">
        <f>SUM(COUNTIFS(#REF!,$B$4,#REF!,G6,#REF!,"MUERTE MATERNA"),COUNTIFS(#REF!,$B$4,#REF!,G6,#REF!,"MUERTE Y MORBILIDAD MATERNA EXTREMA"),COUNTIFS(#REF!,$B$4,#REF!,G6,#REF!,"MORBILIDAD MATERNA EXTREMA"))</f>
        <v>#REF!</v>
      </c>
      <c r="H139" s="16" t="e">
        <f>SUM(COUNTIFS(#REF!,$B$4,#REF!,H6,#REF!,"MUERTE MATERNA"),COUNTIFS(#REF!,$B$4,#REF!,H6,#REF!,"MUERTE Y MORBILIDAD MATERNA EXTREMA"),COUNTIFS(#REF!,$B$4,#REF!,H6,#REF!,"MORBILIDAD MATERNA EXTREMA"))</f>
        <v>#REF!</v>
      </c>
      <c r="I139" s="16" t="e">
        <f>SUM(COUNTIFS(#REF!,$B$4,#REF!,I6,#REF!,"MUERTE MATERNA"),COUNTIFS(#REF!,$B$4,#REF!,I6,#REF!,"MUERTE Y MORBILIDAD MATERNA EXTREMA"),COUNTIFS(#REF!,$B$4,#REF!,I6,#REF!,"MORBILIDAD MATERNA EXTREMA"))</f>
        <v>#REF!</v>
      </c>
      <c r="J139" s="16" t="e">
        <f>SUM(COUNTIFS(#REF!,$B$4,#REF!,J6,#REF!,"MUERTE MATERNA"),COUNTIFS(#REF!,$B$4,#REF!,J6,#REF!,"MUERTE Y MORBILIDAD MATERNA EXTREMA"),COUNTIFS(#REF!,$B$4,#REF!,J6,#REF!,"MORBILIDAD MATERNA EXTREMA"))</f>
        <v>#REF!</v>
      </c>
      <c r="K139" s="16" t="e">
        <f>SUM(COUNTIFS(#REF!,$B$4,#REF!,K6,#REF!,"MUERTE MATERNA"),COUNTIFS(#REF!,$B$4,#REF!,K6,#REF!,"MUERTE Y MORBILIDAD MATERNA EXTREMA"),COUNTIFS(#REF!,$B$4,#REF!,K6,#REF!,"MORBILIDAD MATERNA EXTREMA"))</f>
        <v>#REF!</v>
      </c>
      <c r="L139" s="16" t="e">
        <f>SUM(COUNTIFS(#REF!,$B$4,#REF!,L6,#REF!,"MUERTE MATERNA"),COUNTIFS(#REF!,$B$4,#REF!,L6,#REF!,"MUERTE Y MORBILIDAD MATERNA EXTREMA"),COUNTIFS(#REF!,$B$4,#REF!,L6,#REF!,"MORBILIDAD MATERNA EXTREMA"))</f>
        <v>#REF!</v>
      </c>
      <c r="M139" s="16" t="e">
        <f>SUM(COUNTIFS(#REF!,$B$4,#REF!,M6,#REF!,"MUERTE MATERNA"),COUNTIFS(#REF!,$B$4,#REF!,M6,#REF!,"MUERTE Y MORBILIDAD MATERNA EXTREMA"),COUNTIFS(#REF!,$B$4,#REF!,M6,#REF!,"MORBILIDAD MATERNA EXTREMA"))</f>
        <v>#REF!</v>
      </c>
      <c r="N139" s="44" t="e">
        <f>SUM(B139:M139)</f>
        <v>#REF!</v>
      </c>
    </row>
    <row r="140" spans="1:14" ht="15.75" thickBot="1" x14ac:dyDescent="0.3">
      <c r="A140" s="115" t="s">
        <v>667</v>
      </c>
      <c r="B140" s="162" t="e">
        <f>IF(B$139=0,"",SUM(B136/B139))</f>
        <v>#REF!</v>
      </c>
      <c r="C140" s="163"/>
      <c r="D140" s="163"/>
      <c r="E140" s="163"/>
      <c r="F140" s="163"/>
      <c r="G140" s="163"/>
      <c r="H140" s="163"/>
      <c r="I140" s="163"/>
      <c r="J140" s="163"/>
      <c r="K140" s="163"/>
      <c r="L140" s="163"/>
      <c r="M140" s="163"/>
      <c r="N140" s="116" t="e">
        <f>IF(N$139=0,"",SUM(N136/N139))</f>
        <v>#REF!</v>
      </c>
    </row>
    <row r="141" spans="1:14" x14ac:dyDescent="0.25">
      <c r="A141" s="17"/>
    </row>
    <row r="143" spans="1:14" x14ac:dyDescent="0.25">
      <c r="A143" s="17" t="s">
        <v>407</v>
      </c>
      <c r="B143" s="16" t="s">
        <v>366</v>
      </c>
      <c r="C143" s="16" t="s">
        <v>367</v>
      </c>
      <c r="D143" s="16" t="s">
        <v>368</v>
      </c>
      <c r="E143" s="16" t="s">
        <v>369</v>
      </c>
      <c r="F143" s="16" t="s">
        <v>370</v>
      </c>
      <c r="G143" s="16" t="s">
        <v>371</v>
      </c>
      <c r="H143" s="16" t="s">
        <v>372</v>
      </c>
      <c r="I143" s="16" t="s">
        <v>373</v>
      </c>
      <c r="J143" s="16" t="s">
        <v>374</v>
      </c>
      <c r="K143" s="16" t="s">
        <v>375</v>
      </c>
      <c r="L143" s="16" t="s">
        <v>376</v>
      </c>
      <c r="M143" s="16" t="s">
        <v>377</v>
      </c>
      <c r="N143" s="27" t="s">
        <v>421</v>
      </c>
    </row>
    <row r="144" spans="1:14" ht="38.25" x14ac:dyDescent="0.25">
      <c r="A144" s="26" t="s">
        <v>413</v>
      </c>
      <c r="B144" s="16" t="e">
        <f>COUNTIFS(#REF!,B4,#REF!,B6,#REF!,"&gt;0")</f>
        <v>#REF!</v>
      </c>
      <c r="C144" s="16" t="e">
        <f>COUNTIFS(#REF!,B4,#REF!,C6,#REF!,"&gt;0")</f>
        <v>#REF!</v>
      </c>
      <c r="D144" s="16" t="e">
        <f>COUNTIFS(#REF!,B4,#REF!,D6,#REF!,"&gt;0")</f>
        <v>#REF!</v>
      </c>
      <c r="E144" s="16" t="e">
        <f>COUNTIFS(#REF!,B4,#REF!,E6,#REF!,"&gt;0")</f>
        <v>#REF!</v>
      </c>
      <c r="F144" s="16" t="e">
        <f>COUNTIFS(#REF!,B4,#REF!,F6,#REF!,"&gt;0")</f>
        <v>#REF!</v>
      </c>
      <c r="G144" s="16" t="e">
        <f>COUNTIFS(#REF!,B4,#REF!,G6,#REF!,"&gt;0")</f>
        <v>#REF!</v>
      </c>
      <c r="H144" s="16" t="e">
        <f>COUNTIFS(#REF!,B4,#REF!,H6,#REF!,"&gt;0")</f>
        <v>#REF!</v>
      </c>
      <c r="I144" s="16" t="e">
        <f>COUNTIFS(#REF!,B4,#REF!,I6,#REF!,"&gt;0")</f>
        <v>#REF!</v>
      </c>
      <c r="J144" s="16" t="e">
        <f>COUNTIFS(#REF!,B4,#REF!,J6,#REF!,"&gt;0")</f>
        <v>#REF!</v>
      </c>
      <c r="K144" s="16" t="e">
        <f>COUNTIFS(#REF!,B4,#REF!,K6,#REF!,"&gt;0")</f>
        <v>#REF!</v>
      </c>
      <c r="L144" s="16" t="e">
        <f>COUNTIFS(#REF!,B4,#REF!,L6,#REF!,"&gt;0")</f>
        <v>#REF!</v>
      </c>
      <c r="M144" s="16" t="e">
        <f>COUNTIFS(#REF!,B4,#REF!,M6,#REF!,"&gt;0")</f>
        <v>#REF!</v>
      </c>
      <c r="N144" s="16" t="e">
        <f>SUM(B144:M144)</f>
        <v>#REF!</v>
      </c>
    </row>
    <row r="145" spans="1:14" ht="28.5" customHeight="1" x14ac:dyDescent="0.25">
      <c r="A145" s="24" t="s">
        <v>416</v>
      </c>
      <c r="B145" s="19" t="e">
        <f>IF(B$40=0,"",SUM(B144/B$40))</f>
        <v>#REF!</v>
      </c>
      <c r="C145" s="19" t="e">
        <f t="shared" ref="C145:N145" si="46">IF(C40=0,"",SUM(C144/C40))</f>
        <v>#REF!</v>
      </c>
      <c r="D145" s="19" t="e">
        <f t="shared" si="46"/>
        <v>#REF!</v>
      </c>
      <c r="E145" s="19" t="e">
        <f t="shared" si="46"/>
        <v>#REF!</v>
      </c>
      <c r="F145" s="19" t="e">
        <f t="shared" si="46"/>
        <v>#REF!</v>
      </c>
      <c r="G145" s="19" t="e">
        <f t="shared" si="46"/>
        <v>#REF!</v>
      </c>
      <c r="H145" s="19" t="e">
        <f t="shared" si="46"/>
        <v>#REF!</v>
      </c>
      <c r="I145" s="19" t="e">
        <f t="shared" si="46"/>
        <v>#REF!</v>
      </c>
      <c r="J145" s="19" t="e">
        <f t="shared" si="46"/>
        <v>#REF!</v>
      </c>
      <c r="K145" s="19" t="e">
        <f t="shared" si="46"/>
        <v>#REF!</v>
      </c>
      <c r="L145" s="19" t="e">
        <f t="shared" si="46"/>
        <v>#REF!</v>
      </c>
      <c r="M145" s="19" t="e">
        <f t="shared" si="46"/>
        <v>#REF!</v>
      </c>
      <c r="N145" s="19" t="e">
        <f t="shared" si="46"/>
        <v>#REF!</v>
      </c>
    </row>
    <row r="146" spans="1:14" ht="38.25" x14ac:dyDescent="0.25">
      <c r="A146" s="26" t="s">
        <v>414</v>
      </c>
      <c r="B146" s="16" t="e">
        <f>COUNTIFS(#REF!,B4,#REF!,B6,#REF!,"&gt;0")</f>
        <v>#REF!</v>
      </c>
      <c r="C146" s="16" t="e">
        <f>COUNTIFS(#REF!,B4,#REF!,C6,#REF!,"&gt;0")</f>
        <v>#REF!</v>
      </c>
      <c r="D146" s="16" t="e">
        <f>COUNTIFS(#REF!,B4,#REF!,D6,#REF!,"&gt;0")</f>
        <v>#REF!</v>
      </c>
      <c r="E146" s="16" t="e">
        <f>COUNTIFS(#REF!,B4,#REF!,E6,#REF!,"&gt;0")</f>
        <v>#REF!</v>
      </c>
      <c r="F146" s="16" t="e">
        <f>COUNTIFS(#REF!,B4,#REF!,F6,#REF!,"&gt;0")</f>
        <v>#REF!</v>
      </c>
      <c r="G146" s="16" t="e">
        <f>COUNTIFS(#REF!,B4,#REF!,G6,#REF!,"&gt;0")</f>
        <v>#REF!</v>
      </c>
      <c r="H146" s="16" t="e">
        <f>COUNTIFS(#REF!,B4,#REF!,H6,#REF!,"&gt;0")</f>
        <v>#REF!</v>
      </c>
      <c r="I146" s="16" t="e">
        <f>COUNTIFS(#REF!,B4,#REF!,I6,#REF!,"&gt;0")</f>
        <v>#REF!</v>
      </c>
      <c r="J146" s="16" t="e">
        <f>COUNTIFS(#REF!,B4,#REF!,J6,#REF!,"&gt;0")</f>
        <v>#REF!</v>
      </c>
      <c r="K146" s="16" t="e">
        <f>COUNTIFS(#REF!,B4,#REF!,K6,#REF!,"&gt;0")</f>
        <v>#REF!</v>
      </c>
      <c r="L146" s="16" t="e">
        <f>COUNTIFS(#REF!,B4,#REF!,L6,#REF!,"&gt;0")</f>
        <v>#REF!</v>
      </c>
      <c r="M146" s="16" t="e">
        <f>COUNTIFS(#REF!,B4,#REF!,M6,#REF!,"&gt;0")</f>
        <v>#REF!</v>
      </c>
      <c r="N146" s="16" t="e">
        <f>SUM(B146:M146)</f>
        <v>#REF!</v>
      </c>
    </row>
    <row r="147" spans="1:14" ht="30.75" customHeight="1" x14ac:dyDescent="0.25">
      <c r="A147" s="24" t="s">
        <v>417</v>
      </c>
      <c r="B147" s="19" t="e">
        <f>IF(B$40=0,"",SUM(B146/B$40))</f>
        <v>#REF!</v>
      </c>
      <c r="C147" s="19" t="e">
        <f t="shared" ref="C147:N147" si="47">IF(C$40=0,"",SUM(C146/C$40))</f>
        <v>#REF!</v>
      </c>
      <c r="D147" s="19" t="e">
        <f t="shared" si="47"/>
        <v>#REF!</v>
      </c>
      <c r="E147" s="19" t="e">
        <f t="shared" si="47"/>
        <v>#REF!</v>
      </c>
      <c r="F147" s="19" t="e">
        <f t="shared" si="47"/>
        <v>#REF!</v>
      </c>
      <c r="G147" s="19" t="e">
        <f t="shared" si="47"/>
        <v>#REF!</v>
      </c>
      <c r="H147" s="19" t="e">
        <f t="shared" si="47"/>
        <v>#REF!</v>
      </c>
      <c r="I147" s="19" t="e">
        <f t="shared" si="47"/>
        <v>#REF!</v>
      </c>
      <c r="J147" s="19" t="e">
        <f t="shared" si="47"/>
        <v>#REF!</v>
      </c>
      <c r="K147" s="19" t="e">
        <f t="shared" si="47"/>
        <v>#REF!</v>
      </c>
      <c r="L147" s="19" t="e">
        <f t="shared" si="47"/>
        <v>#REF!</v>
      </c>
      <c r="M147" s="19" t="e">
        <f t="shared" si="47"/>
        <v>#REF!</v>
      </c>
      <c r="N147" s="19" t="e">
        <f t="shared" si="47"/>
        <v>#REF!</v>
      </c>
    </row>
    <row r="148" spans="1:14" ht="25.5" x14ac:dyDescent="0.25">
      <c r="A148" s="26" t="s">
        <v>405</v>
      </c>
      <c r="B148" s="16" t="e">
        <f>COUNTIFS(#REF!,B4,#REF!,B6,#REF!,"I TRIM")</f>
        <v>#REF!</v>
      </c>
      <c r="C148" s="16" t="e">
        <f>COUNTIFS(#REF!,B4,#REF!,C6,#REF!,"I TRIM")</f>
        <v>#REF!</v>
      </c>
      <c r="D148" s="16" t="e">
        <f>COUNTIFS(#REF!,B4,#REF!,D6,#REF!,"I TRIM")</f>
        <v>#REF!</v>
      </c>
      <c r="E148" s="16" t="e">
        <f>COUNTIFS(#REF!,B4,#REF!,E6,#REF!,"I TRIM")</f>
        <v>#REF!</v>
      </c>
      <c r="F148" s="16" t="e">
        <f>COUNTIFS(#REF!,B4,#REF!,F6,#REF!,"I TRIM")</f>
        <v>#REF!</v>
      </c>
      <c r="G148" s="16" t="e">
        <f>COUNTIFS(#REF!,B4,#REF!,G6,#REF!,"I TRIM")</f>
        <v>#REF!</v>
      </c>
      <c r="H148" s="16" t="e">
        <f>COUNTIFS(#REF!,B4,#REF!,H6,#REF!,"I TRIM")</f>
        <v>#REF!</v>
      </c>
      <c r="I148" s="16" t="e">
        <f>COUNTIFS(#REF!,B4,#REF!,I6,#REF!,"I TRIM")</f>
        <v>#REF!</v>
      </c>
      <c r="J148" s="16" t="e">
        <f>COUNTIFS(#REF!,B4,#REF!,J6,#REF!,"I TRIM")</f>
        <v>#REF!</v>
      </c>
      <c r="K148" s="16" t="e">
        <f>COUNTIFS(#REF!,B4,#REF!,K6,#REF!,"I TRIM")</f>
        <v>#REF!</v>
      </c>
      <c r="L148" s="16" t="e">
        <f>COUNTIFS(#REF!,B4,#REF!,L6,#REF!,"I TRIM")</f>
        <v>#REF!</v>
      </c>
      <c r="M148" s="16" t="e">
        <f>COUNTIFS(#REF!,B4,#REF!,M6,#REF!,"I TRIM")</f>
        <v>#REF!</v>
      </c>
      <c r="N148" s="16" t="e">
        <f>SUM(B148:M148)</f>
        <v>#REF!</v>
      </c>
    </row>
    <row r="149" spans="1:14" ht="23.25" customHeight="1" x14ac:dyDescent="0.25">
      <c r="A149" s="24" t="s">
        <v>418</v>
      </c>
      <c r="B149" s="19" t="e">
        <f>IF(B$40=0,"",SUM(B148/B$40))</f>
        <v>#REF!</v>
      </c>
      <c r="C149" s="19" t="e">
        <f t="shared" ref="C149:N149" si="48">IF(C$40=0,"",SUM(C148/C$40))</f>
        <v>#REF!</v>
      </c>
      <c r="D149" s="19" t="e">
        <f t="shared" si="48"/>
        <v>#REF!</v>
      </c>
      <c r="E149" s="19" t="e">
        <f t="shared" si="48"/>
        <v>#REF!</v>
      </c>
      <c r="F149" s="19" t="e">
        <f t="shared" si="48"/>
        <v>#REF!</v>
      </c>
      <c r="G149" s="19" t="e">
        <f t="shared" si="48"/>
        <v>#REF!</v>
      </c>
      <c r="H149" s="19" t="e">
        <f t="shared" si="48"/>
        <v>#REF!</v>
      </c>
      <c r="I149" s="19" t="e">
        <f t="shared" si="48"/>
        <v>#REF!</v>
      </c>
      <c r="J149" s="19" t="e">
        <f t="shared" si="48"/>
        <v>#REF!</v>
      </c>
      <c r="K149" s="19" t="e">
        <f t="shared" si="48"/>
        <v>#REF!</v>
      </c>
      <c r="L149" s="19" t="e">
        <f t="shared" si="48"/>
        <v>#REF!</v>
      </c>
      <c r="M149" s="19" t="e">
        <f t="shared" si="48"/>
        <v>#REF!</v>
      </c>
      <c r="N149" s="19" t="e">
        <f t="shared" si="48"/>
        <v>#REF!</v>
      </c>
    </row>
    <row r="150" spans="1:14" ht="25.5" x14ac:dyDescent="0.25">
      <c r="A150" s="26" t="s">
        <v>406</v>
      </c>
      <c r="B150" s="16" t="e">
        <f>COUNTIFS(#REF!,B4,#REF!,B6,#REF!,"II TRIM")</f>
        <v>#REF!</v>
      </c>
      <c r="C150" s="16" t="e">
        <f>COUNTIFS(#REF!,B4,#REF!,C6,#REF!,"II TRIM")</f>
        <v>#REF!</v>
      </c>
      <c r="D150" s="16" t="e">
        <f>COUNTIFS(#REF!,B4,#REF!,D6,#REF!,"II TRIM")</f>
        <v>#REF!</v>
      </c>
      <c r="E150" s="16" t="e">
        <f>COUNTIFS(#REF!,B4,#REF!,E6,#REF!,"II TRIM")</f>
        <v>#REF!</v>
      </c>
      <c r="F150" s="16" t="e">
        <f>COUNTIFS(#REF!,B4,#REF!,F6,#REF!,"II TRIM")</f>
        <v>#REF!</v>
      </c>
      <c r="G150" s="16" t="e">
        <f>COUNTIFS(#REF!,B4,#REF!,G6,#REF!,"II TRIM")</f>
        <v>#REF!</v>
      </c>
      <c r="H150" s="16" t="e">
        <f>COUNTIFS(#REF!,B4,#REF!,H6,#REF!,"II TRIM")</f>
        <v>#REF!</v>
      </c>
      <c r="I150" s="16" t="e">
        <f>COUNTIFS(#REF!,B4,#REF!,I6,#REF!,"II TRIM")</f>
        <v>#REF!</v>
      </c>
      <c r="J150" s="16" t="e">
        <f>COUNTIFS(#REF!,B4,#REF!,J6,#REF!,"II TRIM")</f>
        <v>#REF!</v>
      </c>
      <c r="K150" s="16" t="e">
        <f>COUNTIFS(#REF!,B4,#REF!,K6,#REF!,"II TRIM")</f>
        <v>#REF!</v>
      </c>
      <c r="L150" s="16" t="e">
        <f>COUNTIFS(#REF!,B4,#REF!,L6,#REF!,"II TRIM")</f>
        <v>#REF!</v>
      </c>
      <c r="M150" s="16" t="e">
        <f>COUNTIFS(#REF!,B4,#REF!,M6,#REF!,"II TRIM")</f>
        <v>#REF!</v>
      </c>
      <c r="N150" s="16" t="e">
        <f>SUM(B150:M150)</f>
        <v>#REF!</v>
      </c>
    </row>
    <row r="151" spans="1:14" ht="25.5" x14ac:dyDescent="0.25">
      <c r="A151" s="24" t="s">
        <v>419</v>
      </c>
      <c r="B151" s="19" t="e">
        <f>IF(B$40=0,"",SUM(B150/B$40))</f>
        <v>#REF!</v>
      </c>
      <c r="C151" s="19" t="e">
        <f t="shared" ref="C151:N151" si="49">IF(C$40=0,"",SUM(C150/C$40))</f>
        <v>#REF!</v>
      </c>
      <c r="D151" s="19" t="e">
        <f t="shared" si="49"/>
        <v>#REF!</v>
      </c>
      <c r="E151" s="19" t="e">
        <f t="shared" si="49"/>
        <v>#REF!</v>
      </c>
      <c r="F151" s="19" t="e">
        <f t="shared" si="49"/>
        <v>#REF!</v>
      </c>
      <c r="G151" s="19" t="e">
        <f t="shared" si="49"/>
        <v>#REF!</v>
      </c>
      <c r="H151" s="19" t="e">
        <f t="shared" si="49"/>
        <v>#REF!</v>
      </c>
      <c r="I151" s="19" t="e">
        <f t="shared" si="49"/>
        <v>#REF!</v>
      </c>
      <c r="J151" s="19" t="e">
        <f t="shared" si="49"/>
        <v>#REF!</v>
      </c>
      <c r="K151" s="19" t="e">
        <f t="shared" si="49"/>
        <v>#REF!</v>
      </c>
      <c r="L151" s="19" t="e">
        <f t="shared" si="49"/>
        <v>#REF!</v>
      </c>
      <c r="M151" s="19" t="e">
        <f t="shared" si="49"/>
        <v>#REF!</v>
      </c>
      <c r="N151" s="19" t="e">
        <f t="shared" si="49"/>
        <v>#REF!</v>
      </c>
    </row>
    <row r="152" spans="1:14" ht="25.5" x14ac:dyDescent="0.25">
      <c r="A152" s="26" t="s">
        <v>415</v>
      </c>
      <c r="B152" s="16" t="e">
        <f>COUNTIFS(#REF!,B4,#REF!,B6,#REF!,"III TRIM")</f>
        <v>#REF!</v>
      </c>
      <c r="C152" s="16" t="e">
        <f>COUNTIFS(#REF!,B4,#REF!,C6,#REF!,"III TRIM")</f>
        <v>#REF!</v>
      </c>
      <c r="D152" s="16" t="e">
        <f>COUNTIFS(#REF!,B4,#REF!,D6,#REF!,"III TRIM")</f>
        <v>#REF!</v>
      </c>
      <c r="E152" s="16" t="e">
        <f>COUNTIFS(#REF!,B4,#REF!,E6,#REF!,"III TRIM")</f>
        <v>#REF!</v>
      </c>
      <c r="F152" s="16" t="e">
        <f>COUNTIFS(#REF!,B4,#REF!,F6,#REF!,"III TRIM")</f>
        <v>#REF!</v>
      </c>
      <c r="G152" s="16" t="e">
        <f>COUNTIFS(#REF!,B4,#REF!,G6,#REF!,"III TRIM")</f>
        <v>#REF!</v>
      </c>
      <c r="H152" s="16" t="e">
        <f>COUNTIFS(#REF!,B4,#REF!,H6,#REF!,"III TRIM")</f>
        <v>#REF!</v>
      </c>
      <c r="I152" s="16" t="e">
        <f>COUNTIFS(#REF!,B4,#REF!,I6,#REF!,"III TRIM")</f>
        <v>#REF!</v>
      </c>
      <c r="J152" s="16" t="e">
        <f>COUNTIFS(#REF!,B4,#REF!,J6,#REF!,"III TRIM")</f>
        <v>#REF!</v>
      </c>
      <c r="K152" s="16" t="e">
        <f>COUNTIFS(#REF!,B4,#REF!,K6,#REF!,"III TRIM")</f>
        <v>#REF!</v>
      </c>
      <c r="L152" s="16" t="e">
        <f>COUNTIFS(#REF!,B4,#REF!,L6,#REF!,"III TRIM")</f>
        <v>#REF!</v>
      </c>
      <c r="M152" s="16" t="e">
        <f>COUNTIFS(#REF!,B4,#REF!,M6,#REF!,"III TRIM")</f>
        <v>#REF!</v>
      </c>
      <c r="N152" s="16" t="e">
        <f>SUM(B152:M152)</f>
        <v>#REF!</v>
      </c>
    </row>
    <row r="153" spans="1:14" ht="25.5" x14ac:dyDescent="0.25">
      <c r="A153" s="24" t="s">
        <v>420</v>
      </c>
      <c r="B153" s="19" t="e">
        <f>IF(B$40=0,"",SUM(B152/B$40))</f>
        <v>#REF!</v>
      </c>
      <c r="C153" s="19" t="e">
        <f t="shared" ref="C153:N153" si="50">IF(C$40=0,"",SUM(C152/C$40))</f>
        <v>#REF!</v>
      </c>
      <c r="D153" s="19" t="e">
        <f t="shared" si="50"/>
        <v>#REF!</v>
      </c>
      <c r="E153" s="19" t="e">
        <f t="shared" si="50"/>
        <v>#REF!</v>
      </c>
      <c r="F153" s="19" t="e">
        <f t="shared" si="50"/>
        <v>#REF!</v>
      </c>
      <c r="G153" s="19" t="e">
        <f t="shared" si="50"/>
        <v>#REF!</v>
      </c>
      <c r="H153" s="19" t="e">
        <f t="shared" si="50"/>
        <v>#REF!</v>
      </c>
      <c r="I153" s="19" t="e">
        <f t="shared" si="50"/>
        <v>#REF!</v>
      </c>
      <c r="J153" s="19" t="e">
        <f t="shared" si="50"/>
        <v>#REF!</v>
      </c>
      <c r="K153" s="19" t="e">
        <f t="shared" si="50"/>
        <v>#REF!</v>
      </c>
      <c r="L153" s="19" t="e">
        <f t="shared" si="50"/>
        <v>#REF!</v>
      </c>
      <c r="M153" s="19" t="e">
        <f t="shared" si="50"/>
        <v>#REF!</v>
      </c>
      <c r="N153" s="19" t="e">
        <f t="shared" si="50"/>
        <v>#REF!</v>
      </c>
    </row>
  </sheetData>
  <protectedRanges>
    <protectedRange algorithmName="SHA-512" hashValue="KHhv3JU/LRdRrRTxxkgFceEHPZ5UzadmpZRZR3zmQRnPvkUJZuanRafIJ+qde0IWwLZSvFIQDyUAHq6v6k7XIg==" saltValue="2GKG1kCzVNNcn+vbOPuhJA==" spinCount="100000" sqref="A33" name="Rango2_2_5"/>
    <protectedRange algorithmName="SHA-512" hashValue="NUll9P9xh7KbSfMYpMxsRZLfDw/y/AzW2LSWlpXVscBDqiAxmzo71xjs+a2lh+jRa7pceOC849slke4+ZKx8LA==" saltValue="8qbkKpQ+CiQuLnqgShNvXA==" spinCount="100000" sqref="A13" name="Rango2_88_6"/>
  </protectedRanges>
  <mergeCells count="30">
    <mergeCell ref="B140:M140"/>
    <mergeCell ref="N35:N36"/>
    <mergeCell ref="B133:M133"/>
    <mergeCell ref="B135:M135"/>
    <mergeCell ref="B137:M137"/>
    <mergeCell ref="B138:M138"/>
    <mergeCell ref="C14:C15"/>
    <mergeCell ref="C17:C18"/>
    <mergeCell ref="E14:E15"/>
    <mergeCell ref="B13:C13"/>
    <mergeCell ref="D13:E13"/>
    <mergeCell ref="E17:E18"/>
    <mergeCell ref="B16:C16"/>
    <mergeCell ref="D16:E16"/>
    <mergeCell ref="B19:C19"/>
    <mergeCell ref="D19:E19"/>
    <mergeCell ref="C20:C21"/>
    <mergeCell ref="E20:E21"/>
    <mergeCell ref="B22:C22"/>
    <mergeCell ref="D22:E22"/>
    <mergeCell ref="B28:C28"/>
    <mergeCell ref="D28:E28"/>
    <mergeCell ref="C29:C30"/>
    <mergeCell ref="E29:E30"/>
    <mergeCell ref="C23:C24"/>
    <mergeCell ref="E23:E24"/>
    <mergeCell ref="B25:C25"/>
    <mergeCell ref="D25:E25"/>
    <mergeCell ref="C26:C27"/>
    <mergeCell ref="E26:E27"/>
  </mergeCells>
  <conditionalFormatting sqref="A33">
    <cfRule type="containsText" dxfId="22" priority="45" operator="containsText" text="SE TRASLADO DE EPS">
      <formula>NOT(ISERROR(SEARCH("SE TRASLADO DE EPS",A33)))</formula>
    </cfRule>
    <cfRule type="containsText" dxfId="21" priority="46" operator="containsText" text="INMIGRANTE VENEZOLANA">
      <formula>NOT(ISERROR(SEARCH("INMIGRANTE VENEZOLANA",A33)))</formula>
    </cfRule>
    <cfRule type="containsText" dxfId="20" priority="47" operator="containsText" text="SIN AFILIACIÓN A EPS">
      <formula>NOT(ISERROR(SEARCH("SIN AFILIACIÓN A EPS",A33)))</formula>
    </cfRule>
    <cfRule type="containsText" dxfId="19" priority="48" operator="containsText" text="NOVEDAD">
      <formula>NOT(ISERROR(SEARCH("NOVEDAD",A33)))</formula>
    </cfRule>
    <cfRule type="containsText" dxfId="18" priority="49" operator="containsText" text="IDENTIDAD">
      <formula>NOT(ISERROR(SEARCH("IDENTIDAD",A33)))</formula>
    </cfRule>
    <cfRule type="containsText" dxfId="17" priority="50" operator="containsText" text="CPN">
      <formula>NOT(ISERROR(SEARCH("CPN",A33)))</formula>
    </cfRule>
    <cfRule type="containsText" dxfId="16" priority="51" operator="containsText" text="VIENE">
      <formula>NOT(ISERROR(SEARCH("VIENE",A33)))</formula>
    </cfRule>
    <cfRule type="cellIs" dxfId="15" priority="52" operator="equal">
      <formula>"TRAMITE DE PORTABILIDAD"</formula>
    </cfRule>
  </conditionalFormatting>
  <conditionalFormatting sqref="A39">
    <cfRule type="containsText" dxfId="14" priority="9" operator="containsText" text="SE TRASLADO DE EPS">
      <formula>NOT(ISERROR(SEARCH("SE TRASLADO DE EPS",A39)))</formula>
    </cfRule>
    <cfRule type="containsText" dxfId="13" priority="10" operator="containsText" text="INMIGRANTE VENEZOLANA">
      <formula>NOT(ISERROR(SEARCH("INMIGRANTE VENEZOLANA",A39)))</formula>
    </cfRule>
    <cfRule type="containsText" dxfId="12" priority="11" operator="containsText" text="SIN AFILIACIÓN A EPS">
      <formula>NOT(ISERROR(SEARCH("SIN AFILIACIÓN A EPS",A39)))</formula>
    </cfRule>
    <cfRule type="containsText" dxfId="11" priority="12" operator="containsText" text="NOVEDAD">
      <formula>NOT(ISERROR(SEARCH("NOVEDAD",A39)))</formula>
    </cfRule>
    <cfRule type="containsText" dxfId="10" priority="13" operator="containsText" text="IDENTIDAD">
      <formula>NOT(ISERROR(SEARCH("IDENTIDAD",A39)))</formula>
    </cfRule>
    <cfRule type="containsText" dxfId="9" priority="14" operator="containsText" text="CPN">
      <formula>NOT(ISERROR(SEARCH("CPN",A39)))</formula>
    </cfRule>
    <cfRule type="containsText" dxfId="8" priority="15" operator="containsText" text="VIENE">
      <formula>NOT(ISERROR(SEARCH("VIENE",A39)))</formula>
    </cfRule>
    <cfRule type="cellIs" dxfId="7" priority="16" operator="equal">
      <formula>"TRAMITE DE PORTABILIDAD"</formula>
    </cfRule>
  </conditionalFormatting>
  <dataValidations disablePrompts="1" count="2">
    <dataValidation type="list" allowBlank="1" showInputMessage="1" showErrorMessage="1" sqref="A33" xr:uid="{00000000-0002-0000-0100-000000000000}">
      <formula1>"CPN OTRA IPS,VIENE DE OTRO MUNICIPIO,VIENE DE OTRO DPTO,SE TRASLADO DE EPS,TRAMITE DE PORTABILIDAD,SIN DOCUMENTO IDENTIDAD,SIN AFILIACIÓN A EPS,INMIGRANTE VENEZOLANA,SIN NOVEDAD"</formula1>
    </dataValidation>
    <dataValidation type="list" allowBlank="1" showInputMessage="1" showErrorMessage="1" sqref="A13" xr:uid="{00000000-0002-0000-0100-000001000000}">
      <formula1>"AIC, ASMET SALUD, CAJA COMPENSACION HUILA, CAPITAL SALUD, COMFENALCO, COMPENSAR, Contrato Particular, COOMEVA, COOSALUD, COSMITET, EJERCITO, EMSSANAR, MALLAMAS, NUEVA EPS, OTRO, POLICIA, PPNA, SANITAS, SOS, SURA, UNIDAD DE SALUD UNICAUCA"</formula1>
    </dataValidation>
  </dataValidations>
  <pageMargins left="0.7" right="0.7" top="0.75" bottom="0.75" header="0.3" footer="0.3"/>
  <pageSetup paperSize="9" orientation="portrait" r:id="rId1"/>
  <ignoredErrors>
    <ignoredError sqref="B75:N75 D14 D17 D20 D23 D26 D29 N39 N42 N44 N47 N49 N52 N54 N57 N59 N64 N62 N66 N68:N71 B69:M69 B71:M71 N72:N73 B73:M73 N74 N76:N77 B77:M77 B79:N79 N78 B83:N83 B81:N81 N80 N82 N86 N88 N95 N99 N97 N101 B102:M102 B100 N103 N105 N108 N111 N116 N118 N120 N122 N124 N127 N131 N133 N135 N145 N147 B148:M148 B146 N149 N151 B150:M150 B152:M152" formula="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tabColor rgb="FF66FF66"/>
  </sheetPr>
  <dimension ref="A1:K8"/>
  <sheetViews>
    <sheetView tabSelected="1" zoomScale="70" zoomScaleNormal="70" zoomScaleSheetLayoutView="76" workbookViewId="0">
      <pane ySplit="1" topLeftCell="A2" activePane="bottomLeft" state="frozen"/>
      <selection pane="bottomLeft" activeCell="L3" sqref="L3"/>
    </sheetView>
  </sheetViews>
  <sheetFormatPr baseColWidth="10" defaultColWidth="11.42578125" defaultRowHeight="12.75" x14ac:dyDescent="0.25"/>
  <cols>
    <col min="1" max="1" width="90" style="1" customWidth="1"/>
    <col min="2" max="7" width="28.5703125" style="1" customWidth="1"/>
    <col min="8" max="8" width="11.42578125" style="1"/>
    <col min="9" max="9" width="15.7109375" style="1" customWidth="1"/>
    <col min="10" max="16384" width="11.42578125" style="1"/>
  </cols>
  <sheetData>
    <row r="1" spans="1:11" ht="93" customHeight="1" x14ac:dyDescent="0.25">
      <c r="A1" s="4" t="s">
        <v>589</v>
      </c>
      <c r="B1" s="3" t="s">
        <v>771</v>
      </c>
      <c r="C1" s="3" t="s">
        <v>31</v>
      </c>
      <c r="D1" s="2" t="s">
        <v>618</v>
      </c>
      <c r="E1" s="3" t="s">
        <v>101</v>
      </c>
      <c r="F1" s="3" t="s">
        <v>20</v>
      </c>
      <c r="G1" s="173" t="s">
        <v>772</v>
      </c>
      <c r="H1" s="171" t="s">
        <v>774</v>
      </c>
      <c r="I1" s="171" t="s">
        <v>775</v>
      </c>
    </row>
    <row r="2" spans="1:11" ht="42" customHeight="1" x14ac:dyDescent="0.25">
      <c r="A2" s="101" t="s">
        <v>755</v>
      </c>
      <c r="B2" s="16"/>
      <c r="C2" s="16"/>
      <c r="D2" s="101"/>
      <c r="E2" s="16"/>
      <c r="F2" s="16"/>
      <c r="G2" s="16"/>
      <c r="H2" s="170"/>
      <c r="I2" s="170"/>
    </row>
    <row r="3" spans="1:11" ht="39.75" customHeight="1" x14ac:dyDescent="0.25">
      <c r="A3" s="87" t="s">
        <v>756</v>
      </c>
      <c r="B3" s="16" t="s">
        <v>773</v>
      </c>
      <c r="C3" s="16" t="s">
        <v>758</v>
      </c>
      <c r="D3" s="101" t="s">
        <v>759</v>
      </c>
      <c r="E3" s="16" t="s">
        <v>760</v>
      </c>
      <c r="F3" s="16" t="s">
        <v>761</v>
      </c>
      <c r="G3" s="16" t="s">
        <v>762</v>
      </c>
      <c r="H3" s="172">
        <v>37247</v>
      </c>
      <c r="I3" s="172">
        <v>44662</v>
      </c>
    </row>
    <row r="4" spans="1:11" ht="39.950000000000003" customHeight="1" x14ac:dyDescent="0.25">
      <c r="A4" s="87"/>
      <c r="B4" s="16" t="s">
        <v>757</v>
      </c>
      <c r="C4" s="16" t="s">
        <v>758</v>
      </c>
      <c r="D4" s="101" t="s">
        <v>763</v>
      </c>
      <c r="E4" s="16" t="s">
        <v>764</v>
      </c>
      <c r="F4" s="16" t="s">
        <v>765</v>
      </c>
      <c r="G4" s="16" t="s">
        <v>766</v>
      </c>
      <c r="H4" s="172">
        <v>37248</v>
      </c>
      <c r="I4" s="172">
        <v>44734</v>
      </c>
    </row>
    <row r="5" spans="1:11" ht="39.75" customHeight="1" x14ac:dyDescent="0.25">
      <c r="A5" s="87" t="s">
        <v>767</v>
      </c>
      <c r="B5" s="16" t="s">
        <v>757</v>
      </c>
      <c r="C5" s="16" t="s">
        <v>758</v>
      </c>
      <c r="D5" s="101" t="s">
        <v>763</v>
      </c>
      <c r="E5" s="16" t="s">
        <v>768</v>
      </c>
      <c r="F5" s="16" t="s">
        <v>769</v>
      </c>
      <c r="G5" s="16" t="s">
        <v>770</v>
      </c>
      <c r="H5" s="172">
        <v>37249</v>
      </c>
      <c r="I5" s="172">
        <v>44737</v>
      </c>
      <c r="K5" s="142"/>
    </row>
    <row r="6" spans="1:11" ht="39.950000000000003" customHeight="1" x14ac:dyDescent="0.25">
      <c r="A6" s="87" t="s">
        <v>756</v>
      </c>
      <c r="B6" s="16" t="s">
        <v>757</v>
      </c>
      <c r="C6" s="16" t="s">
        <v>758</v>
      </c>
      <c r="D6" s="101" t="s">
        <v>759</v>
      </c>
      <c r="E6" s="16" t="s">
        <v>760</v>
      </c>
      <c r="F6" s="16" t="s">
        <v>761</v>
      </c>
      <c r="G6" s="16" t="s">
        <v>762</v>
      </c>
      <c r="H6" s="172">
        <v>37249</v>
      </c>
      <c r="I6" s="172">
        <v>44662</v>
      </c>
    </row>
    <row r="7" spans="1:11" ht="39.950000000000003" customHeight="1" x14ac:dyDescent="0.25">
      <c r="A7" s="87"/>
      <c r="B7" s="16" t="s">
        <v>757</v>
      </c>
      <c r="C7" s="16" t="s">
        <v>758</v>
      </c>
      <c r="D7" s="101" t="s">
        <v>763</v>
      </c>
      <c r="E7" s="16" t="s">
        <v>764</v>
      </c>
      <c r="F7" s="16" t="s">
        <v>765</v>
      </c>
      <c r="G7" s="16" t="s">
        <v>766</v>
      </c>
      <c r="H7" s="172">
        <v>37250</v>
      </c>
      <c r="I7" s="172">
        <v>44734</v>
      </c>
      <c r="K7" s="142"/>
    </row>
    <row r="8" spans="1:11" ht="39.950000000000003" customHeight="1" x14ac:dyDescent="0.25">
      <c r="A8" s="87" t="s">
        <v>767</v>
      </c>
      <c r="B8" s="16" t="s">
        <v>757</v>
      </c>
      <c r="C8" s="16" t="s">
        <v>758</v>
      </c>
      <c r="D8" s="101" t="s">
        <v>763</v>
      </c>
      <c r="E8" s="16" t="s">
        <v>768</v>
      </c>
      <c r="F8" s="16" t="s">
        <v>769</v>
      </c>
      <c r="G8" s="16" t="s">
        <v>770</v>
      </c>
      <c r="H8" s="172">
        <v>37251</v>
      </c>
      <c r="I8" s="172">
        <v>44737</v>
      </c>
      <c r="K8" s="142"/>
    </row>
  </sheetData>
  <protectedRanges>
    <protectedRange algorithmName="SHA-512" hashValue="+u8ETP7RnmTFzwP1xRwajJa0k8e4nLv8tEoGW4GVn+3uAiDu7IjPSpc8eJAORlZW6vPJAWwmGRugW8VCG8sO4g==" saltValue="npbfSwlEiEyOodcwZD1w4Q==" spinCount="100000" sqref="DO1" name="Rango2_78_1"/>
    <protectedRange algorithmName="SHA-512" hashValue="9+DNppQbWrLYYUMoJ+lyQctV2bX3Vq9kZnegLbpjTLP49It2ovUbcartuoQTeXgP+TGpY//7mDH/UQlFCKDGiA==" saltValue="KUnni6YEm00anzSSvyLqQA==" spinCount="100000" sqref="NY1:OB1 OE1:OF1" name="Rango2_23"/>
    <protectedRange algorithmName="SHA-512" hashValue="9+DNppQbWrLYYUMoJ+lyQctV2bX3Vq9kZnegLbpjTLP49It2ovUbcartuoQTeXgP+TGpY//7mDH/UQlFCKDGiA==" saltValue="KUnni6YEm00anzSSvyLqQA==" spinCount="100000" sqref="JB1:JB2" name="Rango2_21"/>
    <protectedRange algorithmName="SHA-512" hashValue="9+DNppQbWrLYYUMoJ+lyQctV2bX3Vq9kZnegLbpjTLP49It2ovUbcartuoQTeXgP+TGpY//7mDH/UQlFCKDGiA==" saltValue="KUnni6YEm00anzSSvyLqQA==" spinCount="100000" sqref="FM2" name="Rango2_20"/>
    <protectedRange algorithmName="SHA-512" hashValue="9+DNppQbWrLYYUMoJ+lyQctV2bX3Vq9kZnegLbpjTLP49It2ovUbcartuoQTeXgP+TGpY//7mDH/UQlFCKDGiA==" saltValue="KUnni6YEm00anzSSvyLqQA==" spinCount="100000" sqref="FJ2" name="Rango2_19"/>
    <protectedRange algorithmName="SHA-512" hashValue="9+DNppQbWrLYYUMoJ+lyQctV2bX3Vq9kZnegLbpjTLP49It2ovUbcartuoQTeXgP+TGpY//7mDH/UQlFCKDGiA==" saltValue="KUnni6YEm00anzSSvyLqQA==" spinCount="100000" sqref="FG2" name="Rango2_18"/>
    <protectedRange algorithmName="SHA-512" hashValue="9+DNppQbWrLYYUMoJ+lyQctV2bX3Vq9kZnegLbpjTLP49It2ovUbcartuoQTeXgP+TGpY//7mDH/UQlFCKDGiA==" saltValue="KUnni6YEm00anzSSvyLqQA==" spinCount="100000" sqref="FD2" name="Rango2_17"/>
    <protectedRange algorithmName="SHA-512" hashValue="9+DNppQbWrLYYUMoJ+lyQctV2bX3Vq9kZnegLbpjTLP49It2ovUbcartuoQTeXgP+TGpY//7mDH/UQlFCKDGiA==" saltValue="KUnni6YEm00anzSSvyLqQA==" spinCount="100000" sqref="HC2:HH2" name="Rango2_15"/>
    <protectedRange algorithmName="SHA-512" hashValue="9+DNppQbWrLYYUMoJ+lyQctV2bX3Vq9kZnegLbpjTLP49It2ovUbcartuoQTeXgP+TGpY//7mDH/UQlFCKDGiA==" saltValue="KUnni6YEm00anzSSvyLqQA==" spinCount="100000" sqref="HC1:HH1" name="Rango2_14"/>
    <protectedRange algorithmName="SHA-512" hashValue="9+DNppQbWrLYYUMoJ+lyQctV2bX3Vq9kZnegLbpjTLP49It2ovUbcartuoQTeXgP+TGpY//7mDH/UQlFCKDGiA==" saltValue="KUnni6YEm00anzSSvyLqQA==" spinCount="100000" sqref="GF1" name="Rango2_13"/>
    <protectedRange algorithmName="SHA-512" hashValue="9+DNppQbWrLYYUMoJ+lyQctV2bX3Vq9kZnegLbpjTLP49It2ovUbcartuoQTeXgP+TGpY//7mDH/UQlFCKDGiA==" saltValue="KUnni6YEm00anzSSvyLqQA==" spinCount="100000" sqref="GC1" name="Rango2_12"/>
    <protectedRange algorithmName="SHA-512" hashValue="9+DNppQbWrLYYUMoJ+lyQctV2bX3Vq9kZnegLbpjTLP49It2ovUbcartuoQTeXgP+TGpY//7mDH/UQlFCKDGiA==" saltValue="KUnni6YEm00anzSSvyLqQA==" spinCount="100000" sqref="FZ1" name="Rango2_11"/>
    <protectedRange algorithmName="SHA-512" hashValue="9+DNppQbWrLYYUMoJ+lyQctV2bX3Vq9kZnegLbpjTLP49It2ovUbcartuoQTeXgP+TGpY//7mDH/UQlFCKDGiA==" saltValue="KUnni6YEm00anzSSvyLqQA==" spinCount="100000" sqref="FO1" name="Rango2_8"/>
    <protectedRange algorithmName="SHA-512" hashValue="9+DNppQbWrLYYUMoJ+lyQctV2bX3Vq9kZnegLbpjTLP49It2ovUbcartuoQTeXgP+TGpY//7mDH/UQlFCKDGiA==" saltValue="KUnni6YEm00anzSSvyLqQA==" spinCount="100000" sqref="FL1" name="Rango2_3"/>
    <protectedRange algorithmName="SHA-512" hashValue="9+DNppQbWrLYYUMoJ+lyQctV2bX3Vq9kZnegLbpjTLP49It2ovUbcartuoQTeXgP+TGpY//7mDH/UQlFCKDGiA==" saltValue="KUnni6YEm00anzSSvyLqQA==" spinCount="100000" sqref="FI1" name="Rango2_2"/>
    <protectedRange algorithmName="SHA-512" hashValue="9+DNppQbWrLYYUMoJ+lyQctV2bX3Vq9kZnegLbpjTLP49It2ovUbcartuoQTeXgP+TGpY//7mDH/UQlFCKDGiA==" saltValue="KUnni6YEm00anzSSvyLqQA==" spinCount="100000" sqref="FF1" name="Rango2_1"/>
    <protectedRange algorithmName="SHA-512" hashValue="pQ6vInBI7jDXfrmgGnBjneiSUgubKo9e3UhSr5pntFxC4lQ1L2R7W9mWn9K/xCr9KtD58PriWM0QPl5YbrSUiw==" saltValue="L8IhfO9AhXeu6nkwX8uk8g==" spinCount="100000" sqref="MT1:MU1 NO1 NT1:NX1 MT2:OF1499" name="Rango2_28"/>
    <protectedRange algorithmName="SHA-512" hashValue="2gOcTv8KhhbatWH2J4ld+83e9uojIkSnFb/vPHIX4VEVy4wxI/E7XMqIA+G/US6qZvoaS/ShHA0kq75uL35u7Q==" saltValue="lGxNNsLHiq6QaaaiDiz4eg==" spinCount="100000" sqref="EU1:EV1" name="Rango2_97"/>
    <protectedRange algorithmName="SHA-512" hashValue="cjB0/89+phf70Vhq9PW8mqFIBSi0NBIwb6Nu68c2KHw5qNJONhOzx/CkyH9AcA1QkhnV2r8TzORgeQ70DsWEuQ==" saltValue="HzeP5EzY+7kwoprfNZQSZw==" spinCount="100000" sqref="EQ1:ER1" name="Rango2_96"/>
    <protectedRange algorithmName="SHA-512" hashValue="JwKj3a/zHcB6OOxORC1rYfgpKP/CMRF35vaDwtzTtmBZNFABo9rl+UzICIiMUvVtXhbFZVhylar0BVBIrqUYYA==" saltValue="pPGeTouPdUhW9uae14eM0w==" spinCount="100000" sqref="EM1:EN1" name="Rango2_89"/>
    <protectedRange algorithmName="SHA-512" hashValue="aFc1WXUOJlOo+G2n8ZMY7F5piiLTFVnl4myPipBDWxoC1s3J8AWOGcIhveE/wNCm1zt7bC0JDSax037/ZOICnA==" saltValue="Q4P5E34bqyzrOFTtjh+sIg==" spinCount="100000" sqref="DZ1:EI1" name="Rango2_79"/>
    <protectedRange algorithmName="SHA-512" hashValue="+u8ETP7RnmTFzwP1xRwajJa0k8e4nLv8tEoGW4GVn+3uAiDu7IjPSpc8eJAORlZW6vPJAWwmGRugW8VCG8sO4g==" saltValue="npbfSwlEiEyOodcwZD1w4Q==" spinCount="100000" sqref="DB1:DN1 DT1:DU1 DP1" name="Rango2_78"/>
    <protectedRange algorithmName="SHA-512" hashValue="AmShRyS+16Qs2BAZ2jEJmR8q4zwuR3AjsYFWdb6c6aytHxbFJLulrvObDr2kyHHRhPg6fzAQPYzu7q9IrbOxkA==" saltValue="0EK3h3EL96Rl36tD7x/AxA==" spinCount="100000" sqref="DR1" name="Rango2_77"/>
    <protectedRange algorithmName="SHA-512" hashValue="8gRCTdt0CNtAO2dLV7Ct38/1JJKSzBiwhK4l2Em6CDpHvIllFdFzx1YNg/kImKvJJhopgl5OzaGCDGoQ3Seiug==" saltValue="p/Nnn3bmS6wapzp//VS6xw==" spinCount="100000" sqref="CZ1:DA1" name="Rango2_75"/>
    <protectedRange algorithmName="SHA-512" hashValue="SWHd6qxoLe+bNriEbglZF1YJHrgjbzfRYXYEkAC/lNyLPenLVZ5nZzJ4kqugo93eLe7TsjNhpscveFFzvhDeXg==" saltValue="0midFXnAtyNshnWzg7j43A==" spinCount="100000" sqref="CU1:CX1" name="Rango2_63"/>
    <protectedRange algorithmName="SHA-512" hashValue="vkhPwR+4/byQ/qzcvxgTSwv0zZqkaSroRDhGyI+YhTtMvE0/DSbTvjZN9ZhHZktdTC4DmOgN5qa0D1ikp49lEg==" saltValue="d3jpjbPieahmRekiMD/SSw==" spinCount="100000" sqref="CR1:CS1" name="Rango2_60"/>
    <protectedRange algorithmName="SHA-512" hashValue="t1p36nz9q9KMBzmJFqdunMEiSg1ifvyleFLlXiI3n35hD4pvmEvEyQ0aLv/sFsnuoJI5iTPhALzxlnAUOqMorA==" saltValue="/ans6lUxqRcCPhXNR86ZmQ==" spinCount="100000" sqref="CO1:CP1" name="Rango2_59"/>
    <protectedRange algorithmName="SHA-512" hashValue="a12pJC7sywDpBhhBFqNclpXnG0kDSF+2teaYUx/IkA50kIDDwWTi3ROx6eSgo00jHouMrSxeYC6zq2M3cVX1rA==" saltValue="JxWAHhMbnJFgFI/3ZoTuwA==" spinCount="100000" sqref="CL1" name="Rango2_58"/>
    <protectedRange algorithmName="SHA-512" hashValue="zChlKA2QHLoNazmxQG0BPQVppql2992TAH/DfI7y2lj+Ho95p5JOqiNXfpbO0YhlW/TCDpaEIEyVrS/kQbnQlA==" saltValue="in8Bma4955Tm/LjJCuSDog==" spinCount="100000" sqref="CJ1" name="Rango2_57"/>
    <protectedRange algorithmName="SHA-512" hashValue="kWgY2hoF4KcIxdFPxQipujL/Tey4N4aNp7Z1M/Kh7vAUiOnfu8rofah+OZuthxnoikdOBEOB2ozj6nZk5hNzAg==" saltValue="irDz92D4scIQlSA43H+0Hg==" spinCount="100000" sqref="CI1" name="Rango2_56"/>
    <protectedRange algorithmName="SHA-512" hashValue="AXvv/V//DfM+bbvWvoxeFEI1vXFA5vzrodKwPl3zCMphC3yQXkFTkeL9RvNUYXDiG7qgJqQUYIgDj3x0NohIyA==" saltValue="FoLAWQ0wZuM4/QLW8M1NnA==" spinCount="100000" sqref="CG1" name="Rango2_55"/>
    <protectedRange algorithmName="SHA-512" hashValue="S2IF2XuHip3btzfhr9DBbvfFEwG8DFDi+Opajm/J2IJR+mTIOxcKZebVC5eV0HQ4k9qdTcgeLqK4SdBEkxwO/g==" saltValue="eTA4o7il0cBcu0QmBuVjWg==" spinCount="100000" sqref="CE1" name="Rango2_54"/>
    <protectedRange algorithmName="SHA-512" hashValue="3NidbGkt11ha6IN1y/HCzpX7cM4wtAOUp85PKhWpDss75KMfcvgvVA4eKyildEDIwDNVOVYpCb36wKWqNFOQ2Q==" saltValue="V7aZMcZRdSQd0/GZPHjwHw==" spinCount="100000" sqref="CD1" name="Rango2_53"/>
    <protectedRange algorithmName="SHA-512" hashValue="5InfS2vnDalKnufFiqFUvr4P4JViu8X2tHBM9Y1eg5Bzc96fjwSxrumO4AJMDdb6F+n7/iptghai6C6flopOnw==" saltValue="43IKR18eirSZT50xvmea9Q==" spinCount="100000" sqref="BS1:BT1 BY1:CA1" name="Rango2_51"/>
    <protectedRange algorithmName="SHA-512" hashValue="vFJvjG+iQrj8vDWVDifD5qDOHBOSB9V8wt0/5OJVoxWwruwuccUmaqzIh5JUODzpDmxUROk2xJzyAFtKXgcHQg==" saltValue="lgDVsS9IWXRoh0tXSdkS+g==" spinCount="100000" sqref="BQ1:BR1" name="Rango2_31"/>
    <protectedRange algorithmName="SHA-512" hashValue="RZ02o6S0Mo4cSN0uwEzcJ/558fbGU6fLMxQojIuecIts7rJg6uw6+43q9f9okZ7VyKkFm2ilAAYEIZzdX+QIyg==" saltValue="XuWkTez3QIGAk7pe3zpNmw==" spinCount="100000" sqref="BJ1:BK1" name="Rango2_29"/>
    <protectedRange algorithmName="SHA-512" hashValue="WNZU3jjEATib8ybpiFObhOTRkdEQuE8Jup1V/OYC6qXzSYkXKP/HDDhIGNlcclthkWG9WF2246GAKTIu+PwOyQ==" saltValue="D9mkQ7CIj7KAkiw7OWU/8g==" spinCount="100000" sqref="BI1" name="Rango2_27"/>
    <protectedRange algorithmName="SHA-512" hashValue="YRHPUqMmepU5uJeUadNBpjTbnssMrleyPZ1FIcyRUHikknEWIOuqFlUpFYanUAt+RrR6WdIxfmY53S47/UJA2g==" saltValue="H2y28rMTiCh6/OyAqBW4cA==" spinCount="100000" sqref="BU1:BX1 AZ1:BH1" name="Rango2_9"/>
    <protectedRange algorithmName="SHA-512" hashValue="cAqnPN+UCIZzte8I1PR0A+E1NnkaKA1uIlTKaL2Ooq+bsEVoZy+3rFiHfZ83amseg3KrfSyT3g0I28v4fEOZZA==" saltValue="8U9Hp6LW9UleuWFcK7+zGw==" spinCount="100000" sqref="C1 AK1:AY1" name="Rango2_6"/>
    <protectedRange algorithmName="SHA-512" hashValue="sMY+pHLlO5KJvSN2d2UyDF9UqaYlI9+bYSZVe6vzz5hc8EF5TJqLns5LNTZaakwfC7zWg4d61TtgmLrIuw1rJQ==" saltValue="kY3lBDcBh4szOfiRKeVn3w==" spinCount="100000" sqref="R1:AB1 AD1:AI1" name="Rango2_5"/>
    <protectedRange algorithmName="SHA-512" hashValue="leWdZjnXA1ZUAjY4P4D99in2DAqSbdhZWN2583ktIGRcveG4iPy27xRGLZrv61dceCUHijEcH27zWZkj599aPA==" saltValue="u3ztF6NvYJB1BmfbV7Xk8g==" spinCount="100000" sqref="P1:Q1" name="Rango2_4"/>
    <protectedRange algorithmName="SHA-512" hashValue="6a5oYwZw9WJcgjqXpleUXH8uaqNEuymPPpeOb7lKBc1WoM6IG/DNyDLWmj2lYwxnZO2yhl+B61kwrxD9m9AdhQ==" saltValue="tdNQPzLQd+n9Ww064QJIaQ==" spinCount="100000" sqref="H126:H142 H235:H318 H513:H552 H563:H670 H684:H707 H724:H738 H741:H742 H795:H968 H1824:H1831 H1833:H1996 H2108:H2151 H2183:H2305 H2320:H2379 H2381:H2384 L3143 H2386:H2752 H970:H1810 H2755:H3450 H2:H55" name="Rango2_61"/>
    <protectedRange algorithmName="SHA-512" hashValue="h3K6ZlV1kJk13sWYl35oSQZzT5o0Ch3dXlvl+Mk1LsOF2bMT94N0w0RZivBVwc8HUlb7YhU3cTwFBGFbeyep5A==" saltValue="UBfBVB1eUJlUmHazaNLJxg==" spinCount="100000" sqref="CH2:CH3450" name="Rango2_7"/>
    <protectedRange algorithmName="SHA-512" hashValue="Gqwr8n5jYbCESAqCFk8dpOzViQICBV+k0xoqBoQaZ5lHaRlvT9TZDB4yXtm+qC6OhD064ZDBOFWkwo+LHXu1sg==" saltValue="gEL9PCN2ekF2IxW9yqAGYA==" spinCount="100000" sqref="IR207:IR318 IR513:IR552 IR563:IR738 IR741:IR742 IR762:IR767 IR769 IR782:IR787 IR795:IR811 IR813:IR821 IR823:IR826 IR828:IR851 IR853:IR968 IR1886:IR1996 IR2108:IR2151 IV2234 IR2183:IR2305 IR2320:IR2379 IR2381:IR2384 IR2386:IR2752 IR970:IR1880 IR2755:IR3450 IR2:IR29" name="Rango2_40_2"/>
    <protectedRange algorithmName="SHA-512" hashValue="EEHzbvEYwO1eufllBljOz0uf9BJ2ENtvOScQ7IsS321QhYbwKn7qhHKKP8cKj02rTDvVRMWvwQ1ZP0mZWsBprQ==" saltValue="CjXqBRFbKezlWOFV37MnDQ==" spinCount="100000" sqref="GP174:GQ318 GV174:GV318 GM174:GM318 GM513:GM552 GV513:GV552 GP513:GQ552 GP563:GQ670 GV563:GV670 GM563:GM670 GM684:GM707 GP684:GQ707 GV684:GV707 GV724:GV738 GM724:GM738 GP724:GQ738 GP741:GQ742 GM741:GM742 GV741:GV742 GV757:GV760 GV767 GV769 GP795:GQ968 GV795:GV968 GM795:GM968 GP1811:GQ1835 GP1810 GQ1836:GQ1838 GP1839:GQ1996 GV2108:GV2155 GM2108:GM2155 GP2108:GQ2155 GV2183:GV2305 GM2183:GM2305 GP2183:GQ2305 GP2320:GQ2379 GV2320:GV2379 GM2320:GM2379 GP2381:GQ2384 GV2381:GV2384 GM2381:GM2384 GM2386:GM2753 GP2386:GQ2753 GV2386:GV2752 GP2755:GQ3418 GV2755:GV3418 GM2755:GM3418 GM970:GM1996 GV970:GV1996 GP970:GQ1809 GP2:GQ29 GV2:GV29 GM2:GM29" name="Rango2_30_2"/>
    <protectedRange algorithmName="SHA-512" hashValue="Rgskw+AQdeJ5qbJdarzTa3SCkJfDGziy0Uan5N0F3IWn/H3Z/e+VcB56R7Nes7MPxNHewNP1sSSucVjz3iTLeA==" saltValue="qKZH3DnwaZHBzy3cBZo1qQ==" spinCount="100000" sqref="GE208:GE288 GE293:GE307 GE309:GE318 GE513:GE552 GE563:GE644 GE646:GE670 GE684:GE707 GE722:GE738 GE741:GE742 GE761:GE762 GE766:GE769 GE804 GE802 GE796:GE799 GE806:GE811 GE813:GE823 GB837 GE825:GE833 GE835:GE838 GE840:GE846 GE849 GE853:GE854 GE851 GE856 GE858:GE861 GE863:GE871 GB884 GB888 GB944 GB901 GE873:GE940 GE942:GE968 GB1528 GB1799 GD1811 GE1776:GE1810 GE1812:GE1996 GE2108:GE2155 GE2183:GE2257 GE2259:GE2289 GE2291:GE2298 GE2300:GE2305 GE2320:GE2379 GE2381:GE2384 GE2386:GE2752 GE2755:GE3418 GE970:GE1774 GE2:GE29" name="Rango2_31_28"/>
    <protectedRange algorithmName="SHA-512" hashValue="Umj9+5Ys20VQPxBFtc6qE5LtKKSgPKwit+B8dd4XnEUaLfBM2ozpkEC4YxwK0SbBiAHDDex+pY+LomQ0lyuamQ==" saltValue="N2/MCRws+mmA+NXw0axolg==" spinCount="100000" sqref="GI165:GI231 GG165:GG231 GH232:GI235 GG236:GG318 GD165:GD318 FX165:FX318 GK165:GK318 GI236:GI318 GK513:GK552 GG513:GG552 GI513:GI552 FX513:FX552 GD513:GD552 GG563:GG670 GD563:GD670 FX563:FX670 FX684:FX707 GD684:GD707 GG684:GG738 GD722:GD738 GK563:GK738 FX724:FX738 GI563:GI738 GI741:GI742 FX741:FX742 GK741:GK742 GD741:GD742 GG741:GG742 GI761:GI762 GG761:GG762 GK761:GK762 GD761:GD762 FX767 GD766:GD769 GI766:GI769 GG766:GG769 GK766:GK769 GI795:GI968 GG795:GG968 GD795:GD968 GK795:GK968 FX795:FX968 FX1817:FX1996 GD1812:GD1996 FX2108:FX2155 GI2108:GI2155 GG2108:GG2155 GD2108:GD2155 GK2108:GK2155 FX2183:FX2188 FX2190:FX2197 GG2183:GG2256 GA36:GA41 GA43:GA44 GA49 GA53:GA54 GA56 GA58 GA60:GA66 GA69 GA71 GA73:GA81 GA83:GA86 GA89:GA107 GA110 GA112 GA114:GA116 GA118 GA120:GA122 GA127:GA129 GA134:GA136 GA138:GA139 GA144 GA147 GA149:GA150 GA153:GA154 GA156 GA158:GA161 GA163 GA165:GA318 GA320:GA322 GA330 GA332 GA335:GA337 GA341 GA347 GA349 GA357:GA358 GA365 GA367 GA373:GA402 GA404:GA411 GA413:GA418 GA421 GA423:GA433 GA435:GA438 GA440:GA443 GA445 GA447 GA450 GA453 GA455 GA474:GA476 GA478:GA479 GA487:GA490 GA493 GA497 GA501:GA502 GA504:GA507 GA510 GA513:GA552 GA557:GA559 GA563:GA673 GA675 GA677 GA680:GA681 GA683:GA739 GA741:GA742 GA745 GA747:GA749 GA761:GA762 GA767:GA769 GA774 GA780 GA790:GA792 GA1748:GA1999 GA2001 GA2004:GA2007 GA2009 GA2012:GA2017 GA2021:GA2024 GA2026 GA2029:GA2032 GA2034 GA2036:GA2037 GA2039 GA2041 GA2044:GA2048 GA2050:GA2052 GA2054 GA2057 GA2059:GA2062 GA2064 GA2066 GA2070:GA2071 GA2073 GA2076:GA2078 GA2081:GA2084 GA2086:GA2087 GA2094:GA2095 GA2098:GA2099 GA2102:GA2105 GA2108:GA2159 GA2161:GA2163 GA2165 GA2167:GA2171 GA2175 GD2183:GD2257 GG2258:GG2259 GG2264 GG2268:GG2278 GA2183:GA2286 FX2199:FX2288 GA2288:GA2292 FD2291:FD2292 FX2290:FX2292 GD2259:GD2298 FX2295:FX2298 FX2301 GI2183:GI2305 GK2183:GK2305 GA2294:GA2305 GG2280:GG2305 GD2300:GD2305 FX2304:FX2305 GI2366:GI2379 GG2366:GG2379 GD2366:GD2379 GA2366:GA2379 GK2366:GK2379 FX2366:FX2379 GI2381:GI2384 GG2381:GG2384 GD2381:GD2384 GA2381:GA2384 GK2381:GK2384 FX2381:FX2384 FX2386:FX2753 GI2386:GI2752 GG2386:GG2752 GA2386:GA2752 GD2386:GD2752 GK2386:GK3418 GG2755:GG3418 GD2755:GD3418 GA2755:GA3418 FX2755:FX3418 GI2755:GI3418 GA794:GA1746 GK970:GK1996 GG970:GG1996 GI970:GI1996 GD970:GD1810 FX970:FX1815 GI2:GI29 GG2:GG29 GD2:GD29 GK2:GK29 FX2:FX29 GA2:GA34" name="Rango2_31_2"/>
    <protectedRange algorithmName="SHA-512" hashValue="GQxmOzaTuMFsDZHCl1ODFaXPPghrRZcRpa/1VH3algTqDX4GRiaFFj6Q2wDsqOuE7x55/FLHiiv9LV1tbOzWGQ==" saltValue="cUsFM4zNMtXa1it2k0Up7Q==" spinCount="100000" sqref="CL2:CL3450" name="Rango2_20_3"/>
    <protectedRange algorithmName="SHA-512" hashValue="RQ91b7oAw60DVtcgB2vRpial2kSdzJx5guGCTYUwXYkKrtrUHfiYnLf9R+SNpYXlJDYpyEJLhcWwP0EqNN86dQ==" saltValue="W3RbH3zrcY9sy39xNwXNxg==" spinCount="100000" sqref="AZ203:BH270 AZ272:BH318 BU203:BX318 AZ513:BH552 BU513:BX552 BU563:BX670 AZ563:BH670 AZ684:BH707 BU684:BX707 BU724:BX738 AZ724:BH738 AZ741:BH742 BU741:BX742 AZ795:BH968 BU795:BX968 BV1765:BX1765 AZ1821:BF1822 AZ1823:BH1846 AZ1849:BH1861 AZ1863:BH1864 AZ1873:BH1996 BU1766:BX1996 AZ2108:BH2155 BU2108:BX2155 AZ2183:BH2305 BU2183:BX2305 AZ2320:BH2353 BU2320:BX2379 AZ2360:BH2379 BU2381:BX2384 AZ2381:BH2384 BU2753:BV2753 BX2753 AZ3320:BH3399 AZ2386:BH2753 BU2386:BX2752 AZ2755:BH3318 AZ970:BH1810 BU970:BX1764 BU2755:BX3450 AZ3401:BH3450 AZ2:BH29 BU2:BX29" name="Rango2_88_99"/>
    <protectedRange algorithmName="SHA-512" hashValue="fMbmUM1DQ7FuAPRNvFL5mPdHUYjQnlLFhkuaxvHguaqR7aWyDxcmJs0jLYQfQKY+oyhsMb4Lew4VL6i7um3/ew==" saltValue="ydaTm0CeH8+/cYqoL/AMaQ==" spinCount="100000" sqref="AT208:AT270 AV208:AY270 AT271:BH271 AV272:AY318 AT272:AT318 AT513:AT552 AV513:AY552 AT563:AT670 AV563:AY670 AV684:AY707 AT684:AT707 AV724:AY738 AT724:AT738 AT741:AT742 AV741:AY742 AT795:AT968 AV795:AY968 AV1820:AW1820 AV1821:AY1846 AV1847:BH1848 AV1849:AY1864 AZ1862:BH1862 AV1865:BH1872 AT1814:AT1996 AV1873:AY1996 AT2108:AT2155 AV2108:AY2155 AT2183:AT2305 AV2183:AY2305 AZ2354:BH2354 AV2355:BH2359 AV2320:AY2354 AT2320:AT2379 AV2360:AY2379 AT2381:AT2384 AV2381:AY2384 AV3319:BH3319 AV3320:AY3399 AV3400:BH3400 AV2386:AY2753 AT2386:AT2753 AV2755:AY3318 AT970:AT1810 AV970:AY1810 AT2755:AT3450 AV3401:AY3450 AT2:AT29 AV2:AY29" name="Rango2_88_91"/>
    <protectedRange algorithmName="SHA-512" hashValue="CHipOQaT63FWw628cQcXXJRZlrbNZ7OgmnEbDx38UmmH7z19GRYEzXFiVOzHAy1OAaAbST7g2bHZHDKQp2qm3w==" saltValue="iRVuL+373yLHv0ZHzS9qog==" spinCount="100000" sqref="AF203:AG318 AK203:AK318 AI203:AI318 AK513:AK552 AI513:AI552 AF513:AG552 AF563:AG670 AI563:AI670 AK563:AK670 AI684:AI707 AF684:AG707 AK684:AK707 AI724:AI738 AF724:AG738 AK724:AK738 AF741:AG742 AK741:AK742 AI741:AI742 AF795:AG968 AI795:AI968 AK795:AK968 AK1798:AK1810 AK1822:AK1844 AL1843:AM1844 AN1844:AP1844 AK1845:AP1848 AK1785:AP1797 AI1822:AI1864 AF1823:AG1864 AK1849:AK1863 AK1864:AP1872 AF1866:AI1872 AF1873:AG1996 AI1873:AI1996 AK1873:AK1996 AF2108:AG2155 AI2108:AI2155 AK2108:AK2155 AF2183:AG2305 AI2183:AI2305 AK2183:AK2305 AL2357:AP2359 AF2320:AG2379 AI2320:AI2379 AK2320:AK2379 AF2381:AG2384 AI2381:AI2384 AK2381:AK2384 AK2386:AK2753 AF970:AG1810 AI970:AI1810 AK970:AK1784 AK2755:AK3450 AF2386:AG3450 AI2386:AI3450 AF2:AG29 AI2:AI29 AK2:AK29" name="Rango2_88_7_5"/>
    <protectedRange algorithmName="SHA-512" hashValue="NkG6oHuDGvGBEiLAAq8MEJHEfLQUMyjihfH+DBXhT+eQW0r1yri7tOJEFRM9nbOejjjXiviq9RFo7KB7wF+xJA==" saltValue="bpjB0AAANu2X/PeR3eiFkA==" spinCount="100000" sqref="AL207:AR318 AL513:AR552 AL563:AR670 AL684:AR707 AL724:AR738 AL741:AR742 AL795:AR968 AQ1813:AR1821 AL1822:AR1842 AN1843:AR1843 AQ1844:AR1848 AL1798:AR1810 AQ1785:AR1797 AL1849:AR1863 AQ1864:AR1872 AL1873:AR1996 AL2108:AR2155 AL2183:AR2305 AQ2357:AR2359 AL2320:AR2356 AL2360:AR2379 AL2381:AR2384 AL2386:AR2418 AL2419:AS2419 AL2753:AP2753 AL2420:AR2752 AL970:AR1784 AL2755:AR3450 AL2:AR29" name="Rango2_88_65"/>
    <protectedRange algorithmName="SHA-512" hashValue="fPHvtIAf3pQeZUoAI9C2/vdXMHBpqqEq+67P5Ypyu4+9IWqs3yc9TZcMWQ0THLxUwqseQPyVvakuYFtCwJHsxA==" saltValue="QHIogSs2PrwAfdqa9PAOFQ==" spinCount="100000" sqref="AB207:AB318 AB513:AB552 AB563:AB670 AB684:AB707 AB724:AB738 AB741:AB742 AB795:AB968 AC1847:AC1854 AC1856:AC1859 AB1815:AB1996 AB2108:AB2155 AB2183:AB2305 AB2320:AB2379 AB2381:AB2384 AB2386:AB2753 AB970:AB1810 AB2755:AB3450 AB2:AB29" name="Rango2_88_5_5"/>
    <protectedRange algorithmName="SHA-512" hashValue="LEEeiU6pKqm7TAP46VGlz0q+evvFwpT/0iLpRuWuQ7MacbP0OGL1/FSmrIEOg2rb6M+Jla2bPbVWiGag27j87w==" saltValue="HEVt+pS5OloNDlqSnzGLLw==" spinCount="100000" sqref="AH207:AH318 AH513:AH552 AH563:AH670 AH684:AH707 AH724:AH738 AH741:AH742 AH795:AH968 AH1823:AH1865 AH1873:AH1996 AH2108:AH2155 AH2183:AH2305 AH2320:AH2379 AH2381:AH2384 AH970:AH1810 AH2386:AH3450 AH2:AH29" name="Rango2_8_7"/>
    <protectedRange algorithmName="SHA-512" hashValue="q2z5hEFmXS0v2chiPTC/VCoDWNlnhp+Xe6Ybfxe48vIsnB/KTJQxJv+pFUnCXfZ9T6vyJopuqFFNROfQTW/JUw==" saltValue="IctfdGJb5tOTpq+KPi9vww==" spinCount="100000" sqref="IC9:II29 IC126:II142 IC143:ID145 IG143:II145 AD133:AE318 IC146:II318 HZ126:HZ318 AD513:AE552 IC513:II552 HZ513:HZ552 AD563:AE670 IC563:II670 HZ563:HZ670 AD684:AE707 IF671:II685 IC684:IE685 IC671:IC683 IC686:II707 IG708:II708 IF709:II723 IC724:II730 AD724:AE738 AD741:AE742 IC731:ID738 IG731:II738 HZ684:HZ738 HZ741:HZ742 IG741:II742 IC741:ID742 IC761:II762 IE767:II769 HZ767:HZ769 IC816:IE816 IC824:IE824 IG816 IG824 IC825:IG829 IG820 IC831:IG832 IG830 IC820:IE820 IC830:IE830 IC817:IG819 IC821:IG823 IC795:II811 IC812:IG815 IG833 IC833:IE833 IC834:IG837 IH812:II837 IC838:II844 IC845:IE845 IG845 IC846:IG846 IH845:II846 IC847:II857 IC859:IE859 IG859 IC858:IG858 IH858:II859 AD795:AE968 HZ795:HZ968 IC860:II968 IC970:II1000 IC1001:ID1003 IG1001:II1003 AD1823:AE1864 AD1865:AG1865 AI1865 IG1738:II1738 IC1738:ID1738 IC1739:II1872 IC1873:ID1875 IC1876:II1879 IG1873:II1875 IC1880:ID1883 IG1880:II1883 AD1866:AE1996 IC1884:II1996 IC2108:II2151 AD2108:AE2155 HZ2108:HZ2153 IC2152:IC2155 HZ2155 IC2183:IC2229 IC2230:IE2256 AD2183:AE2305 IC2257:ID2257 IG2257:II2257 HZ2183:HZ2305 IC2258:II2305 AD2320:AE2379 AD2381:AE2384 HZ2320:HZ2379 IC2320:II2379 HZ2381:HZ2384 IC2381:II2384 IC2386:II2390 IC2391:IG2393 IC2394:IE2394 IG2394 IH2391:II2394 IC2395:II2395 IC2396:IG2397 IC2399:IG2399 IC2398:IE2398 IG2398 IH2396:II2399 IC2756:II2758 ID2755:II2755 IC2753:IC2755 IC2759:ID2759 IG2759:II2759 IC2760:II2813 IC2814:ID2814 IG2814:II2814 IC2815:II3418 HZ2386:HZ3418 IC2400:II2752 HZ970:HZ1996 AD970:AE1810 IC1004:II1737 AD2386:AE3450 IG2:IJ8 IJ9:IJ3450 HZ2:HZ29 AD2:AE29 IC2:ID8" name="Rango2_88_39"/>
    <protectedRange algorithmName="SHA-512" hashValue="AYYX88LSDB6RDNMvSqt0KPGWPjBqTk56tMxTOlv5QD61MGTKAAQnSnudvNDWPN0Bbllh2qRQC+P5uq7goxjdrw==" saltValue="i/iPMewnks1FoXYOjKMEVg==" spinCount="100000" sqref="AA207:AA318 AA513:AA552 AA563:AA670 AA684:AA707 AA724:AA738 AA741:AA742 AA795:AA968 AA2108 AA2110:AA2113 AA2116 AA2119:AA2120 AA2122:AA2155 AA2183:AA2305 AA2320:AA2324 AA2326:AA2379 AA2381:AA2384 AA2386:AA2752 AA970:AA1996 AA2755:AA3450 AA2:AA29" name="Rango2_87_6"/>
    <protectedRange algorithmName="SHA-512" hashValue="NUll9P9xh7KbSfMYpMxsRZLfDw/y/AzW2LSWlpXVscBDqiAxmzo71xjs+a2lh+jRa7pceOC849slke4+ZKx8LA==" saltValue="8qbkKpQ+CiQuLnqgShNvXA==" spinCount="100000" sqref="S207:S318 S513:S552 S563:S670 S684:S707 S724:S738 S741:S742 S795:S968 S1824:S1996 S2108:S2155 S2183:S2305 S2320:S2379 S2381:S2384 S2386:S2752 S970:S1810 S2755:S3450 S2:S29" name="Rango2_88_6"/>
    <protectedRange algorithmName="SHA-512" hashValue="KHhv3JU/LRdRrRTxxkgFceEHPZ5UzadmpZRZR3zmQRnPvkUJZuanRafIJ+qde0IWwLZSvFIQDyUAHq6v6k7XIg==" saltValue="2GKG1kCzVNNcn+vbOPuhJA==" spinCount="100000" sqref="P207:P318 P513:P552 P563:P670 P684:P707 P724:P738 P741:P742 P795 P1004 P2201 P803 P805 P811 P816:P817 P858 P860 P887 P1011 P1036 P1059 P1061 P1075 P1111 P1146 P1177 P1388 P1396 P1412 P1475 P1587 P1648 P1674 P1680 P1706 P1889:P1906 P1909 P1912 P1917 P1921 P1924 P1932 P1936 P1943 P1945:P1946 P1948 P1956 P1958:P1960 P1963 P1971 P1974:P1977 P1982 P1985 P1991:P1993 P2208 P2213 P2218 P2223 P2257:P2305 P2320:P2379 P2381:P2384 P2386:P2753 P2755:P3450 P2:P29" name="Rango2_2_5"/>
    <protectedRange algorithmName="SHA-512" hashValue="XZw03RosI/l0z9FxmTtF29EdZ7P+4+ybhqoaAAUmURojSR5XbGfjC4f2i8gMqfY+RI9JvfdCA6PSh9TduXfUxA==" saltValue="5TPtLq2WoiRSae/yaDPnTw==" spinCount="100000" sqref="DN30:DO91 CZ92:DO164 DG165:DO166 DE166:DF166 DD165:DF165 CZ165:DC166 GB161 FK163 GB167:GB168 GB171 GB174 GB179 FY89:FY178 FK181 FE89:FE245 FE247 AU92:AU270 FH89:FH287 GB288 FK290:FK291 GE290:GE291 DZ89:EI291 FH291:FH292 DZ292 EB292:EI292 CZ167:DO318 CI92:CJ318 T92:Z318 CR92:CS318 CO92:CP318 BQ92:BT318 BY92:CA318 CU92:CX318 AS92:AS318 AU272:AU318 CD92:CE318 Q92:R318 IK89:IL318 GB307 FK308 GE308 GB312 FP89:FQ318 IA89:IA318 FT89:FT318 EN89:EN318 GL89:GL318 GJ89:GJ318 GX89:GY318 HI89:HI318 EQ89:ER318 FE249:FE318 FV89:FW318 EU89:EV318 GS89:GS318 FH296:FH318 FY180:FY318 HT89:HY318 GN89:GN318 DZ293:EI318 CD513:CE552 CU513:CX552 CO513:CP552 CR513:CS552 CI513:CJ552 AU513:AU552 AS513:AS552 T513:Z552 N513:N552 Q513:R552 BY513:CA552 BQ513:BT552 CZ513:DM552 DN319:DO562 FH513:FH525 GX513:GY552 GJ513:GJ552 GL513:GL552 EN513:EN552 FT513:FT552 GS513:GS552 FP513:FQ552 FH527:FH552 EU513:EV552 EQ513:ER552 FE513:FE552 FY513:FY552 GN513:GN552 IK513:IL552 DZ513:EI552 FV513:FW552 HI513:HI552 IA513:IA552 HT513:HY552 CZ563:DO670 CR563:CS670 CO563:CP670 BQ563:BT670 CU563:CX670 N563:N670 AS563:AS670 AU563:AU670 CI563:CJ670 BY563:CA670 Q563:R670 T563:Z670 CD563:CE670 IK563:IL670 GB650 GB655 FP563:FQ670 GS563:GS670 IA563:IA670 FT563:FT670 EN563:EN670 GX563:GY670 HI563:HI670 FY563:FY670 FE563:FE670 FV563:FW670 GN563:GN670 FH563:FH670 EQ563:ER670 EU563:EV670 DZ563:EI670 HT563:HY670 DN671:DO685 CZ684:DM685 N684:N707 Q684:R707 AU684:AU707 AS684:AS707 BY684:CA707 CD684:CE707 CI684:CJ707 CO684:CP707 CR684:CS707 CU684:CX707 CZ686:DO707 T684:Z707 BQ684:BT707 BI684:BJ707 DZ684:EI707 EQ684:ER707 EU684:EV707 FE684:FE707 FH684:FH707 FP684:FQ707 FT684:FT707 FV684:FW707 FY684:FY707 GN684:GN707 GS684:GS707 GX684:GY707 HT684:HY707 IA684:IA707 IK684:IL707 DH708:DO723 CZ724:DO730 HU708:HU722 HW708:HW722 HY708:HY722 HT723:HU723 HW723:HY723 DZ724:EI730 AU724:AU738 CR723:CS738 CO724:CP738 CU722:CX738 BQ724:BT738 BY724:CA738 N724:N738 Q724:R738 BI724:BJ738 AS724:AS738 CZ731:DM738 T724:Z738 CI738 CD724:CE738 CI722:CJ737 T741:Z742 CI741:CJ742 CZ741:DM742 AS741:AS742 BI741:BJ742 Q741:R742 N741:N742 CD741:CE742 BY741:CA742 BQ741:BT742 CU741:CX742 CO741:CP742 CR741:CS742 AU741:AU742 DL746:DM753 GB733:GB736 FP724:FQ738 EQ724:ER738 EU724:EV738 FE724:FE738 GN724:GN738 GS724:GS738 FY724:FY738 IA723:IA738 FT723:FT738 EN684:EN738 GL563:GL738 GJ563:GJ738 GX724:GY738 HT724:HY738 FH723:FH738 HI686:HI738 FV724:FW738 IK722:IL738 EI731:EI738 DZ731:EG738 HI742 DZ742:EG742 EI741:EI742 DZ741:EF741 IK741:IL742 FV741:FW742 FH741:FH742 HT741:HY742 GX741:GY742 GJ741:GJ742 GL741:GL742 EN741:EN742 FT741:FT742 IA741:IA742 FY741:FY742 GS741:GS742 GN741:GN742 FE741:FE742 EU741:EV742 EQ741:ER742 FP741:FQ742 DL756:DM760 CW761:CX762 DG761:DM761 DH762:DM762 CU767:CX767 BQ768:BT768 DG766:DM766 DE768:DM768 CW766:CX766 BS766:BT767 DF767:DM767 CR769:CS769 CW769:CX769 DF769:DM769 BS769:BT769 FT757:FT760 HI757:HI760 FP761:FQ762 GL761:GL762 GJ761:GJ762 IA761:IA762 IK761:IL761 EE761:EG762 EA762 EC761:EC762 FT762 EN762 FH762 FV767:FW767 FE767 FY767:FY768 IK767:IL767 FQ766 FV766 GL766:GL769 GJ766:GJ769 FT766:FT769 HI766:HI769 FE769 FH769 FV769:FW769 GX766:GY769 HT767:HY769 IN766:IN769 DN731:DO794 GE795 GB796 FH796 FK795:FK796 GB798 FK801 GE801 FB798 FH801 DZ795:EI802 FH798 EA803 EC803 EE803:EI803 FK803 GE803 FH803 GB805 FK805 GE805 EQ795:ER806 FE795:FE806 FP795:FQ806 EN795:EN806 FH805:FH806 EQ807 GB809 EU795:EV810 CZ795:DO838 BQ795:BT848 EU831:EV831 EU814:EV814 EU819:EV819 EU815:EU818 EU826:EV826 GB825 EU824:EU825 GE812 EU829:EV829 EU827:EU828 EU821:EV823 EU820 EU832 GB830:GB832 GB820:GB821 GB811:GB812 EU811:EU813 EU830 FK812:FK813 FK817 FK824 FK826 FY795:FY812 FK830:FK831 GB817:GB818 EU835:EV835 EU834 GB835:GB836 EU836:EU837 EU833:EV833 FK834 FH808:FH836 EU839:EU840 EU838:EV838 EU841:EV841 FH838 GB838 FH840:FH841 EU842 EU843:EV844 EU845:EU846 DZ804:EI845 DZ846:EG846 EI846 EU854:EV855 EU849:EV850 EU848 EU847:EV847 EU852:EV852 FK850 FK846:FK848 EU853 FT795:FT848 DZ849:ED849 EG849:EI849 DZ847:EI848 GB853 FH843:FH851 EU851 FP808:FQ848 FQ850 FP849:FP850 EU856 FK855:FK856 EU857:EV857 FK859 EU858:EU861 FE808:FE862 EU869:EU870 FK866 EU862:EV864 EU865 EU866:EV868 EU871:EV874 FK872 FH853:FH874 FY814:FY872 EU875 FK879 GB881 FK881 FE864:FE882 GB887 FK894 FH893:FH894 FH876:FH891 EN808:EN894 GB906:GB907 FY901:FY926 FK908 FY874:FY898 EM895:EN895 FK931 GB935 FK944 GN795:GN917 CZ951:DM953 DA954:DM954 DN951:DO971 CZ970:DM971 AS795:AS968 AU795:AU968 CI795:CJ968 CR795:CS968 CO795:CP968 CU795:CX968 BQ850:BT968 BY795:CA968 CD795:CE968 T795:Z968 CZ955:DM968 GB957 FP851:FQ968 EQ808:ER968 EU876:EV968 FE884:FE968 GN919:GN968 GS795:GS968 FY928:FY968 IA795:IA968 FT850:FT968 EN896:EN968 GL795:GL968 GJ795:GJ968 GX795:GY968 IK795:IL968 DZ850:EI968 HT795:HY968 HI795:HI968 FH896:FH968 EH969 CZ972:DO1089 T1231:X1231 Z1231 T970:Z1230 DN1386:DO1499 GB1651 BQ1765:BU1765 DB1811:DM1812 V1813:W1822 U1823:W1823 DD1760 DD1759:DE1759 CJ1794:CJ1806 W1837 V1824:W1836 BY1813:BZ1837 BY1839:BY1840 BZ1838:BZ1840 T1824:U1841 V1838:W1841 R1811:R1850 T1842:W1850 X1811:X1850 Z1811:Z1850 Q1813:Q1850 CA1813:CA1859 CO1813:CP1843 Y1813:Y1850 CW1768:CX1768 N1801:N1810 DD1761:DE1810 CZ1759:DC1810 DB1859:DM1859 DF1759:DM1810 CZ1386:DM1758 CI1794:CI1859 CJ1808:CJ1859 BY1841:BZ1859 CZ1813:DM1858 GA1747:GB1747 ED1771:ED1772 GB1765 GB1774 EC1766:ED1770 GB1786 DZ1800:EA1810 GB1800 GB1783 EB1805 EB1806:EC1810 EB1800:EC1804 ED1800:ED1810 FK1810 IL1794:IL1796 FT1801:FT1836 GB1838 GP1836:GP1838 GB1843 GB1854 GB1816 FH1777:FH1785 FK1768 FE1811:FE1815 FK1757:FK1759 IK1794:IK1859 IL1798:IL1859 FH1787:FH1854 FE1778:FE1809 FV2123:FW2155 EC1773:ED1799 DZ1766:EB1799 FH1759:FH1775 FE1744:FE1776 GB1738:GB1740 FK1738 FH1529:FH1757 FY1469:FY1815 EE1766:EI1810 FY1817:FY1853 CZ1884:DD1884 DF1884:DM1884 CZ1860:DM1881 FY1855:FY1882 CI1860:CJ1996 CO1845:CP1996 CU1769:CX1996 BQ1766:BT1996 N1813:N1996 T1851:Z1996 AS1813:AS1996 AU1813:AU1996 BY1860:CA1996 Q1851:R1996 CD1812:CE1996 CZ1885:DM1996 FP1812:FQ1996 EQ1812:ER1996 EU1812:EV1996 FE1817:FE1996 GN1824:GN1996 GS1824:GS1996 FY1884:FY1996 FT1838:FT1996 FH1857:FH1996 IK1860:IL1996 BQ2123:BT2151 FH2123:FH2136 DZ2123:EI2151 IK2123:IL2151 FH2138:FH2141 BR2152:BT2153 CO2123:CP2155 CR2123:CS2155 N2123:N2155 CI2123:CJ2155 CU2123:CX2155 BI2152:BI2154 AU2123:AU2155 AS2123:AS2155 BY2123:CA2155 CD2123:CE2155 BQ2154:BT2155 Q2123:R2155 T2123:Z2155 CZ2123:DM2133 EA2152 EC2152 EE2152:EI2152 EU2123:EV2152 EV2153 EX2153 FB2153 FQ2143 FT2123:FT2155 FH2143:FH2155 FE2123:FE2155 FY2123:FY2155 EQ2123:ER2155 EM2139 DZ2153:EI2155 EU2154:EV2155 GL2123:GL2155 GJ2123:GJ2155 GX2123:GY2155 GN2123:GN2155 GS2123:GS2155 HI2123:HI2155 HT2123:HY2153 HT2154:HW2154 HY2154:HZ2154 IA2123:IA2155 HT2155:HY2155 CZ2183:DM2186 DB2188:DC2189 DD2187:DM2189 CZ2187:DA2189 CZ2190:DM2191 DD2198 DE2192:DM2198 DD2192:DD2196 CZ2192:DC2198 FX2189 EN2183:EN2191 FX2198 T2183:Z2237 T2238:X2238 Z2238 BI513:BJ552 CZ840:DO851 CZ839:DF839 DH839:DO839 CZ853:DO858 CZ852:DF852 DH852:DO852 CZ860:DO950 CZ859:DF859 DH859:DO859 CZ1091:DO1091 CZ1090:DF1090 DH1090:DO1090 CZ1093:DO1118 CZ1092:DF1092 DH1092:DO1092 CZ1119:DF1119 DH1119:DO1119 CZ1883:DM1883 CZ1882:DF1882 DH1882:DM1882 CZ2135:DM2155 CZ2134:DF2134 DH2134:DM2134 DZ1813:EI1996 EN2123:EN2138 EN2140:EN2155 FP2123:FQ2142 FP2144:FQ2155 FV795:FW968 FV2005 FV2021 GS1776:GS1822 N92:N318 N795:N963 Q795:R968 AS2183:AS2305 AU2183:AU2305 CR2183:CS2305 CO2183:CP2305 CU2183:CX2305 CD2183:CE2305 N2183:N2305 T2239:Z2305 CI2183:CJ2305 BY2183:CA2305 BI2299:BK2300 Q2183:R2305 BQ2183:BT2305 CZ2199:DM2305 FH2183:FH2286 GB2287 GE2290 GB2293 FT2183:FT2305 EN2193:EN2305 GL2183:GL2305 GJ2183:GJ2305 GX2183:GY2305 FP2183:FQ2305 HI2257:HI2305 FH2288:FH2305 IK2230:IL2305 GN2183:GN2305 GS2183:GS2305 IA2183:IA2305 EQ2183:ER2305 EU2183:EV2305 FE2183:FE2305 DZ2183:EI2305 FY2183:FY2305 FV2183:FW2305 HT2183:HY2305 U2325:AA2325 U2323:Z2324 U2326:Z2327 CO2320:CP2325 T2320:Z2322 T2323:T2327 EV2339 EN2320:EN2329 EU2320:EV2338 CR2320:CS2379 CO2327:CP2379 CU2320:CX2379 CD2320:CE2379 N2320:N2379 BQ2320:BT2379 Q2320:R2379 CI2320:CJ2379 T2328:Z2379 AS2320:AS2379 AU2320:AU2379 BY2320:CA2379 CR2381:CS2384 CO2381:CP2384 CU2381:CX2384 CD2381:CE2384 N2381:N2384 BQ2381:BT2384 CZ2381:DM2384 CI2381:CJ2384 BI2381:BJ2384 T2381:Z2384 AS2381:AS2384 AU2381:AU2384 BY2381:CA2384 CZ2320:DM2379 FP2320:FQ2379 EQ2320:ER2379 EU2340:EV2379 FE2320:FE2379 GN2320:GN2379 GS2320:GS2379 FY2320:FY2379 IA2320:IA2379 FT2320:FT2379 EN2339:EN2379 GL2320:GL2379 GJ2320:GJ2379 GX2320:GY2379 FH2320:FH2379 HI2320:HI2379 IK2320:IL2379 HT2320:HY2379 FV2320:FW2379 DZ2320:EI2379 FP2381:FQ2384 EQ2381:ER2384 EU2381:EV2384 FE2381:FE2384 GN2381:GN2384 GS2381:GS2384 FY2381:FY2384 IA2381:IA2384 FT2381:FT2384 EN2381:EN2384 GL2381:GL2384 GJ2381:GJ2384 GX2381:GY2384 FH2381:FH2384 HI2381:HI2384 IK2381:IL2384 HT2381:HY2384 FV2381:FW2384 DZ2381:EI2384 AS2386:AS2418 DZ2386:EI2462 DZ2490 GB2470 EB2490 ED2463:EI2514 DZ2463:EC2489 DZ2491:EC2514 FG2548 BJ2753:BK2754 DZ2715:EG2715 EI2715 DZ2716:EI2752 ER2755 EQ2753:EQ2755 HW2753 HY2753 GX2753 FK3054 BR3421:BT3421 BQ3422:BT3450 Q2381:R2384 Q2386:R2752 IK2386:IL2752 HI2386:HI2752 FH2386:FH2752 HT2386:HY2752 GX2386:GY2752 GJ2386:GJ2752 GL2386:GL2752 EN2386:EN2752 FT2386:FT2752 IA2386:IA2752 FV2386:FW2752 FY2386:FY2752 GS2386:GS2752 GN2386:GN2752 FE2386:FE2752 EU2386:EV2752 EQ2386:ER2752 FP2386:FQ2752 CZ2386:DM2752 N2386:N2752 CD2386:CE2752 BY2386:CA2752 BQ2386:BT2752 CU2386:CX2752 CO2386:CP2752 CR2386:CS2752 CI2386:CJ2752 T2386:Z2752 AU2386:AU2752 AS2420:AS2752 DZ2515:EI2714 FP2755:FQ3418 EQ2756:ER3418 FE2755:FE3418 GN2755:GN3418 GS2755:GS3418 FY2755:FY3418 IA2755:IA3418 FT2755:FT3418 EN2755:EN3418 GL2755:GL3418 GX2755:GY3418 FH2755:FH3418 IK2755:IL3418 GJ2755:GJ3418 HI2755:HI3418 DZ2755:EI3418 FV2755:FW3418 HT2755:HY3418 Q970:R1810 N965:N1799 FV970:FW1996 CZ1120:DO1385 HI970:HI1996 HT970:HY1996 IA970:IA1996 GX970:GY1996 GJ970:GJ1996 GL970:GL1996 EN970:EN1996 CR970:CS1996 EQ970:ER1810 FT970:FT1799 GN970:GN1822 FP970:FQ1810 GS970:GS1774 DZ970:EI1765 EU970:EV1810 FE970:FE1742 AU970:AU1810 CO970:CP1811 CD970:CE1810 BY970:CA1810 CI970:CJ1793 CU970:CX1767 BQ970:BT1764 T1232:Z1810 AS970:AS1810 FH970:FH1527 FY970:FY1467 IK970:IL1793 BQ2755:BT3420 N2755:N3450 T2755:Z3450 AU2755:AU3450 AS2755:AS3450 CD2756:CE3450 BY2755:CA3450 CU2755:CX3450 CO2755:CP3450 CR2755:CS3450 CI2755:CJ3450 CZ2755:DM3450 Q2755:R3450 CZ2:DU8 EN2331:EN2337 EU2755:EV3418 HI2:HK8 IN89:IN318 IN513:IN552 IN563:IN670 IN684:IN707 IN724:IN738 IN741:IN742 IN761:IN762 IN795:IN968 IN2123:IN2151 IN2230:IN2305 IN2320:IN2379 IN2381:IN2384 IN2386:IN2752 IN2755:IN3418 IN970:IN1996 IK2:IQ8 BI2:BM8 BK33 BK36:BK37 BK40 BK43:BK45 BK49 BK52:BK55 BK57:BK59 BK61:BK65 BK68:BK69 BK72:BK73 BK78:BK79 BK83 BK85 BK87:BK88 BK90 BI92:BK276 BI277:BJ318 BK277:BK558 BI563:BJ568 BK561:BK568 BI569:BK665 BI666:BJ670 BK666:BK719 BK721 BI795:BJ796 BK723:BK796 BI797:BK968 BI970:BK1808 BI1809:BJ1810 BK1809:BK1812 BI1813:BK1996 BK2000 BK2002 BK2006 BK2008 BK2011:BK2012 BK2018 BK2020:BK2021 BK2023 BK2026:BK2027 BK2029:BK2030 BK2033 BK2035:BK2036 BK2038:BK2041 BK2043:BK2044 BK2046:BK2047 BK2049:BK2050 BK2053 BK2057 BK2061 BK2063:BK2064 BK2067:BK2069 BK2072:BK2075 BK2077:BK2085 BK2088:BK2090 BK2093 BK2095:BK2097 BI2123:BJ2130 BK2099:BK2130 BI2131:BK2150 BI2183:BJ2251 BI2151:BJ2151 BK2151:BK2251 BI2252:BK2297 BJ2298:BK2298 BI2301:BJ2305 BK2301:BK2306 BK2309 BK2313 BK2316:BK2318 BI2320:BK2379 BK2381:BK2385 BI2386:BK2752 BI2755:BK3450 BL9:BM3450 CZ9:DO29 DR9:DR1499 DP9:DQ3450 DS9:DU3450 HI9:HI29 HJ9:HK3450 IK9:IL29 IN9:IN29 IM9:IM3450 IO9:IQ3450 BI9:BK29 AS2:AS29 AU2:AU29 FP2:FQ29 EQ2:ER29 EU2:EV29 FE2:FE29 GN2:GN29 GS2:GS29 FY2:FY29 DZ2:EI29 T2:Z29 FV2:FW29 CI2:CJ29 IA2:IA29 FT2:FT29 EN2:EN29 GL2:GL29 GJ2:GJ29 CR2:CS29 CO2:CP29 GX2:GY29 CU2:CX29 BQ2:BT29 BY2:CA29 CD2:CE29 N2:N29 Q2:R29 HT2:HY29 FH2:FH29 CG2:CG3450" name="Rango2_99"/>
    <protectedRange algorithmName="SHA-512" hashValue="XM8+0Jh5zLWw02PI0Lt8dLqjTcW5ulySion19FAnruDN6QRp4UwcVqdfQxnOQAItgpWG7rNsELzjwy0iXOonxw==" saltValue="Sd4WFUedDfLKoMQTDrxJuQ==" spinCount="100000" sqref="J126:J142 J235:J318 J513:J552 J563:J670 J684:J707 J724:J738 J741:J742 J795:J968 J1873:J1996 J2108:J2155 J2183:J2305 J2320:J2379 J2381:J2384 J2386:J2752 J970:J1737 J2755:J3450 J2:J55" name="Rango2_88_4_4"/>
    <protectedRange algorithmName="SHA-512" hashValue="EMMPgE8t/az1rHHzaZAQIhz+GQV0k2O/tQGA96sJqEEMzz1efIRa4CcLzC7iY9CCscto3g7dwz41haOE28iXYg==" saltValue="CVzFsG4X4LXUMo7796PiDQ==" spinCount="100000" sqref="K126:L142 I126:I142 I970:I1753 I235 B235:B250 D235:G256 B252:B264 D258:G264 D257:F257 B265:G318 B513:G513 K235:L318 I237:I318 D514:G552 I513:I552 K513:L552 B514:B552 B563:G670 C514:C562 I563:I670 K563:L670 E684:G684 D685:G707 I684:I700 K684:L700 B684:B707 I702:I707 K702:L707 K701 D724:G730 B724:B730 C731:G731 D741:G742 I724:I738 K724:L738 D732:G738 K741:L742 I741:I742 B795:G951 C732:C756 DZ803 EB803 ED803 FE863 E965:G968 I795:I968 D952:G964 K795:L968 B952:C1000 CZ954 D970:G1000 D965:D969 B3445:B3450 J1777 L1813:L1821 G1813:G1823 G1825:G1831 D1739:G1810 K1822:L1831 I1813:I1831 D1811:D1812 D1813:F1831 I1783:I1810 I1755:I1781 B1739:C1872 D1833:G1872 B1873:G1889 I1833:I1887 C1890:G1905 B1905 B1890:B1903 B1906:G1996 K1833:L1996 I1889:I1996 D2108:G2122 B2108:B2122 B2123:G2155 B2156:B2229 I2108:I2152 I2154:I2155 K2108:L2155 D2183:G2229 I2183:I2213 B2230:G2230 F2232:G2232 D2231:G2231 I2215:I2240 B2231:C2256 D2234:G2256 D2232:D2233 B2257:G2305 I2242:I2305 K2183:L2305 BI2298 K2:L55 B2320:G2362 D2363:G2379 I2320:I2379 K2320:L2379 B2363:B2379 I2381:I2384 K2381:L2384 B2381:B2384 B2386:B2389 D2381:G2384 D2386:G2389 B2390:G2390 C2363:C2389 C2391:G2514 B2391:B2422 B2424:B2514 A2715:G2715 I2386:I2571 D2755:G2758 B2755:B2758 B2716:B2752 D2753 EH2715 D2716:G2752 G3426 C2716:C2758 K3143 E3423:G3425 I2 I3419:I3450 K3144:L3450 D3428:D3450 B3419:B3443 D3419:G3422 E3428:G3443 E3445:G3450 F3444:G3444 K970:L1810 D3427:G3427 D3423:D3426 B2515:G2714 I2573:I2752 K2386:L2752 B2759:G3418 I2755:I3417 B1001:G1738 K2755:L3142 B2:G55 B126:G142 I9:I55" name="Rango2_10"/>
    <protectedRange algorithmName="SHA-512" hashValue="G+iZEOxoI/CKLu0V8qsKD8cCdR7Dbjppkbkg/PsMRK1gAAPryNNi/JjhB0c9rHofUpnvlUUTwrtuZjU4RQXvuQ==" saltValue="DFH7xDlsGCxpx8zAvbZJEQ==" spinCount="100000" sqref="FB906 FA2:FA3450" name="Rango2_84"/>
    <protectedRange algorithmName="SHA-512" hashValue="YXHanhqXL0e4jPrzkCF8r/22WmlCviFUW909WKuG1JOcU0mp0/Huh0aP3EaGYxV2ep0WGu48HsShAy4Ka2uOiw==" saltValue="h/7U5iwJm7DLR4tRVfwZYw==" spinCount="100000" sqref="GH199:GH231 GB199:GB287 GB291:GB294 GB296:GB306 GB308:GB311 GB313:GB318 GH236:GH318 GB513:GB552 GH513:GH552 GB563:GB649 GB651:GB654 GH563:GH670 GB656:GB670 GB684:GB707 GB723:GB732 GB737:GB738 GH684:GH738 GH741:GH742 GB741:GB742 GB746:GB747 GH761:GH762 GB762 GB768 GH766:GH769 GB801 GB803 GB806 GB808 GB810 GB819 GB826:GB829 GB813:GB816 GB822:GB824 FY813 GE824 GE834 GB833:GB834 GE839 GE855 GE847:GE848 GE850 GE852 GB839:GB852 GE857 GE862 FY873 GE872 GB854:GB880 GB882:GB883 GB885:GB886 GB908:GB934 GB889:GB900 GB902:GB905 FY927 FY899:FY900 GE941 GB936:GB943 GB945:GB956 GH795:GH968 GB958:GB968 FY1468 GB1529:GB1650 GB1652:GB1737 GN1823 GS1823 GB1784:GB1785 GB1839:GB1842 GB1844:GB1853 GB1817:GB1837 GB1801:GB1815 GB1787:GB1798 GB1775:GB1782 GB1766:GB1773 GB1748:GB1764 GB1741:GB1746 FY1883 GB1855:GB1996 GB2108:GB2155 GH2108:GH2155 GH2183:GH2256 GH2258 GH2260:GH2265 GB2183:GB2286 GB2288:GB2292 GH2267:GH2305 GB2294:GB2305 GB2320:GB2340 GH2320:GH2379 GB2362:GB2379 GH2381:GH2384 GB2381:GB2384 GB2386:GB2469 GB2471:GB2752 GH2386:GH2752 GH2755:GH3418 GB2755:GB3418 GH970:GH1996 GB970:GB1527 GB2:GC8 GB9:GB29 GC9:GC3450 GH2:GH29 EJ2:EJ3450 ES2:ES3450 EW2:EW3450 FC2:FC3450 FF2:FF3450 FI2:FI3450 FL2:FL3450 FR2:FR3450 FU2:FU3450 FZ2:FZ3450 GF2:GF3450 GO2:GO3450 GT2:GT3450" name="Rango2_33"/>
    <protectedRange algorithmName="SHA-512" hashValue="D8TacORwT7iz0mF9GEucchnMHfB5er2FFjQsxyeWWyeJkM6Bt3gYQ3LbcHPxZXFpVAYtFOuTrzYOCJrlZDx16g==" saltValue="QtCzIBktdS4NZkOEGcLTRQ==" spinCount="100000" sqref="IV207:IV318 IV513:IV552 IV563:IV670 IV684:IV730 IV739 IV762:IV767 IV769 IV782:IV787 IR827 IR812 IR822 JN822 JP822 JN837:JN838 JP837:JP838 IR852 IV795:IV968 JN1740 IR1881 IR1883:IR1885 JN1883 JN1885 JS1924:JT1924 JS1953:JT1953 IV2108:IV2151 IV2183:IV2233 IV2235:IV2305 IV2320:IV2379 IV2381:IV2384 IV2386:IV2752 IV970:IV1996 IV2755:IV3450 IV2:IV29" name="Rango2_41"/>
    <protectedRange algorithmName="SHA-512" hashValue="pL4tgTKqwEsWSIEGFTBd+4pvEhE7d5Q99Eijs+L/Y1rhA0saQGGRJw5Pv2HLOP0quglztFwB6WVnQ1YGxd4AiQ==" saltValue="IF5mhk2RcoEjrcYppes1VA==" spinCount="100000" sqref="FS205:FS318 FS513:FS552 FS563:FS670 FS684:FS707 FS723:FS738 FS741:FS742 FS762 FS757:FS759 FS766:FS769 FS795:FS968 FT1800 FS2108:FS2155 FS2183:FS2305 FS2320:FS2379 FS2381:FS2384 FS2386:FS2753 FS2755:FS3418 FS970:FS1996 FS2:FS29" name="Rango2_30"/>
    <protectedRange algorithmName="SHA-512" hashValue="62ha4X/QVW9175kB83jpH9hzZy6uWEX3g6Szv+9mbhChlN3r4yygsbXLVarY0QFL+r7x2V9KtdkRVxMDuiXMGw==" saltValue="X2NRImaa8nLHcduAG1+DVw==" spinCount="100000" sqref="AJ2:AJ3450" name="Rango2_88"/>
    <protectedRange algorithmName="SHA-512" hashValue="9+DNppQbWrLYYUMoJ+lyQctV2bX3Vq9kZnegLbpjTLP49It2ovUbcartuoQTeXgP+TGpY//7mDH/UQlFCKDGiA==" saltValue="KUnni6YEm00anzSSvyLqQA==" spinCount="100000" sqref="AJ1 CH1 EJ1:EL1 ES1:ET1 BL1:BM1 NP1:NS1 MQ1:MR1 B1 DS1 DQ1 HP1:HQ1 HU1 MV1:NH1 EW1:FE1 KX1:LA1 HW1 OG1500:OG1501 B3469 B3451:C3468 FG1:FH1 FJ1:FK1 FM1:FN1 FP1:FY1 GA1:GB1 GD1:GE1 GG1:HB1 HI1:HM1 FK2 FN2:FO2 JC1:KV1 IW2:JA2 JC2:MS2 NL1 OC1:OD1 HY1:JA1 OG1:XFB1 HC3:HH5 MP30:MS55 AC58:AC62 FD56:FD60 FG56:FG60 FJ56:FK60 FM56:FN60 HC56:HH60 FK61 FN61 FD62 FJ62:FK62 FB56:FB62 EX56:EZ62 GW56:GW62 EM56:EM62 FM62:FN62 HC62:HH62 HR56:HS62 FG62 JC61:JL61 IS56:IU62 IW56:IW62 HD63:HH82 MP63:MS84 KI83:MO84 FD83:FD142 FG83:FG142 FJ83:FK142 FM83:FN142 HC83:HH142 FK143 FN143 FJ144:FK162 FJ163 GE165 FJ164:FK180 FJ181 JC143:JL143 KQ146:MS146 FM144:FN231 FN232:FN235 FG144:FG287 FJ182:FK289 GE289 FG288:FH290 GB289:GB290 FJ290:FJ291 FG291:FG292 GE292 FG293:FH295 GB295 AC83:AC318 FJ292:FK307 FJ308 FJ309:FK318 HC144:HH318 FG296:FG318 FM236:FN318 FD144:FD318 HR83:HS318 EM83:EM318 FB83:FB318 EX83:EZ318 GW83:GW318 IW83:IW318 IS83:IU318 AC513:AC552 FG513:FG525 FG526:FH526 HR513:HS552 FM513:FN552 FB513:FB552 EX513:EZ552 GW513:GW552 EM513:EM552 FG527:FG552 FD513:FD552 FJ513:FK552 HC513:HH552 IS513:IU552 IW513:IW552 MP319:MS557 AC563:AC670 GE645 GW563:GW670 EX563:EZ670 FB563:FB670 FG563:FG670 EM563:EM670 FM563:FN670 FD563:FD670 FJ563:FK670 HR558:HS670 IW558:IW670 IS558:IU670 AC684:AC707 EX684:EZ707 FB684:FB707 FD684:FD707 FG684:FG707 FJ684:FK707 GW684:GW707 JB671:JB685 MP671:MS685 JC684:JL685 JX671:KD683 KN671:MO683 FD724:FD730 FG723:FG730 FJ722:FK730 FM684:FN730 HC563:HH730 IW684:IW730 IS684:IU730 AC724:AC738 AC741:AC742 GW724:GW738 EX722:EZ738 FB722:FB738 FK731:FK738 FN731:FN738 HR684:HS738 EM684:EM738 EM741:EM742 FN741:FN742 FK741:FK742 FB741:FB742 EX741:EZ742 GW741:GW742 HR741:HS742 HC746:HH746 HR748 HC748:HH750 HC753:HH753 LJ739:MO739 KT731:MO738 KT740:MO742 JX747:KD748 LN746:MO748 LW749:MO749 MK750:MO750 JX751:KD753 LN751:MO753 MP731:MS754 JX756:KD756 LN755:MS756 GW757:GW760 FJ761:FK762 FM761:FN762 EM761:EM762 HC756:HH762 FG762 EX761:EZ762 FB761:FB762 FJ766:FK768 EX767:EZ767 FB767 FD767 FM766:FN769 GW767:GW769 FD769 FG769 EX769:EZ769 FB769 HR767:HS769 HC766:HH769 JR757 JR759 JU760:JV761 IW762:IW767 IS762:IU767 JU768:JV768 IW769 IS769:IU769 IS782:IU787 IW782:IW787 MP757:MS794 GB795 FG795:FH795 FG796 FJ795:FJ796 FB795:FB797 FG797:FH797 GB797 FJ797:FK797 FK802 FH799:FH800 GB799:GB800 GE800 FH802 GB802 FK798:FK800 FG798:FG803 FJ798:FJ803 FG804:FH804 GB804 FJ804:FK804 FJ805 FD795:FD806 FG805:FG806 EM795:EM806 FG807:FH807 GB807 EM807:EN807 FJ806:FK811 FJ814:FK816 FJ812:FJ813 FJ818:FK823 FJ817 FJ825:FK825 FJ824 FJ827:FK829 FJ826 FJ830:FJ831 FJ832:FK833 FJ834 FG837:FH837 FG808:FG836 FG838 FG840:FG841 FG839:FH839 FG842:FH842 FJ835:FK845 EH846 FJ849:FK849 FJ850 FJ846:FJ848 FG852:FH852 FG843:FG851 FJ851:FK854 FJ855:FJ856 FJ857:FK858 FJ859 FJ866 FJ860:FK865 FJ867:FK871 FJ872 FG853:FG874 FG875:FH875 FJ873:FK878 FJ879 FJ881 FJ880:FK880 FD808:FD882 FD883:FE883 FJ894 FG893:FG894 FG892:FH892 FG876:FG890 EM808:EM894 FJ882:FK893 FJ895:FK907 FJ909:FK930 FJ908 FJ931 FG895:FH895 FJ932:FK943 FJ944 FB799:FB905 JO827 JO813 JO822 JQ822:JV822 JQ813:JV813 JQ827:JV827 LF824:MO824 JO837:JO838 JQ837:JV838 LF844:MO844 LV843:MO843 LN848:MO848 LJ848:LK848 LJ847:MO847 LF847:LI848 LF849:MO849 LR862:MO862 LJ862:LO862 LJ861:MO861 JO864 LN864:MO864 JQ864:JV864 LC879 LC878:MO878 LF879:MO879 LD948 LD949:LE950 LF920:LK920 LN920:MO920 LD895:LE947 LF921:MO950 LF895:MO919 AC795:AC968 FD884:FD968 GW795:GW968 EX795:EZ968 FB907:FB968 EM896:EM968 FM795:FN968 HR795:HS968 FJ945:FK968 FG896:FG968 HC795:HH968 HC969 HE969 LF953:MO953 IS795:IU958 IS961:IT961 IS960:IU960 IS959:IT959 MP811:MS971 IS970:IU971 IW795:IW968 JA969 IS967:IT968 IS962:IU966 IS972:IT972 IS973:IU974 IS975:IT975 IS976:IU978 IS979:IT979 FH1528 FG1331:FG1658 FG1660:FG1737 MP1386:MS1499 A1793 AC1817:AC1846 AC1855 FD1739:FD1776 FJ1739:FK1744 FG1739:FG1775 FG1786:FH1786 GE1775 GS1775 FG1776:FH1776 FJ1774:FK1777 FK1769:FK1773 FJ1778:FJ1810 FG1787:FG1854 FK1778:FK1809 FG1777:FG1785 FK1760:FK1767 FJ1745:FJ1773 FK1745:FK1756 FN1738 JO1740:JV1740 JC1738:JL1738 FD1778:FD1879 FG1857:FG1879 FJ1812:FK1879 FM1739:FN1879 HC1739:HH1879 FK1880 FN1880 JC1880:JL1880 KQ1882:KU1882 KT1885:KU1885 KJ1882:KO1882 KJ1883 KK1883:KU1884 KW1885:LA1885 KW1883:MO1884 KW1881:LA1882 LN1885:MO1885 JN1884:JV1884 JO1881:JV1883 JO1885:JV1885 AC1860:AC1996 FG1881:FG1996 FJ1881:FK1996 FD1881:FD1996 HC1881:HH1996 JU1924:JV1924 IY1886:JL1996 LC1954:MO1996 KP1990:LB1996 KP1989:LA1989 KP1954:KP1988 KX1954:LB1988 KQ1954:KW1970 KQ1972:KW1988 KR1971:KW1971 JU1953:JV1953 HC2108:HH2151 FH2137 FH2142 IS2108:IU2151 IW2108:IW2151 AC2108:AC2155 FB2108:FB2152 EX2108:EZ2152 EY2153:EZ2153 FJ2108:FK2155 FM1881:FN2155 JC2230:JL2256 FB2154:FB2155 EX2154:EZ2155 FD2108:FD2155 FG2108:FG2155 GW2108:GW2155 HR2108:HS2155 EM2108:EM2138 EM2140:EM2155 AC2230:AC2305 GG2257:GH2257 GD2258:GE2258 GH2259 GG2260:GG2263 GG2265 GG2266:GH2266 GG2267 GG2279 FG2230:FG2286 GA2287 FG2287:FH2287 FX2289 FD2230:FD2290 GA2293 FX2293:FX2294 GD2299:GE2299 FX2299:FX2300 FX2302:FX2303 GW2230:GW2305 EX2230:EZ2305 FB2230:FB2305 HC2257:HH2305 FJ2230:FK2305 EM2230:EM2305 FM2230:FN2305 FG2288:FG2305 FD2293:FD2305 HR2230:HS2305 IS2230:IU2305 IW2230:IW2305 CO2326:CP2326 EN2338 EM2320:EM2337 AC2320:AC2379 AC2381:AC2384 FD2320:FD2379 GW2320:GW2379 EX2320:EZ2379 FB2320:FB2379 FG2320:FG2379 FJ2320:FK2379 EM2339:EM2379 FM2320:FN2379 HC2320:HH2379 HR2320:HS2379 FD2381:FD2384 GW2381:GW2384 EX2381:EZ2384 FB2381:FB2384 FG2381:FG2384 FJ2381:FK2384 EM2381:EM2384 FM2381:FN2384 HC2381:HH2384 HR2381:HS2384 IW2320:IW2379 IS2320:IU2379 IW2381:IW2384 IS2381:IU2384 LF2440:MO2440 FG2386:FG2547 KP2595:MO2595 FN2755 FM2753:FM2755 HR2386:HS3418 KI2755:KR2755 KT2755:MO2755 FJ3054 FJ3055:FK3418 KT3419:MO3420 JC3419:JL3450 IW2386:IW2752 IS2386:IU2752 FD2386:FD2753 FM2386:FN2752 HC2386:HH2752 EM2386:EM2752 FJ2386:FK2752 FG2549:FG2752 FB2386:FB2752 EX2386:EZ2752 GW2386:GW2752 AC2386:AC2752 IW2755:IW3450 FD2755:FD3418 GW2755:GW3418 EX2755:EZ3418 FB2755:FB3418 FG2755:FG3418 EM2755:EM3418 FM2756:FN3418 HC2755:HH3418 FJ2755:FK3053 IS980:IU1996 HR970:HS1996 EM970:EM1996 FB970:FB1996 EX970:EZ1996 GW970:GW1996 AC970:AC1810 FD970:FD1737 HC970:HH1737 FJ970:FK1737 IW970:IW1996 FG970:FG1329 FM970:FN1385 AC2755:AC3450 IS2755:IU3450 EK2:EM8 EN2330 FM3:FO8 GZ2:HB5 HL2:HS8 IY56:JL60 IY61:JA61 IY62:JL62 IY83:JL142 IY143:JA143 IY144:JL318 IY513:JL552 IY558:JL670 IY684:JA685 IY686:JL730 IY762:JL767 IY769:JL769 IY782:JL787 IY795:JL968 IY1738:JA1738 IY1739:JL1879 IY1880:JA1880 IY1881:JK1885 IY2097:JL2151 IY2230:JA2256 IY2257:JL2305 IY2320:JL2379 IY2381:JL2384 IY3419:JA3450 IY2386:JL2752 IY2755:JL3418 IY970:JL1737 JN1924:JR1924 JN56:JV62 JN83:JV318 JN513:JV552 JN558:JV670 JN684:JV730 JN762:JV767 JN769:JV769 JN782:JV787 JN795:JV812 JN814:JV821 JN823:JV826 JN828:JV836 JN839:JV863 JN865:JV968 JN1741:JV1880 JN1886:JV1923 JN1925:JV1952 JN1953:JR1953 JN1954:JV1996 JN2108:JV2151 JN2230:JV2305 JN2320:JV2379 JN2381:JV2384 JN2386:JV2752 JN2755:JV3450 JN970:JV1739 JX56:KE62 JX83:KE318 JX513:KE552 JX558:KE670 JX684:KE730 JX757:KE769 JX782:KE787 JX795:KE968 JX2108:KE2151 JX2230:KE2305 JX2320:KE2379 JX2381:KE2384 JX2386:KE2752 JX2755:KE3450 JX970:KE1996 KG56:KG62 KG83:KG318 KG513:KG552 KG558:KG670 KG684:KG730 KG760:KG769 KG782:KG787 KG795:KG968 KG2108:KG2151 KG2230:KG2305 KG2320:KG2379 KG2381:KG2384 KG2386:KG2752 KG2755:KG3450 KG970:KG1996 KI864:LK864 KI1884:KJ1884 KI1881:KU1881 KI1882:KI1883 KI1885:KR1885 KI684:MO685 KI1886:MO1953 KI3419:KR3420 KI3421:MO3450 KI56:MS62 KI85:MS145 KI146:KO146 KI147:MS318 KI513:MO552 KI558:MS670 KI686:MS730 KI757:MO769 KI782:MO787 KI795:MS810 KI824:LC824 KI811:MO823 KI825:MO842 KI844:LC844 KI843:LS843 KI845:MO846 KI847:LE849 KI850:MO860 KI861:LI862 KI863:MO863 KI865:MO877 KI878:LB879 KI880:MO894 KI895:LC950 KI951:MO952 KI953:LD953 KI954:MO968 KI970:MO971 KI1386:MO1880 KI1954:KO1996 KI2108:MO2151 KI2230:MO2305 KI2320:MO2379 KI2381:MO2384 KI2386:MO2439 KI2440:LD2440 KI2595:KN2595 KI2441:MO2594 KI2596:MO2752 KI2756:MO3418 KI972:MS1385 IW3:MS8 FM9:FN29 HC9:HH29 IW9:IW29 EM9:EM29 EK9:EL3450 FO9:FO3450 GZ9:HB3450 HR9:HS29 HL9:HQ3450 IY9:JL29 IX9:IX3450 JN9:JV29 JM9:JM3450 JX9:KE29 JW9:JW3450 KG9:KG29 KF9:KF3450 KI9:MS29 KH9:KH3450 AC1:AC29 FD3:FD29 GW2:GW29 EX2:EZ29 FB2:FB29 IS2:IU29 FG3:FG29 FJ3:FK29 OG2:PJ1499 M2:M3450 O2:O3450 BN1:BP3450 CB1:CC3450 CF1:CF3450 CK1:CK3450 CM1:CN3450 CQ1:CQ3450 CT1:CT3450 CY1:CY3450 DV1:DY3450 EO1:EP3450 ET2:ET3450 GR2:GR3450 GU2:GU3450 GZ6:HH8 IB2:IB3450 E1:O1" name="Rango2"/>
    <protectedRange algorithmName="SHA-512" hashValue="RQ91b7oAw60DVtcgB2vRpial2kSdzJx5guGCTYUwXYkKrtrUHfiYnLf9R+SNpYXlJDYpyEJLhcWwP0EqNN86dQ==" saltValue="W3RbH3zrcY9sy39xNwXNxg==" spinCount="100000" sqref="AZ30:BH30 BU30:BX30" name="Rango2_88_99_1"/>
    <protectedRange algorithmName="SHA-512" hashValue="fMbmUM1DQ7FuAPRNvFL5mPdHUYjQnlLFhkuaxvHguaqR7aWyDxcmJs0jLYQfQKY+oyhsMb4Lew4VL6i7um3/ew==" saltValue="ydaTm0CeH8+/cYqoL/AMaQ==" spinCount="100000" sqref="AT30 AV30:AY30" name="Rango2_88_91_1"/>
    <protectedRange algorithmName="SHA-512" hashValue="CHipOQaT63FWw628cQcXXJRZlrbNZ7OgmnEbDx38UmmH7z19GRYEzXFiVOzHAy1OAaAbST7g2bHZHDKQp2qm3w==" saltValue="iRVuL+373yLHv0ZHzS9qog==" spinCount="100000" sqref="AI30 AF30:AG30 AK30" name="Rango2_88_7_5_1"/>
    <protectedRange algorithmName="SHA-512" hashValue="NkG6oHuDGvGBEiLAAq8MEJHEfLQUMyjihfH+DBXhT+eQW0r1yri7tOJEFRM9nbOejjjXiviq9RFo7KB7wF+xJA==" saltValue="bpjB0AAANu2X/PeR3eiFkA==" spinCount="100000" sqref="AL30:AR30" name="Rango2_88_65_1"/>
    <protectedRange algorithmName="SHA-512" hashValue="fPHvtIAf3pQeZUoAI9C2/vdXMHBpqqEq+67P5Ypyu4+9IWqs3yc9TZcMWQ0THLxUwqseQPyVvakuYFtCwJHsxA==" saltValue="QHIogSs2PrwAfdqa9PAOFQ==" spinCount="100000" sqref="AB30" name="Rango2_88_5_5_1"/>
    <protectedRange algorithmName="SHA-512" hashValue="LEEeiU6pKqm7TAP46VGlz0q+evvFwpT/0iLpRuWuQ7MacbP0OGL1/FSmrIEOg2rb6M+Jla2bPbVWiGag27j87w==" saltValue="HEVt+pS5OloNDlqSnzGLLw==" spinCount="100000" sqref="AH30" name="Rango2_8_7_1"/>
    <protectedRange algorithmName="SHA-512" hashValue="q2z5hEFmXS0v2chiPTC/VCoDWNlnhp+Xe6Ybfxe48vIsnB/KTJQxJv+pFUnCXfZ9T6vyJopuqFFNROfQTW/JUw==" saltValue="IctfdGJb5tOTpq+KPi9vww==" spinCount="100000" sqref="AD30:AE30" name="Rango2_88_39_1"/>
    <protectedRange algorithmName="SHA-512" hashValue="AYYX88LSDB6RDNMvSqt0KPGWPjBqTk56tMxTOlv5QD61MGTKAAQnSnudvNDWPN0Bbllh2qRQC+P5uq7goxjdrw==" saltValue="i/iPMewnks1FoXYOjKMEVg==" spinCount="100000" sqref="AA30" name="Rango2_87_6_1"/>
    <protectedRange algorithmName="SHA-512" hashValue="NUll9P9xh7KbSfMYpMxsRZLfDw/y/AzW2LSWlpXVscBDqiAxmzo71xjs+a2lh+jRa7pceOC849slke4+ZKx8LA==" saltValue="8qbkKpQ+CiQuLnqgShNvXA==" spinCount="100000" sqref="S30" name="Rango2_88_6_1"/>
    <protectedRange algorithmName="SHA-512" hashValue="KHhv3JU/LRdRrRTxxkgFceEHPZ5UzadmpZRZR3zmQRnPvkUJZuanRafIJ+qde0IWwLZSvFIQDyUAHq6v6k7XIg==" saltValue="2GKG1kCzVNNcn+vbOPuhJA==" spinCount="100000" sqref="P30" name="Rango2_2_5_1"/>
    <protectedRange algorithmName="SHA-512" hashValue="XZw03RosI/l0z9FxmTtF29EdZ7P+4+ybhqoaAAUmURojSR5XbGfjC4f2i8gMqfY+RI9JvfdCA6PSh9TduXfUxA==" saltValue="5TPtLq2WoiRSae/yaDPnTw==" spinCount="100000" sqref="CI30:CJ30 CR30:CS30 CO30:CP30 BY30:CA30 N30 BI30:BK30 Q30:R30 AU30 CZ30:DM30 CU30:CX30 BQ30:BT30 T30:Z30 AS30 CD30:CE30" name="Rango2_99_1"/>
    <protectedRange algorithmName="SHA-512" hashValue="9+DNppQbWrLYYUMoJ+lyQctV2bX3Vq9kZnegLbpjTLP49It2ovUbcartuoQTeXgP+TGpY//7mDH/UQlFCKDGiA==" saltValue="KUnni6YEm00anzSSvyLqQA==" spinCount="100000" sqref="AC30" name="Rango2_16"/>
    <protectedRange algorithmName="SHA-512" hashValue="RQ91b7oAw60DVtcgB2vRpial2kSdzJx5guGCTYUwXYkKrtrUHfiYnLf9R+SNpYXlJDYpyEJLhcWwP0EqNN86dQ==" saltValue="W3RbH3zrcY9sy39xNwXNxg==" spinCount="100000" sqref="AZ31:BH31 BU31:BX31" name="Rango2_88_99_2"/>
    <protectedRange algorithmName="SHA-512" hashValue="fMbmUM1DQ7FuAPRNvFL5mPdHUYjQnlLFhkuaxvHguaqR7aWyDxcmJs0jLYQfQKY+oyhsMb4Lew4VL6i7um3/ew==" saltValue="ydaTm0CeH8+/cYqoL/AMaQ==" spinCount="100000" sqref="AT31 AV31:AY31" name="Rango2_88_91_2"/>
    <protectedRange algorithmName="SHA-512" hashValue="CHipOQaT63FWw628cQcXXJRZlrbNZ7OgmnEbDx38UmmH7z19GRYEzXFiVOzHAy1OAaAbST7g2bHZHDKQp2qm3w==" saltValue="iRVuL+373yLHv0ZHzS9qog==" spinCount="100000" sqref="AI31 AF31:AG31 AK31" name="Rango2_88_7_5_2"/>
    <protectedRange algorithmName="SHA-512" hashValue="NkG6oHuDGvGBEiLAAq8MEJHEfLQUMyjihfH+DBXhT+eQW0r1yri7tOJEFRM9nbOejjjXiviq9RFo7KB7wF+xJA==" saltValue="bpjB0AAANu2X/PeR3eiFkA==" spinCount="100000" sqref="AL31:AR31" name="Rango2_88_65_2"/>
    <protectedRange algorithmName="SHA-512" hashValue="fPHvtIAf3pQeZUoAI9C2/vdXMHBpqqEq+67P5Ypyu4+9IWqs3yc9TZcMWQ0THLxUwqseQPyVvakuYFtCwJHsxA==" saltValue="QHIogSs2PrwAfdqa9PAOFQ==" spinCount="100000" sqref="AB31" name="Rango2_88_5_5_2"/>
    <protectedRange algorithmName="SHA-512" hashValue="LEEeiU6pKqm7TAP46VGlz0q+evvFwpT/0iLpRuWuQ7MacbP0OGL1/FSmrIEOg2rb6M+Jla2bPbVWiGag27j87w==" saltValue="HEVt+pS5OloNDlqSnzGLLw==" spinCount="100000" sqref="AH31" name="Rango2_8_7_2"/>
    <protectedRange algorithmName="SHA-512" hashValue="q2z5hEFmXS0v2chiPTC/VCoDWNlnhp+Xe6Ybfxe48vIsnB/KTJQxJv+pFUnCXfZ9T6vyJopuqFFNROfQTW/JUw==" saltValue="IctfdGJb5tOTpq+KPi9vww==" spinCount="100000" sqref="AD31:AE31" name="Rango2_88_39_2"/>
    <protectedRange algorithmName="SHA-512" hashValue="AYYX88LSDB6RDNMvSqt0KPGWPjBqTk56tMxTOlv5QD61MGTKAAQnSnudvNDWPN0Bbllh2qRQC+P5uq7goxjdrw==" saltValue="i/iPMewnks1FoXYOjKMEVg==" spinCount="100000" sqref="AA31" name="Rango2_87_6_2"/>
    <protectedRange algorithmName="SHA-512" hashValue="NUll9P9xh7KbSfMYpMxsRZLfDw/y/AzW2LSWlpXVscBDqiAxmzo71xjs+a2lh+jRa7pceOC849slke4+ZKx8LA==" saltValue="8qbkKpQ+CiQuLnqgShNvXA==" spinCount="100000" sqref="S31" name="Rango2_88_6_2"/>
    <protectedRange algorithmName="SHA-512" hashValue="KHhv3JU/LRdRrRTxxkgFceEHPZ5UzadmpZRZR3zmQRnPvkUJZuanRafIJ+qde0IWwLZSvFIQDyUAHq6v6k7XIg==" saltValue="2GKG1kCzVNNcn+vbOPuhJA==" spinCount="100000" sqref="P31" name="Rango2_2_5_2"/>
    <protectedRange algorithmName="SHA-512" hashValue="XZw03RosI/l0z9FxmTtF29EdZ7P+4+ybhqoaAAUmURojSR5XbGfjC4f2i8gMqfY+RI9JvfdCA6PSh9TduXfUxA==" saltValue="5TPtLq2WoiRSae/yaDPnTw==" spinCount="100000" sqref="CI31:CJ31 CR31:CS31 CO31:CP31 BY31:CA31 N31 BI31:BK31 Q31:R31 AU31 CZ31:DM31 CU31:CX31 BQ31:BT31 T31:Z31 AS31 CD31:CE31" name="Rango2_99_2"/>
    <protectedRange algorithmName="SHA-512" hashValue="9+DNppQbWrLYYUMoJ+lyQctV2bX3Vq9kZnegLbpjTLP49It2ovUbcartuoQTeXgP+TGpY//7mDH/UQlFCKDGiA==" saltValue="KUnni6YEm00anzSSvyLqQA==" spinCount="100000" sqref="AC31" name="Rango2_22"/>
    <protectedRange algorithmName="SHA-512" hashValue="RQ91b7oAw60DVtcgB2vRpial2kSdzJx5guGCTYUwXYkKrtrUHfiYnLf9R+SNpYXlJDYpyEJLhcWwP0EqNN86dQ==" saltValue="W3RbH3zrcY9sy39xNwXNxg==" spinCount="100000" sqref="AZ32:BH32 BU32:BX32" name="Rango2_88_99_3"/>
    <protectedRange algorithmName="SHA-512" hashValue="fMbmUM1DQ7FuAPRNvFL5mPdHUYjQnlLFhkuaxvHguaqR7aWyDxcmJs0jLYQfQKY+oyhsMb4Lew4VL6i7um3/ew==" saltValue="ydaTm0CeH8+/cYqoL/AMaQ==" spinCount="100000" sqref="AT32 AV32:AY32" name="Rango2_88_91_3"/>
    <protectedRange algorithmName="SHA-512" hashValue="CHipOQaT63FWw628cQcXXJRZlrbNZ7OgmnEbDx38UmmH7z19GRYEzXFiVOzHAy1OAaAbST7g2bHZHDKQp2qm3w==" saltValue="iRVuL+373yLHv0ZHzS9qog==" spinCount="100000" sqref="AI32 AF32:AG32 AK32" name="Rango2_88_7_5_3"/>
    <protectedRange algorithmName="SHA-512" hashValue="NkG6oHuDGvGBEiLAAq8MEJHEfLQUMyjihfH+DBXhT+eQW0r1yri7tOJEFRM9nbOejjjXiviq9RFo7KB7wF+xJA==" saltValue="bpjB0AAANu2X/PeR3eiFkA==" spinCount="100000" sqref="AL32:AR32" name="Rango2_88_65_3"/>
    <protectedRange algorithmName="SHA-512" hashValue="fPHvtIAf3pQeZUoAI9C2/vdXMHBpqqEq+67P5Ypyu4+9IWqs3yc9TZcMWQ0THLxUwqseQPyVvakuYFtCwJHsxA==" saltValue="QHIogSs2PrwAfdqa9PAOFQ==" spinCount="100000" sqref="AB32" name="Rango2_88_5_5_3"/>
    <protectedRange algorithmName="SHA-512" hashValue="LEEeiU6pKqm7TAP46VGlz0q+evvFwpT/0iLpRuWuQ7MacbP0OGL1/FSmrIEOg2rb6M+Jla2bPbVWiGag27j87w==" saltValue="HEVt+pS5OloNDlqSnzGLLw==" spinCount="100000" sqref="AH32" name="Rango2_8_7_3"/>
    <protectedRange algorithmName="SHA-512" hashValue="q2z5hEFmXS0v2chiPTC/VCoDWNlnhp+Xe6Ybfxe48vIsnB/KTJQxJv+pFUnCXfZ9T6vyJopuqFFNROfQTW/JUw==" saltValue="IctfdGJb5tOTpq+KPi9vww==" spinCount="100000" sqref="AD32:AE32" name="Rango2_88_39_3"/>
    <protectedRange algorithmName="SHA-512" hashValue="AYYX88LSDB6RDNMvSqt0KPGWPjBqTk56tMxTOlv5QD61MGTKAAQnSnudvNDWPN0Bbllh2qRQC+P5uq7goxjdrw==" saltValue="i/iPMewnks1FoXYOjKMEVg==" spinCount="100000" sqref="AA32" name="Rango2_87_6_3"/>
    <protectedRange algorithmName="SHA-512" hashValue="NUll9P9xh7KbSfMYpMxsRZLfDw/y/AzW2LSWlpXVscBDqiAxmzo71xjs+a2lh+jRa7pceOC849slke4+ZKx8LA==" saltValue="8qbkKpQ+CiQuLnqgShNvXA==" spinCount="100000" sqref="S32" name="Rango2_88_6_3"/>
    <protectedRange algorithmName="SHA-512" hashValue="KHhv3JU/LRdRrRTxxkgFceEHPZ5UzadmpZRZR3zmQRnPvkUJZuanRafIJ+qde0IWwLZSvFIQDyUAHq6v6k7XIg==" saltValue="2GKG1kCzVNNcn+vbOPuhJA==" spinCount="100000" sqref="P32" name="Rango2_2_5_3"/>
    <protectedRange algorithmName="SHA-512" hashValue="XZw03RosI/l0z9FxmTtF29EdZ7P+4+ybhqoaAAUmURojSR5XbGfjC4f2i8gMqfY+RI9JvfdCA6PSh9TduXfUxA==" saltValue="5TPtLq2WoiRSae/yaDPnTw==" spinCount="100000" sqref="CI32:CJ32 CR32:CS32 CO32:CP32 BY32:CA32 N32 BI32:BK32 Q32:R32 AU32 CZ32:DM32 CU32:CX32 BQ32:BT32 T32:Z32 AS32 CD32:CE32" name="Rango2_99_3"/>
    <protectedRange algorithmName="SHA-512" hashValue="9+DNppQbWrLYYUMoJ+lyQctV2bX3Vq9kZnegLbpjTLP49It2ovUbcartuoQTeXgP+TGpY//7mDH/UQlFCKDGiA==" saltValue="KUnni6YEm00anzSSvyLqQA==" spinCount="100000" sqref="AC32" name="Rango2_24"/>
    <protectedRange algorithmName="SHA-512" hashValue="RQ91b7oAw60DVtcgB2vRpial2kSdzJx5guGCTYUwXYkKrtrUHfiYnLf9R+SNpYXlJDYpyEJLhcWwP0EqNN86dQ==" saltValue="W3RbH3zrcY9sy39xNwXNxg==" spinCount="100000" sqref="AZ33:BH33 BU33:BX33" name="Rango2_88_99_4"/>
    <protectedRange algorithmName="SHA-512" hashValue="fMbmUM1DQ7FuAPRNvFL5mPdHUYjQnlLFhkuaxvHguaqR7aWyDxcmJs0jLYQfQKY+oyhsMb4Lew4VL6i7um3/ew==" saltValue="ydaTm0CeH8+/cYqoL/AMaQ==" spinCount="100000" sqref="AT33 AV33:AY33" name="Rango2_88_91_4"/>
    <protectedRange algorithmName="SHA-512" hashValue="CHipOQaT63FWw628cQcXXJRZlrbNZ7OgmnEbDx38UmmH7z19GRYEzXFiVOzHAy1OAaAbST7g2bHZHDKQp2qm3w==" saltValue="iRVuL+373yLHv0ZHzS9qog==" spinCount="100000" sqref="AI33 AF33:AG33 AK33" name="Rango2_88_7_5_4"/>
    <protectedRange algorithmName="SHA-512" hashValue="NkG6oHuDGvGBEiLAAq8MEJHEfLQUMyjihfH+DBXhT+eQW0r1yri7tOJEFRM9nbOejjjXiviq9RFo7KB7wF+xJA==" saltValue="bpjB0AAANu2X/PeR3eiFkA==" spinCount="100000" sqref="AL33:AR33" name="Rango2_88_65_4"/>
    <protectedRange algorithmName="SHA-512" hashValue="fPHvtIAf3pQeZUoAI9C2/vdXMHBpqqEq+67P5Ypyu4+9IWqs3yc9TZcMWQ0THLxUwqseQPyVvakuYFtCwJHsxA==" saltValue="QHIogSs2PrwAfdqa9PAOFQ==" spinCount="100000" sqref="AB33" name="Rango2_88_5_5_4"/>
    <protectedRange algorithmName="SHA-512" hashValue="LEEeiU6pKqm7TAP46VGlz0q+evvFwpT/0iLpRuWuQ7MacbP0OGL1/FSmrIEOg2rb6M+Jla2bPbVWiGag27j87w==" saltValue="HEVt+pS5OloNDlqSnzGLLw==" spinCount="100000" sqref="AH33" name="Rango2_8_7_4"/>
    <protectedRange algorithmName="SHA-512" hashValue="q2z5hEFmXS0v2chiPTC/VCoDWNlnhp+Xe6Ybfxe48vIsnB/KTJQxJv+pFUnCXfZ9T6vyJopuqFFNROfQTW/JUw==" saltValue="IctfdGJb5tOTpq+KPi9vww==" spinCount="100000" sqref="AD33:AE33" name="Rango2_88_39_4"/>
    <protectedRange algorithmName="SHA-512" hashValue="AYYX88LSDB6RDNMvSqt0KPGWPjBqTk56tMxTOlv5QD61MGTKAAQnSnudvNDWPN0Bbllh2qRQC+P5uq7goxjdrw==" saltValue="i/iPMewnks1FoXYOjKMEVg==" spinCount="100000" sqref="AA33" name="Rango2_87_6_4"/>
    <protectedRange algorithmName="SHA-512" hashValue="NUll9P9xh7KbSfMYpMxsRZLfDw/y/AzW2LSWlpXVscBDqiAxmzo71xjs+a2lh+jRa7pceOC849slke4+ZKx8LA==" saltValue="8qbkKpQ+CiQuLnqgShNvXA==" spinCount="100000" sqref="S33" name="Rango2_88_6_4"/>
    <protectedRange algorithmName="SHA-512" hashValue="KHhv3JU/LRdRrRTxxkgFceEHPZ5UzadmpZRZR3zmQRnPvkUJZuanRafIJ+qde0IWwLZSvFIQDyUAHq6v6k7XIg==" saltValue="2GKG1kCzVNNcn+vbOPuhJA==" spinCount="100000" sqref="P33" name="Rango2_2_5_4"/>
    <protectedRange algorithmName="SHA-512" hashValue="XZw03RosI/l0z9FxmTtF29EdZ7P+4+ybhqoaAAUmURojSR5XbGfjC4f2i8gMqfY+RI9JvfdCA6PSh9TduXfUxA==" saltValue="5TPtLq2WoiRSae/yaDPnTw==" spinCount="100000" sqref="CI33:CJ33 CR33:CS33 CO33:CP33 BY33:CA33 N33 BI33:BJ33 Q33:R33 AU33 CZ33:DM33 CU33:CX33 BQ33:BT33 T33:Z33 AS33 CD33:CE33" name="Rango2_99_4"/>
    <protectedRange algorithmName="SHA-512" hashValue="9+DNppQbWrLYYUMoJ+lyQctV2bX3Vq9kZnegLbpjTLP49It2ovUbcartuoQTeXgP+TGpY//7mDH/UQlFCKDGiA==" saltValue="KUnni6YEm00anzSSvyLqQA==" spinCount="100000" sqref="AC33" name="Rango2_25"/>
    <protectedRange algorithmName="SHA-512" hashValue="RQ91b7oAw60DVtcgB2vRpial2kSdzJx5guGCTYUwXYkKrtrUHfiYnLf9R+SNpYXlJDYpyEJLhcWwP0EqNN86dQ==" saltValue="W3RbH3zrcY9sy39xNwXNxg==" spinCount="100000" sqref="AZ34:BH34 BU34:BX34" name="Rango2_88_99_5"/>
    <protectedRange algorithmName="SHA-512" hashValue="fMbmUM1DQ7FuAPRNvFL5mPdHUYjQnlLFhkuaxvHguaqR7aWyDxcmJs0jLYQfQKY+oyhsMb4Lew4VL6i7um3/ew==" saltValue="ydaTm0CeH8+/cYqoL/AMaQ==" spinCount="100000" sqref="AT34 AV34:AY34" name="Rango2_88_91_5"/>
    <protectedRange algorithmName="SHA-512" hashValue="CHipOQaT63FWw628cQcXXJRZlrbNZ7OgmnEbDx38UmmH7z19GRYEzXFiVOzHAy1OAaAbST7g2bHZHDKQp2qm3w==" saltValue="iRVuL+373yLHv0ZHzS9qog==" spinCount="100000" sqref="AI34 AF34:AG34 AK34" name="Rango2_88_7_5_5"/>
    <protectedRange algorithmName="SHA-512" hashValue="NkG6oHuDGvGBEiLAAq8MEJHEfLQUMyjihfH+DBXhT+eQW0r1yri7tOJEFRM9nbOejjjXiviq9RFo7KB7wF+xJA==" saltValue="bpjB0AAANu2X/PeR3eiFkA==" spinCount="100000" sqref="AL34:AR34" name="Rango2_88_65_5"/>
    <protectedRange algorithmName="SHA-512" hashValue="fPHvtIAf3pQeZUoAI9C2/vdXMHBpqqEq+67P5Ypyu4+9IWqs3yc9TZcMWQ0THLxUwqseQPyVvakuYFtCwJHsxA==" saltValue="QHIogSs2PrwAfdqa9PAOFQ==" spinCount="100000" sqref="AB34" name="Rango2_88_5_5_5"/>
    <protectedRange algorithmName="SHA-512" hashValue="LEEeiU6pKqm7TAP46VGlz0q+evvFwpT/0iLpRuWuQ7MacbP0OGL1/FSmrIEOg2rb6M+Jla2bPbVWiGag27j87w==" saltValue="HEVt+pS5OloNDlqSnzGLLw==" spinCount="100000" sqref="AH34" name="Rango2_8_7_5"/>
    <protectedRange algorithmName="SHA-512" hashValue="q2z5hEFmXS0v2chiPTC/VCoDWNlnhp+Xe6Ybfxe48vIsnB/KTJQxJv+pFUnCXfZ9T6vyJopuqFFNROfQTW/JUw==" saltValue="IctfdGJb5tOTpq+KPi9vww==" spinCount="100000" sqref="AD34:AE34" name="Rango2_88_39_5"/>
    <protectedRange algorithmName="SHA-512" hashValue="AYYX88LSDB6RDNMvSqt0KPGWPjBqTk56tMxTOlv5QD61MGTKAAQnSnudvNDWPN0Bbllh2qRQC+P5uq7goxjdrw==" saltValue="i/iPMewnks1FoXYOjKMEVg==" spinCount="100000" sqref="AA34" name="Rango2_87_6_5"/>
    <protectedRange algorithmName="SHA-512" hashValue="NUll9P9xh7KbSfMYpMxsRZLfDw/y/AzW2LSWlpXVscBDqiAxmzo71xjs+a2lh+jRa7pceOC849slke4+ZKx8LA==" saltValue="8qbkKpQ+CiQuLnqgShNvXA==" spinCount="100000" sqref="S34" name="Rango2_88_6_5"/>
    <protectedRange algorithmName="SHA-512" hashValue="KHhv3JU/LRdRrRTxxkgFceEHPZ5UzadmpZRZR3zmQRnPvkUJZuanRafIJ+qde0IWwLZSvFIQDyUAHq6v6k7XIg==" saltValue="2GKG1kCzVNNcn+vbOPuhJA==" spinCount="100000" sqref="P34" name="Rango2_2_5_5"/>
    <protectedRange algorithmName="SHA-512" hashValue="XZw03RosI/l0z9FxmTtF29EdZ7P+4+ybhqoaAAUmURojSR5XbGfjC4f2i8gMqfY+RI9JvfdCA6PSh9TduXfUxA==" saltValue="5TPtLq2WoiRSae/yaDPnTw==" spinCount="100000" sqref="CI34:CJ34 CR34:CS34 CO34:CP34 BY34:CA34 N34 BI34:BK34 Q34:R34 AU34 CZ34:DM34 CU34:CX34 BQ34:BT34 T34:Z34 AS34 CD34:CE34" name="Rango2_99_5"/>
    <protectedRange algorithmName="SHA-512" hashValue="9+DNppQbWrLYYUMoJ+lyQctV2bX3Vq9kZnegLbpjTLP49It2ovUbcartuoQTeXgP+TGpY//7mDH/UQlFCKDGiA==" saltValue="KUnni6YEm00anzSSvyLqQA==" spinCount="100000" sqref="AC34" name="Rango2_26"/>
    <protectedRange algorithmName="SHA-512" hashValue="RQ91b7oAw60DVtcgB2vRpial2kSdzJx5guGCTYUwXYkKrtrUHfiYnLf9R+SNpYXlJDYpyEJLhcWwP0EqNN86dQ==" saltValue="W3RbH3zrcY9sy39xNwXNxg==" spinCount="100000" sqref="AZ35:BH36 BU35:BX36" name="Rango2_88_99_6"/>
    <protectedRange algorithmName="SHA-512" hashValue="fMbmUM1DQ7FuAPRNvFL5mPdHUYjQnlLFhkuaxvHguaqR7aWyDxcmJs0jLYQfQKY+oyhsMb4Lew4VL6i7um3/ew==" saltValue="ydaTm0CeH8+/cYqoL/AMaQ==" spinCount="100000" sqref="AT35:AT36 AV35:AY36" name="Rango2_88_91_6"/>
    <protectedRange algorithmName="SHA-512" hashValue="CHipOQaT63FWw628cQcXXJRZlrbNZ7OgmnEbDx38UmmH7z19GRYEzXFiVOzHAy1OAaAbST7g2bHZHDKQp2qm3w==" saltValue="iRVuL+373yLHv0ZHzS9qog==" spinCount="100000" sqref="AI35:AI36 AF35:AG36 AK35:AK36" name="Rango2_88_7_5_6"/>
    <protectedRange algorithmName="SHA-512" hashValue="NkG6oHuDGvGBEiLAAq8MEJHEfLQUMyjihfH+DBXhT+eQW0r1yri7tOJEFRM9nbOejjjXiviq9RFo7KB7wF+xJA==" saltValue="bpjB0AAANu2X/PeR3eiFkA==" spinCount="100000" sqref="AL35:AR36" name="Rango2_88_65_6"/>
    <protectedRange algorithmName="SHA-512" hashValue="fPHvtIAf3pQeZUoAI9C2/vdXMHBpqqEq+67P5Ypyu4+9IWqs3yc9TZcMWQ0THLxUwqseQPyVvakuYFtCwJHsxA==" saltValue="QHIogSs2PrwAfdqa9PAOFQ==" spinCount="100000" sqref="AB35:AB36" name="Rango2_88_5_5_6"/>
    <protectedRange algorithmName="SHA-512" hashValue="LEEeiU6pKqm7TAP46VGlz0q+evvFwpT/0iLpRuWuQ7MacbP0OGL1/FSmrIEOg2rb6M+Jla2bPbVWiGag27j87w==" saltValue="HEVt+pS5OloNDlqSnzGLLw==" spinCount="100000" sqref="AH35:AH36" name="Rango2_8_7_6"/>
    <protectedRange algorithmName="SHA-512" hashValue="q2z5hEFmXS0v2chiPTC/VCoDWNlnhp+Xe6Ybfxe48vIsnB/KTJQxJv+pFUnCXfZ9T6vyJopuqFFNROfQTW/JUw==" saltValue="IctfdGJb5tOTpq+KPi9vww==" spinCount="100000" sqref="AD35:AE36" name="Rango2_88_39_6"/>
    <protectedRange algorithmName="SHA-512" hashValue="AYYX88LSDB6RDNMvSqt0KPGWPjBqTk56tMxTOlv5QD61MGTKAAQnSnudvNDWPN0Bbllh2qRQC+P5uq7goxjdrw==" saltValue="i/iPMewnks1FoXYOjKMEVg==" spinCount="100000" sqref="AA35:AA36" name="Rango2_87_6_6"/>
    <protectedRange algorithmName="SHA-512" hashValue="NUll9P9xh7KbSfMYpMxsRZLfDw/y/AzW2LSWlpXVscBDqiAxmzo71xjs+a2lh+jRa7pceOC849slke4+ZKx8LA==" saltValue="8qbkKpQ+CiQuLnqgShNvXA==" spinCount="100000" sqref="S35:S36" name="Rango2_88_6_6"/>
    <protectedRange algorithmName="SHA-512" hashValue="KHhv3JU/LRdRrRTxxkgFceEHPZ5UzadmpZRZR3zmQRnPvkUJZuanRafIJ+qde0IWwLZSvFIQDyUAHq6v6k7XIg==" saltValue="2GKG1kCzVNNcn+vbOPuhJA==" spinCount="100000" sqref="P35:P36" name="Rango2_2_5_6"/>
    <protectedRange algorithmName="SHA-512" hashValue="XZw03RosI/l0z9FxmTtF29EdZ7P+4+ybhqoaAAUmURojSR5XbGfjC4f2i8gMqfY+RI9JvfdCA6PSh9TduXfUxA==" saltValue="5TPtLq2WoiRSae/yaDPnTw==" spinCount="100000" sqref="CI35:CJ36 CR35:CS36 CO35:CP36 BY35:CA36 N35:N36 BI35:BK35 Q35:R36 AU35:AU36 CZ35:DM36 CU35:CX36 BQ35:BT36 T35:Z36 AS35:AS36 CD35:CE36 BI36:BJ36" name="Rango2_99_6"/>
    <protectedRange algorithmName="SHA-512" hashValue="9+DNppQbWrLYYUMoJ+lyQctV2bX3Vq9kZnegLbpjTLP49It2ovUbcartuoQTeXgP+TGpY//7mDH/UQlFCKDGiA==" saltValue="KUnni6YEm00anzSSvyLqQA==" spinCount="100000" sqref="AC35:AC36" name="Rango2_32"/>
    <protectedRange algorithmName="SHA-512" hashValue="RQ91b7oAw60DVtcgB2vRpial2kSdzJx5guGCTYUwXYkKrtrUHfiYnLf9R+SNpYXlJDYpyEJLhcWwP0EqNN86dQ==" saltValue="W3RbH3zrcY9sy39xNwXNxg==" spinCount="100000" sqref="AZ37:BH37 BU37:BX37" name="Rango2_88_99_7"/>
    <protectedRange algorithmName="SHA-512" hashValue="fMbmUM1DQ7FuAPRNvFL5mPdHUYjQnlLFhkuaxvHguaqR7aWyDxcmJs0jLYQfQKY+oyhsMb4Lew4VL6i7um3/ew==" saltValue="ydaTm0CeH8+/cYqoL/AMaQ==" spinCount="100000" sqref="AT37 AV37:AY37" name="Rango2_88_91_7"/>
    <protectedRange algorithmName="SHA-512" hashValue="CHipOQaT63FWw628cQcXXJRZlrbNZ7OgmnEbDx38UmmH7z19GRYEzXFiVOzHAy1OAaAbST7g2bHZHDKQp2qm3w==" saltValue="iRVuL+373yLHv0ZHzS9qog==" spinCount="100000" sqref="AI37 AF37:AG37 AK37" name="Rango2_88_7_5_7"/>
    <protectedRange algorithmName="SHA-512" hashValue="NkG6oHuDGvGBEiLAAq8MEJHEfLQUMyjihfH+DBXhT+eQW0r1yri7tOJEFRM9nbOejjjXiviq9RFo7KB7wF+xJA==" saltValue="bpjB0AAANu2X/PeR3eiFkA==" spinCount="100000" sqref="AL37:AR37" name="Rango2_88_65_7"/>
    <protectedRange algorithmName="SHA-512" hashValue="fPHvtIAf3pQeZUoAI9C2/vdXMHBpqqEq+67P5Ypyu4+9IWqs3yc9TZcMWQ0THLxUwqseQPyVvakuYFtCwJHsxA==" saltValue="QHIogSs2PrwAfdqa9PAOFQ==" spinCount="100000" sqref="AB37" name="Rango2_88_5_5_7"/>
    <protectedRange algorithmName="SHA-512" hashValue="LEEeiU6pKqm7TAP46VGlz0q+evvFwpT/0iLpRuWuQ7MacbP0OGL1/FSmrIEOg2rb6M+Jla2bPbVWiGag27j87w==" saltValue="HEVt+pS5OloNDlqSnzGLLw==" spinCount="100000" sqref="AH37" name="Rango2_8_7_7"/>
    <protectedRange algorithmName="SHA-512" hashValue="q2z5hEFmXS0v2chiPTC/VCoDWNlnhp+Xe6Ybfxe48vIsnB/KTJQxJv+pFUnCXfZ9T6vyJopuqFFNROfQTW/JUw==" saltValue="IctfdGJb5tOTpq+KPi9vww==" spinCount="100000" sqref="AD37:AE37" name="Rango2_88_39_7"/>
    <protectedRange algorithmName="SHA-512" hashValue="AYYX88LSDB6RDNMvSqt0KPGWPjBqTk56tMxTOlv5QD61MGTKAAQnSnudvNDWPN0Bbllh2qRQC+P5uq7goxjdrw==" saltValue="i/iPMewnks1FoXYOjKMEVg==" spinCount="100000" sqref="AA37" name="Rango2_87_6_7"/>
    <protectedRange algorithmName="SHA-512" hashValue="NUll9P9xh7KbSfMYpMxsRZLfDw/y/AzW2LSWlpXVscBDqiAxmzo71xjs+a2lh+jRa7pceOC849slke4+ZKx8LA==" saltValue="8qbkKpQ+CiQuLnqgShNvXA==" spinCount="100000" sqref="S37" name="Rango2_88_6_7"/>
    <protectedRange algorithmName="SHA-512" hashValue="KHhv3JU/LRdRrRTxxkgFceEHPZ5UzadmpZRZR3zmQRnPvkUJZuanRafIJ+qde0IWwLZSvFIQDyUAHq6v6k7XIg==" saltValue="2GKG1kCzVNNcn+vbOPuhJA==" spinCount="100000" sqref="P37" name="Rango2_2_5_7"/>
    <protectedRange algorithmName="SHA-512" hashValue="XZw03RosI/l0z9FxmTtF29EdZ7P+4+ybhqoaAAUmURojSR5XbGfjC4f2i8gMqfY+RI9JvfdCA6PSh9TduXfUxA==" saltValue="5TPtLq2WoiRSae/yaDPnTw==" spinCount="100000" sqref="CI37:CJ37 CR37:CS37 CO37:CP37 BY37:CA37 N37 BI37:BJ37 Q37:R37 AU37 CZ37:DM37 CU37:CX37 BQ37:BT37 T37:Z37 AS37 CD37:CE37" name="Rango2_99_7"/>
    <protectedRange algorithmName="SHA-512" hashValue="9+DNppQbWrLYYUMoJ+lyQctV2bX3Vq9kZnegLbpjTLP49It2ovUbcartuoQTeXgP+TGpY//7mDH/UQlFCKDGiA==" saltValue="KUnni6YEm00anzSSvyLqQA==" spinCount="100000" sqref="AC37" name="Rango2_34"/>
    <protectedRange algorithmName="SHA-512" hashValue="RQ91b7oAw60DVtcgB2vRpial2kSdzJx5guGCTYUwXYkKrtrUHfiYnLf9R+SNpYXlJDYpyEJLhcWwP0EqNN86dQ==" saltValue="W3RbH3zrcY9sy39xNwXNxg==" spinCount="100000" sqref="AZ38:BH39 BU38:BX39" name="Rango2_88_99_8"/>
    <protectedRange algorithmName="SHA-512" hashValue="fMbmUM1DQ7FuAPRNvFL5mPdHUYjQnlLFhkuaxvHguaqR7aWyDxcmJs0jLYQfQKY+oyhsMb4Lew4VL6i7um3/ew==" saltValue="ydaTm0CeH8+/cYqoL/AMaQ==" spinCount="100000" sqref="AT38:AT39 AV38:AY39" name="Rango2_88_91_8"/>
    <protectedRange algorithmName="SHA-512" hashValue="CHipOQaT63FWw628cQcXXJRZlrbNZ7OgmnEbDx38UmmH7z19GRYEzXFiVOzHAy1OAaAbST7g2bHZHDKQp2qm3w==" saltValue="iRVuL+373yLHv0ZHzS9qog==" spinCount="100000" sqref="AI38:AI39 AF38:AG39 AK38:AK39" name="Rango2_88_7_5_8"/>
    <protectedRange algorithmName="SHA-512" hashValue="NkG6oHuDGvGBEiLAAq8MEJHEfLQUMyjihfH+DBXhT+eQW0r1yri7tOJEFRM9nbOejjjXiviq9RFo7KB7wF+xJA==" saltValue="bpjB0AAANu2X/PeR3eiFkA==" spinCount="100000" sqref="AL38:AR39" name="Rango2_88_65_8"/>
    <protectedRange algorithmName="SHA-512" hashValue="fPHvtIAf3pQeZUoAI9C2/vdXMHBpqqEq+67P5Ypyu4+9IWqs3yc9TZcMWQ0THLxUwqseQPyVvakuYFtCwJHsxA==" saltValue="QHIogSs2PrwAfdqa9PAOFQ==" spinCount="100000" sqref="AB38:AB39" name="Rango2_88_5_5_8"/>
    <protectedRange algorithmName="SHA-512" hashValue="LEEeiU6pKqm7TAP46VGlz0q+evvFwpT/0iLpRuWuQ7MacbP0OGL1/FSmrIEOg2rb6M+Jla2bPbVWiGag27j87w==" saltValue="HEVt+pS5OloNDlqSnzGLLw==" spinCount="100000" sqref="AH38:AH39" name="Rango2_8_7_8"/>
    <protectedRange algorithmName="SHA-512" hashValue="q2z5hEFmXS0v2chiPTC/VCoDWNlnhp+Xe6Ybfxe48vIsnB/KTJQxJv+pFUnCXfZ9T6vyJopuqFFNROfQTW/JUw==" saltValue="IctfdGJb5tOTpq+KPi9vww==" spinCount="100000" sqref="AD38:AE39" name="Rango2_88_39_8"/>
    <protectedRange algorithmName="SHA-512" hashValue="AYYX88LSDB6RDNMvSqt0KPGWPjBqTk56tMxTOlv5QD61MGTKAAQnSnudvNDWPN0Bbllh2qRQC+P5uq7goxjdrw==" saltValue="i/iPMewnks1FoXYOjKMEVg==" spinCount="100000" sqref="AA38:AA39" name="Rango2_87_6_8"/>
    <protectedRange algorithmName="SHA-512" hashValue="NUll9P9xh7KbSfMYpMxsRZLfDw/y/AzW2LSWlpXVscBDqiAxmzo71xjs+a2lh+jRa7pceOC849slke4+ZKx8LA==" saltValue="8qbkKpQ+CiQuLnqgShNvXA==" spinCount="100000" sqref="S38:S39" name="Rango2_88_6_8"/>
    <protectedRange algorithmName="SHA-512" hashValue="KHhv3JU/LRdRrRTxxkgFceEHPZ5UzadmpZRZR3zmQRnPvkUJZuanRafIJ+qde0IWwLZSvFIQDyUAHq6v6k7XIg==" saltValue="2GKG1kCzVNNcn+vbOPuhJA==" spinCount="100000" sqref="P38:P39" name="Rango2_2_5_8"/>
    <protectedRange algorithmName="SHA-512" hashValue="XZw03RosI/l0z9FxmTtF29EdZ7P+4+ybhqoaAAUmURojSR5XbGfjC4f2i8gMqfY+RI9JvfdCA6PSh9TduXfUxA==" saltValue="5TPtLq2WoiRSae/yaDPnTw==" spinCount="100000" sqref="CI38:CJ39 CR38:CS39 CO38:CP39 BY38:CA39 N38:N39 BI38:BK39 Q38:R39 AU38:AU39 CZ38:DM39 CU38:CX39 BQ38:BT39 T38:Z39 AS38:AS39 CD38:CE39" name="Rango2_99_8"/>
    <protectedRange algorithmName="SHA-512" hashValue="9+DNppQbWrLYYUMoJ+lyQctV2bX3Vq9kZnegLbpjTLP49It2ovUbcartuoQTeXgP+TGpY//7mDH/UQlFCKDGiA==" saltValue="KUnni6YEm00anzSSvyLqQA==" spinCount="100000" sqref="AC38:AC39" name="Rango2_35"/>
    <protectedRange algorithmName="SHA-512" hashValue="RQ91b7oAw60DVtcgB2vRpial2kSdzJx5guGCTYUwXYkKrtrUHfiYnLf9R+SNpYXlJDYpyEJLhcWwP0EqNN86dQ==" saltValue="W3RbH3zrcY9sy39xNwXNxg==" spinCount="100000" sqref="AZ40:BH41 BU40:BX41" name="Rango2_88_99_9"/>
    <protectedRange algorithmName="SHA-512" hashValue="fMbmUM1DQ7FuAPRNvFL5mPdHUYjQnlLFhkuaxvHguaqR7aWyDxcmJs0jLYQfQKY+oyhsMb4Lew4VL6i7um3/ew==" saltValue="ydaTm0CeH8+/cYqoL/AMaQ==" spinCount="100000" sqref="AT40:AT41 AV40:AY41" name="Rango2_88_91_9"/>
    <protectedRange algorithmName="SHA-512" hashValue="CHipOQaT63FWw628cQcXXJRZlrbNZ7OgmnEbDx38UmmH7z19GRYEzXFiVOzHAy1OAaAbST7g2bHZHDKQp2qm3w==" saltValue="iRVuL+373yLHv0ZHzS9qog==" spinCount="100000" sqref="AI40:AI41 AF40:AG41 AK40:AK41" name="Rango2_88_7_5_9"/>
    <protectedRange algorithmName="SHA-512" hashValue="NkG6oHuDGvGBEiLAAq8MEJHEfLQUMyjihfH+DBXhT+eQW0r1yri7tOJEFRM9nbOejjjXiviq9RFo7KB7wF+xJA==" saltValue="bpjB0AAANu2X/PeR3eiFkA==" spinCount="100000" sqref="AL40:AR41" name="Rango2_88_65_9"/>
    <protectedRange algorithmName="SHA-512" hashValue="fPHvtIAf3pQeZUoAI9C2/vdXMHBpqqEq+67P5Ypyu4+9IWqs3yc9TZcMWQ0THLxUwqseQPyVvakuYFtCwJHsxA==" saltValue="QHIogSs2PrwAfdqa9PAOFQ==" spinCount="100000" sqref="AB40:AB41" name="Rango2_88_5_5_9"/>
    <protectedRange algorithmName="SHA-512" hashValue="LEEeiU6pKqm7TAP46VGlz0q+evvFwpT/0iLpRuWuQ7MacbP0OGL1/FSmrIEOg2rb6M+Jla2bPbVWiGag27j87w==" saltValue="HEVt+pS5OloNDlqSnzGLLw==" spinCount="100000" sqref="AH40:AH41" name="Rango2_8_7_9"/>
    <protectedRange algorithmName="SHA-512" hashValue="q2z5hEFmXS0v2chiPTC/VCoDWNlnhp+Xe6Ybfxe48vIsnB/KTJQxJv+pFUnCXfZ9T6vyJopuqFFNROfQTW/JUw==" saltValue="IctfdGJb5tOTpq+KPi9vww==" spinCount="100000" sqref="AD40:AE41" name="Rango2_88_39_9"/>
    <protectedRange algorithmName="SHA-512" hashValue="AYYX88LSDB6RDNMvSqt0KPGWPjBqTk56tMxTOlv5QD61MGTKAAQnSnudvNDWPN0Bbllh2qRQC+P5uq7goxjdrw==" saltValue="i/iPMewnks1FoXYOjKMEVg==" spinCount="100000" sqref="AA40:AA41" name="Rango2_87_6_9"/>
    <protectedRange algorithmName="SHA-512" hashValue="NUll9P9xh7KbSfMYpMxsRZLfDw/y/AzW2LSWlpXVscBDqiAxmzo71xjs+a2lh+jRa7pceOC849slke4+ZKx8LA==" saltValue="8qbkKpQ+CiQuLnqgShNvXA==" spinCount="100000" sqref="S40:S41" name="Rango2_88_6_9"/>
    <protectedRange algorithmName="SHA-512" hashValue="KHhv3JU/LRdRrRTxxkgFceEHPZ5UzadmpZRZR3zmQRnPvkUJZuanRafIJ+qde0IWwLZSvFIQDyUAHq6v6k7XIg==" saltValue="2GKG1kCzVNNcn+vbOPuhJA==" spinCount="100000" sqref="P40:P41" name="Rango2_2_5_9"/>
    <protectedRange algorithmName="SHA-512" hashValue="XZw03RosI/l0z9FxmTtF29EdZ7P+4+ybhqoaAAUmURojSR5XbGfjC4f2i8gMqfY+RI9JvfdCA6PSh9TduXfUxA==" saltValue="5TPtLq2WoiRSae/yaDPnTw==" spinCount="100000" sqref="CI40:CJ41 CR40:CS41 CO40:CP41 BY40:CA41 N40:N41 BI41:BK41 Q40:R41 AU40:AU41 CZ40:DM41 CU40:CX41 BQ40:BT41 T40:Z41 AS40:AS41 CD40:CE41 BI40:BJ40" name="Rango2_99_9"/>
    <protectedRange algorithmName="SHA-512" hashValue="9+DNppQbWrLYYUMoJ+lyQctV2bX3Vq9kZnegLbpjTLP49It2ovUbcartuoQTeXgP+TGpY//7mDH/UQlFCKDGiA==" saltValue="KUnni6YEm00anzSSvyLqQA==" spinCount="100000" sqref="AC40:AC41" name="Rango2_36"/>
    <protectedRange algorithmName="SHA-512" hashValue="RQ91b7oAw60DVtcgB2vRpial2kSdzJx5guGCTYUwXYkKrtrUHfiYnLf9R+SNpYXlJDYpyEJLhcWwP0EqNN86dQ==" saltValue="W3RbH3zrcY9sy39xNwXNxg==" spinCount="100000" sqref="AZ42:BH43 BU42:BX43" name="Rango2_88_99_10"/>
    <protectedRange algorithmName="SHA-512" hashValue="fMbmUM1DQ7FuAPRNvFL5mPdHUYjQnlLFhkuaxvHguaqR7aWyDxcmJs0jLYQfQKY+oyhsMb4Lew4VL6i7um3/ew==" saltValue="ydaTm0CeH8+/cYqoL/AMaQ==" spinCount="100000" sqref="AT42:AT43 AV42:AY43" name="Rango2_88_91_10"/>
    <protectedRange algorithmName="SHA-512" hashValue="CHipOQaT63FWw628cQcXXJRZlrbNZ7OgmnEbDx38UmmH7z19GRYEzXFiVOzHAy1OAaAbST7g2bHZHDKQp2qm3w==" saltValue="iRVuL+373yLHv0ZHzS9qog==" spinCount="100000" sqref="AI42:AI43 AF42:AG43 AK42:AK43" name="Rango2_88_7_5_10"/>
    <protectedRange algorithmName="SHA-512" hashValue="NkG6oHuDGvGBEiLAAq8MEJHEfLQUMyjihfH+DBXhT+eQW0r1yri7tOJEFRM9nbOejjjXiviq9RFo7KB7wF+xJA==" saltValue="bpjB0AAANu2X/PeR3eiFkA==" spinCount="100000" sqref="AL42:AR43" name="Rango2_88_65_10"/>
    <protectedRange algorithmName="SHA-512" hashValue="fPHvtIAf3pQeZUoAI9C2/vdXMHBpqqEq+67P5Ypyu4+9IWqs3yc9TZcMWQ0THLxUwqseQPyVvakuYFtCwJHsxA==" saltValue="QHIogSs2PrwAfdqa9PAOFQ==" spinCount="100000" sqref="AB42:AB43" name="Rango2_88_5_5_10"/>
    <protectedRange algorithmName="SHA-512" hashValue="LEEeiU6pKqm7TAP46VGlz0q+evvFwpT/0iLpRuWuQ7MacbP0OGL1/FSmrIEOg2rb6M+Jla2bPbVWiGag27j87w==" saltValue="HEVt+pS5OloNDlqSnzGLLw==" spinCount="100000" sqref="AH42:AH43" name="Rango2_8_7_10"/>
    <protectedRange algorithmName="SHA-512" hashValue="q2z5hEFmXS0v2chiPTC/VCoDWNlnhp+Xe6Ybfxe48vIsnB/KTJQxJv+pFUnCXfZ9T6vyJopuqFFNROfQTW/JUw==" saltValue="IctfdGJb5tOTpq+KPi9vww==" spinCount="100000" sqref="AD42:AE43" name="Rango2_88_39_10"/>
    <protectedRange algorithmName="SHA-512" hashValue="AYYX88LSDB6RDNMvSqt0KPGWPjBqTk56tMxTOlv5QD61MGTKAAQnSnudvNDWPN0Bbllh2qRQC+P5uq7goxjdrw==" saltValue="i/iPMewnks1FoXYOjKMEVg==" spinCount="100000" sqref="AA42:AA43" name="Rango2_87_6_10"/>
    <protectedRange algorithmName="SHA-512" hashValue="NUll9P9xh7KbSfMYpMxsRZLfDw/y/AzW2LSWlpXVscBDqiAxmzo71xjs+a2lh+jRa7pceOC849slke4+ZKx8LA==" saltValue="8qbkKpQ+CiQuLnqgShNvXA==" spinCount="100000" sqref="S42:S43" name="Rango2_88_6_10"/>
    <protectedRange algorithmName="SHA-512" hashValue="KHhv3JU/LRdRrRTxxkgFceEHPZ5UzadmpZRZR3zmQRnPvkUJZuanRafIJ+qde0IWwLZSvFIQDyUAHq6v6k7XIg==" saltValue="2GKG1kCzVNNcn+vbOPuhJA==" spinCount="100000" sqref="P42:P43" name="Rango2_2_5_10"/>
    <protectedRange algorithmName="SHA-512" hashValue="XZw03RosI/l0z9FxmTtF29EdZ7P+4+ybhqoaAAUmURojSR5XbGfjC4f2i8gMqfY+RI9JvfdCA6PSh9TduXfUxA==" saltValue="5TPtLq2WoiRSae/yaDPnTw==" spinCount="100000" sqref="CI42:CJ43 CR42:CS43 CO42:CP43 BY42:CA43 N42:N43 BI42:BK42 Q42:R43 AU42:AU43 CZ42:DM43 CU42:CX43 BQ42:BT43 T42:Z43 AS42:AS43 CD42:CE43 BI43:BJ43" name="Rango2_99_10"/>
    <protectedRange algorithmName="SHA-512" hashValue="9+DNppQbWrLYYUMoJ+lyQctV2bX3Vq9kZnegLbpjTLP49It2ovUbcartuoQTeXgP+TGpY//7mDH/UQlFCKDGiA==" saltValue="KUnni6YEm00anzSSvyLqQA==" spinCount="100000" sqref="AC42:AC43" name="Rango2_37"/>
    <protectedRange algorithmName="SHA-512" hashValue="RQ91b7oAw60DVtcgB2vRpial2kSdzJx5guGCTYUwXYkKrtrUHfiYnLf9R+SNpYXlJDYpyEJLhcWwP0EqNN86dQ==" saltValue="W3RbH3zrcY9sy39xNwXNxg==" spinCount="100000" sqref="AZ44:BH44 BU44:BX44" name="Rango2_88_99_11"/>
    <protectedRange algorithmName="SHA-512" hashValue="fMbmUM1DQ7FuAPRNvFL5mPdHUYjQnlLFhkuaxvHguaqR7aWyDxcmJs0jLYQfQKY+oyhsMb4Lew4VL6i7um3/ew==" saltValue="ydaTm0CeH8+/cYqoL/AMaQ==" spinCount="100000" sqref="AT44 AV44:AY44" name="Rango2_88_91_11"/>
    <protectedRange algorithmName="SHA-512" hashValue="CHipOQaT63FWw628cQcXXJRZlrbNZ7OgmnEbDx38UmmH7z19GRYEzXFiVOzHAy1OAaAbST7g2bHZHDKQp2qm3w==" saltValue="iRVuL+373yLHv0ZHzS9qog==" spinCount="100000" sqref="AI44 AF44:AG44 AK44" name="Rango2_88_7_5_11"/>
    <protectedRange algorithmName="SHA-512" hashValue="NkG6oHuDGvGBEiLAAq8MEJHEfLQUMyjihfH+DBXhT+eQW0r1yri7tOJEFRM9nbOejjjXiviq9RFo7KB7wF+xJA==" saltValue="bpjB0AAANu2X/PeR3eiFkA==" spinCount="100000" sqref="AL44:AR44" name="Rango2_88_65_11"/>
    <protectedRange algorithmName="SHA-512" hashValue="fPHvtIAf3pQeZUoAI9C2/vdXMHBpqqEq+67P5Ypyu4+9IWqs3yc9TZcMWQ0THLxUwqseQPyVvakuYFtCwJHsxA==" saltValue="QHIogSs2PrwAfdqa9PAOFQ==" spinCount="100000" sqref="AB44" name="Rango2_88_5_5_11"/>
    <protectedRange algorithmName="SHA-512" hashValue="LEEeiU6pKqm7TAP46VGlz0q+evvFwpT/0iLpRuWuQ7MacbP0OGL1/FSmrIEOg2rb6M+Jla2bPbVWiGag27j87w==" saltValue="HEVt+pS5OloNDlqSnzGLLw==" spinCount="100000" sqref="AH44" name="Rango2_8_7_11"/>
    <protectedRange algorithmName="SHA-512" hashValue="q2z5hEFmXS0v2chiPTC/VCoDWNlnhp+Xe6Ybfxe48vIsnB/KTJQxJv+pFUnCXfZ9T6vyJopuqFFNROfQTW/JUw==" saltValue="IctfdGJb5tOTpq+KPi9vww==" spinCount="100000" sqref="AD44:AE44" name="Rango2_88_39_11"/>
    <protectedRange algorithmName="SHA-512" hashValue="AYYX88LSDB6RDNMvSqt0KPGWPjBqTk56tMxTOlv5QD61MGTKAAQnSnudvNDWPN0Bbllh2qRQC+P5uq7goxjdrw==" saltValue="i/iPMewnks1FoXYOjKMEVg==" spinCount="100000" sqref="AA44" name="Rango2_87_6_11"/>
    <protectedRange algorithmName="SHA-512" hashValue="NUll9P9xh7KbSfMYpMxsRZLfDw/y/AzW2LSWlpXVscBDqiAxmzo71xjs+a2lh+jRa7pceOC849slke4+ZKx8LA==" saltValue="8qbkKpQ+CiQuLnqgShNvXA==" spinCount="100000" sqref="S44" name="Rango2_88_6_11"/>
    <protectedRange algorithmName="SHA-512" hashValue="KHhv3JU/LRdRrRTxxkgFceEHPZ5UzadmpZRZR3zmQRnPvkUJZuanRafIJ+qde0IWwLZSvFIQDyUAHq6v6k7XIg==" saltValue="2GKG1kCzVNNcn+vbOPuhJA==" spinCount="100000" sqref="P44" name="Rango2_2_5_11"/>
    <protectedRange algorithmName="SHA-512" hashValue="XZw03RosI/l0z9FxmTtF29EdZ7P+4+ybhqoaAAUmURojSR5XbGfjC4f2i8gMqfY+RI9JvfdCA6PSh9TduXfUxA==" saltValue="5TPtLq2WoiRSae/yaDPnTw==" spinCount="100000" sqref="CI44:CJ44 CR44:CS44 CO44:CP44 BY44:CA44 N44 BI44:BJ44 Q44:R44 AU44 CZ44:DM44 CU44:CX44 BQ44:BT44 T44:Z44 AS44 CD44:CE44" name="Rango2_99_11"/>
    <protectedRange algorithmName="SHA-512" hashValue="9+DNppQbWrLYYUMoJ+lyQctV2bX3Vq9kZnegLbpjTLP49It2ovUbcartuoQTeXgP+TGpY//7mDH/UQlFCKDGiA==" saltValue="KUnni6YEm00anzSSvyLqQA==" spinCount="100000" sqref="AC44" name="Rango2_38"/>
    <protectedRange algorithmName="SHA-512" hashValue="RQ91b7oAw60DVtcgB2vRpial2kSdzJx5guGCTYUwXYkKrtrUHfiYnLf9R+SNpYXlJDYpyEJLhcWwP0EqNN86dQ==" saltValue="W3RbH3zrcY9sy39xNwXNxg==" spinCount="100000" sqref="AZ45:BH45 BU45:BX45" name="Rango2_88_99_12"/>
    <protectedRange algorithmName="SHA-512" hashValue="fMbmUM1DQ7FuAPRNvFL5mPdHUYjQnlLFhkuaxvHguaqR7aWyDxcmJs0jLYQfQKY+oyhsMb4Lew4VL6i7um3/ew==" saltValue="ydaTm0CeH8+/cYqoL/AMaQ==" spinCount="100000" sqref="AT45 AV45:AY45" name="Rango2_88_91_12"/>
    <protectedRange algorithmName="SHA-512" hashValue="CHipOQaT63FWw628cQcXXJRZlrbNZ7OgmnEbDx38UmmH7z19GRYEzXFiVOzHAy1OAaAbST7g2bHZHDKQp2qm3w==" saltValue="iRVuL+373yLHv0ZHzS9qog==" spinCount="100000" sqref="AI45 AF45:AG45 AK45" name="Rango2_88_7_5_12"/>
    <protectedRange algorithmName="SHA-512" hashValue="NkG6oHuDGvGBEiLAAq8MEJHEfLQUMyjihfH+DBXhT+eQW0r1yri7tOJEFRM9nbOejjjXiviq9RFo7KB7wF+xJA==" saltValue="bpjB0AAANu2X/PeR3eiFkA==" spinCount="100000" sqref="AL45:AR45" name="Rango2_88_65_12"/>
    <protectedRange algorithmName="SHA-512" hashValue="fPHvtIAf3pQeZUoAI9C2/vdXMHBpqqEq+67P5Ypyu4+9IWqs3yc9TZcMWQ0THLxUwqseQPyVvakuYFtCwJHsxA==" saltValue="QHIogSs2PrwAfdqa9PAOFQ==" spinCount="100000" sqref="AB45" name="Rango2_88_5_5_12"/>
    <protectedRange algorithmName="SHA-512" hashValue="LEEeiU6pKqm7TAP46VGlz0q+evvFwpT/0iLpRuWuQ7MacbP0OGL1/FSmrIEOg2rb6M+Jla2bPbVWiGag27j87w==" saltValue="HEVt+pS5OloNDlqSnzGLLw==" spinCount="100000" sqref="AH45" name="Rango2_8_7_12"/>
    <protectedRange algorithmName="SHA-512" hashValue="q2z5hEFmXS0v2chiPTC/VCoDWNlnhp+Xe6Ybfxe48vIsnB/KTJQxJv+pFUnCXfZ9T6vyJopuqFFNROfQTW/JUw==" saltValue="IctfdGJb5tOTpq+KPi9vww==" spinCount="100000" sqref="AD45:AE45" name="Rango2_88_39_12"/>
    <protectedRange algorithmName="SHA-512" hashValue="AYYX88LSDB6RDNMvSqt0KPGWPjBqTk56tMxTOlv5QD61MGTKAAQnSnudvNDWPN0Bbllh2qRQC+P5uq7goxjdrw==" saltValue="i/iPMewnks1FoXYOjKMEVg==" spinCount="100000" sqref="AA45" name="Rango2_87_6_12"/>
    <protectedRange algorithmName="SHA-512" hashValue="NUll9P9xh7KbSfMYpMxsRZLfDw/y/AzW2LSWlpXVscBDqiAxmzo71xjs+a2lh+jRa7pceOC849slke4+ZKx8LA==" saltValue="8qbkKpQ+CiQuLnqgShNvXA==" spinCount="100000" sqref="S45" name="Rango2_88_6_12"/>
    <protectedRange algorithmName="SHA-512" hashValue="KHhv3JU/LRdRrRTxxkgFceEHPZ5UzadmpZRZR3zmQRnPvkUJZuanRafIJ+qde0IWwLZSvFIQDyUAHq6v6k7XIg==" saltValue="2GKG1kCzVNNcn+vbOPuhJA==" spinCount="100000" sqref="P45" name="Rango2_2_5_12"/>
    <protectedRange algorithmName="SHA-512" hashValue="XZw03RosI/l0z9FxmTtF29EdZ7P+4+ybhqoaAAUmURojSR5XbGfjC4f2i8gMqfY+RI9JvfdCA6PSh9TduXfUxA==" saltValue="5TPtLq2WoiRSae/yaDPnTw==" spinCount="100000" sqref="CI45:CJ45 CR45:CS45 CO45:CP45 BY45:CA45 N45 BI45:BJ45 Q45:R45 AU45 CZ45:DM45 CU45:CX45 BQ45:BT45 T45:Z45 AS45 CD45:CE45" name="Rango2_99_12"/>
    <protectedRange algorithmName="SHA-512" hashValue="9+DNppQbWrLYYUMoJ+lyQctV2bX3Vq9kZnegLbpjTLP49It2ovUbcartuoQTeXgP+TGpY//7mDH/UQlFCKDGiA==" saltValue="KUnni6YEm00anzSSvyLqQA==" spinCount="100000" sqref="AC45" name="Rango2_39"/>
    <protectedRange algorithmName="SHA-512" hashValue="RQ91b7oAw60DVtcgB2vRpial2kSdzJx5guGCTYUwXYkKrtrUHfiYnLf9R+SNpYXlJDYpyEJLhcWwP0EqNN86dQ==" saltValue="W3RbH3zrcY9sy39xNwXNxg==" spinCount="100000" sqref="AZ46:BH46 BU46:BX46" name="Rango2_88_99_13"/>
    <protectedRange algorithmName="SHA-512" hashValue="fMbmUM1DQ7FuAPRNvFL5mPdHUYjQnlLFhkuaxvHguaqR7aWyDxcmJs0jLYQfQKY+oyhsMb4Lew4VL6i7um3/ew==" saltValue="ydaTm0CeH8+/cYqoL/AMaQ==" spinCount="100000" sqref="AT46 AV46:AY46" name="Rango2_88_91_13"/>
    <protectedRange algorithmName="SHA-512" hashValue="CHipOQaT63FWw628cQcXXJRZlrbNZ7OgmnEbDx38UmmH7z19GRYEzXFiVOzHAy1OAaAbST7g2bHZHDKQp2qm3w==" saltValue="iRVuL+373yLHv0ZHzS9qog==" spinCount="100000" sqref="AI46 AF46:AG46 AK46" name="Rango2_88_7_5_13"/>
    <protectedRange algorithmName="SHA-512" hashValue="NkG6oHuDGvGBEiLAAq8MEJHEfLQUMyjihfH+DBXhT+eQW0r1yri7tOJEFRM9nbOejjjXiviq9RFo7KB7wF+xJA==" saltValue="bpjB0AAANu2X/PeR3eiFkA==" spinCount="100000" sqref="AL46:AR46" name="Rango2_88_65_13"/>
    <protectedRange algorithmName="SHA-512" hashValue="fPHvtIAf3pQeZUoAI9C2/vdXMHBpqqEq+67P5Ypyu4+9IWqs3yc9TZcMWQ0THLxUwqseQPyVvakuYFtCwJHsxA==" saltValue="QHIogSs2PrwAfdqa9PAOFQ==" spinCount="100000" sqref="AB46" name="Rango2_88_5_5_13"/>
    <protectedRange algorithmName="SHA-512" hashValue="LEEeiU6pKqm7TAP46VGlz0q+evvFwpT/0iLpRuWuQ7MacbP0OGL1/FSmrIEOg2rb6M+Jla2bPbVWiGag27j87w==" saltValue="HEVt+pS5OloNDlqSnzGLLw==" spinCount="100000" sqref="AH46" name="Rango2_8_7_13"/>
    <protectedRange algorithmName="SHA-512" hashValue="q2z5hEFmXS0v2chiPTC/VCoDWNlnhp+Xe6Ybfxe48vIsnB/KTJQxJv+pFUnCXfZ9T6vyJopuqFFNROfQTW/JUw==" saltValue="IctfdGJb5tOTpq+KPi9vww==" spinCount="100000" sqref="AD46:AE46" name="Rango2_88_39_13"/>
    <protectedRange algorithmName="SHA-512" hashValue="AYYX88LSDB6RDNMvSqt0KPGWPjBqTk56tMxTOlv5QD61MGTKAAQnSnudvNDWPN0Bbllh2qRQC+P5uq7goxjdrw==" saltValue="i/iPMewnks1FoXYOjKMEVg==" spinCount="100000" sqref="AA46" name="Rango2_87_6_13"/>
    <protectedRange algorithmName="SHA-512" hashValue="NUll9P9xh7KbSfMYpMxsRZLfDw/y/AzW2LSWlpXVscBDqiAxmzo71xjs+a2lh+jRa7pceOC849slke4+ZKx8LA==" saltValue="8qbkKpQ+CiQuLnqgShNvXA==" spinCount="100000" sqref="S46" name="Rango2_88_6_13"/>
    <protectedRange algorithmName="SHA-512" hashValue="KHhv3JU/LRdRrRTxxkgFceEHPZ5UzadmpZRZR3zmQRnPvkUJZuanRafIJ+qde0IWwLZSvFIQDyUAHq6v6k7XIg==" saltValue="2GKG1kCzVNNcn+vbOPuhJA==" spinCount="100000" sqref="P46" name="Rango2_2_5_13"/>
    <protectedRange algorithmName="SHA-512" hashValue="XZw03RosI/l0z9FxmTtF29EdZ7P+4+ybhqoaAAUmURojSR5XbGfjC4f2i8gMqfY+RI9JvfdCA6PSh9TduXfUxA==" saltValue="5TPtLq2WoiRSae/yaDPnTw==" spinCount="100000" sqref="CI46:CJ46 CR46:CS46 CO46:CP46 BY46:CA46 N46 BI46:BK46 Q46:R46 AU46 CZ46:DM46 CU46:CX46 BQ46:BT46 T46:Z46 AS46 CD46:CE46" name="Rango2_99_13"/>
    <protectedRange algorithmName="SHA-512" hashValue="9+DNppQbWrLYYUMoJ+lyQctV2bX3Vq9kZnegLbpjTLP49It2ovUbcartuoQTeXgP+TGpY//7mDH/UQlFCKDGiA==" saltValue="KUnni6YEm00anzSSvyLqQA==" spinCount="100000" sqref="AC46" name="Rango2_40"/>
    <protectedRange algorithmName="SHA-512" hashValue="RQ91b7oAw60DVtcgB2vRpial2kSdzJx5guGCTYUwXYkKrtrUHfiYnLf9R+SNpYXlJDYpyEJLhcWwP0EqNN86dQ==" saltValue="W3RbH3zrcY9sy39xNwXNxg==" spinCount="100000" sqref="AZ47:BH47 BU47:BX47" name="Rango2_88_99_14"/>
    <protectedRange algorithmName="SHA-512" hashValue="fMbmUM1DQ7FuAPRNvFL5mPdHUYjQnlLFhkuaxvHguaqR7aWyDxcmJs0jLYQfQKY+oyhsMb4Lew4VL6i7um3/ew==" saltValue="ydaTm0CeH8+/cYqoL/AMaQ==" spinCount="100000" sqref="AT47 AV47:AY47" name="Rango2_88_91_14"/>
    <protectedRange algorithmName="SHA-512" hashValue="CHipOQaT63FWw628cQcXXJRZlrbNZ7OgmnEbDx38UmmH7z19GRYEzXFiVOzHAy1OAaAbST7g2bHZHDKQp2qm3w==" saltValue="iRVuL+373yLHv0ZHzS9qog==" spinCount="100000" sqref="AI47 AF47:AG47 AK47" name="Rango2_88_7_5_14"/>
    <protectedRange algorithmName="SHA-512" hashValue="NkG6oHuDGvGBEiLAAq8MEJHEfLQUMyjihfH+DBXhT+eQW0r1yri7tOJEFRM9nbOejjjXiviq9RFo7KB7wF+xJA==" saltValue="bpjB0AAANu2X/PeR3eiFkA==" spinCount="100000" sqref="AL47:AR47" name="Rango2_88_65_14"/>
    <protectedRange algorithmName="SHA-512" hashValue="fPHvtIAf3pQeZUoAI9C2/vdXMHBpqqEq+67P5Ypyu4+9IWqs3yc9TZcMWQ0THLxUwqseQPyVvakuYFtCwJHsxA==" saltValue="QHIogSs2PrwAfdqa9PAOFQ==" spinCount="100000" sqref="AB47" name="Rango2_88_5_5_14"/>
    <protectedRange algorithmName="SHA-512" hashValue="LEEeiU6pKqm7TAP46VGlz0q+evvFwpT/0iLpRuWuQ7MacbP0OGL1/FSmrIEOg2rb6M+Jla2bPbVWiGag27j87w==" saltValue="HEVt+pS5OloNDlqSnzGLLw==" spinCount="100000" sqref="AH47" name="Rango2_8_7_14"/>
    <protectedRange algorithmName="SHA-512" hashValue="q2z5hEFmXS0v2chiPTC/VCoDWNlnhp+Xe6Ybfxe48vIsnB/KTJQxJv+pFUnCXfZ9T6vyJopuqFFNROfQTW/JUw==" saltValue="IctfdGJb5tOTpq+KPi9vww==" spinCount="100000" sqref="AD47:AE47" name="Rango2_88_39_14"/>
    <protectedRange algorithmName="SHA-512" hashValue="AYYX88LSDB6RDNMvSqt0KPGWPjBqTk56tMxTOlv5QD61MGTKAAQnSnudvNDWPN0Bbllh2qRQC+P5uq7goxjdrw==" saltValue="i/iPMewnks1FoXYOjKMEVg==" spinCount="100000" sqref="AA47" name="Rango2_87_6_14"/>
    <protectedRange algorithmName="SHA-512" hashValue="NUll9P9xh7KbSfMYpMxsRZLfDw/y/AzW2LSWlpXVscBDqiAxmzo71xjs+a2lh+jRa7pceOC849slke4+ZKx8LA==" saltValue="8qbkKpQ+CiQuLnqgShNvXA==" spinCount="100000" sqref="S47" name="Rango2_88_6_14"/>
    <protectedRange algorithmName="SHA-512" hashValue="KHhv3JU/LRdRrRTxxkgFceEHPZ5UzadmpZRZR3zmQRnPvkUJZuanRafIJ+qde0IWwLZSvFIQDyUAHq6v6k7XIg==" saltValue="2GKG1kCzVNNcn+vbOPuhJA==" spinCount="100000" sqref="P47" name="Rango2_2_5_14"/>
    <protectedRange algorithmName="SHA-512" hashValue="XZw03RosI/l0z9FxmTtF29EdZ7P+4+ybhqoaAAUmURojSR5XbGfjC4f2i8gMqfY+RI9JvfdCA6PSh9TduXfUxA==" saltValue="5TPtLq2WoiRSae/yaDPnTw==" spinCount="100000" sqref="CI47:CJ47 CR47:CS47 CO47:CP47 BY47:CA47 N47 BI47:BK47 Q47:R47 AU47 CZ47:DM47 CU47:CX47 BQ47:BT47 T47:Z47 AS47 CD47:CE47" name="Rango2_99_14"/>
    <protectedRange algorithmName="SHA-512" hashValue="9+DNppQbWrLYYUMoJ+lyQctV2bX3Vq9kZnegLbpjTLP49It2ovUbcartuoQTeXgP+TGpY//7mDH/UQlFCKDGiA==" saltValue="KUnni6YEm00anzSSvyLqQA==" spinCount="100000" sqref="AC47" name="Rango2_42"/>
    <protectedRange algorithmName="SHA-512" hashValue="RQ91b7oAw60DVtcgB2vRpial2kSdzJx5guGCTYUwXYkKrtrUHfiYnLf9R+SNpYXlJDYpyEJLhcWwP0EqNN86dQ==" saltValue="W3RbH3zrcY9sy39xNwXNxg==" spinCount="100000" sqref="AZ48:BH51 BU48:BX51" name="Rango2_88_99_15"/>
    <protectedRange algorithmName="SHA-512" hashValue="fMbmUM1DQ7FuAPRNvFL5mPdHUYjQnlLFhkuaxvHguaqR7aWyDxcmJs0jLYQfQKY+oyhsMb4Lew4VL6i7um3/ew==" saltValue="ydaTm0CeH8+/cYqoL/AMaQ==" spinCount="100000" sqref="AT48:AT51 AV48:AY51" name="Rango2_88_91_15"/>
    <protectedRange algorithmName="SHA-512" hashValue="CHipOQaT63FWw628cQcXXJRZlrbNZ7OgmnEbDx38UmmH7z19GRYEzXFiVOzHAy1OAaAbST7g2bHZHDKQp2qm3w==" saltValue="iRVuL+373yLHv0ZHzS9qog==" spinCount="100000" sqref="AI48:AI51 AF48:AG51 AK48:AK51" name="Rango2_88_7_5_15"/>
    <protectedRange algorithmName="SHA-512" hashValue="NkG6oHuDGvGBEiLAAq8MEJHEfLQUMyjihfH+DBXhT+eQW0r1yri7tOJEFRM9nbOejjjXiviq9RFo7KB7wF+xJA==" saltValue="bpjB0AAANu2X/PeR3eiFkA==" spinCount="100000" sqref="AL48:AR51" name="Rango2_88_65_15"/>
    <protectedRange algorithmName="SHA-512" hashValue="fPHvtIAf3pQeZUoAI9C2/vdXMHBpqqEq+67P5Ypyu4+9IWqs3yc9TZcMWQ0THLxUwqseQPyVvakuYFtCwJHsxA==" saltValue="QHIogSs2PrwAfdqa9PAOFQ==" spinCount="100000" sqref="AB48:AB51" name="Rango2_88_5_5_15"/>
    <protectedRange algorithmName="SHA-512" hashValue="LEEeiU6pKqm7TAP46VGlz0q+evvFwpT/0iLpRuWuQ7MacbP0OGL1/FSmrIEOg2rb6M+Jla2bPbVWiGag27j87w==" saltValue="HEVt+pS5OloNDlqSnzGLLw==" spinCount="100000" sqref="AH48:AH51" name="Rango2_8_7_15"/>
    <protectedRange algorithmName="SHA-512" hashValue="q2z5hEFmXS0v2chiPTC/VCoDWNlnhp+Xe6Ybfxe48vIsnB/KTJQxJv+pFUnCXfZ9T6vyJopuqFFNROfQTW/JUw==" saltValue="IctfdGJb5tOTpq+KPi9vww==" spinCount="100000" sqref="AD48:AE51" name="Rango2_88_39_15"/>
    <protectedRange algorithmName="SHA-512" hashValue="AYYX88LSDB6RDNMvSqt0KPGWPjBqTk56tMxTOlv5QD61MGTKAAQnSnudvNDWPN0Bbllh2qRQC+P5uq7goxjdrw==" saltValue="i/iPMewnks1FoXYOjKMEVg==" spinCount="100000" sqref="AA48:AA51" name="Rango2_87_6_15"/>
    <protectedRange algorithmName="SHA-512" hashValue="NUll9P9xh7KbSfMYpMxsRZLfDw/y/AzW2LSWlpXVscBDqiAxmzo71xjs+a2lh+jRa7pceOC849slke4+ZKx8LA==" saltValue="8qbkKpQ+CiQuLnqgShNvXA==" spinCount="100000" sqref="S48:S51" name="Rango2_88_6_15"/>
    <protectedRange algorithmName="SHA-512" hashValue="KHhv3JU/LRdRrRTxxkgFceEHPZ5UzadmpZRZR3zmQRnPvkUJZuanRafIJ+qde0IWwLZSvFIQDyUAHq6v6k7XIg==" saltValue="2GKG1kCzVNNcn+vbOPuhJA==" spinCount="100000" sqref="P48:P51" name="Rango2_2_5_15"/>
    <protectedRange algorithmName="SHA-512" hashValue="XZw03RosI/l0z9FxmTtF29EdZ7P+4+ybhqoaAAUmURojSR5XbGfjC4f2i8gMqfY+RI9JvfdCA6PSh9TduXfUxA==" saltValue="5TPtLq2WoiRSae/yaDPnTw==" spinCount="100000" sqref="CI48:CJ51 CR48:CS51 CO48:CP51 BY48:CA51 N48:N51 BI48:BK48 Q48:R51 AU48:AU51 CZ48:DM51 CU48:CX51 BQ48:BT51 T48:Z51 AS48:AS51 CD48:CE51 BI50:BK51 BI49:BJ49" name="Rango2_99_15"/>
    <protectedRange algorithmName="SHA-512" hashValue="9+DNppQbWrLYYUMoJ+lyQctV2bX3Vq9kZnegLbpjTLP49It2ovUbcartuoQTeXgP+TGpY//7mDH/UQlFCKDGiA==" saltValue="KUnni6YEm00anzSSvyLqQA==" spinCount="100000" sqref="AC48:AC51" name="Rango2_43"/>
    <protectedRange algorithmName="SHA-512" hashValue="RQ91b7oAw60DVtcgB2vRpial2kSdzJx5guGCTYUwXYkKrtrUHfiYnLf9R+SNpYXlJDYpyEJLhcWwP0EqNN86dQ==" saltValue="W3RbH3zrcY9sy39xNwXNxg==" spinCount="100000" sqref="AZ52:BH55 BU52:BX55" name="Rango2_88_99_16"/>
    <protectedRange algorithmName="SHA-512" hashValue="fMbmUM1DQ7FuAPRNvFL5mPdHUYjQnlLFhkuaxvHguaqR7aWyDxcmJs0jLYQfQKY+oyhsMb4Lew4VL6i7um3/ew==" saltValue="ydaTm0CeH8+/cYqoL/AMaQ==" spinCount="100000" sqref="AT52:AT55 AV52:AY55" name="Rango2_88_91_16"/>
    <protectedRange algorithmName="SHA-512" hashValue="CHipOQaT63FWw628cQcXXJRZlrbNZ7OgmnEbDx38UmmH7z19GRYEzXFiVOzHAy1OAaAbST7g2bHZHDKQp2qm3w==" saltValue="iRVuL+373yLHv0ZHzS9qog==" spinCount="100000" sqref="AI52:AI55 AF52:AG55 AK52:AK55" name="Rango2_88_7_5_16"/>
    <protectedRange algorithmName="SHA-512" hashValue="NkG6oHuDGvGBEiLAAq8MEJHEfLQUMyjihfH+DBXhT+eQW0r1yri7tOJEFRM9nbOejjjXiviq9RFo7KB7wF+xJA==" saltValue="bpjB0AAANu2X/PeR3eiFkA==" spinCount="100000" sqref="AL52:AR55" name="Rango2_88_65_16"/>
    <protectedRange algorithmName="SHA-512" hashValue="fPHvtIAf3pQeZUoAI9C2/vdXMHBpqqEq+67P5Ypyu4+9IWqs3yc9TZcMWQ0THLxUwqseQPyVvakuYFtCwJHsxA==" saltValue="QHIogSs2PrwAfdqa9PAOFQ==" spinCount="100000" sqref="AB52:AB55" name="Rango2_88_5_5_16"/>
    <protectedRange algorithmName="SHA-512" hashValue="LEEeiU6pKqm7TAP46VGlz0q+evvFwpT/0iLpRuWuQ7MacbP0OGL1/FSmrIEOg2rb6M+Jla2bPbVWiGag27j87w==" saltValue="HEVt+pS5OloNDlqSnzGLLw==" spinCount="100000" sqref="AH52:AH55" name="Rango2_8_7_16"/>
    <protectedRange algorithmName="SHA-512" hashValue="q2z5hEFmXS0v2chiPTC/VCoDWNlnhp+Xe6Ybfxe48vIsnB/KTJQxJv+pFUnCXfZ9T6vyJopuqFFNROfQTW/JUw==" saltValue="IctfdGJb5tOTpq+KPi9vww==" spinCount="100000" sqref="AD52:AE55" name="Rango2_88_39_16"/>
    <protectedRange algorithmName="SHA-512" hashValue="AYYX88LSDB6RDNMvSqt0KPGWPjBqTk56tMxTOlv5QD61MGTKAAQnSnudvNDWPN0Bbllh2qRQC+P5uq7goxjdrw==" saltValue="i/iPMewnks1FoXYOjKMEVg==" spinCount="100000" sqref="AA52:AA55" name="Rango2_87_6_16"/>
    <protectedRange algorithmName="SHA-512" hashValue="NUll9P9xh7KbSfMYpMxsRZLfDw/y/AzW2LSWlpXVscBDqiAxmzo71xjs+a2lh+jRa7pceOC849slke4+ZKx8LA==" saltValue="8qbkKpQ+CiQuLnqgShNvXA==" spinCount="100000" sqref="S52:S55" name="Rango2_88_6_16"/>
    <protectedRange algorithmName="SHA-512" hashValue="KHhv3JU/LRdRrRTxxkgFceEHPZ5UzadmpZRZR3zmQRnPvkUJZuanRafIJ+qde0IWwLZSvFIQDyUAHq6v6k7XIg==" saltValue="2GKG1kCzVNNcn+vbOPuhJA==" spinCount="100000" sqref="P52:P55" name="Rango2_2_5_16"/>
    <protectedRange algorithmName="SHA-512" hashValue="XZw03RosI/l0z9FxmTtF29EdZ7P+4+ybhqoaAAUmURojSR5XbGfjC4f2i8gMqfY+RI9JvfdCA6PSh9TduXfUxA==" saltValue="5TPtLq2WoiRSae/yaDPnTw==" spinCount="100000" sqref="CI52:CJ55 CR52:CS55 CO52:CP55 BY52:CA55 N52:N55 BI52:BJ55 Q52:R55 AU52:AU55 CZ52:DM55 CU52:CX55 BQ52:BT55 T52:Z55 AS52:AS55 CD52:CE55" name="Rango2_99_16"/>
    <protectedRange algorithmName="SHA-512" hashValue="9+DNppQbWrLYYUMoJ+lyQctV2bX3Vq9kZnegLbpjTLP49It2ovUbcartuoQTeXgP+TGpY//7mDH/UQlFCKDGiA==" saltValue="KUnni6YEm00anzSSvyLqQA==" spinCount="100000" sqref="AC52:AC55" name="Rango2_44"/>
    <protectedRange algorithmName="SHA-512" hashValue="EEHzbvEYwO1eufllBljOz0uf9BJ2ENtvOScQ7IsS321QhYbwKn7qhHKKP8cKj02rTDvVRMWvwQ1ZP0mZWsBprQ==" saltValue="CjXqBRFbKezlWOFV37MnDQ==" spinCount="100000" sqref="GP30:GQ30 GV30 GM30" name="Rango2_30_2_1"/>
    <protectedRange algorithmName="SHA-512" hashValue="Umj9+5Ys20VQPxBFtc6qE5LtKKSgPKwit+B8dd4XnEUaLfBM2ozpkEC4YxwK0SbBiAHDDex+pY+LomQ0lyuamQ==" saltValue="N2/MCRws+mmA+NXw0axolg==" spinCount="100000" sqref="GI30 GG30 GD30 GK30 FX30" name="Rango2_31_2_1"/>
    <protectedRange algorithmName="SHA-512" hashValue="q2z5hEFmXS0v2chiPTC/VCoDWNlnhp+Xe6Ybfxe48vIsnB/KTJQxJv+pFUnCXfZ9T6vyJopuqFFNROfQTW/JUw==" saltValue="IctfdGJb5tOTpq+KPi9vww==" spinCount="100000" sqref="HZ30 IC30:II30" name="Rango2_88_39_17"/>
    <protectedRange algorithmName="SHA-512" hashValue="XZw03RosI/l0z9FxmTtF29EdZ7P+4+ybhqoaAAUmURojSR5XbGfjC4f2i8gMqfY+RI9JvfdCA6PSh9TduXfUxA==" saltValue="5TPtLq2WoiRSae/yaDPnTw==" spinCount="100000" sqref="FP30:FQ30 EQ30:ER30 EU30:EV30 FE30 GN30 GS30 FY30 FV30:FW30 IA30 FT30 EN30 GL30 GJ30 GX30:GY30 HI30 IK30:IL30 FH30 HT30:HY30 DZ30:EI30 IN30" name="Rango2_99_17"/>
    <protectedRange algorithmName="SHA-512" hashValue="YXHanhqXL0e4jPrzkCF8r/22WmlCviFUW909WKuG1JOcU0mp0/Huh0aP3EaGYxV2ep0WGu48HsShAy4Ka2uOiw==" saltValue="h/7U5iwJm7DLR4tRVfwZYw==" spinCount="100000" sqref="GB30" name="Rango2_33_1"/>
    <protectedRange algorithmName="SHA-512" hashValue="pL4tgTKqwEsWSIEGFTBd+4pvEhE7d5Q99Eijs+L/Y1rhA0saQGGRJw5Pv2HLOP0quglztFwB6WVnQ1YGxd4AiQ==" saltValue="IF5mhk2RcoEjrcYppes1VA==" spinCount="100000" sqref="FS30" name="Rango2_30_1"/>
    <protectedRange algorithmName="SHA-512" hashValue="9+DNppQbWrLYYUMoJ+lyQctV2bX3Vq9kZnegLbpjTLP49It2ovUbcartuoQTeXgP+TGpY//7mDH/UQlFCKDGiA==" saltValue="KUnni6YEm00anzSSvyLqQA==" spinCount="100000" sqref="FD30 GW30 EX30:EZ30 FB30 FG30 FJ30:FK30 EM30 FM30:FN30 HR30:HS30 HC30:HH30 GE30 GH30" name="Rango2_45"/>
    <protectedRange algorithmName="SHA-512" hashValue="EEHzbvEYwO1eufllBljOz0uf9BJ2ENtvOScQ7IsS321QhYbwKn7qhHKKP8cKj02rTDvVRMWvwQ1ZP0mZWsBprQ==" saltValue="CjXqBRFbKezlWOFV37MnDQ==" spinCount="100000" sqref="GP31:GQ31 GV31 GM31" name="Rango2_30_2_2"/>
    <protectedRange algorithmName="SHA-512" hashValue="Rgskw+AQdeJ5qbJdarzTa3SCkJfDGziy0Uan5N0F3IWn/H3Z/e+VcB56R7Nes7MPxNHewNP1sSSucVjz3iTLeA==" saltValue="qKZH3DnwaZHBzy3cBZo1qQ==" spinCount="100000" sqref="GE31" name="Rango2_31_28_1"/>
    <protectedRange algorithmName="SHA-512" hashValue="Umj9+5Ys20VQPxBFtc6qE5LtKKSgPKwit+B8dd4XnEUaLfBM2ozpkEC4YxwK0SbBiAHDDex+pY+LomQ0lyuamQ==" saltValue="N2/MCRws+mmA+NXw0axolg==" spinCount="100000" sqref="GI31 GG31 GD31 GK31 FX31" name="Rango2_31_2_2"/>
    <protectedRange algorithmName="SHA-512" hashValue="q2z5hEFmXS0v2chiPTC/VCoDWNlnhp+Xe6Ybfxe48vIsnB/KTJQxJv+pFUnCXfZ9T6vyJopuqFFNROfQTW/JUw==" saltValue="IctfdGJb5tOTpq+KPi9vww==" spinCount="100000" sqref="HZ31 IC31:II31" name="Rango2_88_39_18"/>
    <protectedRange algorithmName="SHA-512" hashValue="XZw03RosI/l0z9FxmTtF29EdZ7P+4+ybhqoaAAUmURojSR5XbGfjC4f2i8gMqfY+RI9JvfdCA6PSh9TduXfUxA==" saltValue="5TPtLq2WoiRSae/yaDPnTw==" spinCount="100000" sqref="FP31:FQ31 EQ31:ER31 EU31:EV31 FE31 GN31 GS31 FY31 FV31:FW31 IA31 FT31 EN31 GL31 GJ31 GX31:GY31 HI31 IK31:IL31 FH31 HT31:HY31 DZ31:EI31 IN31" name="Rango2_99_18"/>
    <protectedRange algorithmName="SHA-512" hashValue="YXHanhqXL0e4jPrzkCF8r/22WmlCviFUW909WKuG1JOcU0mp0/Huh0aP3EaGYxV2ep0WGu48HsShAy4Ka2uOiw==" saltValue="h/7U5iwJm7DLR4tRVfwZYw==" spinCount="100000" sqref="GB31 GH31" name="Rango2_33_2"/>
    <protectedRange algorithmName="SHA-512" hashValue="pL4tgTKqwEsWSIEGFTBd+4pvEhE7d5Q99Eijs+L/Y1rhA0saQGGRJw5Pv2HLOP0quglztFwB6WVnQ1YGxd4AiQ==" saltValue="IF5mhk2RcoEjrcYppes1VA==" spinCount="100000" sqref="FS31" name="Rango2_30_3"/>
    <protectedRange algorithmName="SHA-512" hashValue="9+DNppQbWrLYYUMoJ+lyQctV2bX3Vq9kZnegLbpjTLP49It2ovUbcartuoQTeXgP+TGpY//7mDH/UQlFCKDGiA==" saltValue="KUnni6YEm00anzSSvyLqQA==" spinCount="100000" sqref="FD31 GW31 EX31:EZ31 FB31 FG31 FJ31:FK31 EM31 FM31:FN31 HR31:HS31 HC31:HH31" name="Rango2_46"/>
    <protectedRange algorithmName="SHA-512" hashValue="EEHzbvEYwO1eufllBljOz0uf9BJ2ENtvOScQ7IsS321QhYbwKn7qhHKKP8cKj02rTDvVRMWvwQ1ZP0mZWsBprQ==" saltValue="CjXqBRFbKezlWOFV37MnDQ==" spinCount="100000" sqref="GP32:GQ32 GV32 GM32" name="Rango2_30_2_3"/>
    <protectedRange algorithmName="SHA-512" hashValue="Rgskw+AQdeJ5qbJdarzTa3SCkJfDGziy0Uan5N0F3IWn/H3Z/e+VcB56R7Nes7MPxNHewNP1sSSucVjz3iTLeA==" saltValue="qKZH3DnwaZHBzy3cBZo1qQ==" spinCount="100000" sqref="GE32" name="Rango2_31_28_2"/>
    <protectedRange algorithmName="SHA-512" hashValue="Umj9+5Ys20VQPxBFtc6qE5LtKKSgPKwit+B8dd4XnEUaLfBM2ozpkEC4YxwK0SbBiAHDDex+pY+LomQ0lyuamQ==" saltValue="N2/MCRws+mmA+NXw0axolg==" spinCount="100000" sqref="GI32 GG32 GD32 GK32 FX32" name="Rango2_31_2_3"/>
    <protectedRange algorithmName="SHA-512" hashValue="q2z5hEFmXS0v2chiPTC/VCoDWNlnhp+Xe6Ybfxe48vIsnB/KTJQxJv+pFUnCXfZ9T6vyJopuqFFNROfQTW/JUw==" saltValue="IctfdGJb5tOTpq+KPi9vww==" spinCount="100000" sqref="HZ32 IC32:II32" name="Rango2_88_39_19"/>
    <protectedRange algorithmName="SHA-512" hashValue="XZw03RosI/l0z9FxmTtF29EdZ7P+4+ybhqoaAAUmURojSR5XbGfjC4f2i8gMqfY+RI9JvfdCA6PSh9TduXfUxA==" saltValue="5TPtLq2WoiRSae/yaDPnTw==" spinCount="100000" sqref="FP32:FQ32 EQ32:ER32 EU32:EV32 FE32 GN32 GS32 FY32 FV32:FW32 IA32 FT32 EN32 GL32 GJ32 GX32:GY32 HI32 IK32:IL32 FH32 HT32:HY32 DZ32:EI32 IN32" name="Rango2_99_19"/>
    <protectedRange algorithmName="SHA-512" hashValue="YXHanhqXL0e4jPrzkCF8r/22WmlCviFUW909WKuG1JOcU0mp0/Huh0aP3EaGYxV2ep0WGu48HsShAy4Ka2uOiw==" saltValue="h/7U5iwJm7DLR4tRVfwZYw==" spinCount="100000" sqref="GB32 GH32" name="Rango2_33_3"/>
    <protectedRange algorithmName="SHA-512" hashValue="pL4tgTKqwEsWSIEGFTBd+4pvEhE7d5Q99Eijs+L/Y1rhA0saQGGRJw5Pv2HLOP0quglztFwB6WVnQ1YGxd4AiQ==" saltValue="IF5mhk2RcoEjrcYppes1VA==" spinCount="100000" sqref="FS32" name="Rango2_30_4"/>
    <protectedRange algorithmName="SHA-512" hashValue="9+DNppQbWrLYYUMoJ+lyQctV2bX3Vq9kZnegLbpjTLP49It2ovUbcartuoQTeXgP+TGpY//7mDH/UQlFCKDGiA==" saltValue="KUnni6YEm00anzSSvyLqQA==" spinCount="100000" sqref="FD32 GW32 EX32:EZ32 FB32 FG32 FJ32:FK32 EM32 FM32:FN32 HR32:HS32 HC32:HH32" name="Rango2_47"/>
    <protectedRange algorithmName="SHA-512" hashValue="EEHzbvEYwO1eufllBljOz0uf9BJ2ENtvOScQ7IsS321QhYbwKn7qhHKKP8cKj02rTDvVRMWvwQ1ZP0mZWsBprQ==" saltValue="CjXqBRFbKezlWOFV37MnDQ==" spinCount="100000" sqref="GP33:GQ33 GV33 GM33" name="Rango2_30_2_4"/>
    <protectedRange algorithmName="SHA-512" hashValue="Rgskw+AQdeJ5qbJdarzTa3SCkJfDGziy0Uan5N0F3IWn/H3Z/e+VcB56R7Nes7MPxNHewNP1sSSucVjz3iTLeA==" saltValue="qKZH3DnwaZHBzy3cBZo1qQ==" spinCount="100000" sqref="GE33" name="Rango2_31_28_3"/>
    <protectedRange algorithmName="SHA-512" hashValue="Umj9+5Ys20VQPxBFtc6qE5LtKKSgPKwit+B8dd4XnEUaLfBM2ozpkEC4YxwK0SbBiAHDDex+pY+LomQ0lyuamQ==" saltValue="N2/MCRws+mmA+NXw0axolg==" spinCount="100000" sqref="GI33 GG33 GD33 GK33 FX33" name="Rango2_31_2_4"/>
    <protectedRange algorithmName="SHA-512" hashValue="q2z5hEFmXS0v2chiPTC/VCoDWNlnhp+Xe6Ybfxe48vIsnB/KTJQxJv+pFUnCXfZ9T6vyJopuqFFNROfQTW/JUw==" saltValue="IctfdGJb5tOTpq+KPi9vww==" spinCount="100000" sqref="HZ33 IC33:II33" name="Rango2_88_39_20"/>
    <protectedRange algorithmName="SHA-512" hashValue="XZw03RosI/l0z9FxmTtF29EdZ7P+4+ybhqoaAAUmURojSR5XbGfjC4f2i8gMqfY+RI9JvfdCA6PSh9TduXfUxA==" saltValue="5TPtLq2WoiRSae/yaDPnTw==" spinCount="100000" sqref="FP33:FQ33 EQ33:ER33 EU33:EV33 FE33 GN33 GS33 FY33 FV33:FW33 IA33 FT33 EN33 GL33 GJ33 GX33:GY33 HI33 IK33:IL33 FH33 HT33:HY33 DZ33:EI33 IN33" name="Rango2_99_20"/>
    <protectedRange algorithmName="SHA-512" hashValue="YXHanhqXL0e4jPrzkCF8r/22WmlCviFUW909WKuG1JOcU0mp0/Huh0aP3EaGYxV2ep0WGu48HsShAy4Ka2uOiw==" saltValue="h/7U5iwJm7DLR4tRVfwZYw==" spinCount="100000" sqref="GB33 GH33" name="Rango2_33_4"/>
    <protectedRange algorithmName="SHA-512" hashValue="pL4tgTKqwEsWSIEGFTBd+4pvEhE7d5Q99Eijs+L/Y1rhA0saQGGRJw5Pv2HLOP0quglztFwB6WVnQ1YGxd4AiQ==" saltValue="IF5mhk2RcoEjrcYppes1VA==" spinCount="100000" sqref="FS33" name="Rango2_30_5"/>
    <protectedRange algorithmName="SHA-512" hashValue="9+DNppQbWrLYYUMoJ+lyQctV2bX3Vq9kZnegLbpjTLP49It2ovUbcartuoQTeXgP+TGpY//7mDH/UQlFCKDGiA==" saltValue="KUnni6YEm00anzSSvyLqQA==" spinCount="100000" sqref="FD33 GW33 EX33:EZ33 FB33 FG33 FJ33:FK33 EM33 FM33:FN33 HR33:HS33 HC33:HH33" name="Rango2_48"/>
    <protectedRange algorithmName="SHA-512" hashValue="EEHzbvEYwO1eufllBljOz0uf9BJ2ENtvOScQ7IsS321QhYbwKn7qhHKKP8cKj02rTDvVRMWvwQ1ZP0mZWsBprQ==" saltValue="CjXqBRFbKezlWOFV37MnDQ==" spinCount="100000" sqref="GP34:GQ34 GV34 GM34" name="Rango2_30_2_5"/>
    <protectedRange algorithmName="SHA-512" hashValue="Rgskw+AQdeJ5qbJdarzTa3SCkJfDGziy0Uan5N0F3IWn/H3Z/e+VcB56R7Nes7MPxNHewNP1sSSucVjz3iTLeA==" saltValue="qKZH3DnwaZHBzy3cBZo1qQ==" spinCount="100000" sqref="GE34" name="Rango2_31_28_4"/>
    <protectedRange algorithmName="SHA-512" hashValue="Umj9+5Ys20VQPxBFtc6qE5LtKKSgPKwit+B8dd4XnEUaLfBM2ozpkEC4YxwK0SbBiAHDDex+pY+LomQ0lyuamQ==" saltValue="N2/MCRws+mmA+NXw0axolg==" spinCount="100000" sqref="GI34 GG34 GD34 GK34 FX34" name="Rango2_31_2_5"/>
    <protectedRange algorithmName="SHA-512" hashValue="q2z5hEFmXS0v2chiPTC/VCoDWNlnhp+Xe6Ybfxe48vIsnB/KTJQxJv+pFUnCXfZ9T6vyJopuqFFNROfQTW/JUw==" saltValue="IctfdGJb5tOTpq+KPi9vww==" spinCount="100000" sqref="HZ34 IC34:II34" name="Rango2_88_39_21"/>
    <protectedRange algorithmName="SHA-512" hashValue="XZw03RosI/l0z9FxmTtF29EdZ7P+4+ybhqoaAAUmURojSR5XbGfjC4f2i8gMqfY+RI9JvfdCA6PSh9TduXfUxA==" saltValue="5TPtLq2WoiRSae/yaDPnTw==" spinCount="100000" sqref="FP34:FQ34 EQ34:ER34 EU34:EV34 FE34 GN34 GS34 FY34 FV34:FW34 IA34 FT34 EN34 GL34 GJ34 GX34:GY34 HI34 IK34:IL34 FH34 HT34:HY34 DZ34:EI34 IN34" name="Rango2_99_21"/>
    <protectedRange algorithmName="SHA-512" hashValue="YXHanhqXL0e4jPrzkCF8r/22WmlCviFUW909WKuG1JOcU0mp0/Huh0aP3EaGYxV2ep0WGu48HsShAy4Ka2uOiw==" saltValue="h/7U5iwJm7DLR4tRVfwZYw==" spinCount="100000" sqref="GB34 GH34" name="Rango2_33_5"/>
    <protectedRange algorithmName="SHA-512" hashValue="pL4tgTKqwEsWSIEGFTBd+4pvEhE7d5Q99Eijs+L/Y1rhA0saQGGRJw5Pv2HLOP0quglztFwB6WVnQ1YGxd4AiQ==" saltValue="IF5mhk2RcoEjrcYppes1VA==" spinCount="100000" sqref="FS34" name="Rango2_30_6"/>
    <protectedRange algorithmName="SHA-512" hashValue="9+DNppQbWrLYYUMoJ+lyQctV2bX3Vq9kZnegLbpjTLP49It2ovUbcartuoQTeXgP+TGpY//7mDH/UQlFCKDGiA==" saltValue="KUnni6YEm00anzSSvyLqQA==" spinCount="100000" sqref="FD34 GW34 EX34:EZ34 FB34 FG34 FJ34:FK34 EM34 FM34:FN34 HR34:HS34 HC34:HH34" name="Rango2_49"/>
    <protectedRange algorithmName="SHA-512" hashValue="EEHzbvEYwO1eufllBljOz0uf9BJ2ENtvOScQ7IsS321QhYbwKn7qhHKKP8cKj02rTDvVRMWvwQ1ZP0mZWsBprQ==" saltValue="CjXqBRFbKezlWOFV37MnDQ==" spinCount="100000" sqref="GP35:GQ36 GV35:GV36 GM35:GM36" name="Rango2_30_2_6"/>
    <protectedRange algorithmName="SHA-512" hashValue="Rgskw+AQdeJ5qbJdarzTa3SCkJfDGziy0Uan5N0F3IWn/H3Z/e+VcB56R7Nes7MPxNHewNP1sSSucVjz3iTLeA==" saltValue="qKZH3DnwaZHBzy3cBZo1qQ==" spinCount="100000" sqref="GE35:GE36" name="Rango2_31_28_5"/>
    <protectedRange algorithmName="SHA-512" hashValue="Umj9+5Ys20VQPxBFtc6qE5LtKKSgPKwit+B8dd4XnEUaLfBM2ozpkEC4YxwK0SbBiAHDDex+pY+LomQ0lyuamQ==" saltValue="N2/MCRws+mmA+NXw0axolg==" spinCount="100000" sqref="GI35:GI36 GG35:GG36 GD35:GD36 GA35 GK35:GK36 FX35:FX36" name="Rango2_31_2_6"/>
    <protectedRange algorithmName="SHA-512" hashValue="q2z5hEFmXS0v2chiPTC/VCoDWNlnhp+Xe6Ybfxe48vIsnB/KTJQxJv+pFUnCXfZ9T6vyJopuqFFNROfQTW/JUw==" saltValue="IctfdGJb5tOTpq+KPi9vww==" spinCount="100000" sqref="HZ35:HZ36 IC35:II36" name="Rango2_88_39_22"/>
    <protectedRange algorithmName="SHA-512" hashValue="XZw03RosI/l0z9FxmTtF29EdZ7P+4+ybhqoaAAUmURojSR5XbGfjC4f2i8gMqfY+RI9JvfdCA6PSh9TduXfUxA==" saltValue="5TPtLq2WoiRSae/yaDPnTw==" spinCount="100000" sqref="FP35:FQ36 EQ35:ER36 EU35:EV36 FE35:FE36 GN35:GN36 GS35:GS36 FY35:FY36 FV35:FW36 IA35:IA36 FT35:FT36 EN35:EN36 GL35:GL36 GJ35:GJ36 GX35:GY36 HI35:HI36 IK35:IL36 FH35:FH36 HT35:HY36 DZ35:EI36 IN35:IN36" name="Rango2_99_22"/>
    <protectedRange algorithmName="SHA-512" hashValue="YXHanhqXL0e4jPrzkCF8r/22WmlCviFUW909WKuG1JOcU0mp0/Huh0aP3EaGYxV2ep0WGu48HsShAy4Ka2uOiw==" saltValue="h/7U5iwJm7DLR4tRVfwZYw==" spinCount="100000" sqref="GB35:GB36 GH35:GH36" name="Rango2_33_6"/>
    <protectedRange algorithmName="SHA-512" hashValue="pL4tgTKqwEsWSIEGFTBd+4pvEhE7d5Q99Eijs+L/Y1rhA0saQGGRJw5Pv2HLOP0quglztFwB6WVnQ1YGxd4AiQ==" saltValue="IF5mhk2RcoEjrcYppes1VA==" spinCount="100000" sqref="FS35:FS36" name="Rango2_30_7"/>
    <protectedRange algorithmName="SHA-512" hashValue="9+DNppQbWrLYYUMoJ+lyQctV2bX3Vq9kZnegLbpjTLP49It2ovUbcartuoQTeXgP+TGpY//7mDH/UQlFCKDGiA==" saltValue="KUnni6YEm00anzSSvyLqQA==" spinCount="100000" sqref="FD35:FD36 GW35:GW36 EX35:EZ36 FB35:FB36 FG35:FG36 FJ35:FK36 EM35:EM36 FM35:FN36 HR35:HS36 HC35:HH36" name="Rango2_50"/>
    <protectedRange algorithmName="SHA-512" hashValue="EEHzbvEYwO1eufllBljOz0uf9BJ2ENtvOScQ7IsS321QhYbwKn7qhHKKP8cKj02rTDvVRMWvwQ1ZP0mZWsBprQ==" saltValue="CjXqBRFbKezlWOFV37MnDQ==" spinCount="100000" sqref="GP37:GQ37 GV37 GM37" name="Rango2_30_2_7"/>
    <protectedRange algorithmName="SHA-512" hashValue="Rgskw+AQdeJ5qbJdarzTa3SCkJfDGziy0Uan5N0F3IWn/H3Z/e+VcB56R7Nes7MPxNHewNP1sSSucVjz3iTLeA==" saltValue="qKZH3DnwaZHBzy3cBZo1qQ==" spinCount="100000" sqref="GE37" name="Rango2_31_28_6"/>
    <protectedRange algorithmName="SHA-512" hashValue="Umj9+5Ys20VQPxBFtc6qE5LtKKSgPKwit+B8dd4XnEUaLfBM2ozpkEC4YxwK0SbBiAHDDex+pY+LomQ0lyuamQ==" saltValue="N2/MCRws+mmA+NXw0axolg==" spinCount="100000" sqref="GI37 GG37 GD37 GK37 FX37" name="Rango2_31_2_7"/>
    <protectedRange algorithmName="SHA-512" hashValue="q2z5hEFmXS0v2chiPTC/VCoDWNlnhp+Xe6Ybfxe48vIsnB/KTJQxJv+pFUnCXfZ9T6vyJopuqFFNROfQTW/JUw==" saltValue="IctfdGJb5tOTpq+KPi9vww==" spinCount="100000" sqref="HZ37 IC37:II37" name="Rango2_88_39_23"/>
    <protectedRange algorithmName="SHA-512" hashValue="XZw03RosI/l0z9FxmTtF29EdZ7P+4+ybhqoaAAUmURojSR5XbGfjC4f2i8gMqfY+RI9JvfdCA6PSh9TduXfUxA==" saltValue="5TPtLq2WoiRSae/yaDPnTw==" spinCount="100000" sqref="FP37:FQ37 EQ37:ER37 EU37:EV37 FE37 GN37 GS37 FY37 FV37:FW37 IA37 FT37 EN37 GL37 GJ37 GX37:GY37 HI37 IK37:IL37 FH37 HT37:HY37 DZ37:EI37 IN37" name="Rango2_99_23"/>
    <protectedRange algorithmName="SHA-512" hashValue="YXHanhqXL0e4jPrzkCF8r/22WmlCviFUW909WKuG1JOcU0mp0/Huh0aP3EaGYxV2ep0WGu48HsShAy4Ka2uOiw==" saltValue="h/7U5iwJm7DLR4tRVfwZYw==" spinCount="100000" sqref="GB37" name="Rango2_33_7"/>
    <protectedRange algorithmName="SHA-512" hashValue="pL4tgTKqwEsWSIEGFTBd+4pvEhE7d5Q99Eijs+L/Y1rhA0saQGGRJw5Pv2HLOP0quglztFwB6WVnQ1YGxd4AiQ==" saltValue="IF5mhk2RcoEjrcYppes1VA==" spinCount="100000" sqref="FS37" name="Rango2_30_8"/>
    <protectedRange algorithmName="SHA-512" hashValue="9+DNppQbWrLYYUMoJ+lyQctV2bX3Vq9kZnegLbpjTLP49It2ovUbcartuoQTeXgP+TGpY//7mDH/UQlFCKDGiA==" saltValue="KUnni6YEm00anzSSvyLqQA==" spinCount="100000" sqref="FD37 GW37 EX37:EZ37 FB37 FG37 FJ37:FK37 EM37 FM37:FN37 HR37:HS37 HC37:HH37 GH37" name="Rango2_52"/>
    <protectedRange algorithmName="SHA-512" hashValue="EEHzbvEYwO1eufllBljOz0uf9BJ2ENtvOScQ7IsS321QhYbwKn7qhHKKP8cKj02rTDvVRMWvwQ1ZP0mZWsBprQ==" saltValue="CjXqBRFbKezlWOFV37MnDQ==" spinCount="100000" sqref="GP38:GQ39 GV38:GV39 GM38:GM39" name="Rango2_30_2_8"/>
    <protectedRange algorithmName="SHA-512" hashValue="Rgskw+AQdeJ5qbJdarzTa3SCkJfDGziy0Uan5N0F3IWn/H3Z/e+VcB56R7Nes7MPxNHewNP1sSSucVjz3iTLeA==" saltValue="qKZH3DnwaZHBzy3cBZo1qQ==" spinCount="100000" sqref="GE38:GE39" name="Rango2_31_28_7"/>
    <protectedRange algorithmName="SHA-512" hashValue="Umj9+5Ys20VQPxBFtc6qE5LtKKSgPKwit+B8dd4XnEUaLfBM2ozpkEC4YxwK0SbBiAHDDex+pY+LomQ0lyuamQ==" saltValue="N2/MCRws+mmA+NXw0axolg==" spinCount="100000" sqref="GI38:GI39 GG38:GG39 GD38:GD39 GK38:GK39 FX38:FX39" name="Rango2_31_2_8"/>
    <protectedRange algorithmName="SHA-512" hashValue="q2z5hEFmXS0v2chiPTC/VCoDWNlnhp+Xe6Ybfxe48vIsnB/KTJQxJv+pFUnCXfZ9T6vyJopuqFFNROfQTW/JUw==" saltValue="IctfdGJb5tOTpq+KPi9vww==" spinCount="100000" sqref="HZ38:HZ39 IC38:II39" name="Rango2_88_39_24"/>
    <protectedRange algorithmName="SHA-512" hashValue="XZw03RosI/l0z9FxmTtF29EdZ7P+4+ybhqoaAAUmURojSR5XbGfjC4f2i8gMqfY+RI9JvfdCA6PSh9TduXfUxA==" saltValue="5TPtLq2WoiRSae/yaDPnTw==" spinCount="100000" sqref="FP38:FQ39 EQ38:ER39 EU38:EV39 FE38:FE39 GN38:GN39 GS38:GS39 FY38:FY39 FV38:FW39 IA38:IA39 FT38:FT39 EN38:EN39 GL38:GL39 GJ38:GJ39 GX38:GY39 HI38:HI39 IK38:IL39 FH38:FH39 HT38:HY39 DZ38:EI39 IN38:IN39" name="Rango2_99_24"/>
    <protectedRange algorithmName="SHA-512" hashValue="YXHanhqXL0e4jPrzkCF8r/22WmlCviFUW909WKuG1JOcU0mp0/Huh0aP3EaGYxV2ep0WGu48HsShAy4Ka2uOiw==" saltValue="h/7U5iwJm7DLR4tRVfwZYw==" spinCount="100000" sqref="GB38:GB39 GH38:GH39" name="Rango2_33_8"/>
    <protectedRange algorithmName="SHA-512" hashValue="pL4tgTKqwEsWSIEGFTBd+4pvEhE7d5Q99Eijs+L/Y1rhA0saQGGRJw5Pv2HLOP0quglztFwB6WVnQ1YGxd4AiQ==" saltValue="IF5mhk2RcoEjrcYppes1VA==" spinCount="100000" sqref="FS38:FS39" name="Rango2_30_9"/>
    <protectedRange algorithmName="SHA-512" hashValue="9+DNppQbWrLYYUMoJ+lyQctV2bX3Vq9kZnegLbpjTLP49It2ovUbcartuoQTeXgP+TGpY//7mDH/UQlFCKDGiA==" saltValue="KUnni6YEm00anzSSvyLqQA==" spinCount="100000" sqref="FD38:FD39 GW38:GW39 EX38:EZ39 FB38:FB39 FG38:FG39 FJ38:FK39 EM38:EM39 FM38:FN39 HR38:HS39 HC38:HH39" name="Rango2_62"/>
    <protectedRange algorithmName="SHA-512" hashValue="EEHzbvEYwO1eufllBljOz0uf9BJ2ENtvOScQ7IsS321QhYbwKn7qhHKKP8cKj02rTDvVRMWvwQ1ZP0mZWsBprQ==" saltValue="CjXqBRFbKezlWOFV37MnDQ==" spinCount="100000" sqref="GP40:GQ41 GV40:GV41 GM40:GM41" name="Rango2_30_2_9"/>
    <protectedRange algorithmName="SHA-512" hashValue="Rgskw+AQdeJ5qbJdarzTa3SCkJfDGziy0Uan5N0F3IWn/H3Z/e+VcB56R7Nes7MPxNHewNP1sSSucVjz3iTLeA==" saltValue="qKZH3DnwaZHBzy3cBZo1qQ==" spinCount="100000" sqref="GE40:GE41" name="Rango2_31_28_8"/>
    <protectedRange algorithmName="SHA-512" hashValue="Umj9+5Ys20VQPxBFtc6qE5LtKKSgPKwit+B8dd4XnEUaLfBM2ozpkEC4YxwK0SbBiAHDDex+pY+LomQ0lyuamQ==" saltValue="N2/MCRws+mmA+NXw0axolg==" spinCount="100000" sqref="GI40:GI41 GG40:GG41 GD40:GD41 GK40:GK41 FX40:FX41" name="Rango2_31_2_9"/>
    <protectedRange algorithmName="SHA-512" hashValue="q2z5hEFmXS0v2chiPTC/VCoDWNlnhp+Xe6Ybfxe48vIsnB/KTJQxJv+pFUnCXfZ9T6vyJopuqFFNROfQTW/JUw==" saltValue="IctfdGJb5tOTpq+KPi9vww==" spinCount="100000" sqref="HZ40:HZ41 IC40:II41" name="Rango2_88_39_25"/>
    <protectedRange algorithmName="SHA-512" hashValue="XZw03RosI/l0z9FxmTtF29EdZ7P+4+ybhqoaAAUmURojSR5XbGfjC4f2i8gMqfY+RI9JvfdCA6PSh9TduXfUxA==" saltValue="5TPtLq2WoiRSae/yaDPnTw==" spinCount="100000" sqref="FP40:FQ41 EQ40:ER41 EU40:EV41 FE40:FE41 GN40:GN41 GS40:GS41 FY40:FY41 FV40:FW41 IA40:IA41 FT40:FT41 EN40:EN41 GL40:GL41 GJ40:GJ41 GX40:GY41 HI40:HI41 IK40:IL41 FH40:FH41 HT40:HY41 DZ40:EI41 IN40:IN41" name="Rango2_99_25"/>
    <protectedRange algorithmName="SHA-512" hashValue="YXHanhqXL0e4jPrzkCF8r/22WmlCviFUW909WKuG1JOcU0mp0/Huh0aP3EaGYxV2ep0WGu48HsShAy4Ka2uOiw==" saltValue="h/7U5iwJm7DLR4tRVfwZYw==" spinCount="100000" sqref="GB40:GB41 GH40:GH41" name="Rango2_33_9"/>
    <protectedRange algorithmName="SHA-512" hashValue="pL4tgTKqwEsWSIEGFTBd+4pvEhE7d5Q99Eijs+L/Y1rhA0saQGGRJw5Pv2HLOP0quglztFwB6WVnQ1YGxd4AiQ==" saltValue="IF5mhk2RcoEjrcYppes1VA==" spinCount="100000" sqref="FS40:FS41" name="Rango2_30_10"/>
    <protectedRange algorithmName="SHA-512" hashValue="9+DNppQbWrLYYUMoJ+lyQctV2bX3Vq9kZnegLbpjTLP49It2ovUbcartuoQTeXgP+TGpY//7mDH/UQlFCKDGiA==" saltValue="KUnni6YEm00anzSSvyLqQA==" spinCount="100000" sqref="FD40:FD41 GW40:GW41 EX40:EZ41 FB40:FB41 FG40:FG41 FJ40:FK41 EM40:EM41 FM40:FN41 HR40:HS41 HC40:HH41" name="Rango2_64"/>
    <protectedRange algorithmName="SHA-512" hashValue="EEHzbvEYwO1eufllBljOz0uf9BJ2ENtvOScQ7IsS321QhYbwKn7qhHKKP8cKj02rTDvVRMWvwQ1ZP0mZWsBprQ==" saltValue="CjXqBRFbKezlWOFV37MnDQ==" spinCount="100000" sqref="GP42:GQ43 GV42:GV43 GM42:GM43" name="Rango2_30_2_10"/>
    <protectedRange algorithmName="SHA-512" hashValue="Rgskw+AQdeJ5qbJdarzTa3SCkJfDGziy0Uan5N0F3IWn/H3Z/e+VcB56R7Nes7MPxNHewNP1sSSucVjz3iTLeA==" saltValue="qKZH3DnwaZHBzy3cBZo1qQ==" spinCount="100000" sqref="GE42:GE43" name="Rango2_31_28_9"/>
    <protectedRange algorithmName="SHA-512" hashValue="Umj9+5Ys20VQPxBFtc6qE5LtKKSgPKwit+B8dd4XnEUaLfBM2ozpkEC4YxwK0SbBiAHDDex+pY+LomQ0lyuamQ==" saltValue="N2/MCRws+mmA+NXw0axolg==" spinCount="100000" sqref="GI42:GI43 GG42:GG43 GD42:GD43 GA42 GK42:GK43 FX42:FX43" name="Rango2_31_2_10"/>
    <protectedRange algorithmName="SHA-512" hashValue="q2z5hEFmXS0v2chiPTC/VCoDWNlnhp+Xe6Ybfxe48vIsnB/KTJQxJv+pFUnCXfZ9T6vyJopuqFFNROfQTW/JUw==" saltValue="IctfdGJb5tOTpq+KPi9vww==" spinCount="100000" sqref="HZ42:HZ43 IC42:II43" name="Rango2_88_39_26"/>
    <protectedRange algorithmName="SHA-512" hashValue="XZw03RosI/l0z9FxmTtF29EdZ7P+4+ybhqoaAAUmURojSR5XbGfjC4f2i8gMqfY+RI9JvfdCA6PSh9TduXfUxA==" saltValue="5TPtLq2WoiRSae/yaDPnTw==" spinCount="100000" sqref="FP42:FQ43 EQ42:ER43 EU42:EV43 FE42:FE43 GN42:GN43 GS42:GS43 FY42:FY43 FV42:FW43 IA42:IA43 FT42:FT43 EN42:EN43 GL42:GL43 GJ42:GJ43 GX42:GY43 HI42:HI43 IK42:IL43 FH42:FH43 HT42:HY43 DZ42:EI43 IN42:IN43" name="Rango2_99_26"/>
    <protectedRange algorithmName="SHA-512" hashValue="YXHanhqXL0e4jPrzkCF8r/22WmlCviFUW909WKuG1JOcU0mp0/Huh0aP3EaGYxV2ep0WGu48HsShAy4Ka2uOiw==" saltValue="h/7U5iwJm7DLR4tRVfwZYw==" spinCount="100000" sqref="GB42:GB43 GH42:GH43" name="Rango2_33_10"/>
    <protectedRange algorithmName="SHA-512" hashValue="pL4tgTKqwEsWSIEGFTBd+4pvEhE7d5Q99Eijs+L/Y1rhA0saQGGRJw5Pv2HLOP0quglztFwB6WVnQ1YGxd4AiQ==" saltValue="IF5mhk2RcoEjrcYppes1VA==" spinCount="100000" sqref="FS42:FS43" name="Rango2_30_11"/>
    <protectedRange algorithmName="SHA-512" hashValue="9+DNppQbWrLYYUMoJ+lyQctV2bX3Vq9kZnegLbpjTLP49It2ovUbcartuoQTeXgP+TGpY//7mDH/UQlFCKDGiA==" saltValue="KUnni6YEm00anzSSvyLqQA==" spinCount="100000" sqref="FD42:FD43 GW42:GW43 EX42:EZ43 FB42:FB43 FG42:FG43 FJ42:FK43 EM42:EM43 FM42:FN43 HR42:HS43 HC42:HH43" name="Rango2_65"/>
    <protectedRange algorithmName="SHA-512" hashValue="EEHzbvEYwO1eufllBljOz0uf9BJ2ENtvOScQ7IsS321QhYbwKn7qhHKKP8cKj02rTDvVRMWvwQ1ZP0mZWsBprQ==" saltValue="CjXqBRFbKezlWOFV37MnDQ==" spinCount="100000" sqref="GP44:GQ44 GV44 GM44" name="Rango2_30_2_11"/>
    <protectedRange algorithmName="SHA-512" hashValue="Rgskw+AQdeJ5qbJdarzTa3SCkJfDGziy0Uan5N0F3IWn/H3Z/e+VcB56R7Nes7MPxNHewNP1sSSucVjz3iTLeA==" saltValue="qKZH3DnwaZHBzy3cBZo1qQ==" spinCount="100000" sqref="GE44" name="Rango2_31_28_10"/>
    <protectedRange algorithmName="SHA-512" hashValue="Umj9+5Ys20VQPxBFtc6qE5LtKKSgPKwit+B8dd4XnEUaLfBM2ozpkEC4YxwK0SbBiAHDDex+pY+LomQ0lyuamQ==" saltValue="N2/MCRws+mmA+NXw0axolg==" spinCount="100000" sqref="GI44 GG44 GD44 GK44 FX44" name="Rango2_31_2_11"/>
    <protectedRange algorithmName="SHA-512" hashValue="q2z5hEFmXS0v2chiPTC/VCoDWNlnhp+Xe6Ybfxe48vIsnB/KTJQxJv+pFUnCXfZ9T6vyJopuqFFNROfQTW/JUw==" saltValue="IctfdGJb5tOTpq+KPi9vww==" spinCount="100000" sqref="HZ44 IC44:II44" name="Rango2_88_39_27"/>
    <protectedRange algorithmName="SHA-512" hashValue="XZw03RosI/l0z9FxmTtF29EdZ7P+4+ybhqoaAAUmURojSR5XbGfjC4f2i8gMqfY+RI9JvfdCA6PSh9TduXfUxA==" saltValue="5TPtLq2WoiRSae/yaDPnTw==" spinCount="100000" sqref="FP44:FQ44 EQ44:ER44 EU44:EV44 FE44 GN44 GS44 FY44 FV44:FW44 IA44 FT44 EN44 GL44 GJ44 GX44:GY44 HI44 IK44:IL44 FH44 HT44:HY44 DZ44:EI44 IN44" name="Rango2_99_27"/>
    <protectedRange algorithmName="SHA-512" hashValue="YXHanhqXL0e4jPrzkCF8r/22WmlCviFUW909WKuG1JOcU0mp0/Huh0aP3EaGYxV2ep0WGu48HsShAy4Ka2uOiw==" saltValue="h/7U5iwJm7DLR4tRVfwZYw==" spinCount="100000" sqref="GB44 GH44" name="Rango2_33_11"/>
    <protectedRange algorithmName="SHA-512" hashValue="pL4tgTKqwEsWSIEGFTBd+4pvEhE7d5Q99Eijs+L/Y1rhA0saQGGRJw5Pv2HLOP0quglztFwB6WVnQ1YGxd4AiQ==" saltValue="IF5mhk2RcoEjrcYppes1VA==" spinCount="100000" sqref="FS44" name="Rango2_30_12"/>
    <protectedRange algorithmName="SHA-512" hashValue="9+DNppQbWrLYYUMoJ+lyQctV2bX3Vq9kZnegLbpjTLP49It2ovUbcartuoQTeXgP+TGpY//7mDH/UQlFCKDGiA==" saltValue="KUnni6YEm00anzSSvyLqQA==" spinCount="100000" sqref="FD44 GW44 EX44:EZ44 FB44 FG44 FJ44:FK44 EM44 FM44:FN44 HR44:HS44 HC44:HH44" name="Rango2_66"/>
    <protectedRange algorithmName="SHA-512" hashValue="EEHzbvEYwO1eufllBljOz0uf9BJ2ENtvOScQ7IsS321QhYbwKn7qhHKKP8cKj02rTDvVRMWvwQ1ZP0mZWsBprQ==" saltValue="CjXqBRFbKezlWOFV37MnDQ==" spinCount="100000" sqref="GP45:GQ45 GV45 GM45" name="Rango2_30_2_12"/>
    <protectedRange algorithmName="SHA-512" hashValue="Rgskw+AQdeJ5qbJdarzTa3SCkJfDGziy0Uan5N0F3IWn/H3Z/e+VcB56R7Nes7MPxNHewNP1sSSucVjz3iTLeA==" saltValue="qKZH3DnwaZHBzy3cBZo1qQ==" spinCount="100000" sqref="GE45" name="Rango2_31_28_11"/>
    <protectedRange algorithmName="SHA-512" hashValue="Umj9+5Ys20VQPxBFtc6qE5LtKKSgPKwit+B8dd4XnEUaLfBM2ozpkEC4YxwK0SbBiAHDDex+pY+LomQ0lyuamQ==" saltValue="N2/MCRws+mmA+NXw0axolg==" spinCount="100000" sqref="GI45 GG45 GD45 GA45 GK45 FX45" name="Rango2_31_2_12"/>
    <protectedRange algorithmName="SHA-512" hashValue="q2z5hEFmXS0v2chiPTC/VCoDWNlnhp+Xe6Ybfxe48vIsnB/KTJQxJv+pFUnCXfZ9T6vyJopuqFFNROfQTW/JUw==" saltValue="IctfdGJb5tOTpq+KPi9vww==" spinCount="100000" sqref="HZ45 IC45:II45" name="Rango2_88_39_28"/>
    <protectedRange algorithmName="SHA-512" hashValue="XZw03RosI/l0z9FxmTtF29EdZ7P+4+ybhqoaAAUmURojSR5XbGfjC4f2i8gMqfY+RI9JvfdCA6PSh9TduXfUxA==" saltValue="5TPtLq2WoiRSae/yaDPnTw==" spinCount="100000" sqref="FP45:FQ45 EQ45:ER45 EU45:EV45 FE45 GN45 GS45 FY45 FV45:FW45 IA45 FT45 EN45 GL45 GJ45 GX45:GY45 HI45 IK45:IL45 FH45 HT45:HY45 DZ45:EI45 IN45" name="Rango2_99_28"/>
    <protectedRange algorithmName="SHA-512" hashValue="YXHanhqXL0e4jPrzkCF8r/22WmlCviFUW909WKuG1JOcU0mp0/Huh0aP3EaGYxV2ep0WGu48HsShAy4Ka2uOiw==" saltValue="h/7U5iwJm7DLR4tRVfwZYw==" spinCount="100000" sqref="GB45 GH45" name="Rango2_33_12"/>
    <protectedRange algorithmName="SHA-512" hashValue="pL4tgTKqwEsWSIEGFTBd+4pvEhE7d5Q99Eijs+L/Y1rhA0saQGGRJw5Pv2HLOP0quglztFwB6WVnQ1YGxd4AiQ==" saltValue="IF5mhk2RcoEjrcYppes1VA==" spinCount="100000" sqref="FS45" name="Rango2_30_13"/>
    <protectedRange algorithmName="SHA-512" hashValue="9+DNppQbWrLYYUMoJ+lyQctV2bX3Vq9kZnegLbpjTLP49It2ovUbcartuoQTeXgP+TGpY//7mDH/UQlFCKDGiA==" saltValue="KUnni6YEm00anzSSvyLqQA==" spinCount="100000" sqref="FD45 GW45 EX45:EZ45 FB45 FG45 FJ45:FK45 EM45 FM45:FN45 HR45:HS45 HC45:HH45" name="Rango2_67"/>
    <protectedRange algorithmName="SHA-512" hashValue="EEHzbvEYwO1eufllBljOz0uf9BJ2ENtvOScQ7IsS321QhYbwKn7qhHKKP8cKj02rTDvVRMWvwQ1ZP0mZWsBprQ==" saltValue="CjXqBRFbKezlWOFV37MnDQ==" spinCount="100000" sqref="GP46:GQ46 GV46 GM46" name="Rango2_30_2_13"/>
    <protectedRange algorithmName="SHA-512" hashValue="Rgskw+AQdeJ5qbJdarzTa3SCkJfDGziy0Uan5N0F3IWn/H3Z/e+VcB56R7Nes7MPxNHewNP1sSSucVjz3iTLeA==" saltValue="qKZH3DnwaZHBzy3cBZo1qQ==" spinCount="100000" sqref="GE46" name="Rango2_31_28_12"/>
    <protectedRange algorithmName="SHA-512" hashValue="Umj9+5Ys20VQPxBFtc6qE5LtKKSgPKwit+B8dd4XnEUaLfBM2ozpkEC4YxwK0SbBiAHDDex+pY+LomQ0lyuamQ==" saltValue="N2/MCRws+mmA+NXw0axolg==" spinCount="100000" sqref="GI46 GG46 GD46 GA46 GK46 FX46" name="Rango2_31_2_13"/>
    <protectedRange algorithmName="SHA-512" hashValue="q2z5hEFmXS0v2chiPTC/VCoDWNlnhp+Xe6Ybfxe48vIsnB/KTJQxJv+pFUnCXfZ9T6vyJopuqFFNROfQTW/JUw==" saltValue="IctfdGJb5tOTpq+KPi9vww==" spinCount="100000" sqref="HZ46 IC46:II46" name="Rango2_88_39_29"/>
    <protectedRange algorithmName="SHA-512" hashValue="XZw03RosI/l0z9FxmTtF29EdZ7P+4+ybhqoaAAUmURojSR5XbGfjC4f2i8gMqfY+RI9JvfdCA6PSh9TduXfUxA==" saltValue="5TPtLq2WoiRSae/yaDPnTw==" spinCount="100000" sqref="FP46:FQ46 EQ46:ER46 EU46:EV46 FE46 GN46 GS46 FY46 FV46:FW46 IA46 FT46 EN46 GL46 GJ46 GX46:GY46 HI46 IK46:IL46 FH46 HT46:HY46 DZ46:EI46 IN46" name="Rango2_99_29"/>
    <protectedRange algorithmName="SHA-512" hashValue="YXHanhqXL0e4jPrzkCF8r/22WmlCviFUW909WKuG1JOcU0mp0/Huh0aP3EaGYxV2ep0WGu48HsShAy4Ka2uOiw==" saltValue="h/7U5iwJm7DLR4tRVfwZYw==" spinCount="100000" sqref="GB46 GH46" name="Rango2_33_13"/>
    <protectedRange algorithmName="SHA-512" hashValue="pL4tgTKqwEsWSIEGFTBd+4pvEhE7d5Q99Eijs+L/Y1rhA0saQGGRJw5Pv2HLOP0quglztFwB6WVnQ1YGxd4AiQ==" saltValue="IF5mhk2RcoEjrcYppes1VA==" spinCount="100000" sqref="FS46" name="Rango2_30_14"/>
    <protectedRange algorithmName="SHA-512" hashValue="9+DNppQbWrLYYUMoJ+lyQctV2bX3Vq9kZnegLbpjTLP49It2ovUbcartuoQTeXgP+TGpY//7mDH/UQlFCKDGiA==" saltValue="KUnni6YEm00anzSSvyLqQA==" spinCount="100000" sqref="FD46 GW46 EX46:EZ46 FB46 FG46 FJ46:FK46 EM46 FM46:FN46 HR46:HS46 HC46:HH46" name="Rango2_68"/>
    <protectedRange algorithmName="SHA-512" hashValue="EEHzbvEYwO1eufllBljOz0uf9BJ2ENtvOScQ7IsS321QhYbwKn7qhHKKP8cKj02rTDvVRMWvwQ1ZP0mZWsBprQ==" saltValue="CjXqBRFbKezlWOFV37MnDQ==" spinCount="100000" sqref="GP47:GQ47 GV47 GM47" name="Rango2_30_2_14"/>
    <protectedRange algorithmName="SHA-512" hashValue="Rgskw+AQdeJ5qbJdarzTa3SCkJfDGziy0Uan5N0F3IWn/H3Z/e+VcB56R7Nes7MPxNHewNP1sSSucVjz3iTLeA==" saltValue="qKZH3DnwaZHBzy3cBZo1qQ==" spinCount="100000" sqref="GE47" name="Rango2_31_28_13"/>
    <protectedRange algorithmName="SHA-512" hashValue="Umj9+5Ys20VQPxBFtc6qE5LtKKSgPKwit+B8dd4XnEUaLfBM2ozpkEC4YxwK0SbBiAHDDex+pY+LomQ0lyuamQ==" saltValue="N2/MCRws+mmA+NXw0axolg==" spinCount="100000" sqref="GI47 GG47 GD47 GA47 GK47 FX47" name="Rango2_31_2_14"/>
    <protectedRange algorithmName="SHA-512" hashValue="q2z5hEFmXS0v2chiPTC/VCoDWNlnhp+Xe6Ybfxe48vIsnB/KTJQxJv+pFUnCXfZ9T6vyJopuqFFNROfQTW/JUw==" saltValue="IctfdGJb5tOTpq+KPi9vww==" spinCount="100000" sqref="HZ47 IC47:II47" name="Rango2_88_39_30"/>
    <protectedRange algorithmName="SHA-512" hashValue="XZw03RosI/l0z9FxmTtF29EdZ7P+4+ybhqoaAAUmURojSR5XbGfjC4f2i8gMqfY+RI9JvfdCA6PSh9TduXfUxA==" saltValue="5TPtLq2WoiRSae/yaDPnTw==" spinCount="100000" sqref="FP47:FQ47 EQ47:ER47 EU47:EV47 FE47 GN47 GS47 FY47 FV47:FW47 IA47 FT47 EN47 GL47 GJ47 GX47:GY47 HI47 IK47:IL47 FH47 HT47:HY47 DZ47:EI47 IN47" name="Rango2_99_30"/>
    <protectedRange algorithmName="SHA-512" hashValue="YXHanhqXL0e4jPrzkCF8r/22WmlCviFUW909WKuG1JOcU0mp0/Huh0aP3EaGYxV2ep0WGu48HsShAy4Ka2uOiw==" saltValue="h/7U5iwJm7DLR4tRVfwZYw==" spinCount="100000" sqref="GB47 GH47" name="Rango2_33_14"/>
    <protectedRange algorithmName="SHA-512" hashValue="pL4tgTKqwEsWSIEGFTBd+4pvEhE7d5Q99Eijs+L/Y1rhA0saQGGRJw5Pv2HLOP0quglztFwB6WVnQ1YGxd4AiQ==" saltValue="IF5mhk2RcoEjrcYppes1VA==" spinCount="100000" sqref="FS47" name="Rango2_30_15"/>
    <protectedRange algorithmName="SHA-512" hashValue="9+DNppQbWrLYYUMoJ+lyQctV2bX3Vq9kZnegLbpjTLP49It2ovUbcartuoQTeXgP+TGpY//7mDH/UQlFCKDGiA==" saltValue="KUnni6YEm00anzSSvyLqQA==" spinCount="100000" sqref="FD47 GW47 EX47:EZ47 FB47 FG47 FJ47:FK47 EM47 FM47:FN47 HR47:HS47 HC47:HH47" name="Rango2_69"/>
    <protectedRange algorithmName="SHA-512" hashValue="EEHzbvEYwO1eufllBljOz0uf9BJ2ENtvOScQ7IsS321QhYbwKn7qhHKKP8cKj02rTDvVRMWvwQ1ZP0mZWsBprQ==" saltValue="CjXqBRFbKezlWOFV37MnDQ==" spinCount="100000" sqref="GP48:GQ51 GV48:GV51 GM48:GM51" name="Rango2_30_2_15"/>
    <protectedRange algorithmName="SHA-512" hashValue="Rgskw+AQdeJ5qbJdarzTa3SCkJfDGziy0Uan5N0F3IWn/H3Z/e+VcB56R7Nes7MPxNHewNP1sSSucVjz3iTLeA==" saltValue="qKZH3DnwaZHBzy3cBZo1qQ==" spinCount="100000" sqref="GE48:GE51" name="Rango2_31_28_14"/>
    <protectedRange algorithmName="SHA-512" hashValue="Umj9+5Ys20VQPxBFtc6qE5LtKKSgPKwit+B8dd4XnEUaLfBM2ozpkEC4YxwK0SbBiAHDDex+pY+LomQ0lyuamQ==" saltValue="N2/MCRws+mmA+NXw0axolg==" spinCount="100000" sqref="GI48:GI51 GG48:GG51 GD48:GD51 GA48 GK48:GK51 FX48:FX51 GA50:GA51" name="Rango2_31_2_15"/>
    <protectedRange algorithmName="SHA-512" hashValue="q2z5hEFmXS0v2chiPTC/VCoDWNlnhp+Xe6Ybfxe48vIsnB/KTJQxJv+pFUnCXfZ9T6vyJopuqFFNROfQTW/JUw==" saltValue="IctfdGJb5tOTpq+KPi9vww==" spinCount="100000" sqref="HZ48:HZ51 IC48:II51" name="Rango2_88_39_31"/>
    <protectedRange algorithmName="SHA-512" hashValue="XZw03RosI/l0z9FxmTtF29EdZ7P+4+ybhqoaAAUmURojSR5XbGfjC4f2i8gMqfY+RI9JvfdCA6PSh9TduXfUxA==" saltValue="5TPtLq2WoiRSae/yaDPnTw==" spinCount="100000" sqref="FP48:FQ51 EQ48:ER51 EU48:EV51 FE48:FE51 GN48:GN51 GS48:GS51 FY48:FY51 FV48:FW51 IA48:IA51 FT48:FT51 EN48:EN51 GL48:GL51 GJ48:GJ51 GX48:GY51 HI48:HI51 IK48:IL51 FH48:FH51 HT48:HY51 DZ48:EI51 IN48:IN51" name="Rango2_99_31"/>
    <protectedRange algorithmName="SHA-512" hashValue="YXHanhqXL0e4jPrzkCF8r/22WmlCviFUW909WKuG1JOcU0mp0/Huh0aP3EaGYxV2ep0WGu48HsShAy4Ka2uOiw==" saltValue="h/7U5iwJm7DLR4tRVfwZYw==" spinCount="100000" sqref="GB48:GB51 GH48:GH51" name="Rango2_33_15"/>
    <protectedRange algorithmName="SHA-512" hashValue="pL4tgTKqwEsWSIEGFTBd+4pvEhE7d5Q99Eijs+L/Y1rhA0saQGGRJw5Pv2HLOP0quglztFwB6WVnQ1YGxd4AiQ==" saltValue="IF5mhk2RcoEjrcYppes1VA==" spinCount="100000" sqref="FS48:FS51" name="Rango2_30_16"/>
    <protectedRange algorithmName="SHA-512" hashValue="9+DNppQbWrLYYUMoJ+lyQctV2bX3Vq9kZnegLbpjTLP49It2ovUbcartuoQTeXgP+TGpY//7mDH/UQlFCKDGiA==" saltValue="KUnni6YEm00anzSSvyLqQA==" spinCount="100000" sqref="FD48:FD51 GW48:GW51 EX48:EZ51 FB48:FB51 FG48:FG51 FJ48:FK51 EM48:EM51 FM48:FN51 HR48:HS51 HC48:HH51" name="Rango2_70"/>
    <protectedRange algorithmName="SHA-512" hashValue="EEHzbvEYwO1eufllBljOz0uf9BJ2ENtvOScQ7IsS321QhYbwKn7qhHKKP8cKj02rTDvVRMWvwQ1ZP0mZWsBprQ==" saltValue="CjXqBRFbKezlWOFV37MnDQ==" spinCount="100000" sqref="GP52:GQ55 GV52:GV55 GM52:GM55" name="Rango2_30_2_16"/>
    <protectedRange algorithmName="SHA-512" hashValue="Rgskw+AQdeJ5qbJdarzTa3SCkJfDGziy0Uan5N0F3IWn/H3Z/e+VcB56R7Nes7MPxNHewNP1sSSucVjz3iTLeA==" saltValue="qKZH3DnwaZHBzy3cBZo1qQ==" spinCount="100000" sqref="GE52:GE55" name="Rango2_31_28_15"/>
    <protectedRange algorithmName="SHA-512" hashValue="Umj9+5Ys20VQPxBFtc6qE5LtKKSgPKwit+B8dd4XnEUaLfBM2ozpkEC4YxwK0SbBiAHDDex+pY+LomQ0lyuamQ==" saltValue="N2/MCRws+mmA+NXw0axolg==" spinCount="100000" sqref="GI52:GI55 GG52:GG55 GD52:GD55 GA52 GK52:GK55 FX52:FX55 GA55" name="Rango2_31_2_16"/>
    <protectedRange algorithmName="SHA-512" hashValue="q2z5hEFmXS0v2chiPTC/VCoDWNlnhp+Xe6Ybfxe48vIsnB/KTJQxJv+pFUnCXfZ9T6vyJopuqFFNROfQTW/JUw==" saltValue="IctfdGJb5tOTpq+KPi9vww==" spinCount="100000" sqref="HZ52:HZ55 IC52:II55" name="Rango2_88_39_32"/>
    <protectedRange algorithmName="SHA-512" hashValue="XZw03RosI/l0z9FxmTtF29EdZ7P+4+ybhqoaAAUmURojSR5XbGfjC4f2i8gMqfY+RI9JvfdCA6PSh9TduXfUxA==" saltValue="5TPtLq2WoiRSae/yaDPnTw==" spinCount="100000" sqref="FP52:FQ55 EQ52:ER55 EU52:EV55 FE52:FE55 GN52:GN55 GS52:GS55 FY52:FY55 FV52:FW55 IA52:IA55 FT52:FT55 EN52:EN55 GL52:GL55 GJ52:GJ55 GX52:GY55 HI52:HI55 IK52:IL55 FH52:FH55 HT52:HY55 DZ52:EI55 IN52:IN55" name="Rango2_99_32"/>
    <protectedRange algorithmName="SHA-512" hashValue="YXHanhqXL0e4jPrzkCF8r/22WmlCviFUW909WKuG1JOcU0mp0/Huh0aP3EaGYxV2ep0WGu48HsShAy4Ka2uOiw==" saltValue="h/7U5iwJm7DLR4tRVfwZYw==" spinCount="100000" sqref="GB52:GB55 GH52:GH55" name="Rango2_33_16"/>
    <protectedRange algorithmName="SHA-512" hashValue="pL4tgTKqwEsWSIEGFTBd+4pvEhE7d5Q99Eijs+L/Y1rhA0saQGGRJw5Pv2HLOP0quglztFwB6WVnQ1YGxd4AiQ==" saltValue="IF5mhk2RcoEjrcYppes1VA==" spinCount="100000" sqref="FS52:FS55" name="Rango2_30_17"/>
    <protectedRange algorithmName="SHA-512" hashValue="9+DNppQbWrLYYUMoJ+lyQctV2bX3Vq9kZnegLbpjTLP49It2ovUbcartuoQTeXgP+TGpY//7mDH/UQlFCKDGiA==" saltValue="KUnni6YEm00anzSSvyLqQA==" spinCount="100000" sqref="FD52:FD55 GW52:GW55 EX52:EZ55 FB52:FB55 FG52:FG55 FJ52:FK55 EM52:EM55 FM52:FN55 HR52:HS55 HC52:HH55" name="Rango2_71"/>
    <protectedRange algorithmName="SHA-512" hashValue="Gqwr8n5jYbCESAqCFk8dpOzViQICBV+k0xoqBoQaZ5lHaRlvT9TZDB4yXtm+qC6OhD064ZDBOFWkwo+LHXu1sg==" saltValue="gEL9PCN2ekF2IxW9yqAGYA==" spinCount="100000" sqref="IR30" name="Rango2_40_2_1"/>
    <protectedRange algorithmName="SHA-512" hashValue="D8TacORwT7iz0mF9GEucchnMHfB5er2FFjQsxyeWWyeJkM6Bt3gYQ3LbcHPxZXFpVAYtFOuTrzYOCJrlZDx16g==" saltValue="QtCzIBktdS4NZkOEGcLTRQ==" spinCount="100000" sqref="IV30" name="Rango2_41_1"/>
    <protectedRange algorithmName="SHA-512" hashValue="9+DNppQbWrLYYUMoJ+lyQctV2bX3Vq9kZnegLbpjTLP49It2ovUbcartuoQTeXgP+TGpY//7mDH/UQlFCKDGiA==" saltValue="KUnni6YEm00anzSSvyLqQA==" spinCount="100000" sqref="IS30:IU30 IW30 IY30:JL30 JN30:JV30 JX30:KE30 KG30 KI30:MO30" name="Rango2_72"/>
    <protectedRange algorithmName="SHA-512" hashValue="Gqwr8n5jYbCESAqCFk8dpOzViQICBV+k0xoqBoQaZ5lHaRlvT9TZDB4yXtm+qC6OhD064ZDBOFWkwo+LHXu1sg==" saltValue="gEL9PCN2ekF2IxW9yqAGYA==" spinCount="100000" sqref="IR31" name="Rango2_40_2_2"/>
    <protectedRange algorithmName="SHA-512" hashValue="D8TacORwT7iz0mF9GEucchnMHfB5er2FFjQsxyeWWyeJkM6Bt3gYQ3LbcHPxZXFpVAYtFOuTrzYOCJrlZDx16g==" saltValue="QtCzIBktdS4NZkOEGcLTRQ==" spinCount="100000" sqref="IV31" name="Rango2_41_2"/>
    <protectedRange algorithmName="SHA-512" hashValue="9+DNppQbWrLYYUMoJ+lyQctV2bX3Vq9kZnegLbpjTLP49It2ovUbcartuoQTeXgP+TGpY//7mDH/UQlFCKDGiA==" saltValue="KUnni6YEm00anzSSvyLqQA==" spinCount="100000" sqref="IS31:IU31 IW31 IY31:JL31 JN31:JV31 JX31:KE31 KG31 KI31:MO31" name="Rango2_73"/>
    <protectedRange algorithmName="SHA-512" hashValue="Gqwr8n5jYbCESAqCFk8dpOzViQICBV+k0xoqBoQaZ5lHaRlvT9TZDB4yXtm+qC6OhD064ZDBOFWkwo+LHXu1sg==" saltValue="gEL9PCN2ekF2IxW9yqAGYA==" spinCount="100000" sqref="IR32" name="Rango2_40_2_3"/>
    <protectedRange algorithmName="SHA-512" hashValue="D8TacORwT7iz0mF9GEucchnMHfB5er2FFjQsxyeWWyeJkM6Bt3gYQ3LbcHPxZXFpVAYtFOuTrzYOCJrlZDx16g==" saltValue="QtCzIBktdS4NZkOEGcLTRQ==" spinCount="100000" sqref="IV32" name="Rango2_41_3"/>
    <protectedRange algorithmName="SHA-512" hashValue="9+DNppQbWrLYYUMoJ+lyQctV2bX3Vq9kZnegLbpjTLP49It2ovUbcartuoQTeXgP+TGpY//7mDH/UQlFCKDGiA==" saltValue="KUnni6YEm00anzSSvyLqQA==" spinCount="100000" sqref="IS32:IU32 IW32 IY32:JL32 JN32:JV32 JX32:KE32 KG32 KI32:MO32" name="Rango2_74"/>
    <protectedRange algorithmName="SHA-512" hashValue="Gqwr8n5jYbCESAqCFk8dpOzViQICBV+k0xoqBoQaZ5lHaRlvT9TZDB4yXtm+qC6OhD064ZDBOFWkwo+LHXu1sg==" saltValue="gEL9PCN2ekF2IxW9yqAGYA==" spinCount="100000" sqref="IR33" name="Rango2_40_2_4"/>
    <protectedRange algorithmName="SHA-512" hashValue="D8TacORwT7iz0mF9GEucchnMHfB5er2FFjQsxyeWWyeJkM6Bt3gYQ3LbcHPxZXFpVAYtFOuTrzYOCJrlZDx16g==" saltValue="QtCzIBktdS4NZkOEGcLTRQ==" spinCount="100000" sqref="IV33" name="Rango2_41_4"/>
    <protectedRange algorithmName="SHA-512" hashValue="9+DNppQbWrLYYUMoJ+lyQctV2bX3Vq9kZnegLbpjTLP49It2ovUbcartuoQTeXgP+TGpY//7mDH/UQlFCKDGiA==" saltValue="KUnni6YEm00anzSSvyLqQA==" spinCount="100000" sqref="IS33:IU33 IW33 IY33:JL33 JN33:JV33 JX33:KE33 KG33 KI33:MO33" name="Rango2_76"/>
    <protectedRange algorithmName="SHA-512" hashValue="Gqwr8n5jYbCESAqCFk8dpOzViQICBV+k0xoqBoQaZ5lHaRlvT9TZDB4yXtm+qC6OhD064ZDBOFWkwo+LHXu1sg==" saltValue="gEL9PCN2ekF2IxW9yqAGYA==" spinCount="100000" sqref="IR34" name="Rango2_40_2_5"/>
    <protectedRange algorithmName="SHA-512" hashValue="D8TacORwT7iz0mF9GEucchnMHfB5er2FFjQsxyeWWyeJkM6Bt3gYQ3LbcHPxZXFpVAYtFOuTrzYOCJrlZDx16g==" saltValue="QtCzIBktdS4NZkOEGcLTRQ==" spinCount="100000" sqref="IV34" name="Rango2_41_5"/>
    <protectedRange algorithmName="SHA-512" hashValue="9+DNppQbWrLYYUMoJ+lyQctV2bX3Vq9kZnegLbpjTLP49It2ovUbcartuoQTeXgP+TGpY//7mDH/UQlFCKDGiA==" saltValue="KUnni6YEm00anzSSvyLqQA==" spinCount="100000" sqref="IS34:IU34 IW34 IY34:JL34 JN34:JV34 JX34:KE34 KG34 KI34:MO34" name="Rango2_80"/>
    <protectedRange algorithmName="SHA-512" hashValue="Gqwr8n5jYbCESAqCFk8dpOzViQICBV+k0xoqBoQaZ5lHaRlvT9TZDB4yXtm+qC6OhD064ZDBOFWkwo+LHXu1sg==" saltValue="gEL9PCN2ekF2IxW9yqAGYA==" spinCount="100000" sqref="IR35:IR36" name="Rango2_40_2_6"/>
    <protectedRange algorithmName="SHA-512" hashValue="D8TacORwT7iz0mF9GEucchnMHfB5er2FFjQsxyeWWyeJkM6Bt3gYQ3LbcHPxZXFpVAYtFOuTrzYOCJrlZDx16g==" saltValue="QtCzIBktdS4NZkOEGcLTRQ==" spinCount="100000" sqref="IV35:IV36" name="Rango2_41_6"/>
    <protectedRange algorithmName="SHA-512" hashValue="9+DNppQbWrLYYUMoJ+lyQctV2bX3Vq9kZnegLbpjTLP49It2ovUbcartuoQTeXgP+TGpY//7mDH/UQlFCKDGiA==" saltValue="KUnni6YEm00anzSSvyLqQA==" spinCount="100000" sqref="IS35:IU36 IW35:IW36 IY35:JL36 JN35:JV36 JX35:KE36 KG35:KG36 KI35:MO36" name="Rango2_81"/>
    <protectedRange algorithmName="SHA-512" hashValue="Gqwr8n5jYbCESAqCFk8dpOzViQICBV+k0xoqBoQaZ5lHaRlvT9TZDB4yXtm+qC6OhD064ZDBOFWkwo+LHXu1sg==" saltValue="gEL9PCN2ekF2IxW9yqAGYA==" spinCount="100000" sqref="IR37" name="Rango2_40_2_7"/>
    <protectedRange algorithmName="SHA-512" hashValue="D8TacORwT7iz0mF9GEucchnMHfB5er2FFjQsxyeWWyeJkM6Bt3gYQ3LbcHPxZXFpVAYtFOuTrzYOCJrlZDx16g==" saltValue="QtCzIBktdS4NZkOEGcLTRQ==" spinCount="100000" sqref="IV37" name="Rango2_41_7"/>
    <protectedRange algorithmName="SHA-512" hashValue="9+DNppQbWrLYYUMoJ+lyQctV2bX3Vq9kZnegLbpjTLP49It2ovUbcartuoQTeXgP+TGpY//7mDH/UQlFCKDGiA==" saltValue="KUnni6YEm00anzSSvyLqQA==" spinCount="100000" sqref="IS37:IU37 IW37 IY37:JL37 JN37:JV37 JX37:KE37 KG37 KI37:MO37" name="Rango2_82"/>
    <protectedRange algorithmName="SHA-512" hashValue="Gqwr8n5jYbCESAqCFk8dpOzViQICBV+k0xoqBoQaZ5lHaRlvT9TZDB4yXtm+qC6OhD064ZDBOFWkwo+LHXu1sg==" saltValue="gEL9PCN2ekF2IxW9yqAGYA==" spinCount="100000" sqref="IR38:IR39" name="Rango2_40_2_8"/>
    <protectedRange algorithmName="SHA-512" hashValue="D8TacORwT7iz0mF9GEucchnMHfB5er2FFjQsxyeWWyeJkM6Bt3gYQ3LbcHPxZXFpVAYtFOuTrzYOCJrlZDx16g==" saltValue="QtCzIBktdS4NZkOEGcLTRQ==" spinCount="100000" sqref="IV38:IV39" name="Rango2_41_8"/>
    <protectedRange algorithmName="SHA-512" hashValue="9+DNppQbWrLYYUMoJ+lyQctV2bX3Vq9kZnegLbpjTLP49It2ovUbcartuoQTeXgP+TGpY//7mDH/UQlFCKDGiA==" saltValue="KUnni6YEm00anzSSvyLqQA==" spinCount="100000" sqref="IS38:IU39 IW38:IW39 IY38:JL39 JN38:JV39 JX38:KE39 KG38:KG39 KI38:MO39" name="Rango2_83"/>
    <protectedRange algorithmName="SHA-512" hashValue="Gqwr8n5jYbCESAqCFk8dpOzViQICBV+k0xoqBoQaZ5lHaRlvT9TZDB4yXtm+qC6OhD064ZDBOFWkwo+LHXu1sg==" saltValue="gEL9PCN2ekF2IxW9yqAGYA==" spinCount="100000" sqref="IR40:IR41" name="Rango2_40_2_9"/>
    <protectedRange algorithmName="SHA-512" hashValue="D8TacORwT7iz0mF9GEucchnMHfB5er2FFjQsxyeWWyeJkM6Bt3gYQ3LbcHPxZXFpVAYtFOuTrzYOCJrlZDx16g==" saltValue="QtCzIBktdS4NZkOEGcLTRQ==" spinCount="100000" sqref="IV40:IV41" name="Rango2_41_9"/>
    <protectedRange algorithmName="SHA-512" hashValue="9+DNppQbWrLYYUMoJ+lyQctV2bX3Vq9kZnegLbpjTLP49It2ovUbcartuoQTeXgP+TGpY//7mDH/UQlFCKDGiA==" saltValue="KUnni6YEm00anzSSvyLqQA==" spinCount="100000" sqref="IS40:IU41 IW40:IW41 IY40:JL41 JN40:JV41 JX40:KE41 KG40:KG41 KI40:MO41" name="Rango2_85"/>
    <protectedRange algorithmName="SHA-512" hashValue="Gqwr8n5jYbCESAqCFk8dpOzViQICBV+k0xoqBoQaZ5lHaRlvT9TZDB4yXtm+qC6OhD064ZDBOFWkwo+LHXu1sg==" saltValue="gEL9PCN2ekF2IxW9yqAGYA==" spinCount="100000" sqref="IR42:IR43" name="Rango2_40_2_10"/>
    <protectedRange algorithmName="SHA-512" hashValue="D8TacORwT7iz0mF9GEucchnMHfB5er2FFjQsxyeWWyeJkM6Bt3gYQ3LbcHPxZXFpVAYtFOuTrzYOCJrlZDx16g==" saltValue="QtCzIBktdS4NZkOEGcLTRQ==" spinCount="100000" sqref="IV42:IV43" name="Rango2_41_10"/>
    <protectedRange algorithmName="SHA-512" hashValue="9+DNppQbWrLYYUMoJ+lyQctV2bX3Vq9kZnegLbpjTLP49It2ovUbcartuoQTeXgP+TGpY//7mDH/UQlFCKDGiA==" saltValue="KUnni6YEm00anzSSvyLqQA==" spinCount="100000" sqref="IS42:IU43 IW42:IW43 IY42:JL43 JN42:JV43 JX42:KE43 KG42:KG43 KI42:MO43" name="Rango2_86"/>
    <protectedRange algorithmName="SHA-512" hashValue="Gqwr8n5jYbCESAqCFk8dpOzViQICBV+k0xoqBoQaZ5lHaRlvT9TZDB4yXtm+qC6OhD064ZDBOFWkwo+LHXu1sg==" saltValue="gEL9PCN2ekF2IxW9yqAGYA==" spinCount="100000" sqref="IR44" name="Rango2_40_2_11"/>
    <protectedRange algorithmName="SHA-512" hashValue="D8TacORwT7iz0mF9GEucchnMHfB5er2FFjQsxyeWWyeJkM6Bt3gYQ3LbcHPxZXFpVAYtFOuTrzYOCJrlZDx16g==" saltValue="QtCzIBktdS4NZkOEGcLTRQ==" spinCount="100000" sqref="IV44" name="Rango2_41_11"/>
    <protectedRange algorithmName="SHA-512" hashValue="9+DNppQbWrLYYUMoJ+lyQctV2bX3Vq9kZnegLbpjTLP49It2ovUbcartuoQTeXgP+TGpY//7mDH/UQlFCKDGiA==" saltValue="KUnni6YEm00anzSSvyLqQA==" spinCount="100000" sqref="IS44:IU44 IW44 IY44:JL44 JN44:JV44 JX44:KE44 KG44 KI44:MO44" name="Rango2_87"/>
    <protectedRange algorithmName="SHA-512" hashValue="Gqwr8n5jYbCESAqCFk8dpOzViQICBV+k0xoqBoQaZ5lHaRlvT9TZDB4yXtm+qC6OhD064ZDBOFWkwo+LHXu1sg==" saltValue="gEL9PCN2ekF2IxW9yqAGYA==" spinCount="100000" sqref="IR45" name="Rango2_40_2_12"/>
    <protectedRange algorithmName="SHA-512" hashValue="D8TacORwT7iz0mF9GEucchnMHfB5er2FFjQsxyeWWyeJkM6Bt3gYQ3LbcHPxZXFpVAYtFOuTrzYOCJrlZDx16g==" saltValue="QtCzIBktdS4NZkOEGcLTRQ==" spinCount="100000" sqref="IV45" name="Rango2_41_12"/>
    <protectedRange algorithmName="SHA-512" hashValue="9+DNppQbWrLYYUMoJ+lyQctV2bX3Vq9kZnegLbpjTLP49It2ovUbcartuoQTeXgP+TGpY//7mDH/UQlFCKDGiA==" saltValue="KUnni6YEm00anzSSvyLqQA==" spinCount="100000" sqref="IS45:IU45 IW45 IY45:JL45 JN45:JV45 JX45:KE45 KG45 KI45:MO45" name="Rango2_90"/>
    <protectedRange algorithmName="SHA-512" hashValue="Gqwr8n5jYbCESAqCFk8dpOzViQICBV+k0xoqBoQaZ5lHaRlvT9TZDB4yXtm+qC6OhD064ZDBOFWkwo+LHXu1sg==" saltValue="gEL9PCN2ekF2IxW9yqAGYA==" spinCount="100000" sqref="IR46" name="Rango2_40_2_13"/>
    <protectedRange algorithmName="SHA-512" hashValue="D8TacORwT7iz0mF9GEucchnMHfB5er2FFjQsxyeWWyeJkM6Bt3gYQ3LbcHPxZXFpVAYtFOuTrzYOCJrlZDx16g==" saltValue="QtCzIBktdS4NZkOEGcLTRQ==" spinCount="100000" sqref="IV46" name="Rango2_41_13"/>
    <protectedRange algorithmName="SHA-512" hashValue="9+DNppQbWrLYYUMoJ+lyQctV2bX3Vq9kZnegLbpjTLP49It2ovUbcartuoQTeXgP+TGpY//7mDH/UQlFCKDGiA==" saltValue="KUnni6YEm00anzSSvyLqQA==" spinCount="100000" sqref="IS46:IU46 IW46 IY46:JL46 JN46:JV46 JX46:KE46 KG46 KI46:MO46" name="Rango2_91"/>
    <protectedRange algorithmName="SHA-512" hashValue="Gqwr8n5jYbCESAqCFk8dpOzViQICBV+k0xoqBoQaZ5lHaRlvT9TZDB4yXtm+qC6OhD064ZDBOFWkwo+LHXu1sg==" saltValue="gEL9PCN2ekF2IxW9yqAGYA==" spinCount="100000" sqref="IR47" name="Rango2_40_2_14"/>
    <protectedRange algorithmName="SHA-512" hashValue="D8TacORwT7iz0mF9GEucchnMHfB5er2FFjQsxyeWWyeJkM6Bt3gYQ3LbcHPxZXFpVAYtFOuTrzYOCJrlZDx16g==" saltValue="QtCzIBktdS4NZkOEGcLTRQ==" spinCount="100000" sqref="IV47" name="Rango2_41_14"/>
    <protectedRange algorithmName="SHA-512" hashValue="9+DNppQbWrLYYUMoJ+lyQctV2bX3Vq9kZnegLbpjTLP49It2ovUbcartuoQTeXgP+TGpY//7mDH/UQlFCKDGiA==" saltValue="KUnni6YEm00anzSSvyLqQA==" spinCount="100000" sqref="IS47:IU47 IW47 IY47:JL47 JN47:JV47 JX47:KE47 KG47 KI47:MO47" name="Rango2_92"/>
    <protectedRange algorithmName="SHA-512" hashValue="Gqwr8n5jYbCESAqCFk8dpOzViQICBV+k0xoqBoQaZ5lHaRlvT9TZDB4yXtm+qC6OhD064ZDBOFWkwo+LHXu1sg==" saltValue="gEL9PCN2ekF2IxW9yqAGYA==" spinCount="100000" sqref="IR48:IR51" name="Rango2_40_2_15"/>
    <protectedRange algorithmName="SHA-512" hashValue="D8TacORwT7iz0mF9GEucchnMHfB5er2FFjQsxyeWWyeJkM6Bt3gYQ3LbcHPxZXFpVAYtFOuTrzYOCJrlZDx16g==" saltValue="QtCzIBktdS4NZkOEGcLTRQ==" spinCount="100000" sqref="IV48:IV51" name="Rango2_41_15"/>
    <protectedRange algorithmName="SHA-512" hashValue="9+DNppQbWrLYYUMoJ+lyQctV2bX3Vq9kZnegLbpjTLP49It2ovUbcartuoQTeXgP+TGpY//7mDH/UQlFCKDGiA==" saltValue="KUnni6YEm00anzSSvyLqQA==" spinCount="100000" sqref="IS48:IU51 IW48:IW51 IY48:JL51 JN48:JV51 JX48:KE51 KG48:KG51 KI48:MO51" name="Rango2_93"/>
    <protectedRange algorithmName="SHA-512" hashValue="Gqwr8n5jYbCESAqCFk8dpOzViQICBV+k0xoqBoQaZ5lHaRlvT9TZDB4yXtm+qC6OhD064ZDBOFWkwo+LHXu1sg==" saltValue="gEL9PCN2ekF2IxW9yqAGYA==" spinCount="100000" sqref="IR52:IR55" name="Rango2_40_2_16"/>
    <protectedRange algorithmName="SHA-512" hashValue="D8TacORwT7iz0mF9GEucchnMHfB5er2FFjQsxyeWWyeJkM6Bt3gYQ3LbcHPxZXFpVAYtFOuTrzYOCJrlZDx16g==" saltValue="QtCzIBktdS4NZkOEGcLTRQ==" spinCount="100000" sqref="IV52:IV55" name="Rango2_41_16"/>
    <protectedRange algorithmName="SHA-512" hashValue="9+DNppQbWrLYYUMoJ+lyQctV2bX3Vq9kZnegLbpjTLP49It2ovUbcartuoQTeXgP+TGpY//7mDH/UQlFCKDGiA==" saltValue="KUnni6YEm00anzSSvyLqQA==" spinCount="100000" sqref="IS52:IU55 IW52:IW55 IY52:JL55 JN52:JV55 JX52:KE55 KG52:KG55 KI52:MO55" name="Rango2_94"/>
    <protectedRange algorithmName="SHA-512" hashValue="6a5oYwZw9WJcgjqXpleUXH8uaqNEuymPPpeOb7lKBc1WoM6IG/DNyDLWmj2lYwxnZO2yhl+B61kwrxD9m9AdhQ==" saltValue="tdNQPzLQd+n9Ww064QJIaQ==" spinCount="100000" sqref="H56" name="Rango2_61_1"/>
    <protectedRange algorithmName="SHA-512" hashValue="XM8+0Jh5zLWw02PI0Lt8dLqjTcW5ulySion19FAnruDN6QRp4UwcVqdfQxnOQAItgpWG7rNsELzjwy0iXOonxw==" saltValue="Sd4WFUedDfLKoMQTDrxJuQ==" spinCount="100000" sqref="J56" name="Rango2_88_4_4_1"/>
    <protectedRange algorithmName="SHA-512" hashValue="EMMPgE8t/az1rHHzaZAQIhz+GQV0k2O/tQGA96sJqEEMzz1efIRa4CcLzC7iY9CCscto3g7dwz41haOE28iXYg==" saltValue="CVzFsG4X4LXUMo7796PiDQ==" spinCount="100000" sqref="C57:C62 I56 K56:L56 C56:G56" name="Rango2_10_1"/>
    <protectedRange algorithmName="SHA-512" hashValue="6a5oYwZw9WJcgjqXpleUXH8uaqNEuymPPpeOb7lKBc1WoM6IG/DNyDLWmj2lYwxnZO2yhl+B61kwrxD9m9AdhQ==" saltValue="tdNQPzLQd+n9Ww064QJIaQ==" spinCount="100000" sqref="H57" name="Rango2_61_2"/>
    <protectedRange algorithmName="SHA-512" hashValue="XM8+0Jh5zLWw02PI0Lt8dLqjTcW5ulySion19FAnruDN6QRp4UwcVqdfQxnOQAItgpWG7rNsELzjwy0iXOonxw==" saltValue="Sd4WFUedDfLKoMQTDrxJuQ==" spinCount="100000" sqref="J57" name="Rango2_88_4_4_2"/>
    <protectedRange algorithmName="SHA-512" hashValue="EMMPgE8t/az1rHHzaZAQIhz+GQV0k2O/tQGA96sJqEEMzz1efIRa4CcLzC7iY9CCscto3g7dwz41haOE28iXYg==" saltValue="CVzFsG4X4LXUMo7796PiDQ==" spinCount="100000" sqref="K57:L57 I57 D57:G57" name="Rango2_10_2"/>
    <protectedRange algorithmName="SHA-512" hashValue="6a5oYwZw9WJcgjqXpleUXH8uaqNEuymPPpeOb7lKBc1WoM6IG/DNyDLWmj2lYwxnZO2yhl+B61kwrxD9m9AdhQ==" saltValue="tdNQPzLQd+n9Ww064QJIaQ==" spinCount="100000" sqref="H58" name="Rango2_61_3"/>
    <protectedRange algorithmName="SHA-512" hashValue="XM8+0Jh5zLWw02PI0Lt8dLqjTcW5ulySion19FAnruDN6QRp4UwcVqdfQxnOQAItgpWG7rNsELzjwy0iXOonxw==" saltValue="Sd4WFUedDfLKoMQTDrxJuQ==" spinCount="100000" sqref="J58" name="Rango2_88_4_4_3"/>
    <protectedRange algorithmName="SHA-512" hashValue="EMMPgE8t/az1rHHzaZAQIhz+GQV0k2O/tQGA96sJqEEMzz1efIRa4CcLzC7iY9CCscto3g7dwz41haOE28iXYg==" saltValue="CVzFsG4X4LXUMo7796PiDQ==" spinCount="100000" sqref="K58:L58 I58 D58:G58" name="Rango2_10_3"/>
    <protectedRange algorithmName="SHA-512" hashValue="6a5oYwZw9WJcgjqXpleUXH8uaqNEuymPPpeOb7lKBc1WoM6IG/DNyDLWmj2lYwxnZO2yhl+B61kwrxD9m9AdhQ==" saltValue="tdNQPzLQd+n9Ww064QJIaQ==" spinCount="100000" sqref="H59" name="Rango2_61_4"/>
    <protectedRange algorithmName="SHA-512" hashValue="XM8+0Jh5zLWw02PI0Lt8dLqjTcW5ulySion19FAnruDN6QRp4UwcVqdfQxnOQAItgpWG7rNsELzjwy0iXOonxw==" saltValue="Sd4WFUedDfLKoMQTDrxJuQ==" spinCount="100000" sqref="J59" name="Rango2_88_4_4_4"/>
    <protectedRange algorithmName="SHA-512" hashValue="EMMPgE8t/az1rHHzaZAQIhz+GQV0k2O/tQGA96sJqEEMzz1efIRa4CcLzC7iY9CCscto3g7dwz41haOE28iXYg==" saltValue="CVzFsG4X4LXUMo7796PiDQ==" spinCount="100000" sqref="K59:L59 I59 D59:G59" name="Rango2_10_4"/>
    <protectedRange algorithmName="SHA-512" hashValue="6a5oYwZw9WJcgjqXpleUXH8uaqNEuymPPpeOb7lKBc1WoM6IG/DNyDLWmj2lYwxnZO2yhl+B61kwrxD9m9AdhQ==" saltValue="tdNQPzLQd+n9Ww064QJIaQ==" spinCount="100000" sqref="H60" name="Rango2_61_5"/>
    <protectedRange algorithmName="SHA-512" hashValue="XM8+0Jh5zLWw02PI0Lt8dLqjTcW5ulySion19FAnruDN6QRp4UwcVqdfQxnOQAItgpWG7rNsELzjwy0iXOonxw==" saltValue="Sd4WFUedDfLKoMQTDrxJuQ==" spinCount="100000" sqref="J60" name="Rango2_88_4_4_5"/>
    <protectedRange algorithmName="SHA-512" hashValue="EMMPgE8t/az1rHHzaZAQIhz+GQV0k2O/tQGA96sJqEEMzz1efIRa4CcLzC7iY9CCscto3g7dwz41haOE28iXYg==" saltValue="CVzFsG4X4LXUMo7796PiDQ==" spinCount="100000" sqref="I60 K60:L60 E60:G60" name="Rango2_10_5"/>
    <protectedRange algorithmName="SHA-512" hashValue="6a5oYwZw9WJcgjqXpleUXH8uaqNEuymPPpeOb7lKBc1WoM6IG/DNyDLWmj2lYwxnZO2yhl+B61kwrxD9m9AdhQ==" saltValue="tdNQPzLQd+n9Ww064QJIaQ==" spinCount="100000" sqref="H61" name="Rango2_61_6"/>
    <protectedRange algorithmName="SHA-512" hashValue="XM8+0Jh5zLWw02PI0Lt8dLqjTcW5ulySion19FAnruDN6QRp4UwcVqdfQxnOQAItgpWG7rNsELzjwy0iXOonxw==" saltValue="Sd4WFUedDfLKoMQTDrxJuQ==" spinCount="100000" sqref="J61" name="Rango2_88_4_4_6"/>
    <protectedRange algorithmName="SHA-512" hashValue="EMMPgE8t/az1rHHzaZAQIhz+GQV0k2O/tQGA96sJqEEMzz1efIRa4CcLzC7iY9CCscto3g7dwz41haOE28iXYg==" saltValue="CVzFsG4X4LXUMo7796PiDQ==" spinCount="100000" sqref="K61 E61:G61" name="Rango2_10_6"/>
    <protectedRange algorithmName="SHA-512" hashValue="EMMPgE8t/az1rHHzaZAQIhz+GQV0k2O/tQGA96sJqEEMzz1efIRa4CcLzC7iY9CCscto3g7dwz41haOE28iXYg==" saltValue="CVzFsG4X4LXUMo7796PiDQ==" spinCount="100000" sqref="I61" name="Rango2_10_6_2"/>
    <protectedRange algorithmName="SHA-512" hashValue="EMMPgE8t/az1rHHzaZAQIhz+GQV0k2O/tQGA96sJqEEMzz1efIRa4CcLzC7iY9CCscto3g7dwz41haOE28iXYg==" saltValue="CVzFsG4X4LXUMo7796PiDQ==" spinCount="100000" sqref="L61" name="Rango2_10_7_2"/>
    <protectedRange algorithmName="SHA-512" hashValue="6a5oYwZw9WJcgjqXpleUXH8uaqNEuymPPpeOb7lKBc1WoM6IG/DNyDLWmj2lYwxnZO2yhl+B61kwrxD9m9AdhQ==" saltValue="tdNQPzLQd+n9Ww064QJIaQ==" spinCount="100000" sqref="H62" name="Rango2_61_7"/>
    <protectedRange algorithmName="SHA-512" hashValue="XM8+0Jh5zLWw02PI0Lt8dLqjTcW5ulySion19FAnruDN6QRp4UwcVqdfQxnOQAItgpWG7rNsELzjwy0iXOonxw==" saltValue="Sd4WFUedDfLKoMQTDrxJuQ==" spinCount="100000" sqref="J62" name="Rango2_88_4_4_7"/>
    <protectedRange algorithmName="SHA-512" hashValue="EMMPgE8t/az1rHHzaZAQIhz+GQV0k2O/tQGA96sJqEEMzz1efIRa4CcLzC7iY9CCscto3g7dwz41haOE28iXYg==" saltValue="CVzFsG4X4LXUMo7796PiDQ==" spinCount="100000" sqref="K62:L62 I62 D62:G62" name="Rango2_10_7"/>
    <protectedRange algorithmName="SHA-512" hashValue="RQ91b7oAw60DVtcgB2vRpial2kSdzJx5guGCTYUwXYkKrtrUHfiYnLf9R+SNpYXlJDYpyEJLhcWwP0EqNN86dQ==" saltValue="W3RbH3zrcY9sy39xNwXNxg==" spinCount="100000" sqref="BU56:BX56 AZ56:BH56" name="Rango2_88_99_17"/>
    <protectedRange algorithmName="SHA-512" hashValue="fMbmUM1DQ7FuAPRNvFL5mPdHUYjQnlLFhkuaxvHguaqR7aWyDxcmJs0jLYQfQKY+oyhsMb4Lew4VL6i7um3/ew==" saltValue="ydaTm0CeH8+/cYqoL/AMaQ==" spinCount="100000" sqref="AV56:AY56 AT56" name="Rango2_88_91_17"/>
    <protectedRange algorithmName="SHA-512" hashValue="CHipOQaT63FWw628cQcXXJRZlrbNZ7OgmnEbDx38UmmH7z19GRYEzXFiVOzHAy1OAaAbST7g2bHZHDKQp2qm3w==" saltValue="iRVuL+373yLHv0ZHzS9qog==" spinCount="100000" sqref="AF56:AG56 AI56 AK56" name="Rango2_88_7_5_17"/>
    <protectedRange algorithmName="SHA-512" hashValue="NkG6oHuDGvGBEiLAAq8MEJHEfLQUMyjihfH+DBXhT+eQW0r1yri7tOJEFRM9nbOejjjXiviq9RFo7KB7wF+xJA==" saltValue="bpjB0AAANu2X/PeR3eiFkA==" spinCount="100000" sqref="AL56:AR56" name="Rango2_88_65_17"/>
    <protectedRange algorithmName="SHA-512" hashValue="fPHvtIAf3pQeZUoAI9C2/vdXMHBpqqEq+67P5Ypyu4+9IWqs3yc9TZcMWQ0THLxUwqseQPyVvakuYFtCwJHsxA==" saltValue="QHIogSs2PrwAfdqa9PAOFQ==" spinCount="100000" sqref="AB56" name="Rango2_88_5_5_17"/>
    <protectedRange algorithmName="SHA-512" hashValue="LEEeiU6pKqm7TAP46VGlz0q+evvFwpT/0iLpRuWuQ7MacbP0OGL1/FSmrIEOg2rb6M+Jla2bPbVWiGag27j87w==" saltValue="HEVt+pS5OloNDlqSnzGLLw==" spinCount="100000" sqref="AH56" name="Rango2_8_7_17"/>
    <protectedRange algorithmName="SHA-512" hashValue="q2z5hEFmXS0v2chiPTC/VCoDWNlnhp+Xe6Ybfxe48vIsnB/KTJQxJv+pFUnCXfZ9T6vyJopuqFFNROfQTW/JUw==" saltValue="IctfdGJb5tOTpq+KPi9vww==" spinCount="100000" sqref="AD56:AE56" name="Rango2_88_39_33"/>
    <protectedRange algorithmName="SHA-512" hashValue="AYYX88LSDB6RDNMvSqt0KPGWPjBqTk56tMxTOlv5QD61MGTKAAQnSnudvNDWPN0Bbllh2qRQC+P5uq7goxjdrw==" saltValue="i/iPMewnks1FoXYOjKMEVg==" spinCount="100000" sqref="AA56" name="Rango2_87_6_17"/>
    <protectedRange algorithmName="SHA-512" hashValue="NUll9P9xh7KbSfMYpMxsRZLfDw/y/AzW2LSWlpXVscBDqiAxmzo71xjs+a2lh+jRa7pceOC849slke4+ZKx8LA==" saltValue="8qbkKpQ+CiQuLnqgShNvXA==" spinCount="100000" sqref="S56" name="Rango2_88_6_17"/>
    <protectedRange algorithmName="SHA-512" hashValue="KHhv3JU/LRdRrRTxxkgFceEHPZ5UzadmpZRZR3zmQRnPvkUJZuanRafIJ+qde0IWwLZSvFIQDyUAHq6v6k7XIg==" saltValue="2GKG1kCzVNNcn+vbOPuhJA==" spinCount="100000" sqref="P56" name="Rango2_2_5_17"/>
    <protectedRange algorithmName="SHA-512" hashValue="XZw03RosI/l0z9FxmTtF29EdZ7P+4+ybhqoaAAUmURojSR5XbGfjC4f2i8gMqfY+RI9JvfdCA6PSh9TduXfUxA==" saltValue="5TPtLq2WoiRSae/yaDPnTw==" spinCount="100000" sqref="AS56 CU56:CX56 CO56:CP56 CR56:CS56 BY56:CA56 CI56:CJ56 AU56 N56 Q56:R56 T56:Z56 BQ56:BT56 CD56:CE56 CZ56:DM56 BI56:BK56" name="Rango2_99_33"/>
    <protectedRange algorithmName="SHA-512" hashValue="9+DNppQbWrLYYUMoJ+lyQctV2bX3Vq9kZnegLbpjTLP49It2ovUbcartuoQTeXgP+TGpY//7mDH/UQlFCKDGiA==" saltValue="KUnni6YEm00anzSSvyLqQA==" spinCount="100000" sqref="AC56" name="Rango2_95"/>
    <protectedRange algorithmName="SHA-512" hashValue="RQ91b7oAw60DVtcgB2vRpial2kSdzJx5guGCTYUwXYkKrtrUHfiYnLf9R+SNpYXlJDYpyEJLhcWwP0EqNN86dQ==" saltValue="W3RbH3zrcY9sy39xNwXNxg==" spinCount="100000" sqref="BU57:BX57 AZ57:BH57" name="Rango2_88_99_18"/>
    <protectedRange algorithmName="SHA-512" hashValue="fMbmUM1DQ7FuAPRNvFL5mPdHUYjQnlLFhkuaxvHguaqR7aWyDxcmJs0jLYQfQKY+oyhsMb4Lew4VL6i7um3/ew==" saltValue="ydaTm0CeH8+/cYqoL/AMaQ==" spinCount="100000" sqref="AV57:AY57 AT57" name="Rango2_88_91_18"/>
    <protectedRange algorithmName="SHA-512" hashValue="CHipOQaT63FWw628cQcXXJRZlrbNZ7OgmnEbDx38UmmH7z19GRYEzXFiVOzHAy1OAaAbST7g2bHZHDKQp2qm3w==" saltValue="iRVuL+373yLHv0ZHzS9qog==" spinCount="100000" sqref="AF57:AG57 AI57 AK57" name="Rango2_88_7_5_18"/>
    <protectedRange algorithmName="SHA-512" hashValue="NkG6oHuDGvGBEiLAAq8MEJHEfLQUMyjihfH+DBXhT+eQW0r1yri7tOJEFRM9nbOejjjXiviq9RFo7KB7wF+xJA==" saltValue="bpjB0AAANu2X/PeR3eiFkA==" spinCount="100000" sqref="AL57:AR57" name="Rango2_88_65_18"/>
    <protectedRange algorithmName="SHA-512" hashValue="fPHvtIAf3pQeZUoAI9C2/vdXMHBpqqEq+67P5Ypyu4+9IWqs3yc9TZcMWQ0THLxUwqseQPyVvakuYFtCwJHsxA==" saltValue="QHIogSs2PrwAfdqa9PAOFQ==" spinCount="100000" sqref="AB57" name="Rango2_88_5_5_18"/>
    <protectedRange algorithmName="SHA-512" hashValue="LEEeiU6pKqm7TAP46VGlz0q+evvFwpT/0iLpRuWuQ7MacbP0OGL1/FSmrIEOg2rb6M+Jla2bPbVWiGag27j87w==" saltValue="HEVt+pS5OloNDlqSnzGLLw==" spinCount="100000" sqref="AH57" name="Rango2_8_7_18"/>
    <protectedRange algorithmName="SHA-512" hashValue="q2z5hEFmXS0v2chiPTC/VCoDWNlnhp+Xe6Ybfxe48vIsnB/KTJQxJv+pFUnCXfZ9T6vyJopuqFFNROfQTW/JUw==" saltValue="IctfdGJb5tOTpq+KPi9vww==" spinCount="100000" sqref="AD57:AE57" name="Rango2_88_39_34"/>
    <protectedRange algorithmName="SHA-512" hashValue="AYYX88LSDB6RDNMvSqt0KPGWPjBqTk56tMxTOlv5QD61MGTKAAQnSnudvNDWPN0Bbllh2qRQC+P5uq7goxjdrw==" saltValue="i/iPMewnks1FoXYOjKMEVg==" spinCount="100000" sqref="AA57" name="Rango2_87_6_18"/>
    <protectedRange algorithmName="SHA-512" hashValue="NUll9P9xh7KbSfMYpMxsRZLfDw/y/AzW2LSWlpXVscBDqiAxmzo71xjs+a2lh+jRa7pceOC849slke4+ZKx8LA==" saltValue="8qbkKpQ+CiQuLnqgShNvXA==" spinCount="100000" sqref="S57" name="Rango2_88_6_18"/>
    <protectedRange algorithmName="SHA-512" hashValue="KHhv3JU/LRdRrRTxxkgFceEHPZ5UzadmpZRZR3zmQRnPvkUJZuanRafIJ+qde0IWwLZSvFIQDyUAHq6v6k7XIg==" saltValue="2GKG1kCzVNNcn+vbOPuhJA==" spinCount="100000" sqref="P57" name="Rango2_2_5_18"/>
    <protectedRange algorithmName="SHA-512" hashValue="XZw03RosI/l0z9FxmTtF29EdZ7P+4+ybhqoaAAUmURojSR5XbGfjC4f2i8gMqfY+RI9JvfdCA6PSh9TduXfUxA==" saltValue="5TPtLq2WoiRSae/yaDPnTw==" spinCount="100000" sqref="AS57 CU57:CX57 CO57:CP57 CR57:CS57 BY57:CA57 CI57:CJ57 AU57 N57 Q57:R57 T57:Z57 BQ57:BT57 CD57:CE57 CZ57:DM57 BI57:BJ57" name="Rango2_99_34"/>
    <protectedRange algorithmName="SHA-512" hashValue="9+DNppQbWrLYYUMoJ+lyQctV2bX3Vq9kZnegLbpjTLP49It2ovUbcartuoQTeXgP+TGpY//7mDH/UQlFCKDGiA==" saltValue="KUnni6YEm00anzSSvyLqQA==" spinCount="100000" sqref="AC57" name="Rango2_98"/>
    <protectedRange algorithmName="SHA-512" hashValue="RQ91b7oAw60DVtcgB2vRpial2kSdzJx5guGCTYUwXYkKrtrUHfiYnLf9R+SNpYXlJDYpyEJLhcWwP0EqNN86dQ==" saltValue="W3RbH3zrcY9sy39xNwXNxg==" spinCount="100000" sqref="BU58:BX58 BB58:BH58" name="Rango2_88_99_19"/>
    <protectedRange algorithmName="SHA-512" hashValue="fMbmUM1DQ7FuAPRNvFL5mPdHUYjQnlLFhkuaxvHguaqR7aWyDxcmJs0jLYQfQKY+oyhsMb4Lew4VL6i7um3/ew==" saltValue="ydaTm0CeH8+/cYqoL/AMaQ==" spinCount="100000" sqref="AT58 AV58:BA58" name="Rango2_88_91_19"/>
    <protectedRange algorithmName="SHA-512" hashValue="CHipOQaT63FWw628cQcXXJRZlrbNZ7OgmnEbDx38UmmH7z19GRYEzXFiVOzHAy1OAaAbST7g2bHZHDKQp2qm3w==" saltValue="iRVuL+373yLHv0ZHzS9qog==" spinCount="100000" sqref="AF58:AG58 AI58 AK58" name="Rango2_88_7_5_19"/>
    <protectedRange algorithmName="SHA-512" hashValue="NkG6oHuDGvGBEiLAAq8MEJHEfLQUMyjihfH+DBXhT+eQW0r1yri7tOJEFRM9nbOejjjXiviq9RFo7KB7wF+xJA==" saltValue="bpjB0AAANu2X/PeR3eiFkA==" spinCount="100000" sqref="AL58:AR58" name="Rango2_88_65_19"/>
    <protectedRange algorithmName="SHA-512" hashValue="fPHvtIAf3pQeZUoAI9C2/vdXMHBpqqEq+67P5Ypyu4+9IWqs3yc9TZcMWQ0THLxUwqseQPyVvakuYFtCwJHsxA==" saltValue="QHIogSs2PrwAfdqa9PAOFQ==" spinCount="100000" sqref="AB58" name="Rango2_88_5_5_19"/>
    <protectedRange algorithmName="SHA-512" hashValue="LEEeiU6pKqm7TAP46VGlz0q+evvFwpT/0iLpRuWuQ7MacbP0OGL1/FSmrIEOg2rb6M+Jla2bPbVWiGag27j87w==" saltValue="HEVt+pS5OloNDlqSnzGLLw==" spinCount="100000" sqref="AH58" name="Rango2_8_7_19"/>
    <protectedRange algorithmName="SHA-512" hashValue="q2z5hEFmXS0v2chiPTC/VCoDWNlnhp+Xe6Ybfxe48vIsnB/KTJQxJv+pFUnCXfZ9T6vyJopuqFFNROfQTW/JUw==" saltValue="IctfdGJb5tOTpq+KPi9vww==" spinCount="100000" sqref="AD58:AE58" name="Rango2_88_39_35"/>
    <protectedRange algorithmName="SHA-512" hashValue="AYYX88LSDB6RDNMvSqt0KPGWPjBqTk56tMxTOlv5QD61MGTKAAQnSnudvNDWPN0Bbllh2qRQC+P5uq7goxjdrw==" saltValue="i/iPMewnks1FoXYOjKMEVg==" spinCount="100000" sqref="AA58" name="Rango2_87_6_19"/>
    <protectedRange algorithmName="SHA-512" hashValue="NUll9P9xh7KbSfMYpMxsRZLfDw/y/AzW2LSWlpXVscBDqiAxmzo71xjs+a2lh+jRa7pceOC849slke4+ZKx8LA==" saltValue="8qbkKpQ+CiQuLnqgShNvXA==" spinCount="100000" sqref="S58" name="Rango2_88_6_19"/>
    <protectedRange algorithmName="SHA-512" hashValue="KHhv3JU/LRdRrRTxxkgFceEHPZ5UzadmpZRZR3zmQRnPvkUJZuanRafIJ+qde0IWwLZSvFIQDyUAHq6v6k7XIg==" saltValue="2GKG1kCzVNNcn+vbOPuhJA==" spinCount="100000" sqref="P58" name="Rango2_2_5_19"/>
    <protectedRange algorithmName="SHA-512" hashValue="XZw03RosI/l0z9FxmTtF29EdZ7P+4+ybhqoaAAUmURojSR5XbGfjC4f2i8gMqfY+RI9JvfdCA6PSh9TduXfUxA==" saltValue="5TPtLq2WoiRSae/yaDPnTw==" spinCount="100000" sqref="AS58 CU58:CX58 CO58:CP58 CR58:CS58 BY58:CA58 CI58:CJ58 AU58 N58 Q58:R58 T58:Z58 CD58:CE58 BQ58:BT58 CZ58:DM58 BI58:BJ58" name="Rango2_99_35"/>
    <protectedRange algorithmName="SHA-512" hashValue="RQ91b7oAw60DVtcgB2vRpial2kSdzJx5guGCTYUwXYkKrtrUHfiYnLf9R+SNpYXlJDYpyEJLhcWwP0EqNN86dQ==" saltValue="W3RbH3zrcY9sy39xNwXNxg==" spinCount="100000" sqref="BU59:BX59 BB59:BH59" name="Rango2_88_99_20"/>
    <protectedRange algorithmName="SHA-512" hashValue="fMbmUM1DQ7FuAPRNvFL5mPdHUYjQnlLFhkuaxvHguaqR7aWyDxcmJs0jLYQfQKY+oyhsMb4Lew4VL6i7um3/ew==" saltValue="ydaTm0CeH8+/cYqoL/AMaQ==" spinCount="100000" sqref="AT59 AV59:BA59" name="Rango2_88_91_20"/>
    <protectedRange algorithmName="SHA-512" hashValue="CHipOQaT63FWw628cQcXXJRZlrbNZ7OgmnEbDx38UmmH7z19GRYEzXFiVOzHAy1OAaAbST7g2bHZHDKQp2qm3w==" saltValue="iRVuL+373yLHv0ZHzS9qog==" spinCount="100000" sqref="AF59:AG59 AI59 AK59" name="Rango2_88_7_5_20"/>
    <protectedRange algorithmName="SHA-512" hashValue="NkG6oHuDGvGBEiLAAq8MEJHEfLQUMyjihfH+DBXhT+eQW0r1yri7tOJEFRM9nbOejjjXiviq9RFo7KB7wF+xJA==" saltValue="bpjB0AAANu2X/PeR3eiFkA==" spinCount="100000" sqref="AL59:AR59" name="Rango2_88_65_20"/>
    <protectedRange algorithmName="SHA-512" hashValue="fPHvtIAf3pQeZUoAI9C2/vdXMHBpqqEq+67P5Ypyu4+9IWqs3yc9TZcMWQ0THLxUwqseQPyVvakuYFtCwJHsxA==" saltValue="QHIogSs2PrwAfdqa9PAOFQ==" spinCount="100000" sqref="AB59" name="Rango2_88_5_5_20"/>
    <protectedRange algorithmName="SHA-512" hashValue="LEEeiU6pKqm7TAP46VGlz0q+evvFwpT/0iLpRuWuQ7MacbP0OGL1/FSmrIEOg2rb6M+Jla2bPbVWiGag27j87w==" saltValue="HEVt+pS5OloNDlqSnzGLLw==" spinCount="100000" sqref="AH59" name="Rango2_8_7_20"/>
    <protectedRange algorithmName="SHA-512" hashValue="q2z5hEFmXS0v2chiPTC/VCoDWNlnhp+Xe6Ybfxe48vIsnB/KTJQxJv+pFUnCXfZ9T6vyJopuqFFNROfQTW/JUw==" saltValue="IctfdGJb5tOTpq+KPi9vww==" spinCount="100000" sqref="AD59:AE59" name="Rango2_88_39_36"/>
    <protectedRange algorithmName="SHA-512" hashValue="AYYX88LSDB6RDNMvSqt0KPGWPjBqTk56tMxTOlv5QD61MGTKAAQnSnudvNDWPN0Bbllh2qRQC+P5uq7goxjdrw==" saltValue="i/iPMewnks1FoXYOjKMEVg==" spinCount="100000" sqref="AA59" name="Rango2_87_6_20"/>
    <protectedRange algorithmName="SHA-512" hashValue="NUll9P9xh7KbSfMYpMxsRZLfDw/y/AzW2LSWlpXVscBDqiAxmzo71xjs+a2lh+jRa7pceOC849slke4+ZKx8LA==" saltValue="8qbkKpQ+CiQuLnqgShNvXA==" spinCount="100000" sqref="S59" name="Rango2_88_6_20"/>
    <protectedRange algorithmName="SHA-512" hashValue="KHhv3JU/LRdRrRTxxkgFceEHPZ5UzadmpZRZR3zmQRnPvkUJZuanRafIJ+qde0IWwLZSvFIQDyUAHq6v6k7XIg==" saltValue="2GKG1kCzVNNcn+vbOPuhJA==" spinCount="100000" sqref="P59" name="Rango2_2_5_20"/>
    <protectedRange algorithmName="SHA-512" hashValue="XZw03RosI/l0z9FxmTtF29EdZ7P+4+ybhqoaAAUmURojSR5XbGfjC4f2i8gMqfY+RI9JvfdCA6PSh9TduXfUxA==" saltValue="5TPtLq2WoiRSae/yaDPnTw==" spinCount="100000" sqref="AS59 CU59:CX59 CO59:CP59 CR59:CS59 BY59:CA59 CI59:CJ59 AU59 N59 Q59:R59 T59:Z59 CD59:CE59 BQ59:BT59 CZ59:DM59 BI59:BJ59" name="Rango2_99_36"/>
    <protectedRange algorithmName="SHA-512" hashValue="RQ91b7oAw60DVtcgB2vRpial2kSdzJx5guGCTYUwXYkKrtrUHfiYnLf9R+SNpYXlJDYpyEJLhcWwP0EqNN86dQ==" saltValue="W3RbH3zrcY9sy39xNwXNxg==" spinCount="100000" sqref="AZ60:BH60 BU60:BX60" name="Rango2_88_99_21"/>
    <protectedRange algorithmName="SHA-512" hashValue="fMbmUM1DQ7FuAPRNvFL5mPdHUYjQnlLFhkuaxvHguaqR7aWyDxcmJs0jLYQfQKY+oyhsMb4Lew4VL6i7um3/ew==" saltValue="ydaTm0CeH8+/cYqoL/AMaQ==" spinCount="100000" sqref="AV60:AY60 AT60" name="Rango2_88_91_21"/>
    <protectedRange algorithmName="SHA-512" hashValue="CHipOQaT63FWw628cQcXXJRZlrbNZ7OgmnEbDx38UmmH7z19GRYEzXFiVOzHAy1OAaAbST7g2bHZHDKQp2qm3w==" saltValue="iRVuL+373yLHv0ZHzS9qog==" spinCount="100000" sqref="AF60:AG60 AI60 AK60" name="Rango2_88_7_5_21"/>
    <protectedRange algorithmName="SHA-512" hashValue="NkG6oHuDGvGBEiLAAq8MEJHEfLQUMyjihfH+DBXhT+eQW0r1yri7tOJEFRM9nbOejjjXiviq9RFo7KB7wF+xJA==" saltValue="bpjB0AAANu2X/PeR3eiFkA==" spinCount="100000" sqref="AL60:AR60" name="Rango2_88_65_21"/>
    <protectedRange algorithmName="SHA-512" hashValue="fPHvtIAf3pQeZUoAI9C2/vdXMHBpqqEq+67P5Ypyu4+9IWqs3yc9TZcMWQ0THLxUwqseQPyVvakuYFtCwJHsxA==" saltValue="QHIogSs2PrwAfdqa9PAOFQ==" spinCount="100000" sqref="AB60" name="Rango2_88_5_5_21"/>
    <protectedRange algorithmName="SHA-512" hashValue="LEEeiU6pKqm7TAP46VGlz0q+evvFwpT/0iLpRuWuQ7MacbP0OGL1/FSmrIEOg2rb6M+Jla2bPbVWiGag27j87w==" saltValue="HEVt+pS5OloNDlqSnzGLLw==" spinCount="100000" sqref="AH60" name="Rango2_8_7_21"/>
    <protectedRange algorithmName="SHA-512" hashValue="q2z5hEFmXS0v2chiPTC/VCoDWNlnhp+Xe6Ybfxe48vIsnB/KTJQxJv+pFUnCXfZ9T6vyJopuqFFNROfQTW/JUw==" saltValue="IctfdGJb5tOTpq+KPi9vww==" spinCount="100000" sqref="AD60:AE60" name="Rango2_88_39_37"/>
    <protectedRange algorithmName="SHA-512" hashValue="AYYX88LSDB6RDNMvSqt0KPGWPjBqTk56tMxTOlv5QD61MGTKAAQnSnudvNDWPN0Bbllh2qRQC+P5uq7goxjdrw==" saltValue="i/iPMewnks1FoXYOjKMEVg==" spinCount="100000" sqref="AA60" name="Rango2_87_6_21"/>
    <protectedRange algorithmName="SHA-512" hashValue="NUll9P9xh7KbSfMYpMxsRZLfDw/y/AzW2LSWlpXVscBDqiAxmzo71xjs+a2lh+jRa7pceOC849slke4+ZKx8LA==" saltValue="8qbkKpQ+CiQuLnqgShNvXA==" spinCount="100000" sqref="S60" name="Rango2_88_6_21"/>
    <protectedRange algorithmName="SHA-512" hashValue="KHhv3JU/LRdRrRTxxkgFceEHPZ5UzadmpZRZR3zmQRnPvkUJZuanRafIJ+qde0IWwLZSvFIQDyUAHq6v6k7XIg==" saltValue="2GKG1kCzVNNcn+vbOPuhJA==" spinCount="100000" sqref="P60" name="Rango2_2_5_21"/>
    <protectedRange algorithmName="SHA-512" hashValue="XZw03RosI/l0z9FxmTtF29EdZ7P+4+ybhqoaAAUmURojSR5XbGfjC4f2i8gMqfY+RI9JvfdCA6PSh9TduXfUxA==" saltValue="5TPtLq2WoiRSae/yaDPnTw==" spinCount="100000" sqref="N60 BY60:CA60 T60:Z60 Q60:R60 CZ60:DM60 AS60 AU60 CU60:CX60 CO60:CP60 CR60:CS60 CI60:CJ60 BQ60:BT60 CD60:CE60 BI60:BK60" name="Rango2_99_37"/>
    <protectedRange algorithmName="SHA-512" hashValue="RQ91b7oAw60DVtcgB2vRpial2kSdzJx5guGCTYUwXYkKrtrUHfiYnLf9R+SNpYXlJDYpyEJLhcWwP0EqNN86dQ==" saltValue="W3RbH3zrcY9sy39xNwXNxg==" spinCount="100000" sqref="AZ61:BH61 BU61:BX61" name="Rango2_88_99_22"/>
    <protectedRange algorithmName="SHA-512" hashValue="fMbmUM1DQ7FuAPRNvFL5mPdHUYjQnlLFhkuaxvHguaqR7aWyDxcmJs0jLYQfQKY+oyhsMb4Lew4VL6i7um3/ew==" saltValue="ydaTm0CeH8+/cYqoL/AMaQ==" spinCount="100000" sqref="AV61:AY61 AT61" name="Rango2_88_91_22"/>
    <protectedRange algorithmName="SHA-512" hashValue="CHipOQaT63FWw628cQcXXJRZlrbNZ7OgmnEbDx38UmmH7z19GRYEzXFiVOzHAy1OAaAbST7g2bHZHDKQp2qm3w==" saltValue="iRVuL+373yLHv0ZHzS9qog==" spinCount="100000" sqref="AF61:AG61 AI61 AK61" name="Rango2_88_7_5_22"/>
    <protectedRange algorithmName="SHA-512" hashValue="NkG6oHuDGvGBEiLAAq8MEJHEfLQUMyjihfH+DBXhT+eQW0r1yri7tOJEFRM9nbOejjjXiviq9RFo7KB7wF+xJA==" saltValue="bpjB0AAANu2X/PeR3eiFkA==" spinCount="100000" sqref="AL61:AR61" name="Rango2_88_65_22"/>
    <protectedRange algorithmName="SHA-512" hashValue="LEEeiU6pKqm7TAP46VGlz0q+evvFwpT/0iLpRuWuQ7MacbP0OGL1/FSmrIEOg2rb6M+Jla2bPbVWiGag27j87w==" saltValue="HEVt+pS5OloNDlqSnzGLLw==" spinCount="100000" sqref="AH61" name="Rango2_8_7_22"/>
    <protectedRange algorithmName="SHA-512" hashValue="q2z5hEFmXS0v2chiPTC/VCoDWNlnhp+Xe6Ybfxe48vIsnB/KTJQxJv+pFUnCXfZ9T6vyJopuqFFNROfQTW/JUw==" saltValue="IctfdGJb5tOTpq+KPi9vww==" spinCount="100000" sqref="AD61:AE61" name="Rango2_88_39_38"/>
    <protectedRange algorithmName="SHA-512" hashValue="AYYX88LSDB6RDNMvSqt0KPGWPjBqTk56tMxTOlv5QD61MGTKAAQnSnudvNDWPN0Bbllh2qRQC+P5uq7goxjdrw==" saltValue="i/iPMewnks1FoXYOjKMEVg==" spinCount="100000" sqref="AA61" name="Rango2_87_6_22"/>
    <protectedRange algorithmName="SHA-512" hashValue="NUll9P9xh7KbSfMYpMxsRZLfDw/y/AzW2LSWlpXVscBDqiAxmzo71xjs+a2lh+jRa7pceOC849slke4+ZKx8LA==" saltValue="8qbkKpQ+CiQuLnqgShNvXA==" spinCount="100000" sqref="S61" name="Rango2_88_6_22"/>
    <protectedRange algorithmName="SHA-512" hashValue="KHhv3JU/LRdRrRTxxkgFceEHPZ5UzadmpZRZR3zmQRnPvkUJZuanRafIJ+qde0IWwLZSvFIQDyUAHq6v6k7XIg==" saltValue="2GKG1kCzVNNcn+vbOPuhJA==" spinCount="100000" sqref="P61" name="Rango2_2_5_22"/>
    <protectedRange algorithmName="SHA-512" hashValue="XZw03RosI/l0z9FxmTtF29EdZ7P+4+ybhqoaAAUmURojSR5XbGfjC4f2i8gMqfY+RI9JvfdCA6PSh9TduXfUxA==" saltValue="5TPtLq2WoiRSae/yaDPnTw==" spinCount="100000" sqref="T61:X61 Z61 N61 Q61:R61 AS61 AU61 CU61:CX61 CO61:CP61 CR61:CS61 BY61:CA61 CI61:CJ61 BQ61:BT61 CD61:CE61 CZ61:DM61" name="Rango2_99_38"/>
    <protectedRange algorithmName="SHA-512" hashValue="XZw03RosI/l0z9FxmTtF29EdZ7P+4+ybhqoaAAUmURojSR5XbGfjC4f2i8gMqfY+RI9JvfdCA6PSh9TduXfUxA==" saltValue="5TPtLq2WoiRSae/yaDPnTw==" spinCount="100000" sqref="Y61" name="Rango2_99_7_1"/>
    <protectedRange algorithmName="SHA-512" hashValue="fPHvtIAf3pQeZUoAI9C2/vdXMHBpqqEq+67P5Ypyu4+9IWqs3yc9TZcMWQ0THLxUwqseQPyVvakuYFtCwJHsxA==" saltValue="QHIogSs2PrwAfdqa9PAOFQ==" spinCount="100000" sqref="AB61" name="Rango2_88_5_5_4_1"/>
    <protectedRange algorithmName="SHA-512" hashValue="XZw03RosI/l0z9FxmTtF29EdZ7P+4+ybhqoaAAUmURojSR5XbGfjC4f2i8gMqfY+RI9JvfdCA6PSh9TduXfUxA==" saltValue="5TPtLq2WoiRSae/yaDPnTw==" spinCount="100000" sqref="BI61" name="Rango2_99_23_1"/>
    <protectedRange algorithmName="SHA-512" hashValue="XZw03RosI/l0z9FxmTtF29EdZ7P+4+ybhqoaAAUmURojSR5XbGfjC4f2i8gMqfY+RI9JvfdCA6PSh9TduXfUxA==" saltValue="5TPtLq2WoiRSae/yaDPnTw==" spinCount="100000" sqref="BJ61" name="Rango2_99_24_1"/>
    <protectedRange algorithmName="SHA-512" hashValue="RQ91b7oAw60DVtcgB2vRpial2kSdzJx5guGCTYUwXYkKrtrUHfiYnLf9R+SNpYXlJDYpyEJLhcWwP0EqNN86dQ==" saltValue="W3RbH3zrcY9sy39xNwXNxg==" spinCount="100000" sqref="BU62:BX62 AZ62:BH62" name="Rango2_88_99_23"/>
    <protectedRange algorithmName="SHA-512" hashValue="fMbmUM1DQ7FuAPRNvFL5mPdHUYjQnlLFhkuaxvHguaqR7aWyDxcmJs0jLYQfQKY+oyhsMb4Lew4VL6i7um3/ew==" saltValue="ydaTm0CeH8+/cYqoL/AMaQ==" spinCount="100000" sqref="AV62:AY62 AT62" name="Rango2_88_91_23"/>
    <protectedRange algorithmName="SHA-512" hashValue="CHipOQaT63FWw628cQcXXJRZlrbNZ7OgmnEbDx38UmmH7z19GRYEzXFiVOzHAy1OAaAbST7g2bHZHDKQp2qm3w==" saltValue="iRVuL+373yLHv0ZHzS9qog==" spinCount="100000" sqref="AF62:AG62 AI62 AK62" name="Rango2_88_7_5_23"/>
    <protectedRange algorithmName="SHA-512" hashValue="NkG6oHuDGvGBEiLAAq8MEJHEfLQUMyjihfH+DBXhT+eQW0r1yri7tOJEFRM9nbOejjjXiviq9RFo7KB7wF+xJA==" saltValue="bpjB0AAANu2X/PeR3eiFkA==" spinCount="100000" sqref="AL62:AR62" name="Rango2_88_65_23"/>
    <protectedRange algorithmName="SHA-512" hashValue="fPHvtIAf3pQeZUoAI9C2/vdXMHBpqqEq+67P5Ypyu4+9IWqs3yc9TZcMWQ0THLxUwqseQPyVvakuYFtCwJHsxA==" saltValue="QHIogSs2PrwAfdqa9PAOFQ==" spinCount="100000" sqref="AB62" name="Rango2_88_5_5_22"/>
    <protectedRange algorithmName="SHA-512" hashValue="LEEeiU6pKqm7TAP46VGlz0q+evvFwpT/0iLpRuWuQ7MacbP0OGL1/FSmrIEOg2rb6M+Jla2bPbVWiGag27j87w==" saltValue="HEVt+pS5OloNDlqSnzGLLw==" spinCount="100000" sqref="AH62" name="Rango2_8_7_23"/>
    <protectedRange algorithmName="SHA-512" hashValue="q2z5hEFmXS0v2chiPTC/VCoDWNlnhp+Xe6Ybfxe48vIsnB/KTJQxJv+pFUnCXfZ9T6vyJopuqFFNROfQTW/JUw==" saltValue="IctfdGJb5tOTpq+KPi9vww==" spinCount="100000" sqref="AD62:AE62" name="Rango2_88_39_39"/>
    <protectedRange algorithmName="SHA-512" hashValue="AYYX88LSDB6RDNMvSqt0KPGWPjBqTk56tMxTOlv5QD61MGTKAAQnSnudvNDWPN0Bbllh2qRQC+P5uq7goxjdrw==" saltValue="i/iPMewnks1FoXYOjKMEVg==" spinCount="100000" sqref="AA62" name="Rango2_87_6_23"/>
    <protectedRange algorithmName="SHA-512" hashValue="NUll9P9xh7KbSfMYpMxsRZLfDw/y/AzW2LSWlpXVscBDqiAxmzo71xjs+a2lh+jRa7pceOC849slke4+ZKx8LA==" saltValue="8qbkKpQ+CiQuLnqgShNvXA==" spinCount="100000" sqref="S62" name="Rango2_88_6_23"/>
    <protectedRange algorithmName="SHA-512" hashValue="KHhv3JU/LRdRrRTxxkgFceEHPZ5UzadmpZRZR3zmQRnPvkUJZuanRafIJ+qde0IWwLZSvFIQDyUAHq6v6k7XIg==" saltValue="2GKG1kCzVNNcn+vbOPuhJA==" spinCount="100000" sqref="P62" name="Rango2_2_5_23"/>
    <protectedRange algorithmName="SHA-512" hashValue="XZw03RosI/l0z9FxmTtF29EdZ7P+4+ybhqoaAAUmURojSR5XbGfjC4f2i8gMqfY+RI9JvfdCA6PSh9TduXfUxA==" saltValue="5TPtLq2WoiRSae/yaDPnTw==" spinCount="100000" sqref="Q62:R62 CU62:CX62 CO62:CP62 CR62:CS62 BY62:CA62 CI62:CJ62 BQ62:BT62 CD62:CE62 N62 AS62 AU62 T62:Z62 BI62:BJ62 CZ62:DM62" name="Rango2_99_39"/>
    <protectedRange algorithmName="SHA-512" hashValue="EEHzbvEYwO1eufllBljOz0uf9BJ2ENtvOScQ7IsS321QhYbwKn7qhHKKP8cKj02rTDvVRMWvwQ1ZP0mZWsBprQ==" saltValue="CjXqBRFbKezlWOFV37MnDQ==" spinCount="100000" sqref="GM56 GV56 GP56:GQ56" name="Rango2_30_2_17"/>
    <protectedRange algorithmName="SHA-512" hashValue="Rgskw+AQdeJ5qbJdarzTa3SCkJfDGziy0Uan5N0F3IWn/H3Z/e+VcB56R7Nes7MPxNHewNP1sSSucVjz3iTLeA==" saltValue="qKZH3DnwaZHBzy3cBZo1qQ==" spinCount="100000" sqref="GE56" name="Rango2_31_28_16"/>
    <protectedRange algorithmName="SHA-512" hashValue="Umj9+5Ys20VQPxBFtc6qE5LtKKSgPKwit+B8dd4XnEUaLfBM2ozpkEC4YxwK0SbBiAHDDex+pY+LomQ0lyuamQ==" saltValue="N2/MCRws+mmA+NXw0axolg==" spinCount="100000" sqref="FX56 GK56 GD56 GG56 GI56" name="Rango2_31_2_17"/>
    <protectedRange algorithmName="SHA-512" hashValue="q2z5hEFmXS0v2chiPTC/VCoDWNlnhp+Xe6Ybfxe48vIsnB/KTJQxJv+pFUnCXfZ9T6vyJopuqFFNROfQTW/JUw==" saltValue="IctfdGJb5tOTpq+KPi9vww==" spinCount="100000" sqref="HZ56 IC56:II56" name="Rango2_88_39_40"/>
    <protectedRange algorithmName="SHA-512" hashValue="XZw03RosI/l0z9FxmTtF29EdZ7P+4+ybhqoaAAUmURojSR5XbGfjC4f2i8gMqfY+RI9JvfdCA6PSh9TduXfUxA==" saltValue="5TPtLq2WoiRSae/yaDPnTw==" spinCount="100000" sqref="FH56 EN56 FT56 FE56 EU56:EV56 EQ56:ER56 FP56:FQ56 FY56 GX56:GY56 GJ56 GL56 GN56 GS56 DZ56:EI56 IA56 FV56:FW56 IK56:IL56 HI56 HT56:HY56 IN56" name="Rango2_99_40"/>
    <protectedRange algorithmName="SHA-512" hashValue="YXHanhqXL0e4jPrzkCF8r/22WmlCviFUW909WKuG1JOcU0mp0/Huh0aP3EaGYxV2ep0WGu48HsShAy4Ka2uOiw==" saltValue="h/7U5iwJm7DLR4tRVfwZYw==" spinCount="100000" sqref="GH56 GB56" name="Rango2_33_17"/>
    <protectedRange algorithmName="SHA-512" hashValue="pL4tgTKqwEsWSIEGFTBd+4pvEhE7d5Q99Eijs+L/Y1rhA0saQGGRJw5Pv2HLOP0quglztFwB6WVnQ1YGxd4AiQ==" saltValue="IF5mhk2RcoEjrcYppes1VA==" spinCount="100000" sqref="FS56" name="Rango2_30_18"/>
    <protectedRange algorithmName="SHA-512" hashValue="EEHzbvEYwO1eufllBljOz0uf9BJ2ENtvOScQ7IsS321QhYbwKn7qhHKKP8cKj02rTDvVRMWvwQ1ZP0mZWsBprQ==" saltValue="CjXqBRFbKezlWOFV37MnDQ==" spinCount="100000" sqref="GM57 GV57 GP57:GQ57" name="Rango2_30_2_18"/>
    <protectedRange algorithmName="SHA-512" hashValue="Rgskw+AQdeJ5qbJdarzTa3SCkJfDGziy0Uan5N0F3IWn/H3Z/e+VcB56R7Nes7MPxNHewNP1sSSucVjz3iTLeA==" saltValue="qKZH3DnwaZHBzy3cBZo1qQ==" spinCount="100000" sqref="GE57" name="Rango2_31_28_17"/>
    <protectedRange algorithmName="SHA-512" hashValue="Umj9+5Ys20VQPxBFtc6qE5LtKKSgPKwit+B8dd4XnEUaLfBM2ozpkEC4YxwK0SbBiAHDDex+pY+LomQ0lyuamQ==" saltValue="N2/MCRws+mmA+NXw0axolg==" spinCount="100000" sqref="FX57 GK57 GA57 GD57 GG57 GI57" name="Rango2_31_2_18"/>
    <protectedRange algorithmName="SHA-512" hashValue="q2z5hEFmXS0v2chiPTC/VCoDWNlnhp+Xe6Ybfxe48vIsnB/KTJQxJv+pFUnCXfZ9T6vyJopuqFFNROfQTW/JUw==" saltValue="IctfdGJb5tOTpq+KPi9vww==" spinCount="100000" sqref="HZ57 IC57:II57" name="Rango2_88_39_41"/>
    <protectedRange algorithmName="SHA-512" hashValue="XZw03RosI/l0z9FxmTtF29EdZ7P+4+ybhqoaAAUmURojSR5XbGfjC4f2i8gMqfY+RI9JvfdCA6PSh9TduXfUxA==" saltValue="5TPtLq2WoiRSae/yaDPnTw==" spinCount="100000" sqref="FH57 EN57 FT57 FE57 EU57:EV57 EQ57:ER57 FP57:FQ57 FY57 GX57:GY57 GJ57 GL57 GN57 GS57 DZ57:EI57 IA57 FV57:FW57 IK57:IL57 HI57 HT57:HY57 IN57" name="Rango2_99_41"/>
    <protectedRange algorithmName="SHA-512" hashValue="YXHanhqXL0e4jPrzkCF8r/22WmlCviFUW909WKuG1JOcU0mp0/Huh0aP3EaGYxV2ep0WGu48HsShAy4Ka2uOiw==" saltValue="h/7U5iwJm7DLR4tRVfwZYw==" spinCount="100000" sqref="GH57 GB57" name="Rango2_33_18"/>
    <protectedRange algorithmName="SHA-512" hashValue="pL4tgTKqwEsWSIEGFTBd+4pvEhE7d5Q99Eijs+L/Y1rhA0saQGGRJw5Pv2HLOP0quglztFwB6WVnQ1YGxd4AiQ==" saltValue="IF5mhk2RcoEjrcYppes1VA==" spinCount="100000" sqref="FS57" name="Rango2_30_19"/>
    <protectedRange algorithmName="SHA-512" hashValue="EEHzbvEYwO1eufllBljOz0uf9BJ2ENtvOScQ7IsS321QhYbwKn7qhHKKP8cKj02rTDvVRMWvwQ1ZP0mZWsBprQ==" saltValue="CjXqBRFbKezlWOFV37MnDQ==" spinCount="100000" sqref="GM58 GV58 GP58:GQ58" name="Rango2_30_2_19"/>
    <protectedRange algorithmName="SHA-512" hashValue="Rgskw+AQdeJ5qbJdarzTa3SCkJfDGziy0Uan5N0F3IWn/H3Z/e+VcB56R7Nes7MPxNHewNP1sSSucVjz3iTLeA==" saltValue="qKZH3DnwaZHBzy3cBZo1qQ==" spinCount="100000" sqref="GE58" name="Rango2_31_28_18"/>
    <protectedRange algorithmName="SHA-512" hashValue="Umj9+5Ys20VQPxBFtc6qE5LtKKSgPKwit+B8dd4XnEUaLfBM2ozpkEC4YxwK0SbBiAHDDex+pY+LomQ0lyuamQ==" saltValue="N2/MCRws+mmA+NXw0axolg==" spinCount="100000" sqref="FX58 GK58 GD58 GG58 GI58" name="Rango2_31_2_19"/>
    <protectedRange algorithmName="SHA-512" hashValue="q2z5hEFmXS0v2chiPTC/VCoDWNlnhp+Xe6Ybfxe48vIsnB/KTJQxJv+pFUnCXfZ9T6vyJopuqFFNROfQTW/JUw==" saltValue="IctfdGJb5tOTpq+KPi9vww==" spinCount="100000" sqref="HZ58 IC58:II58" name="Rango2_88_39_42"/>
    <protectedRange algorithmName="SHA-512" hashValue="XZw03RosI/l0z9FxmTtF29EdZ7P+4+ybhqoaAAUmURojSR5XbGfjC4f2i8gMqfY+RI9JvfdCA6PSh9TduXfUxA==" saltValue="5TPtLq2WoiRSae/yaDPnTw==" spinCount="100000" sqref="EN58 FH58 FT58 FE58 EU58:EV58 EQ58:ER58 FP58:FQ58 FY58 GX58:GY58 GJ58 GL58 GN58 GS58 DZ58:EI58 IA58 FV58:FW58 IK58:IL58 HI58 HT58:HY58 IN58" name="Rango2_99_42"/>
    <protectedRange algorithmName="SHA-512" hashValue="YXHanhqXL0e4jPrzkCF8r/22WmlCviFUW909WKuG1JOcU0mp0/Huh0aP3EaGYxV2ep0WGu48HsShAy4Ka2uOiw==" saltValue="h/7U5iwJm7DLR4tRVfwZYw==" spinCount="100000" sqref="GH58 GB58" name="Rango2_33_19"/>
    <protectedRange algorithmName="SHA-512" hashValue="pL4tgTKqwEsWSIEGFTBd+4pvEhE7d5Q99Eijs+L/Y1rhA0saQGGRJw5Pv2HLOP0quglztFwB6WVnQ1YGxd4AiQ==" saltValue="IF5mhk2RcoEjrcYppes1VA==" spinCount="100000" sqref="FS58" name="Rango2_30_20"/>
    <protectedRange algorithmName="SHA-512" hashValue="EEHzbvEYwO1eufllBljOz0uf9BJ2ENtvOScQ7IsS321QhYbwKn7qhHKKP8cKj02rTDvVRMWvwQ1ZP0mZWsBprQ==" saltValue="CjXqBRFbKezlWOFV37MnDQ==" spinCount="100000" sqref="GM59 GV59 GP59:GQ59" name="Rango2_30_2_20"/>
    <protectedRange algorithmName="SHA-512" hashValue="Rgskw+AQdeJ5qbJdarzTa3SCkJfDGziy0Uan5N0F3IWn/H3Z/e+VcB56R7Nes7MPxNHewNP1sSSucVjz3iTLeA==" saltValue="qKZH3DnwaZHBzy3cBZo1qQ==" spinCount="100000" sqref="GE59" name="Rango2_31_28_19"/>
    <protectedRange algorithmName="SHA-512" hashValue="Umj9+5Ys20VQPxBFtc6qE5LtKKSgPKwit+B8dd4XnEUaLfBM2ozpkEC4YxwK0SbBiAHDDex+pY+LomQ0lyuamQ==" saltValue="N2/MCRws+mmA+NXw0axolg==" spinCount="100000" sqref="FX59 GK59 GA59 GD59 GG59 GI59" name="Rango2_31_2_20"/>
    <protectedRange algorithmName="SHA-512" hashValue="q2z5hEFmXS0v2chiPTC/VCoDWNlnhp+Xe6Ybfxe48vIsnB/KTJQxJv+pFUnCXfZ9T6vyJopuqFFNROfQTW/JUw==" saltValue="IctfdGJb5tOTpq+KPi9vww==" spinCount="100000" sqref="HZ59 IC59:II59" name="Rango2_88_39_43"/>
    <protectedRange algorithmName="SHA-512" hashValue="XZw03RosI/l0z9FxmTtF29EdZ7P+4+ybhqoaAAUmURojSR5XbGfjC4f2i8gMqfY+RI9JvfdCA6PSh9TduXfUxA==" saltValue="5TPtLq2WoiRSae/yaDPnTw==" spinCount="100000" sqref="EN59 FH59 FT59 FE59 EU59:EV59 EQ59:ER59 FP59:FQ59 FY59 GX59:GY59 GJ59 GL59 GN59 GS59 DZ59:EI59 IA59 FV59:FW59 IK59:IL59 HI59 HT59:HY59 IN59" name="Rango2_99_43"/>
    <protectedRange algorithmName="SHA-512" hashValue="YXHanhqXL0e4jPrzkCF8r/22WmlCviFUW909WKuG1JOcU0mp0/Huh0aP3EaGYxV2ep0WGu48HsShAy4Ka2uOiw==" saltValue="h/7U5iwJm7DLR4tRVfwZYw==" spinCount="100000" sqref="GH59 GB59" name="Rango2_33_20"/>
    <protectedRange algorithmName="SHA-512" hashValue="pL4tgTKqwEsWSIEGFTBd+4pvEhE7d5Q99Eijs+L/Y1rhA0saQGGRJw5Pv2HLOP0quglztFwB6WVnQ1YGxd4AiQ==" saltValue="IF5mhk2RcoEjrcYppes1VA==" spinCount="100000" sqref="FS59" name="Rango2_30_21"/>
    <protectedRange algorithmName="SHA-512" hashValue="EEHzbvEYwO1eufllBljOz0uf9BJ2ENtvOScQ7IsS321QhYbwKn7qhHKKP8cKj02rTDvVRMWvwQ1ZP0mZWsBprQ==" saltValue="CjXqBRFbKezlWOFV37MnDQ==" spinCount="100000" sqref="GM60 GV60 GP60:GQ60" name="Rango2_30_2_21"/>
    <protectedRange algorithmName="SHA-512" hashValue="Rgskw+AQdeJ5qbJdarzTa3SCkJfDGziy0Uan5N0F3IWn/H3Z/e+VcB56R7Nes7MPxNHewNP1sSSucVjz3iTLeA==" saltValue="qKZH3DnwaZHBzy3cBZo1qQ==" spinCount="100000" sqref="GE60" name="Rango2_31_28_20"/>
    <protectedRange algorithmName="SHA-512" hashValue="Umj9+5Ys20VQPxBFtc6qE5LtKKSgPKwit+B8dd4XnEUaLfBM2ozpkEC4YxwK0SbBiAHDDex+pY+LomQ0lyuamQ==" saltValue="N2/MCRws+mmA+NXw0axolg==" spinCount="100000" sqref="FX60 GK60 GD60 GG60 GI60" name="Rango2_31_2_21"/>
    <protectedRange algorithmName="SHA-512" hashValue="q2z5hEFmXS0v2chiPTC/VCoDWNlnhp+Xe6Ybfxe48vIsnB/KTJQxJv+pFUnCXfZ9T6vyJopuqFFNROfQTW/JUw==" saltValue="IctfdGJb5tOTpq+KPi9vww==" spinCount="100000" sqref="HZ60 IC60:II60" name="Rango2_88_39_44"/>
    <protectedRange algorithmName="SHA-512" hashValue="XZw03RosI/l0z9FxmTtF29EdZ7P+4+ybhqoaAAUmURojSR5XbGfjC4f2i8gMqfY+RI9JvfdCA6PSh9TduXfUxA==" saltValue="5TPtLq2WoiRSae/yaDPnTw==" spinCount="100000" sqref="DZ60:EI60 FH60 FV60:FW60 EN60 FT60 FE60 EU60:EV60 EQ60:ER60 FP60:FQ60 FY60 GX60:GY60 GJ60 GL60 GN60 GS60 IK60:IL60 HI60 IA60 HT60:HY60 IN60" name="Rango2_99_44"/>
    <protectedRange algorithmName="SHA-512" hashValue="YXHanhqXL0e4jPrzkCF8r/22WmlCviFUW909WKuG1JOcU0mp0/Huh0aP3EaGYxV2ep0WGu48HsShAy4Ka2uOiw==" saltValue="h/7U5iwJm7DLR4tRVfwZYw==" spinCount="100000" sqref="GH60 GB60" name="Rango2_33_21"/>
    <protectedRange algorithmName="SHA-512" hashValue="pL4tgTKqwEsWSIEGFTBd+4pvEhE7d5Q99Eijs+L/Y1rhA0saQGGRJw5Pv2HLOP0quglztFwB6WVnQ1YGxd4AiQ==" saltValue="IF5mhk2RcoEjrcYppes1VA==" spinCount="100000" sqref="FS60" name="Rango2_30_22"/>
    <protectedRange algorithmName="SHA-512" hashValue="9+DNppQbWrLYYUMoJ+lyQctV2bX3Vq9kZnegLbpjTLP49It2ovUbcartuoQTeXgP+TGpY//7mDH/UQlFCKDGiA==" saltValue="KUnni6YEm00anzSSvyLqQA==" spinCount="100000" sqref="FM61" name="Rango2_20_1"/>
    <protectedRange algorithmName="SHA-512" hashValue="9+DNppQbWrLYYUMoJ+lyQctV2bX3Vq9kZnegLbpjTLP49It2ovUbcartuoQTeXgP+TGpY//7mDH/UQlFCKDGiA==" saltValue="KUnni6YEm00anzSSvyLqQA==" spinCount="100000" sqref="FJ61" name="Rango2_19_1"/>
    <protectedRange algorithmName="SHA-512" hashValue="9+DNppQbWrLYYUMoJ+lyQctV2bX3Vq9kZnegLbpjTLP49It2ovUbcartuoQTeXgP+TGpY//7mDH/UQlFCKDGiA==" saltValue="KUnni6YEm00anzSSvyLqQA==" spinCount="100000" sqref="FG61" name="Rango2_18_1"/>
    <protectedRange algorithmName="SHA-512" hashValue="9+DNppQbWrLYYUMoJ+lyQctV2bX3Vq9kZnegLbpjTLP49It2ovUbcartuoQTeXgP+TGpY//7mDH/UQlFCKDGiA==" saltValue="KUnni6YEm00anzSSvyLqQA==" spinCount="100000" sqref="FD61" name="Rango2_17_1"/>
    <protectedRange algorithmName="SHA-512" hashValue="9+DNppQbWrLYYUMoJ+lyQctV2bX3Vq9kZnegLbpjTLP49It2ovUbcartuoQTeXgP+TGpY//7mDH/UQlFCKDGiA==" saltValue="KUnni6YEm00anzSSvyLqQA==" spinCount="100000" sqref="HC61:HH61" name="Rango2_15_1"/>
    <protectedRange algorithmName="SHA-512" hashValue="EEHzbvEYwO1eufllBljOz0uf9BJ2ENtvOScQ7IsS321QhYbwKn7qhHKKP8cKj02rTDvVRMWvwQ1ZP0mZWsBprQ==" saltValue="CjXqBRFbKezlWOFV37MnDQ==" spinCount="100000" sqref="GM61 GV61 GP61:GQ61" name="Rango2_30_2_22"/>
    <protectedRange algorithmName="SHA-512" hashValue="Rgskw+AQdeJ5qbJdarzTa3SCkJfDGziy0Uan5N0F3IWn/H3Z/e+VcB56R7Nes7MPxNHewNP1sSSucVjz3iTLeA==" saltValue="qKZH3DnwaZHBzy3cBZo1qQ==" spinCount="100000" sqref="GE61" name="Rango2_31_28_21"/>
    <protectedRange algorithmName="SHA-512" hashValue="Umj9+5Ys20VQPxBFtc6qE5LtKKSgPKwit+B8dd4XnEUaLfBM2ozpkEC4YxwK0SbBiAHDDex+pY+LomQ0lyuamQ==" saltValue="N2/MCRws+mmA+NXw0axolg==" spinCount="100000" sqref="FX61 GK61 GD61 GG61 GI61" name="Rango2_31_2_22"/>
    <protectedRange algorithmName="SHA-512" hashValue="q2z5hEFmXS0v2chiPTC/VCoDWNlnhp+Xe6Ybfxe48vIsnB/KTJQxJv+pFUnCXfZ9T6vyJopuqFFNROfQTW/JUw==" saltValue="IctfdGJb5tOTpq+KPi9vww==" spinCount="100000" sqref="IC61:ID61 HZ61 IG61:II61" name="Rango2_88_39_45"/>
    <protectedRange algorithmName="SHA-512" hashValue="XZw03RosI/l0z9FxmTtF29EdZ7P+4+ybhqoaAAUmURojSR5XbGfjC4f2i8gMqfY+RI9JvfdCA6PSh9TduXfUxA==" saltValue="5TPtLq2WoiRSae/yaDPnTw==" spinCount="100000" sqref="FH61 FV61:FW61 EN61 FT61 FE61 EU61:EV61 EQ61:ER61 FP61:FQ61 FY61 GX61:GY61 GJ61 GL61 GN61 GS61 IK61:IL61 HI61 IA61 DZ61:EI61 HT61:HY61 IN61" name="Rango2_99_45"/>
    <protectedRange algorithmName="SHA-512" hashValue="YXHanhqXL0e4jPrzkCF8r/22WmlCviFUW909WKuG1JOcU0mp0/Huh0aP3EaGYxV2ep0WGu48HsShAy4Ka2uOiw==" saltValue="h/7U5iwJm7DLR4tRVfwZYw==" spinCount="100000" sqref="GH61 GB61" name="Rango2_33_22"/>
    <protectedRange algorithmName="SHA-512" hashValue="pL4tgTKqwEsWSIEGFTBd+4pvEhE7d5Q99Eijs+L/Y1rhA0saQGGRJw5Pv2HLOP0quglztFwB6WVnQ1YGxd4AiQ==" saltValue="IF5mhk2RcoEjrcYppes1VA==" spinCount="100000" sqref="FS61" name="Rango2_30_23"/>
    <protectedRange algorithmName="SHA-512" hashValue="EEHzbvEYwO1eufllBljOz0uf9BJ2ENtvOScQ7IsS321QhYbwKn7qhHKKP8cKj02rTDvVRMWvwQ1ZP0mZWsBprQ==" saltValue="CjXqBRFbKezlWOFV37MnDQ==" spinCount="100000" sqref="GM62 GV62 GP62:GQ62" name="Rango2_30_2_23"/>
    <protectedRange algorithmName="SHA-512" hashValue="Rgskw+AQdeJ5qbJdarzTa3SCkJfDGziy0Uan5N0F3IWn/H3Z/e+VcB56R7Nes7MPxNHewNP1sSSucVjz3iTLeA==" saltValue="qKZH3DnwaZHBzy3cBZo1qQ==" spinCount="100000" sqref="GE62" name="Rango2_31_28_22"/>
    <protectedRange algorithmName="SHA-512" hashValue="Umj9+5Ys20VQPxBFtc6qE5LtKKSgPKwit+B8dd4XnEUaLfBM2ozpkEC4YxwK0SbBiAHDDex+pY+LomQ0lyuamQ==" saltValue="N2/MCRws+mmA+NXw0axolg==" spinCount="100000" sqref="FX62 GK62 GD62 GG62 GI62" name="Rango2_31_2_23"/>
    <protectedRange algorithmName="SHA-512" hashValue="q2z5hEFmXS0v2chiPTC/VCoDWNlnhp+Xe6Ybfxe48vIsnB/KTJQxJv+pFUnCXfZ9T6vyJopuqFFNROfQTW/JUw==" saltValue="IctfdGJb5tOTpq+KPi9vww==" spinCount="100000" sqref="HZ62 IC62:II62" name="Rango2_88_39_46"/>
    <protectedRange algorithmName="SHA-512" hashValue="XZw03RosI/l0z9FxmTtF29EdZ7P+4+ybhqoaAAUmURojSR5XbGfjC4f2i8gMqfY+RI9JvfdCA6PSh9TduXfUxA==" saltValue="5TPtLq2WoiRSae/yaDPnTw==" spinCount="100000" sqref="FH62 FV62:FW62 EN62 FT62 FE62 EU62:EV62 EQ62:ER62 FP62:FQ62 FY62 GX62:GY62 GJ62 GL62 GN62 GS62 IK62:IL62 HI62 IA62 DZ62:EI62 HT62:HY62 IN62" name="Rango2_99_46"/>
    <protectedRange algorithmName="SHA-512" hashValue="YXHanhqXL0e4jPrzkCF8r/22WmlCviFUW909WKuG1JOcU0mp0/Huh0aP3EaGYxV2ep0WGu48HsShAy4Ka2uOiw==" saltValue="h/7U5iwJm7DLR4tRVfwZYw==" spinCount="100000" sqref="GH62 GB62" name="Rango2_33_23"/>
    <protectedRange algorithmName="SHA-512" hashValue="pL4tgTKqwEsWSIEGFTBd+4pvEhE7d5Q99Eijs+L/Y1rhA0saQGGRJw5Pv2HLOP0quglztFwB6WVnQ1YGxd4AiQ==" saltValue="IF5mhk2RcoEjrcYppes1VA==" spinCount="100000" sqref="FS62" name="Rango2_30_24"/>
    <protectedRange algorithmName="SHA-512" hashValue="Gqwr8n5jYbCESAqCFk8dpOzViQICBV+k0xoqBoQaZ5lHaRlvT9TZDB4yXtm+qC6OhD064ZDBOFWkwo+LHXu1sg==" saltValue="gEL9PCN2ekF2IxW9yqAGYA==" spinCount="100000" sqref="IR56" name="Rango2_40_2_17"/>
    <protectedRange algorithmName="SHA-512" hashValue="D8TacORwT7iz0mF9GEucchnMHfB5er2FFjQsxyeWWyeJkM6Bt3gYQ3LbcHPxZXFpVAYtFOuTrzYOCJrlZDx16g==" saltValue="QtCzIBktdS4NZkOEGcLTRQ==" spinCount="100000" sqref="IV56" name="Rango2_41_17"/>
    <protectedRange algorithmName="SHA-512" hashValue="Gqwr8n5jYbCESAqCFk8dpOzViQICBV+k0xoqBoQaZ5lHaRlvT9TZDB4yXtm+qC6OhD064ZDBOFWkwo+LHXu1sg==" saltValue="gEL9PCN2ekF2IxW9yqAGYA==" spinCount="100000" sqref="IR57" name="Rango2_40_2_18"/>
    <protectedRange algorithmName="SHA-512" hashValue="D8TacORwT7iz0mF9GEucchnMHfB5er2FFjQsxyeWWyeJkM6Bt3gYQ3LbcHPxZXFpVAYtFOuTrzYOCJrlZDx16g==" saltValue="QtCzIBktdS4NZkOEGcLTRQ==" spinCount="100000" sqref="IV57" name="Rango2_41_18"/>
    <protectedRange algorithmName="SHA-512" hashValue="Gqwr8n5jYbCESAqCFk8dpOzViQICBV+k0xoqBoQaZ5lHaRlvT9TZDB4yXtm+qC6OhD064ZDBOFWkwo+LHXu1sg==" saltValue="gEL9PCN2ekF2IxW9yqAGYA==" spinCount="100000" sqref="IR58" name="Rango2_40_2_19"/>
    <protectedRange algorithmName="SHA-512" hashValue="D8TacORwT7iz0mF9GEucchnMHfB5er2FFjQsxyeWWyeJkM6Bt3gYQ3LbcHPxZXFpVAYtFOuTrzYOCJrlZDx16g==" saltValue="QtCzIBktdS4NZkOEGcLTRQ==" spinCount="100000" sqref="IV58" name="Rango2_41_19"/>
    <protectedRange algorithmName="SHA-512" hashValue="Gqwr8n5jYbCESAqCFk8dpOzViQICBV+k0xoqBoQaZ5lHaRlvT9TZDB4yXtm+qC6OhD064ZDBOFWkwo+LHXu1sg==" saltValue="gEL9PCN2ekF2IxW9yqAGYA==" spinCount="100000" sqref="IR59" name="Rango2_40_2_20"/>
    <protectedRange algorithmName="SHA-512" hashValue="D8TacORwT7iz0mF9GEucchnMHfB5er2FFjQsxyeWWyeJkM6Bt3gYQ3LbcHPxZXFpVAYtFOuTrzYOCJrlZDx16g==" saltValue="QtCzIBktdS4NZkOEGcLTRQ==" spinCount="100000" sqref="IV59" name="Rango2_41_20"/>
    <protectedRange algorithmName="SHA-512" hashValue="Gqwr8n5jYbCESAqCFk8dpOzViQICBV+k0xoqBoQaZ5lHaRlvT9TZDB4yXtm+qC6OhD064ZDBOFWkwo+LHXu1sg==" saltValue="gEL9PCN2ekF2IxW9yqAGYA==" spinCount="100000" sqref="IR60" name="Rango2_40_2_21"/>
    <protectedRange algorithmName="SHA-512" hashValue="D8TacORwT7iz0mF9GEucchnMHfB5er2FFjQsxyeWWyeJkM6Bt3gYQ3LbcHPxZXFpVAYtFOuTrzYOCJrlZDx16g==" saltValue="QtCzIBktdS4NZkOEGcLTRQ==" spinCount="100000" sqref="IV60" name="Rango2_41_21"/>
    <protectedRange algorithmName="SHA-512" hashValue="9+DNppQbWrLYYUMoJ+lyQctV2bX3Vq9kZnegLbpjTLP49It2ovUbcartuoQTeXgP+TGpY//7mDH/UQlFCKDGiA==" saltValue="KUnni6YEm00anzSSvyLqQA==" spinCount="100000" sqref="JB61" name="Rango2_21_1"/>
    <protectedRange algorithmName="SHA-512" hashValue="Gqwr8n5jYbCESAqCFk8dpOzViQICBV+k0xoqBoQaZ5lHaRlvT9TZDB4yXtm+qC6OhD064ZDBOFWkwo+LHXu1sg==" saltValue="gEL9PCN2ekF2IxW9yqAGYA==" spinCount="100000" sqref="IR61" name="Rango2_40_2_22"/>
    <protectedRange algorithmName="SHA-512" hashValue="D8TacORwT7iz0mF9GEucchnMHfB5er2FFjQsxyeWWyeJkM6Bt3gYQ3LbcHPxZXFpVAYtFOuTrzYOCJrlZDx16g==" saltValue="QtCzIBktdS4NZkOEGcLTRQ==" spinCount="100000" sqref="IV61" name="Rango2_41_22"/>
    <protectedRange algorithmName="SHA-512" hashValue="Gqwr8n5jYbCESAqCFk8dpOzViQICBV+k0xoqBoQaZ5lHaRlvT9TZDB4yXtm+qC6OhD064ZDBOFWkwo+LHXu1sg==" saltValue="gEL9PCN2ekF2IxW9yqAGYA==" spinCount="100000" sqref="IR62" name="Rango2_40_2_23"/>
    <protectedRange algorithmName="SHA-512" hashValue="D8TacORwT7iz0mF9GEucchnMHfB5er2FFjQsxyeWWyeJkM6Bt3gYQ3LbcHPxZXFpVAYtFOuTrzYOCJrlZDx16g==" saltValue="QtCzIBktdS4NZkOEGcLTRQ==" spinCount="100000" sqref="IV62" name="Rango2_41_23"/>
    <protectedRange algorithmName="SHA-512" hashValue="6a5oYwZw9WJcgjqXpleUXH8uaqNEuymPPpeOb7lKBc1WoM6IG/DNyDLWmj2lYwxnZO2yhl+B61kwrxD9m9AdhQ==" saltValue="tdNQPzLQd+n9Ww064QJIaQ==" spinCount="100000" sqref="H63" name="Rango2_61_4_1"/>
    <protectedRange algorithmName="SHA-512" hashValue="XM8+0Jh5zLWw02PI0Lt8dLqjTcW5ulySion19FAnruDN6QRp4UwcVqdfQxnOQAItgpWG7rNsELzjwy0iXOonxw==" saltValue="Sd4WFUedDfLKoMQTDrxJuQ==" spinCount="100000" sqref="J63" name="Rango2_88_4_4_4_1"/>
    <protectedRange algorithmName="SHA-512" hashValue="EMMPgE8t/az1rHHzaZAQIhz+GQV0k2O/tQGA96sJqEEMzz1efIRa4CcLzC7iY9CCscto3g7dwz41haOE28iXYg==" saltValue="CVzFsG4X4LXUMo7796PiDQ==" spinCount="100000" sqref="C64:C88 I63 K63:L63 B63:G63" name="Rango2_10_4_1"/>
    <protectedRange algorithmName="SHA-512" hashValue="6a5oYwZw9WJcgjqXpleUXH8uaqNEuymPPpeOb7lKBc1WoM6IG/DNyDLWmj2lYwxnZO2yhl+B61kwrxD9m9AdhQ==" saltValue="tdNQPzLQd+n9Ww064QJIaQ==" spinCount="100000" sqref="H64" name="Rango2_61_5_1"/>
    <protectedRange algorithmName="SHA-512" hashValue="XM8+0Jh5zLWw02PI0Lt8dLqjTcW5ulySion19FAnruDN6QRp4UwcVqdfQxnOQAItgpWG7rNsELzjwy0iXOonxw==" saltValue="Sd4WFUedDfLKoMQTDrxJuQ==" spinCount="100000" sqref="J64" name="Rango2_88_4_4_5_1"/>
    <protectedRange algorithmName="SHA-512" hashValue="EMMPgE8t/az1rHHzaZAQIhz+GQV0k2O/tQGA96sJqEEMzz1efIRa4CcLzC7iY9CCscto3g7dwz41haOE28iXYg==" saltValue="CVzFsG4X4LXUMo7796PiDQ==" spinCount="100000" sqref="B64 I64 K64:L64 D64:G64" name="Rango2_10_5_1"/>
    <protectedRange algorithmName="SHA-512" hashValue="6a5oYwZw9WJcgjqXpleUXH8uaqNEuymPPpeOb7lKBc1WoM6IG/DNyDLWmj2lYwxnZO2yhl+B61kwrxD9m9AdhQ==" saltValue="tdNQPzLQd+n9Ww064QJIaQ==" spinCount="100000" sqref="H65:H67" name="Rango2_61_7_1"/>
    <protectedRange algorithmName="SHA-512" hashValue="XM8+0Jh5zLWw02PI0Lt8dLqjTcW5ulySion19FAnruDN6QRp4UwcVqdfQxnOQAItgpWG7rNsELzjwy0iXOonxw==" saltValue="Sd4WFUedDfLKoMQTDrxJuQ==" spinCount="100000" sqref="J65:J67" name="Rango2_88_4_4_7_1"/>
    <protectedRange algorithmName="SHA-512" hashValue="EMMPgE8t/az1rHHzaZAQIhz+GQV0k2O/tQGA96sJqEEMzz1efIRa4CcLzC7iY9CCscto3g7dwz41haOE28iXYg==" saltValue="CVzFsG4X4LXUMo7796PiDQ==" spinCount="100000" sqref="B65:B67 I65:I67 K65:L67 D65:G67" name="Rango2_10_7_1"/>
    <protectedRange algorithmName="SHA-512" hashValue="6a5oYwZw9WJcgjqXpleUXH8uaqNEuymPPpeOb7lKBc1WoM6IG/DNyDLWmj2lYwxnZO2yhl+B61kwrxD9m9AdhQ==" saltValue="tdNQPzLQd+n9Ww064QJIaQ==" spinCount="100000" sqref="H68" name="Rango2_61_8"/>
    <protectedRange algorithmName="SHA-512" hashValue="XM8+0Jh5zLWw02PI0Lt8dLqjTcW5ulySion19FAnruDN6QRp4UwcVqdfQxnOQAItgpWG7rNsELzjwy0iXOonxw==" saltValue="Sd4WFUedDfLKoMQTDrxJuQ==" spinCount="100000" sqref="J68" name="Rango2_88_4_4_8"/>
    <protectedRange algorithmName="SHA-512" hashValue="EMMPgE8t/az1rHHzaZAQIhz+GQV0k2O/tQGA96sJqEEMzz1efIRa4CcLzC7iY9CCscto3g7dwz41haOE28iXYg==" saltValue="CVzFsG4X4LXUMo7796PiDQ==" spinCount="100000" sqref="B68 I68 K68:L68 D68:G68" name="Rango2_10_8"/>
    <protectedRange algorithmName="SHA-512" hashValue="6a5oYwZw9WJcgjqXpleUXH8uaqNEuymPPpeOb7lKBc1WoM6IG/DNyDLWmj2lYwxnZO2yhl+B61kwrxD9m9AdhQ==" saltValue="tdNQPzLQd+n9Ww064QJIaQ==" spinCount="100000" sqref="H69:H70" name="Rango2_61_9"/>
    <protectedRange algorithmName="SHA-512" hashValue="XM8+0Jh5zLWw02PI0Lt8dLqjTcW5ulySion19FAnruDN6QRp4UwcVqdfQxnOQAItgpWG7rNsELzjwy0iXOonxw==" saltValue="Sd4WFUedDfLKoMQTDrxJuQ==" spinCount="100000" sqref="J69:J70" name="Rango2_88_4_4_9"/>
    <protectedRange algorithmName="SHA-512" hashValue="EMMPgE8t/az1rHHzaZAQIhz+GQV0k2O/tQGA96sJqEEMzz1efIRa4CcLzC7iY9CCscto3g7dwz41haOE28iXYg==" saltValue="CVzFsG4X4LXUMo7796PiDQ==" spinCount="100000" sqref="B69:B70 I69:I70 K69:L70 D69:G70" name="Rango2_10_9"/>
    <protectedRange algorithmName="SHA-512" hashValue="6a5oYwZw9WJcgjqXpleUXH8uaqNEuymPPpeOb7lKBc1WoM6IG/DNyDLWmj2lYwxnZO2yhl+B61kwrxD9m9AdhQ==" saltValue="tdNQPzLQd+n9Ww064QJIaQ==" spinCount="100000" sqref="H71" name="Rango2_61_10"/>
    <protectedRange algorithmName="SHA-512" hashValue="XM8+0Jh5zLWw02PI0Lt8dLqjTcW5ulySion19FAnruDN6QRp4UwcVqdfQxnOQAItgpWG7rNsELzjwy0iXOonxw==" saltValue="Sd4WFUedDfLKoMQTDrxJuQ==" spinCount="100000" sqref="J71" name="Rango2_88_4_4_10"/>
    <protectedRange algorithmName="SHA-512" hashValue="EMMPgE8t/az1rHHzaZAQIhz+GQV0k2O/tQGA96sJqEEMzz1efIRa4CcLzC7iY9CCscto3g7dwz41haOE28iXYg==" saltValue="CVzFsG4X4LXUMo7796PiDQ==" spinCount="100000" sqref="B71 I71 K71:L71 D71:G71" name="Rango2_10_10"/>
    <protectedRange algorithmName="SHA-512" hashValue="6a5oYwZw9WJcgjqXpleUXH8uaqNEuymPPpeOb7lKBc1WoM6IG/DNyDLWmj2lYwxnZO2yhl+B61kwrxD9m9AdhQ==" saltValue="tdNQPzLQd+n9Ww064QJIaQ==" spinCount="100000" sqref="H72" name="Rango2_61_11"/>
    <protectedRange algorithmName="SHA-512" hashValue="XM8+0Jh5zLWw02PI0Lt8dLqjTcW5ulySion19FAnruDN6QRp4UwcVqdfQxnOQAItgpWG7rNsELzjwy0iXOonxw==" saltValue="Sd4WFUedDfLKoMQTDrxJuQ==" spinCount="100000" sqref="J72" name="Rango2_88_4_4_11"/>
    <protectedRange algorithmName="SHA-512" hashValue="EMMPgE8t/az1rHHzaZAQIhz+GQV0k2O/tQGA96sJqEEMzz1efIRa4CcLzC7iY9CCscto3g7dwz41haOE28iXYg==" saltValue="CVzFsG4X4LXUMo7796PiDQ==" spinCount="100000" sqref="B72 I72 K72:L72 D72:G72" name="Rango2_10_11"/>
    <protectedRange algorithmName="SHA-512" hashValue="6a5oYwZw9WJcgjqXpleUXH8uaqNEuymPPpeOb7lKBc1WoM6IG/DNyDLWmj2lYwxnZO2yhl+B61kwrxD9m9AdhQ==" saltValue="tdNQPzLQd+n9Ww064QJIaQ==" spinCount="100000" sqref="H73:H76" name="Rango2_61_23"/>
    <protectedRange algorithmName="SHA-512" hashValue="XM8+0Jh5zLWw02PI0Lt8dLqjTcW5ulySion19FAnruDN6QRp4UwcVqdfQxnOQAItgpWG7rNsELzjwy0iXOonxw==" saltValue="Sd4WFUedDfLKoMQTDrxJuQ==" spinCount="100000" sqref="J73:J76" name="Rango2_88_4_4_23"/>
    <protectedRange algorithmName="SHA-512" hashValue="EMMPgE8t/az1rHHzaZAQIhz+GQV0k2O/tQGA96sJqEEMzz1efIRa4CcLzC7iY9CCscto3g7dwz41haOE28iXYg==" saltValue="CVzFsG4X4LXUMo7796PiDQ==" spinCount="100000" sqref="B73:B76 I73:I76 K73:L76 D73:G76" name="Rango2_10_23"/>
    <protectedRange algorithmName="SHA-512" hashValue="6a5oYwZw9WJcgjqXpleUXH8uaqNEuymPPpeOb7lKBc1WoM6IG/DNyDLWmj2lYwxnZO2yhl+B61kwrxD9m9AdhQ==" saltValue="tdNQPzLQd+n9Ww064QJIaQ==" spinCount="100000" sqref="H77" name="Rango2_61_23_1"/>
    <protectedRange algorithmName="SHA-512" hashValue="XM8+0Jh5zLWw02PI0Lt8dLqjTcW5ulySion19FAnruDN6QRp4UwcVqdfQxnOQAItgpWG7rNsELzjwy0iXOonxw==" saltValue="Sd4WFUedDfLKoMQTDrxJuQ==" spinCount="100000" sqref="J77" name="Rango2_88_4_4_23_1"/>
    <protectedRange algorithmName="SHA-512" hashValue="EMMPgE8t/az1rHHzaZAQIhz+GQV0k2O/tQGA96sJqEEMzz1efIRa4CcLzC7iY9CCscto3g7dwz41haOE28iXYg==" saltValue="CVzFsG4X4LXUMo7796PiDQ==" spinCount="100000" sqref="K77:L77 I77 B77 D77:G77" name="Rango2_10_23_1"/>
    <protectedRange algorithmName="SHA-512" hashValue="6a5oYwZw9WJcgjqXpleUXH8uaqNEuymPPpeOb7lKBc1WoM6IG/DNyDLWmj2lYwxnZO2yhl+B61kwrxD9m9AdhQ==" saltValue="tdNQPzLQd+n9Ww064QJIaQ==" spinCount="100000" sqref="H78:H79" name="Rango2_61_23_2"/>
    <protectedRange algorithmName="SHA-512" hashValue="XM8+0Jh5zLWw02PI0Lt8dLqjTcW5ulySion19FAnruDN6QRp4UwcVqdfQxnOQAItgpWG7rNsELzjwy0iXOonxw==" saltValue="Sd4WFUedDfLKoMQTDrxJuQ==" spinCount="100000" sqref="J78:J79" name="Rango2_88_4_4_23_2"/>
    <protectedRange algorithmName="SHA-512" hashValue="EMMPgE8t/az1rHHzaZAQIhz+GQV0k2O/tQGA96sJqEEMzz1efIRa4CcLzC7iY9CCscto3g7dwz41haOE28iXYg==" saltValue="CVzFsG4X4LXUMo7796PiDQ==" spinCount="100000" sqref="K78:L79 I78:I79 B78:B79 D78:G79" name="Rango2_10_23_2"/>
    <protectedRange algorithmName="SHA-512" hashValue="6a5oYwZw9WJcgjqXpleUXH8uaqNEuymPPpeOb7lKBc1WoM6IG/DNyDLWmj2lYwxnZO2yhl+B61kwrxD9m9AdhQ==" saltValue="tdNQPzLQd+n9Ww064QJIaQ==" spinCount="100000" sqref="H80:H81" name="Rango2_61_23_3"/>
    <protectedRange algorithmName="SHA-512" hashValue="XM8+0Jh5zLWw02PI0Lt8dLqjTcW5ulySion19FAnruDN6QRp4UwcVqdfQxnOQAItgpWG7rNsELzjwy0iXOonxw==" saltValue="Sd4WFUedDfLKoMQTDrxJuQ==" spinCount="100000" sqref="J80:J81" name="Rango2_88_4_4_23_3"/>
    <protectedRange algorithmName="SHA-512" hashValue="EMMPgE8t/az1rHHzaZAQIhz+GQV0k2O/tQGA96sJqEEMzz1efIRa4CcLzC7iY9CCscto3g7dwz41haOE28iXYg==" saltValue="CVzFsG4X4LXUMo7796PiDQ==" spinCount="100000" sqref="K80:L81 I80:I81 B80:B81 D80:G81" name="Rango2_10_23_3"/>
    <protectedRange algorithmName="SHA-512" hashValue="6a5oYwZw9WJcgjqXpleUXH8uaqNEuymPPpeOb7lKBc1WoM6IG/DNyDLWmj2lYwxnZO2yhl+B61kwrxD9m9AdhQ==" saltValue="tdNQPzLQd+n9Ww064QJIaQ==" spinCount="100000" sqref="H83:H84" name="Rango2_61_12"/>
    <protectedRange algorithmName="SHA-512" hashValue="XM8+0Jh5zLWw02PI0Lt8dLqjTcW5ulySion19FAnruDN6QRp4UwcVqdfQxnOQAItgpWG7rNsELzjwy0iXOonxw==" saltValue="Sd4WFUedDfLKoMQTDrxJuQ==" spinCount="100000" sqref="J83:J84" name="Rango2_88_4_4_12"/>
    <protectedRange algorithmName="SHA-512" hashValue="EMMPgE8t/az1rHHzaZAQIhz+GQV0k2O/tQGA96sJqEEMzz1efIRa4CcLzC7iY9CCscto3g7dwz41haOE28iXYg==" saltValue="CVzFsG4X4LXUMo7796PiDQ==" spinCount="100000" sqref="K83:L84 I83:I84 B83:B84 D83:G84" name="Rango2_10_12"/>
    <protectedRange algorithmName="SHA-512" hashValue="6a5oYwZw9WJcgjqXpleUXH8uaqNEuymPPpeOb7lKBc1WoM6IG/DNyDLWmj2lYwxnZO2yhl+B61kwrxD9m9AdhQ==" saltValue="tdNQPzLQd+n9Ww064QJIaQ==" spinCount="100000" sqref="H82" name="Rango2_61_23_4"/>
    <protectedRange algorithmName="SHA-512" hashValue="XM8+0Jh5zLWw02PI0Lt8dLqjTcW5ulySion19FAnruDN6QRp4UwcVqdfQxnOQAItgpWG7rNsELzjwy0iXOonxw==" saltValue="Sd4WFUedDfLKoMQTDrxJuQ==" spinCount="100000" sqref="J82" name="Rango2_88_4_4_23_4"/>
    <protectedRange algorithmName="SHA-512" hashValue="EMMPgE8t/az1rHHzaZAQIhz+GQV0k2O/tQGA96sJqEEMzz1efIRa4CcLzC7iY9CCscto3g7dwz41haOE28iXYg==" saltValue="CVzFsG4X4LXUMo7796PiDQ==" spinCount="100000" sqref="K82:L82 I82 B82 D82:G82" name="Rango2_10_23_4"/>
    <protectedRange algorithmName="SHA-512" hashValue="6a5oYwZw9WJcgjqXpleUXH8uaqNEuymPPpeOb7lKBc1WoM6IG/DNyDLWmj2lYwxnZO2yhl+B61kwrxD9m9AdhQ==" saltValue="tdNQPzLQd+n9Ww064QJIaQ==" spinCount="100000" sqref="H85:H86" name="Rango2_61_13"/>
    <protectedRange algorithmName="SHA-512" hashValue="XM8+0Jh5zLWw02PI0Lt8dLqjTcW5ulySion19FAnruDN6QRp4UwcVqdfQxnOQAItgpWG7rNsELzjwy0iXOonxw==" saltValue="Sd4WFUedDfLKoMQTDrxJuQ==" spinCount="100000" sqref="J85:J86" name="Rango2_88_4_4_13"/>
    <protectedRange algorithmName="SHA-512" hashValue="EMMPgE8t/az1rHHzaZAQIhz+GQV0k2O/tQGA96sJqEEMzz1efIRa4CcLzC7iY9CCscto3g7dwz41haOE28iXYg==" saltValue="CVzFsG4X4LXUMo7796PiDQ==" spinCount="100000" sqref="K85:L86 I85:I86 B85:B86 D85:G86" name="Rango2_10_13"/>
    <protectedRange algorithmName="SHA-512" hashValue="6a5oYwZw9WJcgjqXpleUXH8uaqNEuymPPpeOb7lKBc1WoM6IG/DNyDLWmj2lYwxnZO2yhl+B61kwrxD9m9AdhQ==" saltValue="tdNQPzLQd+n9Ww064QJIaQ==" spinCount="100000" sqref="H87" name="Rango2_61_14"/>
    <protectedRange algorithmName="SHA-512" hashValue="XM8+0Jh5zLWw02PI0Lt8dLqjTcW5ulySion19FAnruDN6QRp4UwcVqdfQxnOQAItgpWG7rNsELzjwy0iXOonxw==" saltValue="Sd4WFUedDfLKoMQTDrxJuQ==" spinCount="100000" sqref="J87" name="Rango2_88_4_4_14"/>
    <protectedRange algorithmName="SHA-512" hashValue="EMMPgE8t/az1rHHzaZAQIhz+GQV0k2O/tQGA96sJqEEMzz1efIRa4CcLzC7iY9CCscto3g7dwz41haOE28iXYg==" saltValue="CVzFsG4X4LXUMo7796PiDQ==" spinCount="100000" sqref="K87:L87 I87 B87 D87:G87" name="Rango2_10_14"/>
    <protectedRange algorithmName="SHA-512" hashValue="6a5oYwZw9WJcgjqXpleUXH8uaqNEuymPPpeOb7lKBc1WoM6IG/DNyDLWmj2lYwxnZO2yhl+B61kwrxD9m9AdhQ==" saltValue="tdNQPzLQd+n9Ww064QJIaQ==" spinCount="100000" sqref="H88" name="Rango2_61_15"/>
    <protectedRange algorithmName="SHA-512" hashValue="XM8+0Jh5zLWw02PI0Lt8dLqjTcW5ulySion19FAnruDN6QRp4UwcVqdfQxnOQAItgpWG7rNsELzjwy0iXOonxw==" saltValue="Sd4WFUedDfLKoMQTDrxJuQ==" spinCount="100000" sqref="J88" name="Rango2_88_4_4_15"/>
    <protectedRange algorithmName="SHA-512" hashValue="EMMPgE8t/az1rHHzaZAQIhz+GQV0k2O/tQGA96sJqEEMzz1efIRa4CcLzC7iY9CCscto3g7dwz41haOE28iXYg==" saltValue="CVzFsG4X4LXUMo7796PiDQ==" spinCount="100000" sqref="K88:L88 I88 B88 D88:G88" name="Rango2_10_15"/>
    <protectedRange algorithmName="SHA-512" hashValue="XZw03RosI/l0z9FxmTtF29EdZ7P+4+ybhqoaAAUmURojSR5XbGfjC4f2i8gMqfY+RI9JvfdCA6PSh9TduXfUxA==" saltValue="5TPtLq2WoiRSae/yaDPnTw==" spinCount="100000" sqref="N63" name="Rango2_99_4_1"/>
    <protectedRange algorithmName="SHA-512" hashValue="XZw03RosI/l0z9FxmTtF29EdZ7P+4+ybhqoaAAUmURojSR5XbGfjC4f2i8gMqfY+RI9JvfdCA6PSh9TduXfUxA==" saltValue="5TPtLq2WoiRSae/yaDPnTw==" spinCount="100000" sqref="N64" name="Rango2_99_5_1"/>
    <protectedRange algorithmName="SHA-512" hashValue="CHipOQaT63FWw628cQcXXJRZlrbNZ7OgmnEbDx38UmmH7z19GRYEzXFiVOzHAy1OAaAbST7g2bHZHDKQp2qm3w==" saltValue="iRVuL+373yLHv0ZHzS9qog==" spinCount="100000" sqref="AI63 AF63:AG63" name="Rango2_88_7_5_4_1"/>
    <protectedRange algorithmName="SHA-512" hashValue="fPHvtIAf3pQeZUoAI9C2/vdXMHBpqqEq+67P5Ypyu4+9IWqs3yc9TZcMWQ0THLxUwqseQPyVvakuYFtCwJHsxA==" saltValue="QHIogSs2PrwAfdqa9PAOFQ==" spinCount="100000" sqref="AB63" name="Rango2_88_5_5_4_2"/>
    <protectedRange algorithmName="SHA-512" hashValue="LEEeiU6pKqm7TAP46VGlz0q+evvFwpT/0iLpRuWuQ7MacbP0OGL1/FSmrIEOg2rb6M+Jla2bPbVWiGag27j87w==" saltValue="HEVt+pS5OloNDlqSnzGLLw==" spinCount="100000" sqref="AH63" name="Rango2_8_7_4_1"/>
    <protectedRange algorithmName="SHA-512" hashValue="q2z5hEFmXS0v2chiPTC/VCoDWNlnhp+Xe6Ybfxe48vIsnB/KTJQxJv+pFUnCXfZ9T6vyJopuqFFNROfQTW/JUw==" saltValue="IctfdGJb5tOTpq+KPi9vww==" spinCount="100000" sqref="AD63:AE63" name="Rango2_88_39_4_1"/>
    <protectedRange algorithmName="SHA-512" hashValue="AYYX88LSDB6RDNMvSqt0KPGWPjBqTk56tMxTOlv5QD61MGTKAAQnSnudvNDWPN0Bbllh2qRQC+P5uq7goxjdrw==" saltValue="i/iPMewnks1FoXYOjKMEVg==" spinCount="100000" sqref="AA63" name="Rango2_87_6_4_1"/>
    <protectedRange algorithmName="SHA-512" hashValue="NUll9P9xh7KbSfMYpMxsRZLfDw/y/AzW2LSWlpXVscBDqiAxmzo71xjs+a2lh+jRa7pceOC849slke4+ZKx8LA==" saltValue="8qbkKpQ+CiQuLnqgShNvXA==" spinCount="100000" sqref="S63" name="Rango2_88_6_4_1"/>
    <protectedRange algorithmName="SHA-512" hashValue="KHhv3JU/LRdRrRTxxkgFceEHPZ5UzadmpZRZR3zmQRnPvkUJZuanRafIJ+qde0IWwLZSvFIQDyUAHq6v6k7XIg==" saltValue="2GKG1kCzVNNcn+vbOPuhJA==" spinCount="100000" sqref="P63" name="Rango2_2_5_4_1"/>
    <protectedRange algorithmName="SHA-512" hashValue="XZw03RosI/l0z9FxmTtF29EdZ7P+4+ybhqoaAAUmURojSR5XbGfjC4f2i8gMqfY+RI9JvfdCA6PSh9TduXfUxA==" saltValue="5TPtLq2WoiRSae/yaDPnTw==" spinCount="100000" sqref="T63:Z63 Q63:R63" name="Rango2_99_18_1"/>
    <protectedRange algorithmName="SHA-512" hashValue="9+DNppQbWrLYYUMoJ+lyQctV2bX3Vq9kZnegLbpjTLP49It2ovUbcartuoQTeXgP+TGpY//7mDH/UQlFCKDGiA==" saltValue="KUnni6YEm00anzSSvyLqQA==" spinCount="100000" sqref="AC63" name="Rango2_25_1"/>
    <protectedRange algorithmName="SHA-512" hashValue="CHipOQaT63FWw628cQcXXJRZlrbNZ7OgmnEbDx38UmmH7z19GRYEzXFiVOzHAy1OAaAbST7g2bHZHDKQp2qm3w==" saltValue="iRVuL+373yLHv0ZHzS9qog==" spinCount="100000" sqref="AI64 AF64:AG64" name="Rango2_88_7_5_5_1"/>
    <protectedRange algorithmName="SHA-512" hashValue="fPHvtIAf3pQeZUoAI9C2/vdXMHBpqqEq+67P5Ypyu4+9IWqs3yc9TZcMWQ0THLxUwqseQPyVvakuYFtCwJHsxA==" saltValue="QHIogSs2PrwAfdqa9PAOFQ==" spinCount="100000" sqref="AB64" name="Rango2_88_5_5_5_1"/>
    <protectedRange algorithmName="SHA-512" hashValue="LEEeiU6pKqm7TAP46VGlz0q+evvFwpT/0iLpRuWuQ7MacbP0OGL1/FSmrIEOg2rb6M+Jla2bPbVWiGag27j87w==" saltValue="HEVt+pS5OloNDlqSnzGLLw==" spinCount="100000" sqref="AH64" name="Rango2_8_7_5_1"/>
    <protectedRange algorithmName="SHA-512" hashValue="q2z5hEFmXS0v2chiPTC/VCoDWNlnhp+Xe6Ybfxe48vIsnB/KTJQxJv+pFUnCXfZ9T6vyJopuqFFNROfQTW/JUw==" saltValue="IctfdGJb5tOTpq+KPi9vww==" spinCount="100000" sqref="AD64:AE64" name="Rango2_88_39_5_1"/>
    <protectedRange algorithmName="SHA-512" hashValue="AYYX88LSDB6RDNMvSqt0KPGWPjBqTk56tMxTOlv5QD61MGTKAAQnSnudvNDWPN0Bbllh2qRQC+P5uq7goxjdrw==" saltValue="i/iPMewnks1FoXYOjKMEVg==" spinCount="100000" sqref="AA64" name="Rango2_87_6_5_1"/>
    <protectedRange algorithmName="SHA-512" hashValue="NUll9P9xh7KbSfMYpMxsRZLfDw/y/AzW2LSWlpXVscBDqiAxmzo71xjs+a2lh+jRa7pceOC849slke4+ZKx8LA==" saltValue="8qbkKpQ+CiQuLnqgShNvXA==" spinCount="100000" sqref="S64" name="Rango2_88_6_5_1"/>
    <protectedRange algorithmName="SHA-512" hashValue="KHhv3JU/LRdRrRTxxkgFceEHPZ5UzadmpZRZR3zmQRnPvkUJZuanRafIJ+qde0IWwLZSvFIQDyUAHq6v6k7XIg==" saltValue="2GKG1kCzVNNcn+vbOPuhJA==" spinCount="100000" sqref="P64" name="Rango2_2_5_5_1"/>
    <protectedRange algorithmName="SHA-512" hashValue="XZw03RosI/l0z9FxmTtF29EdZ7P+4+ybhqoaAAUmURojSR5XbGfjC4f2i8gMqfY+RI9JvfdCA6PSh9TduXfUxA==" saltValue="5TPtLq2WoiRSae/yaDPnTw==" spinCount="100000" sqref="T64:Z64 Q64:R64" name="Rango2_99_19_1"/>
    <protectedRange algorithmName="SHA-512" hashValue="9+DNppQbWrLYYUMoJ+lyQctV2bX3Vq9kZnegLbpjTLP49It2ovUbcartuoQTeXgP+TGpY//7mDH/UQlFCKDGiA==" saltValue="KUnni6YEm00anzSSvyLqQA==" spinCount="100000" sqref="AC64" name="Rango2_26_1"/>
    <protectedRange algorithmName="SHA-512" hashValue="RQ91b7oAw60DVtcgB2vRpial2kSdzJx5guGCTYUwXYkKrtrUHfiYnLf9R+SNpYXlJDYpyEJLhcWwP0EqNN86dQ==" saltValue="W3RbH3zrcY9sy39xNwXNxg==" spinCount="100000" sqref="AZ63:BH63" name="Rango2_88_99_4_1"/>
    <protectedRange algorithmName="SHA-512" hashValue="fMbmUM1DQ7FuAPRNvFL5mPdHUYjQnlLFhkuaxvHguaqR7aWyDxcmJs0jLYQfQKY+oyhsMb4Lew4VL6i7um3/ew==" saltValue="ydaTm0CeH8+/cYqoL/AMaQ==" spinCount="100000" sqref="AV63:AY63 AT63" name="Rango2_88_91_4_1"/>
    <protectedRange algorithmName="SHA-512" hashValue="CHipOQaT63FWw628cQcXXJRZlrbNZ7OgmnEbDx38UmmH7z19GRYEzXFiVOzHAy1OAaAbST7g2bHZHDKQp2qm3w==" saltValue="iRVuL+373yLHv0ZHzS9qog==" spinCount="100000" sqref="AK63" name="Rango2_88_7_5_18_1"/>
    <protectedRange algorithmName="SHA-512" hashValue="NkG6oHuDGvGBEiLAAq8MEJHEfLQUMyjihfH+DBXhT+eQW0r1yri7tOJEFRM9nbOejjjXiviq9RFo7KB7wF+xJA==" saltValue="bpjB0AAANu2X/PeR3eiFkA==" spinCount="100000" sqref="AL63:AR63" name="Rango2_88_65_4_1"/>
    <protectedRange algorithmName="SHA-512" hashValue="XZw03RosI/l0z9FxmTtF29EdZ7P+4+ybhqoaAAUmURojSR5XbGfjC4f2i8gMqfY+RI9JvfdCA6PSh9TduXfUxA==" saltValue="5TPtLq2WoiRSae/yaDPnTw==" spinCount="100000" sqref="AU63 BI63:BJ63 AS63" name="Rango2_99_32_1"/>
    <protectedRange algorithmName="SHA-512" hashValue="RQ91b7oAw60DVtcgB2vRpial2kSdzJx5guGCTYUwXYkKrtrUHfiYnLf9R+SNpYXlJDYpyEJLhcWwP0EqNN86dQ==" saltValue="W3RbH3zrcY9sy39xNwXNxg==" spinCount="100000" sqref="AZ64:BH64" name="Rango2_88_99_5_1"/>
    <protectedRange algorithmName="SHA-512" hashValue="fMbmUM1DQ7FuAPRNvFL5mPdHUYjQnlLFhkuaxvHguaqR7aWyDxcmJs0jLYQfQKY+oyhsMb4Lew4VL6i7um3/ew==" saltValue="ydaTm0CeH8+/cYqoL/AMaQ==" spinCount="100000" sqref="AV64:AY64 AT64" name="Rango2_88_91_5_1"/>
    <protectedRange algorithmName="SHA-512" hashValue="CHipOQaT63FWw628cQcXXJRZlrbNZ7OgmnEbDx38UmmH7z19GRYEzXFiVOzHAy1OAaAbST7g2bHZHDKQp2qm3w==" saltValue="iRVuL+373yLHv0ZHzS9qog==" spinCount="100000" sqref="AK64" name="Rango2_88_7_5_19_1"/>
    <protectedRange algorithmName="SHA-512" hashValue="NkG6oHuDGvGBEiLAAq8MEJHEfLQUMyjihfH+DBXhT+eQW0r1yri7tOJEFRM9nbOejjjXiviq9RFo7KB7wF+xJA==" saltValue="bpjB0AAANu2X/PeR3eiFkA==" spinCount="100000" sqref="AL64:AR64" name="Rango2_88_65_5_1"/>
    <protectedRange algorithmName="SHA-512" hashValue="XZw03RosI/l0z9FxmTtF29EdZ7P+4+ybhqoaAAUmURojSR5XbGfjC4f2i8gMqfY+RI9JvfdCA6PSh9TduXfUxA==" saltValue="5TPtLq2WoiRSae/yaDPnTw==" spinCount="100000" sqref="AU64 BI64:BJ64 AS64" name="Rango2_99_33_1"/>
    <protectedRange algorithmName="SHA-512" hashValue="RQ91b7oAw60DVtcgB2vRpial2kSdzJx5guGCTYUwXYkKrtrUHfiYnLf9R+SNpYXlJDYpyEJLhcWwP0EqNN86dQ==" saltValue="W3RbH3zrcY9sy39xNwXNxg==" spinCount="100000" sqref="BU63:BX63" name="Rango2_88_99_18_1"/>
    <protectedRange algorithmName="SHA-512" hashValue="XZw03RosI/l0z9FxmTtF29EdZ7P+4+ybhqoaAAUmURojSR5XbGfjC4f2i8gMqfY+RI9JvfdCA6PSh9TduXfUxA==" saltValue="5TPtLq2WoiRSae/yaDPnTw==" spinCount="100000" sqref="BY63:CA63 BQ63:BT63" name="Rango2_99_46_1"/>
    <protectedRange algorithmName="SHA-512" hashValue="RQ91b7oAw60DVtcgB2vRpial2kSdzJx5guGCTYUwXYkKrtrUHfiYnLf9R+SNpYXlJDYpyEJLhcWwP0EqNN86dQ==" saltValue="W3RbH3zrcY9sy39xNwXNxg==" spinCount="100000" sqref="BU64:BX64" name="Rango2_88_99_19_1"/>
    <protectedRange algorithmName="SHA-512" hashValue="XZw03RosI/l0z9FxmTtF29EdZ7P+4+ybhqoaAAUmURojSR5XbGfjC4f2i8gMqfY+RI9JvfdCA6PSh9TduXfUxA==" saltValue="5TPtLq2WoiRSae/yaDPnTw==" spinCount="100000" sqref="BY64:CA64 BQ64:BT64" name="Rango2_99_47_1"/>
    <protectedRange algorithmName="SHA-512" hashValue="XZw03RosI/l0z9FxmTtF29EdZ7P+4+ybhqoaAAUmURojSR5XbGfjC4f2i8gMqfY+RI9JvfdCA6PSh9TduXfUxA==" saltValue="5TPtLq2WoiRSae/yaDPnTw==" spinCount="100000" sqref="CD63:CE63" name="Rango2_99_60"/>
    <protectedRange algorithmName="SHA-512" hashValue="XZw03RosI/l0z9FxmTtF29EdZ7P+4+ybhqoaAAUmURojSR5XbGfjC4f2i8gMqfY+RI9JvfdCA6PSh9TduXfUxA==" saltValue="5TPtLq2WoiRSae/yaDPnTw==" spinCount="100000" sqref="CD64:CE64" name="Rango2_99_61"/>
    <protectedRange algorithmName="SHA-512" hashValue="XZw03RosI/l0z9FxmTtF29EdZ7P+4+ybhqoaAAUmURojSR5XbGfjC4f2i8gMqfY+RI9JvfdCA6PSh9TduXfUxA==" saltValue="5TPtLq2WoiRSae/yaDPnTw==" spinCount="100000" sqref="CI63:CJ63" name="Rango2_99_74"/>
    <protectedRange algorithmName="SHA-512" hashValue="XZw03RosI/l0z9FxmTtF29EdZ7P+4+ybhqoaAAUmURojSR5XbGfjC4f2i8gMqfY+RI9JvfdCA6PSh9TduXfUxA==" saltValue="5TPtLq2WoiRSae/yaDPnTw==" spinCount="100000" sqref="CI64:CJ64" name="Rango2_99_75"/>
    <protectedRange algorithmName="SHA-512" hashValue="XZw03RosI/l0z9FxmTtF29EdZ7P+4+ybhqoaAAUmURojSR5XbGfjC4f2i8gMqfY+RI9JvfdCA6PSh9TduXfUxA==" saltValue="5TPtLq2WoiRSae/yaDPnTw==" spinCount="100000" sqref="CO63:CP63" name="Rango2_99_88"/>
    <protectedRange algorithmName="SHA-512" hashValue="XZw03RosI/l0z9FxmTtF29EdZ7P+4+ybhqoaAAUmURojSR5XbGfjC4f2i8gMqfY+RI9JvfdCA6PSh9TduXfUxA==" saltValue="5TPtLq2WoiRSae/yaDPnTw==" spinCount="100000" sqref="CO64:CP64" name="Rango2_99_89"/>
    <protectedRange algorithmName="SHA-512" hashValue="XZw03RosI/l0z9FxmTtF29EdZ7P+4+ybhqoaAAUmURojSR5XbGfjC4f2i8gMqfY+RI9JvfdCA6PSh9TduXfUxA==" saltValue="5TPtLq2WoiRSae/yaDPnTw==" spinCount="100000" sqref="N65:N67" name="Rango2_99_7_2"/>
    <protectedRange algorithmName="SHA-512" hashValue="XZw03RosI/l0z9FxmTtF29EdZ7P+4+ybhqoaAAUmURojSR5XbGfjC4f2i8gMqfY+RI9JvfdCA6PSh9TduXfUxA==" saltValue="5TPtLq2WoiRSae/yaDPnTw==" spinCount="100000" sqref="N68" name="Rango2_99_8_1"/>
    <protectedRange algorithmName="SHA-512" hashValue="XZw03RosI/l0z9FxmTtF29EdZ7P+4+ybhqoaAAUmURojSR5XbGfjC4f2i8gMqfY+RI9JvfdCA6PSh9TduXfUxA==" saltValue="5TPtLq2WoiRSae/yaDPnTw==" spinCount="100000" sqref="N69:N70" name="Rango2_99_9_1"/>
    <protectedRange algorithmName="SHA-512" hashValue="CHipOQaT63FWw628cQcXXJRZlrbNZ7OgmnEbDx38UmmH7z19GRYEzXFiVOzHAy1OAaAbST7g2bHZHDKQp2qm3w==" saltValue="iRVuL+373yLHv0ZHzS9qog==" spinCount="100000" sqref="AI65:AI67 AF65:AG67" name="Rango2_88_7_5_7_1"/>
    <protectedRange algorithmName="SHA-512" hashValue="fPHvtIAf3pQeZUoAI9C2/vdXMHBpqqEq+67P5Ypyu4+9IWqs3yc9TZcMWQ0THLxUwqseQPyVvakuYFtCwJHsxA==" saltValue="QHIogSs2PrwAfdqa9PAOFQ==" spinCount="100000" sqref="AB65:AB67" name="Rango2_88_5_5_7_1"/>
    <protectedRange algorithmName="SHA-512" hashValue="LEEeiU6pKqm7TAP46VGlz0q+evvFwpT/0iLpRuWuQ7MacbP0OGL1/FSmrIEOg2rb6M+Jla2bPbVWiGag27j87w==" saltValue="HEVt+pS5OloNDlqSnzGLLw==" spinCount="100000" sqref="AH65:AH67" name="Rango2_8_7_7_1"/>
    <protectedRange algorithmName="SHA-512" hashValue="q2z5hEFmXS0v2chiPTC/VCoDWNlnhp+Xe6Ybfxe48vIsnB/KTJQxJv+pFUnCXfZ9T6vyJopuqFFNROfQTW/JUw==" saltValue="IctfdGJb5tOTpq+KPi9vww==" spinCount="100000" sqref="AD65:AE67" name="Rango2_88_39_7_1"/>
    <protectedRange algorithmName="SHA-512" hashValue="AYYX88LSDB6RDNMvSqt0KPGWPjBqTk56tMxTOlv5QD61MGTKAAQnSnudvNDWPN0Bbllh2qRQC+P5uq7goxjdrw==" saltValue="i/iPMewnks1FoXYOjKMEVg==" spinCount="100000" sqref="AA65:AA67" name="Rango2_87_6_7_1"/>
    <protectedRange algorithmName="SHA-512" hashValue="NUll9P9xh7KbSfMYpMxsRZLfDw/y/AzW2LSWlpXVscBDqiAxmzo71xjs+a2lh+jRa7pceOC849slke4+ZKx8LA==" saltValue="8qbkKpQ+CiQuLnqgShNvXA==" spinCount="100000" sqref="S65:S67" name="Rango2_88_6_7_1"/>
    <protectedRange algorithmName="SHA-512" hashValue="KHhv3JU/LRdRrRTxxkgFceEHPZ5UzadmpZRZR3zmQRnPvkUJZuanRafIJ+qde0IWwLZSvFIQDyUAHq6v6k7XIg==" saltValue="2GKG1kCzVNNcn+vbOPuhJA==" spinCount="100000" sqref="P65:P67" name="Rango2_2_5_7_1"/>
    <protectedRange algorithmName="SHA-512" hashValue="XZw03RosI/l0z9FxmTtF29EdZ7P+4+ybhqoaAAUmURojSR5XbGfjC4f2i8gMqfY+RI9JvfdCA6PSh9TduXfUxA==" saltValue="5TPtLq2WoiRSae/yaDPnTw==" spinCount="100000" sqref="T65:Z67 Q65:R67" name="Rango2_99_21_1"/>
    <protectedRange algorithmName="SHA-512" hashValue="9+DNppQbWrLYYUMoJ+lyQctV2bX3Vq9kZnegLbpjTLP49It2ovUbcartuoQTeXgP+TGpY//7mDH/UQlFCKDGiA==" saltValue="KUnni6YEm00anzSSvyLqQA==" spinCount="100000" sqref="AC65:AC67" name="Rango2_34_1"/>
    <protectedRange algorithmName="SHA-512" hashValue="CHipOQaT63FWw628cQcXXJRZlrbNZ7OgmnEbDx38UmmH7z19GRYEzXFiVOzHAy1OAaAbST7g2bHZHDKQp2qm3w==" saltValue="iRVuL+373yLHv0ZHzS9qog==" spinCount="100000" sqref="AI68 AF68:AG68" name="Rango2_88_7_5_8_1"/>
    <protectedRange algorithmName="SHA-512" hashValue="fPHvtIAf3pQeZUoAI9C2/vdXMHBpqqEq+67P5Ypyu4+9IWqs3yc9TZcMWQ0THLxUwqseQPyVvakuYFtCwJHsxA==" saltValue="QHIogSs2PrwAfdqa9PAOFQ==" spinCount="100000" sqref="AB68" name="Rango2_88_5_5_8_1"/>
    <protectedRange algorithmName="SHA-512" hashValue="LEEeiU6pKqm7TAP46VGlz0q+evvFwpT/0iLpRuWuQ7MacbP0OGL1/FSmrIEOg2rb6M+Jla2bPbVWiGag27j87w==" saltValue="HEVt+pS5OloNDlqSnzGLLw==" spinCount="100000" sqref="AH68" name="Rango2_8_7_8_1"/>
    <protectedRange algorithmName="SHA-512" hashValue="q2z5hEFmXS0v2chiPTC/VCoDWNlnhp+Xe6Ybfxe48vIsnB/KTJQxJv+pFUnCXfZ9T6vyJopuqFFNROfQTW/JUw==" saltValue="IctfdGJb5tOTpq+KPi9vww==" spinCount="100000" sqref="AD68:AE68" name="Rango2_88_39_8_1"/>
    <protectedRange algorithmName="SHA-512" hashValue="AYYX88LSDB6RDNMvSqt0KPGWPjBqTk56tMxTOlv5QD61MGTKAAQnSnudvNDWPN0Bbllh2qRQC+P5uq7goxjdrw==" saltValue="i/iPMewnks1FoXYOjKMEVg==" spinCount="100000" sqref="AA68" name="Rango2_87_6_8_1"/>
    <protectedRange algorithmName="SHA-512" hashValue="NUll9P9xh7KbSfMYpMxsRZLfDw/y/AzW2LSWlpXVscBDqiAxmzo71xjs+a2lh+jRa7pceOC849slke4+ZKx8LA==" saltValue="8qbkKpQ+CiQuLnqgShNvXA==" spinCount="100000" sqref="S68" name="Rango2_88_6_8_1"/>
    <protectedRange algorithmName="SHA-512" hashValue="KHhv3JU/LRdRrRTxxkgFceEHPZ5UzadmpZRZR3zmQRnPvkUJZuanRafIJ+qde0IWwLZSvFIQDyUAHq6v6k7XIg==" saltValue="2GKG1kCzVNNcn+vbOPuhJA==" spinCount="100000" sqref="P68" name="Rango2_2_5_8_1"/>
    <protectedRange algorithmName="SHA-512" hashValue="XZw03RosI/l0z9FxmTtF29EdZ7P+4+ybhqoaAAUmURojSR5XbGfjC4f2i8gMqfY+RI9JvfdCA6PSh9TduXfUxA==" saltValue="5TPtLq2WoiRSae/yaDPnTw==" spinCount="100000" sqref="T68:Z68 Q68:R68" name="Rango2_99_22_1"/>
    <protectedRange algorithmName="SHA-512" hashValue="9+DNppQbWrLYYUMoJ+lyQctV2bX3Vq9kZnegLbpjTLP49It2ovUbcartuoQTeXgP+TGpY//7mDH/UQlFCKDGiA==" saltValue="KUnni6YEm00anzSSvyLqQA==" spinCount="100000" sqref="AC68" name="Rango2_35_1"/>
    <protectedRange algorithmName="SHA-512" hashValue="CHipOQaT63FWw628cQcXXJRZlrbNZ7OgmnEbDx38UmmH7z19GRYEzXFiVOzHAy1OAaAbST7g2bHZHDKQp2qm3w==" saltValue="iRVuL+373yLHv0ZHzS9qog==" spinCount="100000" sqref="AI69:AI70 AF69:AG70" name="Rango2_88_7_5_9_1"/>
    <protectedRange algorithmName="SHA-512" hashValue="fPHvtIAf3pQeZUoAI9C2/vdXMHBpqqEq+67P5Ypyu4+9IWqs3yc9TZcMWQ0THLxUwqseQPyVvakuYFtCwJHsxA==" saltValue="QHIogSs2PrwAfdqa9PAOFQ==" spinCount="100000" sqref="AB69:AB70" name="Rango2_88_5_5_9_1"/>
    <protectedRange algorithmName="SHA-512" hashValue="LEEeiU6pKqm7TAP46VGlz0q+evvFwpT/0iLpRuWuQ7MacbP0OGL1/FSmrIEOg2rb6M+Jla2bPbVWiGag27j87w==" saltValue="HEVt+pS5OloNDlqSnzGLLw==" spinCount="100000" sqref="AH69:AH70" name="Rango2_8_7_9_1"/>
    <protectedRange algorithmName="SHA-512" hashValue="q2z5hEFmXS0v2chiPTC/VCoDWNlnhp+Xe6Ybfxe48vIsnB/KTJQxJv+pFUnCXfZ9T6vyJopuqFFNROfQTW/JUw==" saltValue="IctfdGJb5tOTpq+KPi9vww==" spinCount="100000" sqref="AD69:AE70" name="Rango2_88_39_9_1"/>
    <protectedRange algorithmName="SHA-512" hashValue="AYYX88LSDB6RDNMvSqt0KPGWPjBqTk56tMxTOlv5QD61MGTKAAQnSnudvNDWPN0Bbllh2qRQC+P5uq7goxjdrw==" saltValue="i/iPMewnks1FoXYOjKMEVg==" spinCount="100000" sqref="AA69:AA70" name="Rango2_87_6_9_1"/>
    <protectedRange algorithmName="SHA-512" hashValue="NUll9P9xh7KbSfMYpMxsRZLfDw/y/AzW2LSWlpXVscBDqiAxmzo71xjs+a2lh+jRa7pceOC849slke4+ZKx8LA==" saltValue="8qbkKpQ+CiQuLnqgShNvXA==" spinCount="100000" sqref="S69:S70" name="Rango2_88_6_9_1"/>
    <protectedRange algorithmName="SHA-512" hashValue="KHhv3JU/LRdRrRTxxkgFceEHPZ5UzadmpZRZR3zmQRnPvkUJZuanRafIJ+qde0IWwLZSvFIQDyUAHq6v6k7XIg==" saltValue="2GKG1kCzVNNcn+vbOPuhJA==" spinCount="100000" sqref="P69:P70" name="Rango2_2_5_9_1"/>
    <protectedRange algorithmName="SHA-512" hashValue="XZw03RosI/l0z9FxmTtF29EdZ7P+4+ybhqoaAAUmURojSR5XbGfjC4f2i8gMqfY+RI9JvfdCA6PSh9TduXfUxA==" saltValue="5TPtLq2WoiRSae/yaDPnTw==" spinCount="100000" sqref="T69:Z70 Q69:R70" name="Rango2_99_23_2"/>
    <protectedRange algorithmName="SHA-512" hashValue="9+DNppQbWrLYYUMoJ+lyQctV2bX3Vq9kZnegLbpjTLP49It2ovUbcartuoQTeXgP+TGpY//7mDH/UQlFCKDGiA==" saltValue="KUnni6YEm00anzSSvyLqQA==" spinCount="100000" sqref="AC69:AC70" name="Rango2_36_1"/>
    <protectedRange algorithmName="SHA-512" hashValue="RQ91b7oAw60DVtcgB2vRpial2kSdzJx5guGCTYUwXYkKrtrUHfiYnLf9R+SNpYXlJDYpyEJLhcWwP0EqNN86dQ==" saltValue="W3RbH3zrcY9sy39xNwXNxg==" spinCount="100000" sqref="AZ65:BH67" name="Rango2_88_99_7_1"/>
    <protectedRange algorithmName="SHA-512" hashValue="fMbmUM1DQ7FuAPRNvFL5mPdHUYjQnlLFhkuaxvHguaqR7aWyDxcmJs0jLYQfQKY+oyhsMb4Lew4VL6i7um3/ew==" saltValue="ydaTm0CeH8+/cYqoL/AMaQ==" spinCount="100000" sqref="AV65:AY67 AT65:AT67" name="Rango2_88_91_7_1"/>
    <protectedRange algorithmName="SHA-512" hashValue="CHipOQaT63FWw628cQcXXJRZlrbNZ7OgmnEbDx38UmmH7z19GRYEzXFiVOzHAy1OAaAbST7g2bHZHDKQp2qm3w==" saltValue="iRVuL+373yLHv0ZHzS9qog==" spinCount="100000" sqref="AK65:AK67" name="Rango2_88_7_5_21_1"/>
    <protectedRange algorithmName="SHA-512" hashValue="NkG6oHuDGvGBEiLAAq8MEJHEfLQUMyjihfH+DBXhT+eQW0r1yri7tOJEFRM9nbOejjjXiviq9RFo7KB7wF+xJA==" saltValue="bpjB0AAANu2X/PeR3eiFkA==" spinCount="100000" sqref="AL65:AR67" name="Rango2_88_65_7_1"/>
    <protectedRange algorithmName="SHA-512" hashValue="XZw03RosI/l0z9FxmTtF29EdZ7P+4+ybhqoaAAUmURojSR5XbGfjC4f2i8gMqfY+RI9JvfdCA6PSh9TduXfUxA==" saltValue="5TPtLq2WoiRSae/yaDPnTw==" spinCount="100000" sqref="AU65:AU67 BI66:BK67 AS65:AS67 BI65:BJ65" name="Rango2_99_35_1"/>
    <protectedRange algorithmName="SHA-512" hashValue="RQ91b7oAw60DVtcgB2vRpial2kSdzJx5guGCTYUwXYkKrtrUHfiYnLf9R+SNpYXlJDYpyEJLhcWwP0EqNN86dQ==" saltValue="W3RbH3zrcY9sy39xNwXNxg==" spinCount="100000" sqref="AZ68:BH68" name="Rango2_88_99_8_1"/>
    <protectedRange algorithmName="SHA-512" hashValue="fMbmUM1DQ7FuAPRNvFL5mPdHUYjQnlLFhkuaxvHguaqR7aWyDxcmJs0jLYQfQKY+oyhsMb4Lew4VL6i7um3/ew==" saltValue="ydaTm0CeH8+/cYqoL/AMaQ==" spinCount="100000" sqref="AV68:AY68 AT68" name="Rango2_88_91_8_1"/>
    <protectedRange algorithmName="SHA-512" hashValue="CHipOQaT63FWw628cQcXXJRZlrbNZ7OgmnEbDx38UmmH7z19GRYEzXFiVOzHAy1OAaAbST7g2bHZHDKQp2qm3w==" saltValue="iRVuL+373yLHv0ZHzS9qog==" spinCount="100000" sqref="AK68" name="Rango2_88_7_5_22_1"/>
    <protectedRange algorithmName="SHA-512" hashValue="NkG6oHuDGvGBEiLAAq8MEJHEfLQUMyjihfH+DBXhT+eQW0r1yri7tOJEFRM9nbOejjjXiviq9RFo7KB7wF+xJA==" saltValue="bpjB0AAANu2X/PeR3eiFkA==" spinCount="100000" sqref="AL68:AR68" name="Rango2_88_65_8_1"/>
    <protectedRange algorithmName="SHA-512" hashValue="XZw03RosI/l0z9FxmTtF29EdZ7P+4+ybhqoaAAUmURojSR5XbGfjC4f2i8gMqfY+RI9JvfdCA6PSh9TduXfUxA==" saltValue="5TPtLq2WoiRSae/yaDPnTw==" spinCount="100000" sqref="AU68 BI68:BJ68 AS68" name="Rango2_99_36_1"/>
    <protectedRange algorithmName="SHA-512" hashValue="RQ91b7oAw60DVtcgB2vRpial2kSdzJx5guGCTYUwXYkKrtrUHfiYnLf9R+SNpYXlJDYpyEJLhcWwP0EqNN86dQ==" saltValue="W3RbH3zrcY9sy39xNwXNxg==" spinCount="100000" sqref="AZ69:BH70" name="Rango2_88_99_9_1"/>
    <protectedRange algorithmName="SHA-512" hashValue="fMbmUM1DQ7FuAPRNvFL5mPdHUYjQnlLFhkuaxvHguaqR7aWyDxcmJs0jLYQfQKY+oyhsMb4Lew4VL6i7um3/ew==" saltValue="ydaTm0CeH8+/cYqoL/AMaQ==" spinCount="100000" sqref="AV69:AY70 AT69:AT70" name="Rango2_88_91_9_1"/>
    <protectedRange algorithmName="SHA-512" hashValue="CHipOQaT63FWw628cQcXXJRZlrbNZ7OgmnEbDx38UmmH7z19GRYEzXFiVOzHAy1OAaAbST7g2bHZHDKQp2qm3w==" saltValue="iRVuL+373yLHv0ZHzS9qog==" spinCount="100000" sqref="AK69:AK70" name="Rango2_88_7_5_23_1"/>
    <protectedRange algorithmName="SHA-512" hashValue="NkG6oHuDGvGBEiLAAq8MEJHEfLQUMyjihfH+DBXhT+eQW0r1yri7tOJEFRM9nbOejjjXiviq9RFo7KB7wF+xJA==" saltValue="bpjB0AAANu2X/PeR3eiFkA==" spinCount="100000" sqref="AL69:AR70" name="Rango2_88_65_9_1"/>
    <protectedRange algorithmName="SHA-512" hashValue="XZw03RosI/l0z9FxmTtF29EdZ7P+4+ybhqoaAAUmURojSR5XbGfjC4f2i8gMqfY+RI9JvfdCA6PSh9TduXfUxA==" saltValue="5TPtLq2WoiRSae/yaDPnTw==" spinCount="100000" sqref="AU69:AU70 BI70:BK70 AS69:AS70 BI69:BJ69" name="Rango2_99_37_1"/>
    <protectedRange algorithmName="SHA-512" hashValue="RQ91b7oAw60DVtcgB2vRpial2kSdzJx5guGCTYUwXYkKrtrUHfiYnLf9R+SNpYXlJDYpyEJLhcWwP0EqNN86dQ==" saltValue="W3RbH3zrcY9sy39xNwXNxg==" spinCount="100000" sqref="BU65:BX67" name="Rango2_88_99_21_1"/>
    <protectedRange algorithmName="SHA-512" hashValue="XZw03RosI/l0z9FxmTtF29EdZ7P+4+ybhqoaAAUmURojSR5XbGfjC4f2i8gMqfY+RI9JvfdCA6PSh9TduXfUxA==" saltValue="5TPtLq2WoiRSae/yaDPnTw==" spinCount="100000" sqref="BY65:CA67 BQ65:BT67" name="Rango2_99_49"/>
    <protectedRange algorithmName="SHA-512" hashValue="RQ91b7oAw60DVtcgB2vRpial2kSdzJx5guGCTYUwXYkKrtrUHfiYnLf9R+SNpYXlJDYpyEJLhcWwP0EqNN86dQ==" saltValue="W3RbH3zrcY9sy39xNwXNxg==" spinCount="100000" sqref="BU68:BX68" name="Rango2_88_99_22_1"/>
    <protectedRange algorithmName="SHA-512" hashValue="XZw03RosI/l0z9FxmTtF29EdZ7P+4+ybhqoaAAUmURojSR5XbGfjC4f2i8gMqfY+RI9JvfdCA6PSh9TduXfUxA==" saltValue="5TPtLq2WoiRSae/yaDPnTw==" spinCount="100000" sqref="BY68:CA68 BQ68:BT68" name="Rango2_99_50"/>
    <protectedRange algorithmName="SHA-512" hashValue="RQ91b7oAw60DVtcgB2vRpial2kSdzJx5guGCTYUwXYkKrtrUHfiYnLf9R+SNpYXlJDYpyEJLhcWwP0EqNN86dQ==" saltValue="W3RbH3zrcY9sy39xNwXNxg==" spinCount="100000" sqref="BU69:BX70" name="Rango2_88_99_23_1"/>
    <protectedRange algorithmName="SHA-512" hashValue="XZw03RosI/l0z9FxmTtF29EdZ7P+4+ybhqoaAAUmURojSR5XbGfjC4f2i8gMqfY+RI9JvfdCA6PSh9TduXfUxA==" saltValue="5TPtLq2WoiRSae/yaDPnTw==" spinCount="100000" sqref="BY69:CA70 BQ69:BT70" name="Rango2_99_51"/>
    <protectedRange algorithmName="SHA-512" hashValue="XZw03RosI/l0z9FxmTtF29EdZ7P+4+ybhqoaAAUmURojSR5XbGfjC4f2i8gMqfY+RI9JvfdCA6PSh9TduXfUxA==" saltValue="5TPtLq2WoiRSae/yaDPnTw==" spinCount="100000" sqref="CD65:CE67" name="Rango2_99_63"/>
    <protectedRange algorithmName="SHA-512" hashValue="XZw03RosI/l0z9FxmTtF29EdZ7P+4+ybhqoaAAUmURojSR5XbGfjC4f2i8gMqfY+RI9JvfdCA6PSh9TduXfUxA==" saltValue="5TPtLq2WoiRSae/yaDPnTw==" spinCount="100000" sqref="CD68:CE68" name="Rango2_99_64"/>
    <protectedRange algorithmName="SHA-512" hashValue="XZw03RosI/l0z9FxmTtF29EdZ7P+4+ybhqoaAAUmURojSR5XbGfjC4f2i8gMqfY+RI9JvfdCA6PSh9TduXfUxA==" saltValue="5TPtLq2WoiRSae/yaDPnTw==" spinCount="100000" sqref="CD69:CE70" name="Rango2_99_66"/>
    <protectedRange algorithmName="SHA-512" hashValue="XZw03RosI/l0z9FxmTtF29EdZ7P+4+ybhqoaAAUmURojSR5XbGfjC4f2i8gMqfY+RI9JvfdCA6PSh9TduXfUxA==" saltValue="5TPtLq2WoiRSae/yaDPnTw==" spinCount="100000" sqref="CI65:CJ67" name="Rango2_99_77"/>
    <protectedRange algorithmName="SHA-512" hashValue="XZw03RosI/l0z9FxmTtF29EdZ7P+4+ybhqoaAAUmURojSR5XbGfjC4f2i8gMqfY+RI9JvfdCA6PSh9TduXfUxA==" saltValue="5TPtLq2WoiRSae/yaDPnTw==" spinCount="100000" sqref="CI68:CJ68" name="Rango2_99_79"/>
    <protectedRange algorithmName="SHA-512" hashValue="XZw03RosI/l0z9FxmTtF29EdZ7P+4+ybhqoaAAUmURojSR5XbGfjC4f2i8gMqfY+RI9JvfdCA6PSh9TduXfUxA==" saltValue="5TPtLq2WoiRSae/yaDPnTw==" spinCount="100000" sqref="CI69:CJ70" name="Rango2_99_80"/>
    <protectedRange algorithmName="SHA-512" hashValue="XZw03RosI/l0z9FxmTtF29EdZ7P+4+ybhqoaAAUmURojSR5XbGfjC4f2i8gMqfY+RI9JvfdCA6PSh9TduXfUxA==" saltValue="5TPtLq2WoiRSae/yaDPnTw==" spinCount="100000" sqref="CO65:CP67" name="Rango2_99_92"/>
    <protectedRange algorithmName="SHA-512" hashValue="XZw03RosI/l0z9FxmTtF29EdZ7P+4+ybhqoaAAUmURojSR5XbGfjC4f2i8gMqfY+RI9JvfdCA6PSh9TduXfUxA==" saltValue="5TPtLq2WoiRSae/yaDPnTw==" spinCount="100000" sqref="CO68:CP68" name="Rango2_99_93"/>
    <protectedRange algorithmName="SHA-512" hashValue="XZw03RosI/l0z9FxmTtF29EdZ7P+4+ybhqoaAAUmURojSR5XbGfjC4f2i8gMqfY+RI9JvfdCA6PSh9TduXfUxA==" saltValue="5TPtLq2WoiRSae/yaDPnTw==" spinCount="100000" sqref="CO69:CP70" name="Rango2_99_94"/>
    <protectedRange algorithmName="SHA-512" hashValue="XZw03RosI/l0z9FxmTtF29EdZ7P+4+ybhqoaAAUmURojSR5XbGfjC4f2i8gMqfY+RI9JvfdCA6PSh9TduXfUxA==" saltValue="5TPtLq2WoiRSae/yaDPnTw==" spinCount="100000" sqref="N71" name="Rango2_99_10_1"/>
    <protectedRange algorithmName="SHA-512" hashValue="XZw03RosI/l0z9FxmTtF29EdZ7P+4+ybhqoaAAUmURojSR5XbGfjC4f2i8gMqfY+RI9JvfdCA6PSh9TduXfUxA==" saltValue="5TPtLq2WoiRSae/yaDPnTw==" spinCount="100000" sqref="N72" name="Rango2_99_11_1"/>
    <protectedRange algorithmName="SHA-512" hashValue="CHipOQaT63FWw628cQcXXJRZlrbNZ7OgmnEbDx38UmmH7z19GRYEzXFiVOzHAy1OAaAbST7g2bHZHDKQp2qm3w==" saltValue="iRVuL+373yLHv0ZHzS9qog==" spinCount="100000" sqref="AI71 AF71:AG71" name="Rango2_88_7_5_10_1"/>
    <protectedRange algorithmName="SHA-512" hashValue="fPHvtIAf3pQeZUoAI9C2/vdXMHBpqqEq+67P5Ypyu4+9IWqs3yc9TZcMWQ0THLxUwqseQPyVvakuYFtCwJHsxA==" saltValue="QHIogSs2PrwAfdqa9PAOFQ==" spinCount="100000" sqref="AB71" name="Rango2_88_5_5_10_1"/>
    <protectedRange algorithmName="SHA-512" hashValue="LEEeiU6pKqm7TAP46VGlz0q+evvFwpT/0iLpRuWuQ7MacbP0OGL1/FSmrIEOg2rb6M+Jla2bPbVWiGag27j87w==" saltValue="HEVt+pS5OloNDlqSnzGLLw==" spinCount="100000" sqref="AH71" name="Rango2_8_7_10_1"/>
    <protectedRange algorithmName="SHA-512" hashValue="q2z5hEFmXS0v2chiPTC/VCoDWNlnhp+Xe6Ybfxe48vIsnB/KTJQxJv+pFUnCXfZ9T6vyJopuqFFNROfQTW/JUw==" saltValue="IctfdGJb5tOTpq+KPi9vww==" spinCount="100000" sqref="AD71:AE71" name="Rango2_88_39_10_1"/>
    <protectedRange algorithmName="SHA-512" hashValue="AYYX88LSDB6RDNMvSqt0KPGWPjBqTk56tMxTOlv5QD61MGTKAAQnSnudvNDWPN0Bbllh2qRQC+P5uq7goxjdrw==" saltValue="i/iPMewnks1FoXYOjKMEVg==" spinCount="100000" sqref="AA71" name="Rango2_87_6_10_1"/>
    <protectedRange algorithmName="SHA-512" hashValue="NUll9P9xh7KbSfMYpMxsRZLfDw/y/AzW2LSWlpXVscBDqiAxmzo71xjs+a2lh+jRa7pceOC849slke4+ZKx8LA==" saltValue="8qbkKpQ+CiQuLnqgShNvXA==" spinCount="100000" sqref="S71" name="Rango2_88_6_10_1"/>
    <protectedRange algorithmName="SHA-512" hashValue="KHhv3JU/LRdRrRTxxkgFceEHPZ5UzadmpZRZR3zmQRnPvkUJZuanRafIJ+qde0IWwLZSvFIQDyUAHq6v6k7XIg==" saltValue="2GKG1kCzVNNcn+vbOPuhJA==" spinCount="100000" sqref="P71" name="Rango2_2_5_10_1"/>
    <protectedRange algorithmName="SHA-512" hashValue="XZw03RosI/l0z9FxmTtF29EdZ7P+4+ybhqoaAAUmURojSR5XbGfjC4f2i8gMqfY+RI9JvfdCA6PSh9TduXfUxA==" saltValue="5TPtLq2WoiRSae/yaDPnTw==" spinCount="100000" sqref="T71:Z71 Q71:R71" name="Rango2_99_24_2"/>
    <protectedRange algorithmName="SHA-512" hashValue="9+DNppQbWrLYYUMoJ+lyQctV2bX3Vq9kZnegLbpjTLP49It2ovUbcartuoQTeXgP+TGpY//7mDH/UQlFCKDGiA==" saltValue="KUnni6YEm00anzSSvyLqQA==" spinCount="100000" sqref="AC71" name="Rango2_37_1"/>
    <protectedRange algorithmName="SHA-512" hashValue="CHipOQaT63FWw628cQcXXJRZlrbNZ7OgmnEbDx38UmmH7z19GRYEzXFiVOzHAy1OAaAbST7g2bHZHDKQp2qm3w==" saltValue="iRVuL+373yLHv0ZHzS9qog==" spinCount="100000" sqref="AI72 AF72:AG72" name="Rango2_88_7_5_11_1"/>
    <protectedRange algorithmName="SHA-512" hashValue="fPHvtIAf3pQeZUoAI9C2/vdXMHBpqqEq+67P5Ypyu4+9IWqs3yc9TZcMWQ0THLxUwqseQPyVvakuYFtCwJHsxA==" saltValue="QHIogSs2PrwAfdqa9PAOFQ==" spinCount="100000" sqref="AB72" name="Rango2_88_5_5_11_1"/>
    <protectedRange algorithmName="SHA-512" hashValue="LEEeiU6pKqm7TAP46VGlz0q+evvFwpT/0iLpRuWuQ7MacbP0OGL1/FSmrIEOg2rb6M+Jla2bPbVWiGag27j87w==" saltValue="HEVt+pS5OloNDlqSnzGLLw==" spinCount="100000" sqref="AH72" name="Rango2_8_7_11_1"/>
    <protectedRange algorithmName="SHA-512" hashValue="q2z5hEFmXS0v2chiPTC/VCoDWNlnhp+Xe6Ybfxe48vIsnB/KTJQxJv+pFUnCXfZ9T6vyJopuqFFNROfQTW/JUw==" saltValue="IctfdGJb5tOTpq+KPi9vww==" spinCount="100000" sqref="AD72:AE72" name="Rango2_88_39_11_1"/>
    <protectedRange algorithmName="SHA-512" hashValue="AYYX88LSDB6RDNMvSqt0KPGWPjBqTk56tMxTOlv5QD61MGTKAAQnSnudvNDWPN0Bbllh2qRQC+P5uq7goxjdrw==" saltValue="i/iPMewnks1FoXYOjKMEVg==" spinCount="100000" sqref="AA72" name="Rango2_87_6_11_1"/>
    <protectedRange algorithmName="SHA-512" hashValue="NUll9P9xh7KbSfMYpMxsRZLfDw/y/AzW2LSWlpXVscBDqiAxmzo71xjs+a2lh+jRa7pceOC849slke4+ZKx8LA==" saltValue="8qbkKpQ+CiQuLnqgShNvXA==" spinCount="100000" sqref="S72" name="Rango2_88_6_11_1"/>
    <protectedRange algorithmName="SHA-512" hashValue="KHhv3JU/LRdRrRTxxkgFceEHPZ5UzadmpZRZR3zmQRnPvkUJZuanRafIJ+qde0IWwLZSvFIQDyUAHq6v6k7XIg==" saltValue="2GKG1kCzVNNcn+vbOPuhJA==" spinCount="100000" sqref="P72" name="Rango2_2_5_11_1"/>
    <protectedRange algorithmName="SHA-512" hashValue="XZw03RosI/l0z9FxmTtF29EdZ7P+4+ybhqoaAAUmURojSR5XbGfjC4f2i8gMqfY+RI9JvfdCA6PSh9TduXfUxA==" saltValue="5TPtLq2WoiRSae/yaDPnTw==" spinCount="100000" sqref="T72:Z72 Q72:R72" name="Rango2_99_25_1"/>
    <protectedRange algorithmName="SHA-512" hashValue="9+DNppQbWrLYYUMoJ+lyQctV2bX3Vq9kZnegLbpjTLP49It2ovUbcartuoQTeXgP+TGpY//7mDH/UQlFCKDGiA==" saltValue="KUnni6YEm00anzSSvyLqQA==" spinCount="100000" sqref="AC72" name="Rango2_38_1"/>
    <protectedRange algorithmName="SHA-512" hashValue="RQ91b7oAw60DVtcgB2vRpial2kSdzJx5guGCTYUwXYkKrtrUHfiYnLf9R+SNpYXlJDYpyEJLhcWwP0EqNN86dQ==" saltValue="W3RbH3zrcY9sy39xNwXNxg==" spinCount="100000" sqref="AZ71:BH71" name="Rango2_88_99_10_1"/>
    <protectedRange algorithmName="SHA-512" hashValue="fMbmUM1DQ7FuAPRNvFL5mPdHUYjQnlLFhkuaxvHguaqR7aWyDxcmJs0jLYQfQKY+oyhsMb4Lew4VL6i7um3/ew==" saltValue="ydaTm0CeH8+/cYqoL/AMaQ==" spinCount="100000" sqref="AV71:AY71 AT71" name="Rango2_88_91_10_1"/>
    <protectedRange algorithmName="SHA-512" hashValue="CHipOQaT63FWw628cQcXXJRZlrbNZ7OgmnEbDx38UmmH7z19GRYEzXFiVOzHAy1OAaAbST7g2bHZHDKQp2qm3w==" saltValue="iRVuL+373yLHv0ZHzS9qog==" spinCount="100000" sqref="AK71" name="Rango2_88_7_5_24"/>
    <protectedRange algorithmName="SHA-512" hashValue="NkG6oHuDGvGBEiLAAq8MEJHEfLQUMyjihfH+DBXhT+eQW0r1yri7tOJEFRM9nbOejjjXiviq9RFo7KB7wF+xJA==" saltValue="bpjB0AAANu2X/PeR3eiFkA==" spinCount="100000" sqref="AL71:AR71" name="Rango2_88_65_10_1"/>
    <protectedRange algorithmName="SHA-512" hashValue="XZw03RosI/l0z9FxmTtF29EdZ7P+4+ybhqoaAAUmURojSR5XbGfjC4f2i8gMqfY+RI9JvfdCA6PSh9TduXfUxA==" saltValue="5TPtLq2WoiRSae/yaDPnTw==" spinCount="100000" sqref="AU71 BI71:BK71 AS71" name="Rango2_99_38_1"/>
    <protectedRange algorithmName="SHA-512" hashValue="RQ91b7oAw60DVtcgB2vRpial2kSdzJx5guGCTYUwXYkKrtrUHfiYnLf9R+SNpYXlJDYpyEJLhcWwP0EqNN86dQ==" saltValue="W3RbH3zrcY9sy39xNwXNxg==" spinCount="100000" sqref="AZ72:BH72" name="Rango2_88_99_11_1"/>
    <protectedRange algorithmName="SHA-512" hashValue="fMbmUM1DQ7FuAPRNvFL5mPdHUYjQnlLFhkuaxvHguaqR7aWyDxcmJs0jLYQfQKY+oyhsMb4Lew4VL6i7um3/ew==" saltValue="ydaTm0CeH8+/cYqoL/AMaQ==" spinCount="100000" sqref="AV72:AY72 AT72" name="Rango2_88_91_11_1"/>
    <protectedRange algorithmName="SHA-512" hashValue="CHipOQaT63FWw628cQcXXJRZlrbNZ7OgmnEbDx38UmmH7z19GRYEzXFiVOzHAy1OAaAbST7g2bHZHDKQp2qm3w==" saltValue="iRVuL+373yLHv0ZHzS9qog==" spinCount="100000" sqref="AK72" name="Rango2_88_7_5_25"/>
    <protectedRange algorithmName="SHA-512" hashValue="NkG6oHuDGvGBEiLAAq8MEJHEfLQUMyjihfH+DBXhT+eQW0r1yri7tOJEFRM9nbOejjjXiviq9RFo7KB7wF+xJA==" saltValue="bpjB0AAANu2X/PeR3eiFkA==" spinCount="100000" sqref="AL72:AR72" name="Rango2_88_65_11_1"/>
    <protectedRange algorithmName="SHA-512" hashValue="XZw03RosI/l0z9FxmTtF29EdZ7P+4+ybhqoaAAUmURojSR5XbGfjC4f2i8gMqfY+RI9JvfdCA6PSh9TduXfUxA==" saltValue="5TPtLq2WoiRSae/yaDPnTw==" spinCount="100000" sqref="AU72 BI72:BJ72 AS72" name="Rango2_99_40_1"/>
    <protectedRange algorithmName="SHA-512" hashValue="RQ91b7oAw60DVtcgB2vRpial2kSdzJx5guGCTYUwXYkKrtrUHfiYnLf9R+SNpYXlJDYpyEJLhcWwP0EqNN86dQ==" saltValue="W3RbH3zrcY9sy39xNwXNxg==" spinCount="100000" sqref="BU71:BX71" name="Rango2_88_99_24"/>
    <protectedRange algorithmName="SHA-512" hashValue="XZw03RosI/l0z9FxmTtF29EdZ7P+4+ybhqoaAAUmURojSR5XbGfjC4f2i8gMqfY+RI9JvfdCA6PSh9TduXfUxA==" saltValue="5TPtLq2WoiRSae/yaDPnTw==" spinCount="100000" sqref="BY71:CA71 BQ71:BT71" name="Rango2_99_53"/>
    <protectedRange algorithmName="SHA-512" hashValue="RQ91b7oAw60DVtcgB2vRpial2kSdzJx5guGCTYUwXYkKrtrUHfiYnLf9R+SNpYXlJDYpyEJLhcWwP0EqNN86dQ==" saltValue="W3RbH3zrcY9sy39xNwXNxg==" spinCount="100000" sqref="BU72:BX72" name="Rango2_88_99_25"/>
    <protectedRange algorithmName="SHA-512" hashValue="XZw03RosI/l0z9FxmTtF29EdZ7P+4+ybhqoaAAUmURojSR5XbGfjC4f2i8gMqfY+RI9JvfdCA6PSh9TduXfUxA==" saltValue="5TPtLq2WoiRSae/yaDPnTw==" spinCount="100000" sqref="BY72:CA72 BQ72:BT72" name="Rango2_99_54"/>
    <protectedRange algorithmName="SHA-512" hashValue="XZw03RosI/l0z9FxmTtF29EdZ7P+4+ybhqoaAAUmURojSR5XbGfjC4f2i8gMqfY+RI9JvfdCA6PSh9TduXfUxA==" saltValue="5TPtLq2WoiRSae/yaDPnTw==" spinCount="100000" sqref="CD71:CE71" name="Rango2_99_67"/>
    <protectedRange algorithmName="SHA-512" hashValue="XZw03RosI/l0z9FxmTtF29EdZ7P+4+ybhqoaAAUmURojSR5XbGfjC4f2i8gMqfY+RI9JvfdCA6PSh9TduXfUxA==" saltValue="5TPtLq2WoiRSae/yaDPnTw==" spinCount="100000" sqref="CD72:CE72" name="Rango2_99_68"/>
    <protectedRange algorithmName="SHA-512" hashValue="XZw03RosI/l0z9FxmTtF29EdZ7P+4+ybhqoaAAUmURojSR5XbGfjC4f2i8gMqfY+RI9JvfdCA6PSh9TduXfUxA==" saltValue="5TPtLq2WoiRSae/yaDPnTw==" spinCount="100000" sqref="CI71:CJ71" name="Rango2_99_81"/>
    <protectedRange algorithmName="SHA-512" hashValue="XZw03RosI/l0z9FxmTtF29EdZ7P+4+ybhqoaAAUmURojSR5XbGfjC4f2i8gMqfY+RI9JvfdCA6PSh9TduXfUxA==" saltValue="5TPtLq2WoiRSae/yaDPnTw==" spinCount="100000" sqref="CI72:CJ72" name="Rango2_99_82"/>
    <protectedRange algorithmName="SHA-512" hashValue="XZw03RosI/l0z9FxmTtF29EdZ7P+4+ybhqoaAAUmURojSR5XbGfjC4f2i8gMqfY+RI9JvfdCA6PSh9TduXfUxA==" saltValue="5TPtLq2WoiRSae/yaDPnTw==" spinCount="100000" sqref="CO71:CP71" name="Rango2_99_95"/>
    <protectedRange algorithmName="SHA-512" hashValue="XZw03RosI/l0z9FxmTtF29EdZ7P+4+ybhqoaAAUmURojSR5XbGfjC4f2i8gMqfY+RI9JvfdCA6PSh9TduXfUxA==" saltValue="5TPtLq2WoiRSae/yaDPnTw==" spinCount="100000" sqref="CO72:CP72" name="Rango2_99_96"/>
    <protectedRange algorithmName="SHA-512" hashValue="XZw03RosI/l0z9FxmTtF29EdZ7P+4+ybhqoaAAUmURojSR5XbGfjC4f2i8gMqfY+RI9JvfdCA6PSh9TduXfUxA==" saltValue="5TPtLq2WoiRSae/yaDPnTw==" spinCount="100000" sqref="N73:N76" name="Rango2_99_14_1"/>
    <protectedRange algorithmName="SHA-512" hashValue="CHipOQaT63FWw628cQcXXJRZlrbNZ7OgmnEbDx38UmmH7z19GRYEzXFiVOzHAy1OAaAbST7g2bHZHDKQp2qm3w==" saltValue="iRVuL+373yLHv0ZHzS9qog==" spinCount="100000" sqref="AI73:AI76 AF73:AG76" name="Rango2_88_7_5_14_1"/>
    <protectedRange algorithmName="SHA-512" hashValue="fPHvtIAf3pQeZUoAI9C2/vdXMHBpqqEq+67P5Ypyu4+9IWqs3yc9TZcMWQ0THLxUwqseQPyVvakuYFtCwJHsxA==" saltValue="QHIogSs2PrwAfdqa9PAOFQ==" spinCount="100000" sqref="AB73:AB76" name="Rango2_88_5_5_23"/>
    <protectedRange algorithmName="SHA-512" hashValue="LEEeiU6pKqm7TAP46VGlz0q+evvFwpT/0iLpRuWuQ7MacbP0OGL1/FSmrIEOg2rb6M+Jla2bPbVWiGag27j87w==" saltValue="HEVt+pS5OloNDlqSnzGLLw==" spinCount="100000" sqref="AH73:AH76" name="Rango2_8_7_23_1"/>
    <protectedRange algorithmName="SHA-512" hashValue="q2z5hEFmXS0v2chiPTC/VCoDWNlnhp+Xe6Ybfxe48vIsnB/KTJQxJv+pFUnCXfZ9T6vyJopuqFFNROfQTW/JUw==" saltValue="IctfdGJb5tOTpq+KPi9vww==" spinCount="100000" sqref="AD73:AE76" name="Rango2_88_39_41_1"/>
    <protectedRange algorithmName="SHA-512" hashValue="AYYX88LSDB6RDNMvSqt0KPGWPjBqTk56tMxTOlv5QD61MGTKAAQnSnudvNDWPN0Bbllh2qRQC+P5uq7goxjdrw==" saltValue="i/iPMewnks1FoXYOjKMEVg==" spinCount="100000" sqref="AA73:AA76" name="Rango2_87_6_23_1"/>
    <protectedRange algorithmName="SHA-512" hashValue="NUll9P9xh7KbSfMYpMxsRZLfDw/y/AzW2LSWlpXVscBDqiAxmzo71xjs+a2lh+jRa7pceOC849slke4+ZKx8LA==" saltValue="8qbkKpQ+CiQuLnqgShNvXA==" spinCount="100000" sqref="S73:S76" name="Rango2_88_6_23_1"/>
    <protectedRange algorithmName="SHA-512" hashValue="KHhv3JU/LRdRrRTxxkgFceEHPZ5UzadmpZRZR3zmQRnPvkUJZuanRafIJ+qde0IWwLZSvFIQDyUAHq6v6k7XIg==" saltValue="2GKG1kCzVNNcn+vbOPuhJA==" spinCount="100000" sqref="P73:P76" name="Rango2_2_5_23_1"/>
    <protectedRange algorithmName="SHA-512" hashValue="XZw03RosI/l0z9FxmTtF29EdZ7P+4+ybhqoaAAUmURojSR5XbGfjC4f2i8gMqfY+RI9JvfdCA6PSh9TduXfUxA==" saltValue="5TPtLq2WoiRSae/yaDPnTw==" spinCount="100000" sqref="T73:Z76 Q73:R76" name="Rango2_99_28_1"/>
    <protectedRange algorithmName="SHA-512" hashValue="RQ91b7oAw60DVtcgB2vRpial2kSdzJx5guGCTYUwXYkKrtrUHfiYnLf9R+SNpYXlJDYpyEJLhcWwP0EqNN86dQ==" saltValue="W3RbH3zrcY9sy39xNwXNxg==" spinCount="100000" sqref="AZ73:BH76" name="Rango2_88_99_14_1"/>
    <protectedRange algorithmName="SHA-512" hashValue="fMbmUM1DQ7FuAPRNvFL5mPdHUYjQnlLFhkuaxvHguaqR7aWyDxcmJs0jLYQfQKY+oyhsMb4Lew4VL6i7um3/ew==" saltValue="ydaTm0CeH8+/cYqoL/AMaQ==" spinCount="100000" sqref="AV73:AY76 AT73:AT76" name="Rango2_88_91_23_1"/>
    <protectedRange algorithmName="SHA-512" hashValue="CHipOQaT63FWw628cQcXXJRZlrbNZ7OgmnEbDx38UmmH7z19GRYEzXFiVOzHAy1OAaAbST7g2bHZHDKQp2qm3w==" saltValue="iRVuL+373yLHv0ZHzS9qog==" spinCount="100000" sqref="AK73:AK76" name="Rango2_88_7_5_46"/>
    <protectedRange algorithmName="SHA-512" hashValue="NkG6oHuDGvGBEiLAAq8MEJHEfLQUMyjihfH+DBXhT+eQW0r1yri7tOJEFRM9nbOejjjXiviq9RFo7KB7wF+xJA==" saltValue="bpjB0AAANu2X/PeR3eiFkA==" spinCount="100000" sqref="AL73:AR76" name="Rango2_88_65_23_1"/>
    <protectedRange algorithmName="SHA-512" hashValue="XZw03RosI/l0z9FxmTtF29EdZ7P+4+ybhqoaAAUmURojSR5XbGfjC4f2i8gMqfY+RI9JvfdCA6PSh9TduXfUxA==" saltValue="5TPtLq2WoiRSae/yaDPnTw==" spinCount="100000" sqref="AU73:AU76 BI74:BK76 AS73:AS76 BI73:BJ73" name="Rango2_99_42_1"/>
    <protectedRange algorithmName="SHA-512" hashValue="RQ91b7oAw60DVtcgB2vRpial2kSdzJx5guGCTYUwXYkKrtrUHfiYnLf9R+SNpYXlJDYpyEJLhcWwP0EqNN86dQ==" saltValue="W3RbH3zrcY9sy39xNwXNxg==" spinCount="100000" sqref="BU73:BX76" name="Rango2_88_99_46"/>
    <protectedRange algorithmName="SHA-512" hashValue="XZw03RosI/l0z9FxmTtF29EdZ7P+4+ybhqoaAAUmURojSR5XbGfjC4f2i8gMqfY+RI9JvfdCA6PSh9TduXfUxA==" saltValue="5TPtLq2WoiRSae/yaDPnTw==" spinCount="100000" sqref="BY73:BZ76 BQ73:BT76 CA74:CA76" name="Rango2_99_56"/>
    <protectedRange algorithmName="SHA-512" hashValue="XZw03RosI/l0z9FxmTtF29EdZ7P+4+ybhqoaAAUmURojSR5XbGfjC4f2i8gMqfY+RI9JvfdCA6PSh9TduXfUxA==" saltValue="5TPtLq2WoiRSae/yaDPnTw==" spinCount="100000" sqref="DD74 CI74:CI75 CD73:CE76" name="Rango2_99_70"/>
    <protectedRange algorithmName="SHA-512" hashValue="XZw03RosI/l0z9FxmTtF29EdZ7P+4+ybhqoaAAUmURojSR5XbGfjC4f2i8gMqfY+RI9JvfdCA6PSh9TduXfUxA==" saltValue="5TPtLq2WoiRSae/yaDPnTw==" spinCount="100000" sqref="CI73:CJ73 CI76:CJ76 CJ74:CJ75" name="Rango2_99_84"/>
    <protectedRange algorithmName="SHA-512" hashValue="XZw03RosI/l0z9FxmTtF29EdZ7P+4+ybhqoaAAUmURojSR5XbGfjC4f2i8gMqfY+RI9JvfdCA6PSh9TduXfUxA==" saltValue="5TPtLq2WoiRSae/yaDPnTw==" spinCount="100000" sqref="CO74:CP76" name="Rango2_99_98"/>
    <protectedRange algorithmName="SHA-512" hashValue="XZw03RosI/l0z9FxmTtF29EdZ7P+4+ybhqoaAAUmURojSR5XbGfjC4f2i8gMqfY+RI9JvfdCA6PSh9TduXfUxA==" saltValue="5TPtLq2WoiRSae/yaDPnTw==" spinCount="100000" sqref="N77" name="Rango2_99_14_2"/>
    <protectedRange algorithmName="SHA-512" hashValue="CHipOQaT63FWw628cQcXXJRZlrbNZ7OgmnEbDx38UmmH7z19GRYEzXFiVOzHAy1OAaAbST7g2bHZHDKQp2qm3w==" saltValue="iRVuL+373yLHv0ZHzS9qog==" spinCount="100000" sqref="AI77 AF77:AG77" name="Rango2_88_7_5_14_2"/>
    <protectedRange algorithmName="SHA-512" hashValue="fPHvtIAf3pQeZUoAI9C2/vdXMHBpqqEq+67P5Ypyu4+9IWqs3yc9TZcMWQ0THLxUwqseQPyVvakuYFtCwJHsxA==" saltValue="QHIogSs2PrwAfdqa9PAOFQ==" spinCount="100000" sqref="AB77" name="Rango2_88_5_5_23_1"/>
    <protectedRange algorithmName="SHA-512" hashValue="LEEeiU6pKqm7TAP46VGlz0q+evvFwpT/0iLpRuWuQ7MacbP0OGL1/FSmrIEOg2rb6M+Jla2bPbVWiGag27j87w==" saltValue="HEVt+pS5OloNDlqSnzGLLw==" spinCount="100000" sqref="AH77" name="Rango2_8_7_23_2"/>
    <protectedRange algorithmName="SHA-512" hashValue="q2z5hEFmXS0v2chiPTC/VCoDWNlnhp+Xe6Ybfxe48vIsnB/KTJQxJv+pFUnCXfZ9T6vyJopuqFFNROfQTW/JUw==" saltValue="IctfdGJb5tOTpq+KPi9vww==" spinCount="100000" sqref="AD77:AE77" name="Rango2_88_39_41_2"/>
    <protectedRange algorithmName="SHA-512" hashValue="AYYX88LSDB6RDNMvSqt0KPGWPjBqTk56tMxTOlv5QD61MGTKAAQnSnudvNDWPN0Bbllh2qRQC+P5uq7goxjdrw==" saltValue="i/iPMewnks1FoXYOjKMEVg==" spinCount="100000" sqref="AA77" name="Rango2_87_6_23_2"/>
    <protectedRange algorithmName="SHA-512" hashValue="NUll9P9xh7KbSfMYpMxsRZLfDw/y/AzW2LSWlpXVscBDqiAxmzo71xjs+a2lh+jRa7pceOC849slke4+ZKx8LA==" saltValue="8qbkKpQ+CiQuLnqgShNvXA==" spinCount="100000" sqref="S77" name="Rango2_88_6_23_2"/>
    <protectedRange algorithmName="SHA-512" hashValue="KHhv3JU/LRdRrRTxxkgFceEHPZ5UzadmpZRZR3zmQRnPvkUJZuanRafIJ+qde0IWwLZSvFIQDyUAHq6v6k7XIg==" saltValue="2GKG1kCzVNNcn+vbOPuhJA==" spinCount="100000" sqref="P77" name="Rango2_2_5_23_2"/>
    <protectedRange algorithmName="SHA-512" hashValue="XZw03RosI/l0z9FxmTtF29EdZ7P+4+ybhqoaAAUmURojSR5XbGfjC4f2i8gMqfY+RI9JvfdCA6PSh9TduXfUxA==" saltValue="5TPtLq2WoiRSae/yaDPnTw==" spinCount="100000" sqref="Q77:R77 T77:Z77" name="Rango2_99_28_2"/>
    <protectedRange algorithmName="SHA-512" hashValue="RQ91b7oAw60DVtcgB2vRpial2kSdzJx5guGCTYUwXYkKrtrUHfiYnLf9R+SNpYXlJDYpyEJLhcWwP0EqNN86dQ==" saltValue="W3RbH3zrcY9sy39xNwXNxg==" spinCount="100000" sqref="AZ77:BH77" name="Rango2_88_99_14_2"/>
    <protectedRange algorithmName="SHA-512" hashValue="fMbmUM1DQ7FuAPRNvFL5mPdHUYjQnlLFhkuaxvHguaqR7aWyDxcmJs0jLYQfQKY+oyhsMb4Lew4VL6i7um3/ew==" saltValue="ydaTm0CeH8+/cYqoL/AMaQ==" spinCount="100000" sqref="AV77:AY77 AT77" name="Rango2_88_91_23_2"/>
    <protectedRange algorithmName="SHA-512" hashValue="CHipOQaT63FWw628cQcXXJRZlrbNZ7OgmnEbDx38UmmH7z19GRYEzXFiVOzHAy1OAaAbST7g2bHZHDKQp2qm3w==" saltValue="iRVuL+373yLHv0ZHzS9qog==" spinCount="100000" sqref="AK77" name="Rango2_88_7_5_46_1"/>
    <protectedRange algorithmName="SHA-512" hashValue="NkG6oHuDGvGBEiLAAq8MEJHEfLQUMyjihfH+DBXhT+eQW0r1yri7tOJEFRM9nbOejjjXiviq9RFo7KB7wF+xJA==" saltValue="bpjB0AAANu2X/PeR3eiFkA==" spinCount="100000" sqref="AL77:AR77" name="Rango2_88_65_23_2"/>
    <protectedRange algorithmName="SHA-512" hashValue="XZw03RosI/l0z9FxmTtF29EdZ7P+4+ybhqoaAAUmURojSR5XbGfjC4f2i8gMqfY+RI9JvfdCA6PSh9TduXfUxA==" saltValue="5TPtLq2WoiRSae/yaDPnTw==" spinCount="100000" sqref="BI77:BK77 AS77 AU77" name="Rango2_99_42_2"/>
    <protectedRange algorithmName="SHA-512" hashValue="RQ91b7oAw60DVtcgB2vRpial2kSdzJx5guGCTYUwXYkKrtrUHfiYnLf9R+SNpYXlJDYpyEJLhcWwP0EqNN86dQ==" saltValue="W3RbH3zrcY9sy39xNwXNxg==" spinCount="100000" sqref="BU77:BX77" name="Rango2_88_99_46_1"/>
    <protectedRange algorithmName="SHA-512" hashValue="XZw03RosI/l0z9FxmTtF29EdZ7P+4+ybhqoaAAUmURojSR5XbGfjC4f2i8gMqfY+RI9JvfdCA6PSh9TduXfUxA==" saltValue="5TPtLq2WoiRSae/yaDPnTw==" spinCount="100000" sqref="BY77:CA77 BQ77:BT77" name="Rango2_99_56_1"/>
    <protectedRange algorithmName="SHA-512" hashValue="XZw03RosI/l0z9FxmTtF29EdZ7P+4+ybhqoaAAUmURojSR5XbGfjC4f2i8gMqfY+RI9JvfdCA6PSh9TduXfUxA==" saltValue="5TPtLq2WoiRSae/yaDPnTw==" spinCount="100000" sqref="CD77:CE77" name="Rango2_99_70_1"/>
    <protectedRange algorithmName="SHA-512" hashValue="XZw03RosI/l0z9FxmTtF29EdZ7P+4+ybhqoaAAUmURojSR5XbGfjC4f2i8gMqfY+RI9JvfdCA6PSh9TduXfUxA==" saltValue="5TPtLq2WoiRSae/yaDPnTw==" spinCount="100000" sqref="CI77:CJ77" name="Rango2_99_84_1"/>
    <protectedRange algorithmName="SHA-512" hashValue="XZw03RosI/l0z9FxmTtF29EdZ7P+4+ybhqoaAAUmURojSR5XbGfjC4f2i8gMqfY+RI9JvfdCA6PSh9TduXfUxA==" saltValue="5TPtLq2WoiRSae/yaDPnTw==" spinCount="100000" sqref="CO77:CP77" name="Rango2_99_98_1"/>
    <protectedRange algorithmName="SHA-512" hashValue="XZw03RosI/l0z9FxmTtF29EdZ7P+4+ybhqoaAAUmURojSR5XbGfjC4f2i8gMqfY+RI9JvfdCA6PSh9TduXfUxA==" saltValue="5TPtLq2WoiRSae/yaDPnTw==" spinCount="100000" sqref="N78:N79" name="Rango2_99_14_3"/>
    <protectedRange algorithmName="SHA-512" hashValue="CHipOQaT63FWw628cQcXXJRZlrbNZ7OgmnEbDx38UmmH7z19GRYEzXFiVOzHAy1OAaAbST7g2bHZHDKQp2qm3w==" saltValue="iRVuL+373yLHv0ZHzS9qog==" spinCount="100000" sqref="AI78:AI79 AF78:AG79" name="Rango2_88_7_5_14_3"/>
    <protectedRange algorithmName="SHA-512" hashValue="fPHvtIAf3pQeZUoAI9C2/vdXMHBpqqEq+67P5Ypyu4+9IWqs3yc9TZcMWQ0THLxUwqseQPyVvakuYFtCwJHsxA==" saltValue="QHIogSs2PrwAfdqa9PAOFQ==" spinCount="100000" sqref="AB78:AB79" name="Rango2_88_5_5_23_2"/>
    <protectedRange algorithmName="SHA-512" hashValue="LEEeiU6pKqm7TAP46VGlz0q+evvFwpT/0iLpRuWuQ7MacbP0OGL1/FSmrIEOg2rb6M+Jla2bPbVWiGag27j87w==" saltValue="HEVt+pS5OloNDlqSnzGLLw==" spinCount="100000" sqref="AH78:AH79" name="Rango2_8_7_23_3"/>
    <protectedRange algorithmName="SHA-512" hashValue="q2z5hEFmXS0v2chiPTC/VCoDWNlnhp+Xe6Ybfxe48vIsnB/KTJQxJv+pFUnCXfZ9T6vyJopuqFFNROfQTW/JUw==" saltValue="IctfdGJb5tOTpq+KPi9vww==" spinCount="100000" sqref="AD78:AE79" name="Rango2_88_39_41_3"/>
    <protectedRange algorithmName="SHA-512" hashValue="AYYX88LSDB6RDNMvSqt0KPGWPjBqTk56tMxTOlv5QD61MGTKAAQnSnudvNDWPN0Bbllh2qRQC+P5uq7goxjdrw==" saltValue="i/iPMewnks1FoXYOjKMEVg==" spinCount="100000" sqref="AA78:AA79" name="Rango2_87_6_23_3"/>
    <protectedRange algorithmName="SHA-512" hashValue="NUll9P9xh7KbSfMYpMxsRZLfDw/y/AzW2LSWlpXVscBDqiAxmzo71xjs+a2lh+jRa7pceOC849slke4+ZKx8LA==" saltValue="8qbkKpQ+CiQuLnqgShNvXA==" spinCount="100000" sqref="S78:S79" name="Rango2_88_6_23_3"/>
    <protectedRange algorithmName="SHA-512" hashValue="KHhv3JU/LRdRrRTxxkgFceEHPZ5UzadmpZRZR3zmQRnPvkUJZuanRafIJ+qde0IWwLZSvFIQDyUAHq6v6k7XIg==" saltValue="2GKG1kCzVNNcn+vbOPuhJA==" spinCount="100000" sqref="P78:P79" name="Rango2_2_5_23_3"/>
    <protectedRange algorithmName="SHA-512" hashValue="XZw03RosI/l0z9FxmTtF29EdZ7P+4+ybhqoaAAUmURojSR5XbGfjC4f2i8gMqfY+RI9JvfdCA6PSh9TduXfUxA==" saltValue="5TPtLq2WoiRSae/yaDPnTw==" spinCount="100000" sqref="Q78:R79 T78:Z79" name="Rango2_99_28_3"/>
    <protectedRange algorithmName="SHA-512" hashValue="RQ91b7oAw60DVtcgB2vRpial2kSdzJx5guGCTYUwXYkKrtrUHfiYnLf9R+SNpYXlJDYpyEJLhcWwP0EqNN86dQ==" saltValue="W3RbH3zrcY9sy39xNwXNxg==" spinCount="100000" sqref="AZ78:BH79" name="Rango2_88_99_14_3"/>
    <protectedRange algorithmName="SHA-512" hashValue="fMbmUM1DQ7FuAPRNvFL5mPdHUYjQnlLFhkuaxvHguaqR7aWyDxcmJs0jLYQfQKY+oyhsMb4Lew4VL6i7um3/ew==" saltValue="ydaTm0CeH8+/cYqoL/AMaQ==" spinCount="100000" sqref="AV78:AY79 AT78:AT79" name="Rango2_88_91_23_3"/>
    <protectedRange algorithmName="SHA-512" hashValue="CHipOQaT63FWw628cQcXXJRZlrbNZ7OgmnEbDx38UmmH7z19GRYEzXFiVOzHAy1OAaAbST7g2bHZHDKQp2qm3w==" saltValue="iRVuL+373yLHv0ZHzS9qog==" spinCount="100000" sqref="AK78:AK79" name="Rango2_88_7_5_46_2"/>
    <protectedRange algorithmName="SHA-512" hashValue="NkG6oHuDGvGBEiLAAq8MEJHEfLQUMyjihfH+DBXhT+eQW0r1yri7tOJEFRM9nbOejjjXiviq9RFo7KB7wF+xJA==" saltValue="bpjB0AAANu2X/PeR3eiFkA==" spinCount="100000" sqref="AL78:AR79" name="Rango2_88_65_23_3"/>
    <protectedRange algorithmName="SHA-512" hashValue="XZw03RosI/l0z9FxmTtF29EdZ7P+4+ybhqoaAAUmURojSR5XbGfjC4f2i8gMqfY+RI9JvfdCA6PSh9TduXfUxA==" saltValue="5TPtLq2WoiRSae/yaDPnTw==" spinCount="100000" sqref="AS78:AS79 AU78:AU79 BI78:BJ79" name="Rango2_99_42_3"/>
    <protectedRange algorithmName="SHA-512" hashValue="RQ91b7oAw60DVtcgB2vRpial2kSdzJx5guGCTYUwXYkKrtrUHfiYnLf9R+SNpYXlJDYpyEJLhcWwP0EqNN86dQ==" saltValue="W3RbH3zrcY9sy39xNwXNxg==" spinCount="100000" sqref="BU78:BX79" name="Rango2_88_99_46_2"/>
    <protectedRange algorithmName="SHA-512" hashValue="XZw03RosI/l0z9FxmTtF29EdZ7P+4+ybhqoaAAUmURojSR5XbGfjC4f2i8gMqfY+RI9JvfdCA6PSh9TduXfUxA==" saltValue="5TPtLq2WoiRSae/yaDPnTw==" spinCount="100000" sqref="BY78:CA79 BQ78:BT79" name="Rango2_99_56_2"/>
    <protectedRange algorithmName="SHA-512" hashValue="XZw03RosI/l0z9FxmTtF29EdZ7P+4+ybhqoaAAUmURojSR5XbGfjC4f2i8gMqfY+RI9JvfdCA6PSh9TduXfUxA==" saltValue="5TPtLq2WoiRSae/yaDPnTw==" spinCount="100000" sqref="CD78:CE79" name="Rango2_99_70_2"/>
    <protectedRange algorithmName="SHA-512" hashValue="XZw03RosI/l0z9FxmTtF29EdZ7P+4+ybhqoaAAUmURojSR5XbGfjC4f2i8gMqfY+RI9JvfdCA6PSh9TduXfUxA==" saltValue="5TPtLq2WoiRSae/yaDPnTw==" spinCount="100000" sqref="CI78:CJ79" name="Rango2_99_84_2"/>
    <protectedRange algorithmName="SHA-512" hashValue="XZw03RosI/l0z9FxmTtF29EdZ7P+4+ybhqoaAAUmURojSR5XbGfjC4f2i8gMqfY+RI9JvfdCA6PSh9TduXfUxA==" saltValue="5TPtLq2WoiRSae/yaDPnTw==" spinCount="100000" sqref="CO78:CP79" name="Rango2_99_98_2"/>
    <protectedRange algorithmName="SHA-512" hashValue="XZw03RosI/l0z9FxmTtF29EdZ7P+4+ybhqoaAAUmURojSR5XbGfjC4f2i8gMqfY+RI9JvfdCA6PSh9TduXfUxA==" saltValue="5TPtLq2WoiRSae/yaDPnTw==" spinCount="100000" sqref="CD80:CD81 BY80 DC80:DC81" name="Rango2_99_59"/>
    <protectedRange algorithmName="SHA-512" hashValue="XZw03RosI/l0z9FxmTtF29EdZ7P+4+ybhqoaAAUmURojSR5XbGfjC4f2i8gMqfY+RI9JvfdCA6PSh9TduXfUxA==" saltValue="5TPtLq2WoiRSae/yaDPnTw==" spinCount="100000" sqref="N80:N81" name="Rango2_99_14_4"/>
    <protectedRange algorithmName="SHA-512" hashValue="CHipOQaT63FWw628cQcXXJRZlrbNZ7OgmnEbDx38UmmH7z19GRYEzXFiVOzHAy1OAaAbST7g2bHZHDKQp2qm3w==" saltValue="iRVuL+373yLHv0ZHzS9qog==" spinCount="100000" sqref="AI80:AI81 AF80:AG81" name="Rango2_88_7_5_14_4"/>
    <protectedRange algorithmName="SHA-512" hashValue="fPHvtIAf3pQeZUoAI9C2/vdXMHBpqqEq+67P5Ypyu4+9IWqs3yc9TZcMWQ0THLxUwqseQPyVvakuYFtCwJHsxA==" saltValue="QHIogSs2PrwAfdqa9PAOFQ==" spinCount="100000" sqref="AB80:AB81" name="Rango2_88_5_5_23_3"/>
    <protectedRange algorithmName="SHA-512" hashValue="LEEeiU6pKqm7TAP46VGlz0q+evvFwpT/0iLpRuWuQ7MacbP0OGL1/FSmrIEOg2rb6M+Jla2bPbVWiGag27j87w==" saltValue="HEVt+pS5OloNDlqSnzGLLw==" spinCount="100000" sqref="AH80:AH81" name="Rango2_8_7_23_4"/>
    <protectedRange algorithmName="SHA-512" hashValue="q2z5hEFmXS0v2chiPTC/VCoDWNlnhp+Xe6Ybfxe48vIsnB/KTJQxJv+pFUnCXfZ9T6vyJopuqFFNROfQTW/JUw==" saltValue="IctfdGJb5tOTpq+KPi9vww==" spinCount="100000" sqref="AD80:AE81" name="Rango2_88_39_41_4"/>
    <protectedRange algorithmName="SHA-512" hashValue="AYYX88LSDB6RDNMvSqt0KPGWPjBqTk56tMxTOlv5QD61MGTKAAQnSnudvNDWPN0Bbllh2qRQC+P5uq7goxjdrw==" saltValue="i/iPMewnks1FoXYOjKMEVg==" spinCount="100000" sqref="AA80:AA81" name="Rango2_87_6_23_4"/>
    <protectedRange algorithmName="SHA-512" hashValue="NUll9P9xh7KbSfMYpMxsRZLfDw/y/AzW2LSWlpXVscBDqiAxmzo71xjs+a2lh+jRa7pceOC849slke4+ZKx8LA==" saltValue="8qbkKpQ+CiQuLnqgShNvXA==" spinCount="100000" sqref="S80:S81" name="Rango2_88_6_23_4"/>
    <protectedRange algorithmName="SHA-512" hashValue="KHhv3JU/LRdRrRTxxkgFceEHPZ5UzadmpZRZR3zmQRnPvkUJZuanRafIJ+qde0IWwLZSvFIQDyUAHq6v6k7XIg==" saltValue="2GKG1kCzVNNcn+vbOPuhJA==" spinCount="100000" sqref="P80:P81" name="Rango2_2_5_23_4"/>
    <protectedRange algorithmName="SHA-512" hashValue="XZw03RosI/l0z9FxmTtF29EdZ7P+4+ybhqoaAAUmURojSR5XbGfjC4f2i8gMqfY+RI9JvfdCA6PSh9TduXfUxA==" saltValue="5TPtLq2WoiRSae/yaDPnTw==" spinCount="100000" sqref="Q80:R81 T80:Z81" name="Rango2_99_28_4"/>
    <protectedRange algorithmName="SHA-512" hashValue="RQ91b7oAw60DVtcgB2vRpial2kSdzJx5guGCTYUwXYkKrtrUHfiYnLf9R+SNpYXlJDYpyEJLhcWwP0EqNN86dQ==" saltValue="W3RbH3zrcY9sy39xNwXNxg==" spinCount="100000" sqref="AZ80:BH81" name="Rango2_88_99_14_4"/>
    <protectedRange algorithmName="SHA-512" hashValue="fMbmUM1DQ7FuAPRNvFL5mPdHUYjQnlLFhkuaxvHguaqR7aWyDxcmJs0jLYQfQKY+oyhsMb4Lew4VL6i7um3/ew==" saltValue="ydaTm0CeH8+/cYqoL/AMaQ==" spinCount="100000" sqref="AV80:AY81 AT80:AT81" name="Rango2_88_91_23_4"/>
    <protectedRange algorithmName="SHA-512" hashValue="CHipOQaT63FWw628cQcXXJRZlrbNZ7OgmnEbDx38UmmH7z19GRYEzXFiVOzHAy1OAaAbST7g2bHZHDKQp2qm3w==" saltValue="iRVuL+373yLHv0ZHzS9qog==" spinCount="100000" sqref="AK80:AK81" name="Rango2_88_7_5_46_3"/>
    <protectedRange algorithmName="SHA-512" hashValue="NkG6oHuDGvGBEiLAAq8MEJHEfLQUMyjihfH+DBXhT+eQW0r1yri7tOJEFRM9nbOejjjXiviq9RFo7KB7wF+xJA==" saltValue="bpjB0AAANu2X/PeR3eiFkA==" spinCount="100000" sqref="AL80:AR81" name="Rango2_88_65_23_4"/>
    <protectedRange algorithmName="SHA-512" hashValue="XZw03RosI/l0z9FxmTtF29EdZ7P+4+ybhqoaAAUmURojSR5XbGfjC4f2i8gMqfY+RI9JvfdCA6PSh9TduXfUxA==" saltValue="5TPtLq2WoiRSae/yaDPnTw==" spinCount="100000" sqref="AS80:AS81 AU80:AU81 BI80:BK81" name="Rango2_99_42_4"/>
    <protectedRange algorithmName="SHA-512" hashValue="RQ91b7oAw60DVtcgB2vRpial2kSdzJx5guGCTYUwXYkKrtrUHfiYnLf9R+SNpYXlJDYpyEJLhcWwP0EqNN86dQ==" saltValue="W3RbH3zrcY9sy39xNwXNxg==" spinCount="100000" sqref="BU80:BX81" name="Rango2_88_99_46_3"/>
    <protectedRange algorithmName="SHA-512" hashValue="XZw03RosI/l0z9FxmTtF29EdZ7P+4+ybhqoaAAUmURojSR5XbGfjC4f2i8gMqfY+RI9JvfdCA6PSh9TduXfUxA==" saltValue="5TPtLq2WoiRSae/yaDPnTw==" spinCount="100000" sqref="BQ80:BT81 BY81:CA81 BZ80:CA80" name="Rango2_99_56_3"/>
    <protectedRange algorithmName="SHA-512" hashValue="XZw03RosI/l0z9FxmTtF29EdZ7P+4+ybhqoaAAUmURojSR5XbGfjC4f2i8gMqfY+RI9JvfdCA6PSh9TduXfUxA==" saltValue="5TPtLq2WoiRSae/yaDPnTw==" spinCount="100000" sqref="CE80:CE81" name="Rango2_99_70_3"/>
    <protectedRange algorithmName="SHA-512" hashValue="XZw03RosI/l0z9FxmTtF29EdZ7P+4+ybhqoaAAUmURojSR5XbGfjC4f2i8gMqfY+RI9JvfdCA6PSh9TduXfUxA==" saltValue="5TPtLq2WoiRSae/yaDPnTw==" spinCount="100000" sqref="CI80:CJ81" name="Rango2_99_84_3"/>
    <protectedRange algorithmName="SHA-512" hashValue="XZw03RosI/l0z9FxmTtF29EdZ7P+4+ybhqoaAAUmURojSR5XbGfjC4f2i8gMqfY+RI9JvfdCA6PSh9TduXfUxA==" saltValue="5TPtLq2WoiRSae/yaDPnTw==" spinCount="100000" sqref="CO80:CP81" name="Rango2_99_98_3"/>
    <protectedRange algorithmName="SHA-512" hashValue="RQ91b7oAw60DVtcgB2vRpial2kSdzJx5guGCTYUwXYkKrtrUHfiYnLf9R+SNpYXlJDYpyEJLhcWwP0EqNN86dQ==" saltValue="W3RbH3zrcY9sy39xNwXNxg==" spinCount="100000" sqref="AZ83:BH84 BU83:BX84" name="Rango2_88_99_26"/>
    <protectedRange algorithmName="SHA-512" hashValue="fMbmUM1DQ7FuAPRNvFL5mPdHUYjQnlLFhkuaxvHguaqR7aWyDxcmJs0jLYQfQKY+oyhsMb4Lew4VL6i7um3/ew==" saltValue="ydaTm0CeH8+/cYqoL/AMaQ==" spinCount="100000" sqref="AT83:AT84 AV83:AY84" name="Rango2_88_91_24"/>
    <protectedRange algorithmName="SHA-512" hashValue="CHipOQaT63FWw628cQcXXJRZlrbNZ7OgmnEbDx38UmmH7z19GRYEzXFiVOzHAy1OAaAbST7g2bHZHDKQp2qm3w==" saltValue="iRVuL+373yLHv0ZHzS9qog==" spinCount="100000" sqref="AF83:AG84 AI83:AI84 AK83:AK84" name="Rango2_88_7_5_26"/>
    <protectedRange algorithmName="SHA-512" hashValue="NkG6oHuDGvGBEiLAAq8MEJHEfLQUMyjihfH+DBXhT+eQW0r1yri7tOJEFRM9nbOejjjXiviq9RFo7KB7wF+xJA==" saltValue="bpjB0AAANu2X/PeR3eiFkA==" spinCount="100000" sqref="AL83:AR84" name="Rango2_88_65_24"/>
    <protectedRange algorithmName="SHA-512" hashValue="fPHvtIAf3pQeZUoAI9C2/vdXMHBpqqEq+67P5Ypyu4+9IWqs3yc9TZcMWQ0THLxUwqseQPyVvakuYFtCwJHsxA==" saltValue="QHIogSs2PrwAfdqa9PAOFQ==" spinCount="100000" sqref="AB83:AB84" name="Rango2_88_5_5_24"/>
    <protectedRange algorithmName="SHA-512" hashValue="LEEeiU6pKqm7TAP46VGlz0q+evvFwpT/0iLpRuWuQ7MacbP0OGL1/FSmrIEOg2rb6M+Jla2bPbVWiGag27j87w==" saltValue="HEVt+pS5OloNDlqSnzGLLw==" spinCount="100000" sqref="AH83:AH84" name="Rango2_8_7_24"/>
    <protectedRange algorithmName="SHA-512" hashValue="q2z5hEFmXS0v2chiPTC/VCoDWNlnhp+Xe6Ybfxe48vIsnB/KTJQxJv+pFUnCXfZ9T6vyJopuqFFNROfQTW/JUw==" saltValue="IctfdGJb5tOTpq+KPi9vww==" spinCount="100000" sqref="AD83:AE84" name="Rango2_88_39_47"/>
    <protectedRange algorithmName="SHA-512" hashValue="AYYX88LSDB6RDNMvSqt0KPGWPjBqTk56tMxTOlv5QD61MGTKAAQnSnudvNDWPN0Bbllh2qRQC+P5uq7goxjdrw==" saltValue="i/iPMewnks1FoXYOjKMEVg==" spinCount="100000" sqref="AA83:AA84" name="Rango2_87_6_24"/>
    <protectedRange algorithmName="SHA-512" hashValue="NUll9P9xh7KbSfMYpMxsRZLfDw/y/AzW2LSWlpXVscBDqiAxmzo71xjs+a2lh+jRa7pceOC849slke4+ZKx8LA==" saltValue="8qbkKpQ+CiQuLnqgShNvXA==" spinCount="100000" sqref="S83:S84" name="Rango2_88_6_24"/>
    <protectedRange algorithmName="SHA-512" hashValue="KHhv3JU/LRdRrRTxxkgFceEHPZ5UzadmpZRZR3zmQRnPvkUJZuanRafIJ+qde0IWwLZSvFIQDyUAHq6v6k7XIg==" saltValue="2GKG1kCzVNNcn+vbOPuhJA==" spinCount="100000" sqref="P83:P84" name="Rango2_2_5_24"/>
    <protectedRange algorithmName="SHA-512" hashValue="XZw03RosI/l0z9FxmTtF29EdZ7P+4+ybhqoaAAUmURojSR5XbGfjC4f2i8gMqfY+RI9JvfdCA6PSh9TduXfUxA==" saltValue="5TPtLq2WoiRSae/yaDPnTw==" spinCount="100000" sqref="AS83:AS84 AU83:AU84 BQ83:BT84 CI83:CJ84 CR83:CS84 CU83:CX84 BI84:BK84 U83:Z84 CD83:CE84 N83:N84 Q83:R84 BY83:CA84 CO83:CP84 CZ83:DM84 BI83:BJ83" name="Rango2_99_62"/>
    <protectedRange algorithmName="SHA-512" hashValue="XZw03RosI/l0z9FxmTtF29EdZ7P+4+ybhqoaAAUmURojSR5XbGfjC4f2i8gMqfY+RI9JvfdCA6PSh9TduXfUxA==" saltValue="5TPtLq2WoiRSae/yaDPnTw==" spinCount="100000" sqref="N82" name="Rango2_99_14_5"/>
    <protectedRange algorithmName="SHA-512" hashValue="CHipOQaT63FWw628cQcXXJRZlrbNZ7OgmnEbDx38UmmH7z19GRYEzXFiVOzHAy1OAaAbST7g2bHZHDKQp2qm3w==" saltValue="iRVuL+373yLHv0ZHzS9qog==" spinCount="100000" sqref="AI82 AF82:AG82" name="Rango2_88_7_5_14_5"/>
    <protectedRange algorithmName="SHA-512" hashValue="fPHvtIAf3pQeZUoAI9C2/vdXMHBpqqEq+67P5Ypyu4+9IWqs3yc9TZcMWQ0THLxUwqseQPyVvakuYFtCwJHsxA==" saltValue="QHIogSs2PrwAfdqa9PAOFQ==" spinCount="100000" sqref="AB82" name="Rango2_88_5_5_23_4"/>
    <protectedRange algorithmName="SHA-512" hashValue="LEEeiU6pKqm7TAP46VGlz0q+evvFwpT/0iLpRuWuQ7MacbP0OGL1/FSmrIEOg2rb6M+Jla2bPbVWiGag27j87w==" saltValue="HEVt+pS5OloNDlqSnzGLLw==" spinCount="100000" sqref="AH82" name="Rango2_8_7_23_5"/>
    <protectedRange algorithmName="SHA-512" hashValue="q2z5hEFmXS0v2chiPTC/VCoDWNlnhp+Xe6Ybfxe48vIsnB/KTJQxJv+pFUnCXfZ9T6vyJopuqFFNROfQTW/JUw==" saltValue="IctfdGJb5tOTpq+KPi9vww==" spinCount="100000" sqref="AD82:AE82" name="Rango2_88_39_41_5"/>
    <protectedRange algorithmName="SHA-512" hashValue="AYYX88LSDB6RDNMvSqt0KPGWPjBqTk56tMxTOlv5QD61MGTKAAQnSnudvNDWPN0Bbllh2qRQC+P5uq7goxjdrw==" saltValue="i/iPMewnks1FoXYOjKMEVg==" spinCount="100000" sqref="AA82" name="Rango2_87_6_23_5"/>
    <protectedRange algorithmName="SHA-512" hashValue="NUll9P9xh7KbSfMYpMxsRZLfDw/y/AzW2LSWlpXVscBDqiAxmzo71xjs+a2lh+jRa7pceOC849slke4+ZKx8LA==" saltValue="8qbkKpQ+CiQuLnqgShNvXA==" spinCount="100000" sqref="S82" name="Rango2_88_6_23_5"/>
    <protectedRange algorithmName="SHA-512" hashValue="KHhv3JU/LRdRrRTxxkgFceEHPZ5UzadmpZRZR3zmQRnPvkUJZuanRafIJ+qde0IWwLZSvFIQDyUAHq6v6k7XIg==" saltValue="2GKG1kCzVNNcn+vbOPuhJA==" spinCount="100000" sqref="P82" name="Rango2_2_5_23_5"/>
    <protectedRange algorithmName="SHA-512" hashValue="XZw03RosI/l0z9FxmTtF29EdZ7P+4+ybhqoaAAUmURojSR5XbGfjC4f2i8gMqfY+RI9JvfdCA6PSh9TduXfUxA==" saltValue="5TPtLq2WoiRSae/yaDPnTw==" spinCount="100000" sqref="Q82:R82 T82:Z82 T83:T84" name="Rango2_99_28_5"/>
    <protectedRange algorithmName="SHA-512" hashValue="RQ91b7oAw60DVtcgB2vRpial2kSdzJx5guGCTYUwXYkKrtrUHfiYnLf9R+SNpYXlJDYpyEJLhcWwP0EqNN86dQ==" saltValue="W3RbH3zrcY9sy39xNwXNxg==" spinCount="100000" sqref="AZ82:BH82" name="Rango2_88_99_14_5"/>
    <protectedRange algorithmName="SHA-512" hashValue="fMbmUM1DQ7FuAPRNvFL5mPdHUYjQnlLFhkuaxvHguaqR7aWyDxcmJs0jLYQfQKY+oyhsMb4Lew4VL6i7um3/ew==" saltValue="ydaTm0CeH8+/cYqoL/AMaQ==" spinCount="100000" sqref="AV82:AY82 AT82" name="Rango2_88_91_23_5"/>
    <protectedRange algorithmName="SHA-512" hashValue="CHipOQaT63FWw628cQcXXJRZlrbNZ7OgmnEbDx38UmmH7z19GRYEzXFiVOzHAy1OAaAbST7g2bHZHDKQp2qm3w==" saltValue="iRVuL+373yLHv0ZHzS9qog==" spinCount="100000" sqref="AK82" name="Rango2_88_7_5_46_4"/>
    <protectedRange algorithmName="SHA-512" hashValue="NkG6oHuDGvGBEiLAAq8MEJHEfLQUMyjihfH+DBXhT+eQW0r1yri7tOJEFRM9nbOejjjXiviq9RFo7KB7wF+xJA==" saltValue="bpjB0AAANu2X/PeR3eiFkA==" spinCount="100000" sqref="AL82:AR82" name="Rango2_88_65_23_5"/>
    <protectedRange algorithmName="SHA-512" hashValue="XZw03RosI/l0z9FxmTtF29EdZ7P+4+ybhqoaAAUmURojSR5XbGfjC4f2i8gMqfY+RI9JvfdCA6PSh9TduXfUxA==" saltValue="5TPtLq2WoiRSae/yaDPnTw==" spinCount="100000" sqref="AS82 AU82 BI82:BK82" name="Rango2_99_42_5"/>
    <protectedRange algorithmName="SHA-512" hashValue="RQ91b7oAw60DVtcgB2vRpial2kSdzJx5guGCTYUwXYkKrtrUHfiYnLf9R+SNpYXlJDYpyEJLhcWwP0EqNN86dQ==" saltValue="W3RbH3zrcY9sy39xNwXNxg==" spinCount="100000" sqref="BU82:BX82" name="Rango2_88_99_46_4"/>
    <protectedRange algorithmName="SHA-512" hashValue="XZw03RosI/l0z9FxmTtF29EdZ7P+4+ybhqoaAAUmURojSR5XbGfjC4f2i8gMqfY+RI9JvfdCA6PSh9TduXfUxA==" saltValue="5TPtLq2WoiRSae/yaDPnTw==" spinCount="100000" sqref="BQ82:BT82 BY82:CA82" name="Rango2_99_56_4"/>
    <protectedRange algorithmName="SHA-512" hashValue="XZw03RosI/l0z9FxmTtF29EdZ7P+4+ybhqoaAAUmURojSR5XbGfjC4f2i8gMqfY+RI9JvfdCA6PSh9TduXfUxA==" saltValue="5TPtLq2WoiRSae/yaDPnTw==" spinCount="100000" sqref="CD82:CE82" name="Rango2_99_70_4"/>
    <protectedRange algorithmName="SHA-512" hashValue="XZw03RosI/l0z9FxmTtF29EdZ7P+4+ybhqoaAAUmURojSR5XbGfjC4f2i8gMqfY+RI9JvfdCA6PSh9TduXfUxA==" saltValue="5TPtLq2WoiRSae/yaDPnTw==" spinCount="100000" sqref="CI82:CJ82" name="Rango2_99_84_4"/>
    <protectedRange algorithmName="SHA-512" hashValue="XZw03RosI/l0z9FxmTtF29EdZ7P+4+ybhqoaAAUmURojSR5XbGfjC4f2i8gMqfY+RI9JvfdCA6PSh9TduXfUxA==" saltValue="5TPtLq2WoiRSae/yaDPnTw==" spinCount="100000" sqref="CO82:CP82" name="Rango2_99_98_4"/>
    <protectedRange algorithmName="SHA-512" hashValue="RQ91b7oAw60DVtcgB2vRpial2kSdzJx5guGCTYUwXYkKrtrUHfiYnLf9R+SNpYXlJDYpyEJLhcWwP0EqNN86dQ==" saltValue="W3RbH3zrcY9sy39xNwXNxg==" spinCount="100000" sqref="AZ85:BH86 BU85:BX86" name="Rango2_88_99_27"/>
    <protectedRange algorithmName="SHA-512" hashValue="fMbmUM1DQ7FuAPRNvFL5mPdHUYjQnlLFhkuaxvHguaqR7aWyDxcmJs0jLYQfQKY+oyhsMb4Lew4VL6i7um3/ew==" saltValue="ydaTm0CeH8+/cYqoL/AMaQ==" spinCount="100000" sqref="AT85:AT86 AV85:AY86" name="Rango2_88_91_25"/>
    <protectedRange algorithmName="SHA-512" hashValue="CHipOQaT63FWw628cQcXXJRZlrbNZ7OgmnEbDx38UmmH7z19GRYEzXFiVOzHAy1OAaAbST7g2bHZHDKQp2qm3w==" saltValue="iRVuL+373yLHv0ZHzS9qog==" spinCount="100000" sqref="AF85:AG86 AI85:AI86 AK85:AK86" name="Rango2_88_7_5_27"/>
    <protectedRange algorithmName="SHA-512" hashValue="NkG6oHuDGvGBEiLAAq8MEJHEfLQUMyjihfH+DBXhT+eQW0r1yri7tOJEFRM9nbOejjjXiviq9RFo7KB7wF+xJA==" saltValue="bpjB0AAANu2X/PeR3eiFkA==" spinCount="100000" sqref="AL85:AR86" name="Rango2_88_65_25"/>
    <protectedRange algorithmName="SHA-512" hashValue="fPHvtIAf3pQeZUoAI9C2/vdXMHBpqqEq+67P5Ypyu4+9IWqs3yc9TZcMWQ0THLxUwqseQPyVvakuYFtCwJHsxA==" saltValue="QHIogSs2PrwAfdqa9PAOFQ==" spinCount="100000" sqref="AB85:AB86" name="Rango2_88_5_5_25"/>
    <protectedRange algorithmName="SHA-512" hashValue="LEEeiU6pKqm7TAP46VGlz0q+evvFwpT/0iLpRuWuQ7MacbP0OGL1/FSmrIEOg2rb6M+Jla2bPbVWiGag27j87w==" saltValue="HEVt+pS5OloNDlqSnzGLLw==" spinCount="100000" sqref="AH85:AH86" name="Rango2_8_7_25"/>
    <protectedRange algorithmName="SHA-512" hashValue="q2z5hEFmXS0v2chiPTC/VCoDWNlnhp+Xe6Ybfxe48vIsnB/KTJQxJv+pFUnCXfZ9T6vyJopuqFFNROfQTW/JUw==" saltValue="IctfdGJb5tOTpq+KPi9vww==" spinCount="100000" sqref="AD85:AE86" name="Rango2_88_39_48"/>
    <protectedRange algorithmName="SHA-512" hashValue="AYYX88LSDB6RDNMvSqt0KPGWPjBqTk56tMxTOlv5QD61MGTKAAQnSnudvNDWPN0Bbllh2qRQC+P5uq7goxjdrw==" saltValue="i/iPMewnks1FoXYOjKMEVg==" spinCount="100000" sqref="AA85:AA86" name="Rango2_87_6_25"/>
    <protectedRange algorithmName="SHA-512" hashValue="NUll9P9xh7KbSfMYpMxsRZLfDw/y/AzW2LSWlpXVscBDqiAxmzo71xjs+a2lh+jRa7pceOC849slke4+ZKx8LA==" saltValue="8qbkKpQ+CiQuLnqgShNvXA==" spinCount="100000" sqref="S85:S86" name="Rango2_88_6_25"/>
    <protectedRange algorithmName="SHA-512" hashValue="KHhv3JU/LRdRrRTxxkgFceEHPZ5UzadmpZRZR3zmQRnPvkUJZuanRafIJ+qde0IWwLZSvFIQDyUAHq6v6k7XIg==" saltValue="2GKG1kCzVNNcn+vbOPuhJA==" spinCount="100000" sqref="P85:P86" name="Rango2_2_5_25"/>
    <protectedRange algorithmName="SHA-512" hashValue="XZw03RosI/l0z9FxmTtF29EdZ7P+4+ybhqoaAAUmURojSR5XbGfjC4f2i8gMqfY+RI9JvfdCA6PSh9TduXfUxA==" saltValue="5TPtLq2WoiRSae/yaDPnTw==" spinCount="100000" sqref="AS85:AS86 AU85:AU86 BQ85:BT86 CI85:CJ86 CR85:CS86 CU85:CX86 BI86:BK86 U85:Z86 CD85:CE86 N85:N86 Q85:R86 BY85:CA86 CO85:CP86 CZ85:DM86 BI85:BJ85" name="Rango2_99_65"/>
    <protectedRange algorithmName="SHA-512" hashValue="XZw03RosI/l0z9FxmTtF29EdZ7P+4+ybhqoaAAUmURojSR5XbGfjC4f2i8gMqfY+RI9JvfdCA6PSh9TduXfUxA==" saltValue="5TPtLq2WoiRSae/yaDPnTw==" spinCount="100000" sqref="T85:T86" name="Rango2_99_28_6"/>
    <protectedRange algorithmName="SHA-512" hashValue="RQ91b7oAw60DVtcgB2vRpial2kSdzJx5guGCTYUwXYkKrtrUHfiYnLf9R+SNpYXlJDYpyEJLhcWwP0EqNN86dQ==" saltValue="W3RbH3zrcY9sy39xNwXNxg==" spinCount="100000" sqref="AZ87:BH87 BU87:BX87" name="Rango2_88_99_28"/>
    <protectedRange algorithmName="SHA-512" hashValue="fMbmUM1DQ7FuAPRNvFL5mPdHUYjQnlLFhkuaxvHguaqR7aWyDxcmJs0jLYQfQKY+oyhsMb4Lew4VL6i7um3/ew==" saltValue="ydaTm0CeH8+/cYqoL/AMaQ==" spinCount="100000" sqref="AT87 AV87:AY87" name="Rango2_88_91_26"/>
    <protectedRange algorithmName="SHA-512" hashValue="CHipOQaT63FWw628cQcXXJRZlrbNZ7OgmnEbDx38UmmH7z19GRYEzXFiVOzHAy1OAaAbST7g2bHZHDKQp2qm3w==" saltValue="iRVuL+373yLHv0ZHzS9qog==" spinCount="100000" sqref="AF87:AG87 AI87 AK87" name="Rango2_88_7_5_28"/>
    <protectedRange algorithmName="SHA-512" hashValue="NkG6oHuDGvGBEiLAAq8MEJHEfLQUMyjihfH+DBXhT+eQW0r1yri7tOJEFRM9nbOejjjXiviq9RFo7KB7wF+xJA==" saltValue="bpjB0AAANu2X/PeR3eiFkA==" spinCount="100000" sqref="AL87:AR87" name="Rango2_88_65_26"/>
    <protectedRange algorithmName="SHA-512" hashValue="fPHvtIAf3pQeZUoAI9C2/vdXMHBpqqEq+67P5Ypyu4+9IWqs3yc9TZcMWQ0THLxUwqseQPyVvakuYFtCwJHsxA==" saltValue="QHIogSs2PrwAfdqa9PAOFQ==" spinCount="100000" sqref="AB87" name="Rango2_88_5_5_26"/>
    <protectedRange algorithmName="SHA-512" hashValue="LEEeiU6pKqm7TAP46VGlz0q+evvFwpT/0iLpRuWuQ7MacbP0OGL1/FSmrIEOg2rb6M+Jla2bPbVWiGag27j87w==" saltValue="HEVt+pS5OloNDlqSnzGLLw==" spinCount="100000" sqref="AH87" name="Rango2_8_7_26"/>
    <protectedRange algorithmName="SHA-512" hashValue="q2z5hEFmXS0v2chiPTC/VCoDWNlnhp+Xe6Ybfxe48vIsnB/KTJQxJv+pFUnCXfZ9T6vyJopuqFFNROfQTW/JUw==" saltValue="IctfdGJb5tOTpq+KPi9vww==" spinCount="100000" sqref="AD87:AE87" name="Rango2_88_39_49"/>
    <protectedRange algorithmName="SHA-512" hashValue="AYYX88LSDB6RDNMvSqt0KPGWPjBqTk56tMxTOlv5QD61MGTKAAQnSnudvNDWPN0Bbllh2qRQC+P5uq7goxjdrw==" saltValue="i/iPMewnks1FoXYOjKMEVg==" spinCount="100000" sqref="AA87" name="Rango2_87_6_26"/>
    <protectedRange algorithmName="SHA-512" hashValue="NUll9P9xh7KbSfMYpMxsRZLfDw/y/AzW2LSWlpXVscBDqiAxmzo71xjs+a2lh+jRa7pceOC849slke4+ZKx8LA==" saltValue="8qbkKpQ+CiQuLnqgShNvXA==" spinCount="100000" sqref="S87" name="Rango2_88_6_26"/>
    <protectedRange algorithmName="SHA-512" hashValue="KHhv3JU/LRdRrRTxxkgFceEHPZ5UzadmpZRZR3zmQRnPvkUJZuanRafIJ+qde0IWwLZSvFIQDyUAHq6v6k7XIg==" saltValue="2GKG1kCzVNNcn+vbOPuhJA==" spinCount="100000" sqref="P87" name="Rango2_2_5_26"/>
    <protectedRange algorithmName="SHA-512" hashValue="XZw03RosI/l0z9FxmTtF29EdZ7P+4+ybhqoaAAUmURojSR5XbGfjC4f2i8gMqfY+RI9JvfdCA6PSh9TduXfUxA==" saltValue="5TPtLq2WoiRSae/yaDPnTw==" spinCount="100000" sqref="AS87 AU87 BQ87:BT87 CI87:CJ87 CR87:CS87 CU87:CX87 BI87:BJ87 U87:Z87 CD87:CE87 N87 Q87:R87 BY87:CA87 CO87:CP87 CZ87:DM87" name="Rango2_99_69"/>
    <protectedRange algorithmName="SHA-512" hashValue="XZw03RosI/l0z9FxmTtF29EdZ7P+4+ybhqoaAAUmURojSR5XbGfjC4f2i8gMqfY+RI9JvfdCA6PSh9TduXfUxA==" saltValue="5TPtLq2WoiRSae/yaDPnTw==" spinCount="100000" sqref="T87" name="Rango2_99_28_7"/>
    <protectedRange algorithmName="SHA-512" hashValue="RQ91b7oAw60DVtcgB2vRpial2kSdzJx5guGCTYUwXYkKrtrUHfiYnLf9R+SNpYXlJDYpyEJLhcWwP0EqNN86dQ==" saltValue="W3RbH3zrcY9sy39xNwXNxg==" spinCount="100000" sqref="BU88:BX88" name="Rango2_88_99_29"/>
    <protectedRange algorithmName="SHA-512" hashValue="CHipOQaT63FWw628cQcXXJRZlrbNZ7OgmnEbDx38UmmH7z19GRYEzXFiVOzHAy1OAaAbST7g2bHZHDKQp2qm3w==" saltValue="iRVuL+373yLHv0ZHzS9qog==" spinCount="100000" sqref="AF88:AG88 AI88 AK88" name="Rango2_88_7_5_29"/>
    <protectedRange algorithmName="SHA-512" hashValue="NkG6oHuDGvGBEiLAAq8MEJHEfLQUMyjihfH+DBXhT+eQW0r1yri7tOJEFRM9nbOejjjXiviq9RFo7KB7wF+xJA==" saltValue="bpjB0AAANu2X/PeR3eiFkA==" spinCount="100000" sqref="AL88:AP88" name="Rango2_88_65_27"/>
    <protectedRange algorithmName="SHA-512" hashValue="fPHvtIAf3pQeZUoAI9C2/vdXMHBpqqEq+67P5Ypyu4+9IWqs3yc9TZcMWQ0THLxUwqseQPyVvakuYFtCwJHsxA==" saltValue="QHIogSs2PrwAfdqa9PAOFQ==" spinCount="100000" sqref="AB88" name="Rango2_88_5_5_27"/>
    <protectedRange algorithmName="SHA-512" hashValue="LEEeiU6pKqm7TAP46VGlz0q+evvFwpT/0iLpRuWuQ7MacbP0OGL1/FSmrIEOg2rb6M+Jla2bPbVWiGag27j87w==" saltValue="HEVt+pS5OloNDlqSnzGLLw==" spinCount="100000" sqref="AH88" name="Rango2_8_7_27"/>
    <protectedRange algorithmName="SHA-512" hashValue="q2z5hEFmXS0v2chiPTC/VCoDWNlnhp+Xe6Ybfxe48vIsnB/KTJQxJv+pFUnCXfZ9T6vyJopuqFFNROfQTW/JUw==" saltValue="IctfdGJb5tOTpq+KPi9vww==" spinCount="100000" sqref="AD88:AE88" name="Rango2_88_39_50"/>
    <protectedRange algorithmName="SHA-512" hashValue="AYYX88LSDB6RDNMvSqt0KPGWPjBqTk56tMxTOlv5QD61MGTKAAQnSnudvNDWPN0Bbllh2qRQC+P5uq7goxjdrw==" saltValue="i/iPMewnks1FoXYOjKMEVg==" spinCount="100000" sqref="AA88" name="Rango2_87_6_27"/>
    <protectedRange algorithmName="SHA-512" hashValue="NUll9P9xh7KbSfMYpMxsRZLfDw/y/AzW2LSWlpXVscBDqiAxmzo71xjs+a2lh+jRa7pceOC849slke4+ZKx8LA==" saltValue="8qbkKpQ+CiQuLnqgShNvXA==" spinCount="100000" sqref="S88" name="Rango2_88_6_27"/>
    <protectedRange algorithmName="SHA-512" hashValue="KHhv3JU/LRdRrRTxxkgFceEHPZ5UzadmpZRZR3zmQRnPvkUJZuanRafIJ+qde0IWwLZSvFIQDyUAHq6v6k7XIg==" saltValue="2GKG1kCzVNNcn+vbOPuhJA==" spinCount="100000" sqref="P88" name="Rango2_2_5_27"/>
    <protectedRange algorithmName="SHA-512" hashValue="XZw03RosI/l0z9FxmTtF29EdZ7P+4+ybhqoaAAUmURojSR5XbGfjC4f2i8gMqfY+RI9JvfdCA6PSh9TduXfUxA==" saltValue="5TPtLq2WoiRSae/yaDPnTw==" spinCount="100000" sqref="BQ88:BT88 CI88:CJ88 CR88:CS88 CU88:CX88 CD88:CE88 N88 Q88:R88 BY88:CA88 CO88:CP88 CZ88:DM88 T88:Z88" name="Rango2_99_71"/>
    <protectedRange algorithmName="SHA-512" hashValue="RQ91b7oAw60DVtcgB2vRpial2kSdzJx5guGCTYUwXYkKrtrUHfiYnLf9R+SNpYXlJDYpyEJLhcWwP0EqNN86dQ==" saltValue="W3RbH3zrcY9sy39xNwXNxg==" spinCount="100000" sqref="AZ88:BH88" name="Rango2_88_99_11_2"/>
    <protectedRange algorithmName="SHA-512" hashValue="fMbmUM1DQ7FuAPRNvFL5mPdHUYjQnlLFhkuaxvHguaqR7aWyDxcmJs0jLYQfQKY+oyhsMb4Lew4VL6i7um3/ew==" saltValue="ydaTm0CeH8+/cYqoL/AMaQ==" spinCount="100000" sqref="AV88:AY88 AT88" name="Rango2_88_91_11_2"/>
    <protectedRange algorithmName="SHA-512" hashValue="NkG6oHuDGvGBEiLAAq8MEJHEfLQUMyjihfH+DBXhT+eQW0r1yri7tOJEFRM9nbOejjjXiviq9RFo7KB7wF+xJA==" saltValue="bpjB0AAANu2X/PeR3eiFkA==" spinCount="100000" sqref="AQ88:AR88" name="Rango2_88_65_11_2"/>
    <protectedRange algorithmName="SHA-512" hashValue="XZw03RosI/l0z9FxmTtF29EdZ7P+4+ybhqoaAAUmURojSR5XbGfjC4f2i8gMqfY+RI9JvfdCA6PSh9TduXfUxA==" saltValue="5TPtLq2WoiRSae/yaDPnTw==" spinCount="100000" sqref="AU88 BI88:BJ88 AS88" name="Rango2_99_40_2"/>
    <protectedRange algorithmName="SHA-512" hashValue="Umj9+5Ys20VQPxBFtc6qE5LtKKSgPKwit+B8dd4XnEUaLfBM2ozpkEC4YxwK0SbBiAHDDex+pY+LomQ0lyuamQ==" saltValue="N2/MCRws+mmA+NXw0axolg==" spinCount="100000" sqref="GI63:GI64 GG63:GG64 GK63:GK64" name="Rango2_31_2_24"/>
    <protectedRange algorithmName="SHA-512" hashValue="XZw03RosI/l0z9FxmTtF29EdZ7P+4+ybhqoaAAUmURojSR5XbGfjC4f2i8gMqfY+RI9JvfdCA6PSh9TduXfUxA==" saltValue="5TPtLq2WoiRSae/yaDPnTw==" spinCount="100000" sqref="GL63:GL64 GJ63:GJ64 HI63:HI64" name="Rango2_99_72"/>
    <protectedRange algorithmName="SHA-512" hashValue="YXHanhqXL0e4jPrzkCF8r/22WmlCviFUW909WKuG1JOcU0mp0/Huh0aP3EaGYxV2ep0WGu48HsShAy4Ka2uOiw==" saltValue="h/7U5iwJm7DLR4tRVfwZYw==" spinCount="100000" sqref="GH63:GH64" name="Rango2_33_24"/>
    <protectedRange algorithmName="SHA-512" hashValue="pL4tgTKqwEsWSIEGFTBd+4pvEhE7d5Q99Eijs+L/Y1rhA0saQGGRJw5Pv2HLOP0quglztFwB6WVnQ1YGxd4AiQ==" saltValue="IF5mhk2RcoEjrcYppes1VA==" spinCount="100000" sqref="FS63" name="Rango2_30_14_1"/>
    <protectedRange algorithmName="SHA-512" hashValue="pL4tgTKqwEsWSIEGFTBd+4pvEhE7d5Q99Eijs+L/Y1rhA0saQGGRJw5Pv2HLOP0quglztFwB6WVnQ1YGxd4AiQ==" saltValue="IF5mhk2RcoEjrcYppes1VA==" spinCount="100000" sqref="FS64" name="Rango2_30_15_1"/>
    <protectedRange algorithmName="SHA-512" hashValue="Umj9+5Ys20VQPxBFtc6qE5LtKKSgPKwit+B8dd4XnEUaLfBM2ozpkEC4YxwK0SbBiAHDDex+pY+LomQ0lyuamQ==" saltValue="N2/MCRws+mmA+NXw0axolg==" spinCount="100000" sqref="FX63" name="Rango2_31_2_31"/>
    <protectedRange algorithmName="SHA-512" hashValue="Umj9+5Ys20VQPxBFtc6qE5LtKKSgPKwit+B8dd4XnEUaLfBM2ozpkEC4YxwK0SbBiAHDDex+pY+LomQ0lyuamQ==" saltValue="N2/MCRws+mmA+NXw0axolg==" spinCount="100000" sqref="FX64" name="Rango2_31_2_32"/>
    <protectedRange algorithmName="SHA-512" hashValue="YXHanhqXL0e4jPrzkCF8r/22WmlCviFUW909WKuG1JOcU0mp0/Huh0aP3EaGYxV2ep0WGu48HsShAy4Ka2uOiw==" saltValue="h/7U5iwJm7DLR4tRVfwZYw==" spinCount="100000" sqref="GB63" name="Rango2_33_13_1"/>
    <protectedRange algorithmName="SHA-512" hashValue="YXHanhqXL0e4jPrzkCF8r/22WmlCviFUW909WKuG1JOcU0mp0/Huh0aP3EaGYxV2ep0WGu48HsShAy4Ka2uOiw==" saltValue="h/7U5iwJm7DLR4tRVfwZYw==" spinCount="100000" sqref="GB64" name="Rango2_33_14_1"/>
    <protectedRange algorithmName="SHA-512" hashValue="Rgskw+AQdeJ5qbJdarzTa3SCkJfDGziy0Uan5N0F3IWn/H3Z/e+VcB56R7Nes7MPxNHewNP1sSSucVjz3iTLeA==" saltValue="qKZH3DnwaZHBzy3cBZo1qQ==" spinCount="100000" sqref="GE63" name="Rango2_31_28_13_1"/>
    <protectedRange algorithmName="SHA-512" hashValue="Umj9+5Ys20VQPxBFtc6qE5LtKKSgPKwit+B8dd4XnEUaLfBM2ozpkEC4YxwK0SbBiAHDDex+pY+LomQ0lyuamQ==" saltValue="N2/MCRws+mmA+NXw0axolg==" spinCount="100000" sqref="GD63" name="Rango2_31_2_57"/>
    <protectedRange algorithmName="SHA-512" hashValue="Rgskw+AQdeJ5qbJdarzTa3SCkJfDGziy0Uan5N0F3IWn/H3Z/e+VcB56R7Nes7MPxNHewNP1sSSucVjz3iTLeA==" saltValue="qKZH3DnwaZHBzy3cBZo1qQ==" spinCount="100000" sqref="GE64" name="Rango2_31_28_14_1"/>
    <protectedRange algorithmName="SHA-512" hashValue="Umj9+5Ys20VQPxBFtc6qE5LtKKSgPKwit+B8dd4XnEUaLfBM2ozpkEC4YxwK0SbBiAHDDex+pY+LomQ0lyuamQ==" saltValue="N2/MCRws+mmA+NXw0axolg==" spinCount="100000" sqref="GD64" name="Rango2_31_2_58"/>
    <protectedRange algorithmName="SHA-512" hashValue="EEHzbvEYwO1eufllBljOz0uf9BJ2ENtvOScQ7IsS321QhYbwKn7qhHKKP8cKj02rTDvVRMWvwQ1ZP0mZWsBprQ==" saltValue="CjXqBRFbKezlWOFV37MnDQ==" spinCount="100000" sqref="GM63" name="Rango2_30_2_31"/>
    <protectedRange algorithmName="SHA-512" hashValue="EEHzbvEYwO1eufllBljOz0uf9BJ2ENtvOScQ7IsS321QhYbwKn7qhHKKP8cKj02rTDvVRMWvwQ1ZP0mZWsBprQ==" saltValue="CjXqBRFbKezlWOFV37MnDQ==" spinCount="100000" sqref="GM64" name="Rango2_30_2_32"/>
    <protectedRange algorithmName="SHA-512" hashValue="EEHzbvEYwO1eufllBljOz0uf9BJ2ENtvOScQ7IsS321QhYbwKn7qhHKKP8cKj02rTDvVRMWvwQ1ZP0mZWsBprQ==" saltValue="CjXqBRFbKezlWOFV37MnDQ==" spinCount="100000" sqref="GP63:GQ63" name="Rango2_30_2_44"/>
    <protectedRange algorithmName="SHA-512" hashValue="EEHzbvEYwO1eufllBljOz0uf9BJ2ENtvOScQ7IsS321QhYbwKn7qhHKKP8cKj02rTDvVRMWvwQ1ZP0mZWsBprQ==" saltValue="CjXqBRFbKezlWOFV37MnDQ==" spinCount="100000" sqref="GP64:GQ64" name="Rango2_30_2_45"/>
    <protectedRange algorithmName="SHA-512" hashValue="EEHzbvEYwO1eufllBljOz0uf9BJ2ENtvOScQ7IsS321QhYbwKn7qhHKKP8cKj02rTDvVRMWvwQ1ZP0mZWsBprQ==" saltValue="CjXqBRFbKezlWOFV37MnDQ==" spinCount="100000" sqref="GV63" name="Rango2_30_2_57"/>
    <protectedRange algorithmName="SHA-512" hashValue="EEHzbvEYwO1eufllBljOz0uf9BJ2ENtvOScQ7IsS321QhYbwKn7qhHKKP8cKj02rTDvVRMWvwQ1ZP0mZWsBprQ==" saltValue="CjXqBRFbKezlWOFV37MnDQ==" spinCount="100000" sqref="GV64" name="Rango2_30_2_58"/>
    <protectedRange algorithmName="SHA-512" hashValue="q2z5hEFmXS0v2chiPTC/VCoDWNlnhp+Xe6Ybfxe48vIsnB/KTJQxJv+pFUnCXfZ9T6vyJopuqFFNROfQTW/JUw==" saltValue="IctfdGJb5tOTpq+KPi9vww==" spinCount="100000" sqref="HZ63" name="Rango2_88_39_45_1"/>
    <protectedRange algorithmName="SHA-512" hashValue="q2z5hEFmXS0v2chiPTC/VCoDWNlnhp+Xe6Ybfxe48vIsnB/KTJQxJv+pFUnCXfZ9T6vyJopuqFFNROfQTW/JUw==" saltValue="IctfdGJb5tOTpq+KPi9vww==" spinCount="100000" sqref="HZ64" name="Rango2_88_39_46_1"/>
    <protectedRange algorithmName="SHA-512" hashValue="q2z5hEFmXS0v2chiPTC/VCoDWNlnhp+Xe6Ybfxe48vIsnB/KTJQxJv+pFUnCXfZ9T6vyJopuqFFNROfQTW/JUw==" saltValue="IctfdGJb5tOTpq+KPi9vww==" spinCount="100000" sqref="IC63:II63" name="Rango2_88_39_58"/>
    <protectedRange algorithmName="SHA-512" hashValue="q2z5hEFmXS0v2chiPTC/VCoDWNlnhp+Xe6Ybfxe48vIsnB/KTJQxJv+pFUnCXfZ9T6vyJopuqFFNROfQTW/JUw==" saltValue="IctfdGJb5tOTpq+KPi9vww==" spinCount="100000" sqref="IC64:II64" name="Rango2_88_39_59"/>
    <protectedRange algorithmName="SHA-512" hashValue="Umj9+5Ys20VQPxBFtc6qE5LtKKSgPKwit+B8dd4XnEUaLfBM2ozpkEC4YxwK0SbBiAHDDex+pY+LomQ0lyuamQ==" saltValue="N2/MCRws+mmA+NXw0axolg==" spinCount="100000" sqref="GI65:GI70 GG65:GG70 GK65:GK70" name="Rango2_31_2_25"/>
    <protectedRange algorithmName="SHA-512" hashValue="XZw03RosI/l0z9FxmTtF29EdZ7P+4+ybhqoaAAUmURojSR5XbGfjC4f2i8gMqfY+RI9JvfdCA6PSh9TduXfUxA==" saltValue="5TPtLq2WoiRSae/yaDPnTw==" spinCount="100000" sqref="GL65:GL70 GJ65:GJ70 HI65:HI70" name="Rango2_99_73"/>
    <protectedRange algorithmName="SHA-512" hashValue="YXHanhqXL0e4jPrzkCF8r/22WmlCviFUW909WKuG1JOcU0mp0/Huh0aP3EaGYxV2ep0WGu48HsShAy4Ka2uOiw==" saltValue="h/7U5iwJm7DLR4tRVfwZYw==" spinCount="100000" sqref="GH65:GH70" name="Rango2_33_25"/>
    <protectedRange algorithmName="SHA-512" hashValue="9+DNppQbWrLYYUMoJ+lyQctV2bX3Vq9kZnegLbpjTLP49It2ovUbcartuoQTeXgP+TGpY//7mDH/UQlFCKDGiA==" saltValue="KUnni6YEm00anzSSvyLqQA==" spinCount="100000" sqref="FG66" name="Rango2_18_7"/>
    <protectedRange algorithmName="SHA-512" hashValue="9+DNppQbWrLYYUMoJ+lyQctV2bX3Vq9kZnegLbpjTLP49It2ovUbcartuoQTeXgP+TGpY//7mDH/UQlFCKDGiA==" saltValue="KUnni6YEm00anzSSvyLqQA==" spinCount="100000" sqref="FG69:FG70" name="Rango2_18_8"/>
    <protectedRange algorithmName="SHA-512" hashValue="pL4tgTKqwEsWSIEGFTBd+4pvEhE7d5Q99Eijs+L/Y1rhA0saQGGRJw5Pv2HLOP0quglztFwB6WVnQ1YGxd4AiQ==" saltValue="IF5mhk2RcoEjrcYppes1VA==" spinCount="100000" sqref="FS65:FS67" name="Rango2_30_17_1"/>
    <protectedRange algorithmName="SHA-512" hashValue="pL4tgTKqwEsWSIEGFTBd+4pvEhE7d5Q99Eijs+L/Y1rhA0saQGGRJw5Pv2HLOP0quglztFwB6WVnQ1YGxd4AiQ==" saltValue="IF5mhk2RcoEjrcYppes1VA==" spinCount="100000" sqref="FS68" name="Rango2_30_18_1"/>
    <protectedRange algorithmName="SHA-512" hashValue="pL4tgTKqwEsWSIEGFTBd+4pvEhE7d5Q99Eijs+L/Y1rhA0saQGGRJw5Pv2HLOP0quglztFwB6WVnQ1YGxd4AiQ==" saltValue="IF5mhk2RcoEjrcYppes1VA==" spinCount="100000" sqref="FS69:FS70" name="Rango2_30_19_1"/>
    <protectedRange algorithmName="SHA-512" hashValue="Umj9+5Ys20VQPxBFtc6qE5LtKKSgPKwit+B8dd4XnEUaLfBM2ozpkEC4YxwK0SbBiAHDDex+pY+LomQ0lyuamQ==" saltValue="N2/MCRws+mmA+NXw0axolg==" spinCount="100000" sqref="FX65:FX67" name="Rango2_31_2_34"/>
    <protectedRange algorithmName="SHA-512" hashValue="Umj9+5Ys20VQPxBFtc6qE5LtKKSgPKwit+B8dd4XnEUaLfBM2ozpkEC4YxwK0SbBiAHDDex+pY+LomQ0lyuamQ==" saltValue="N2/MCRws+mmA+NXw0axolg==" spinCount="100000" sqref="FX68" name="Rango2_31_2_35"/>
    <protectedRange algorithmName="SHA-512" hashValue="Umj9+5Ys20VQPxBFtc6qE5LtKKSgPKwit+B8dd4XnEUaLfBM2ozpkEC4YxwK0SbBiAHDDex+pY+LomQ0lyuamQ==" saltValue="N2/MCRws+mmA+NXw0axolg==" spinCount="100000" sqref="FX69:FX70" name="Rango2_31_2_36"/>
    <protectedRange algorithmName="SHA-512" hashValue="Umj9+5Ys20VQPxBFtc6qE5LtKKSgPKwit+B8dd4XnEUaLfBM2ozpkEC4YxwK0SbBiAHDDex+pY+LomQ0lyuamQ==" saltValue="N2/MCRws+mmA+NXw0axolg==" spinCount="100000" sqref="GA67" name="Rango2_31_2_47"/>
    <protectedRange algorithmName="SHA-512" hashValue="YXHanhqXL0e4jPrzkCF8r/22WmlCviFUW909WKuG1JOcU0mp0/Huh0aP3EaGYxV2ep0WGu48HsShAy4Ka2uOiw==" saltValue="h/7U5iwJm7DLR4tRVfwZYw==" spinCount="100000" sqref="GB65:GB67" name="Rango2_33_16_1"/>
    <protectedRange algorithmName="SHA-512" hashValue="Umj9+5Ys20VQPxBFtc6qE5LtKKSgPKwit+B8dd4XnEUaLfBM2ozpkEC4YxwK0SbBiAHDDex+pY+LomQ0lyuamQ==" saltValue="N2/MCRws+mmA+NXw0axolg==" spinCount="100000" sqref="GA68" name="Rango2_31_2_48"/>
    <protectedRange algorithmName="SHA-512" hashValue="YXHanhqXL0e4jPrzkCF8r/22WmlCviFUW909WKuG1JOcU0mp0/Huh0aP3EaGYxV2ep0WGu48HsShAy4Ka2uOiw==" saltValue="h/7U5iwJm7DLR4tRVfwZYw==" spinCount="100000" sqref="GB68" name="Rango2_33_17_1"/>
    <protectedRange algorithmName="SHA-512" hashValue="Umj9+5Ys20VQPxBFtc6qE5LtKKSgPKwit+B8dd4XnEUaLfBM2ozpkEC4YxwK0SbBiAHDDex+pY+LomQ0lyuamQ==" saltValue="N2/MCRws+mmA+NXw0axolg==" spinCount="100000" sqref="GA70" name="Rango2_31_2_49"/>
    <protectedRange algorithmName="SHA-512" hashValue="YXHanhqXL0e4jPrzkCF8r/22WmlCviFUW909WKuG1JOcU0mp0/Huh0aP3EaGYxV2ep0WGu48HsShAy4Ka2uOiw==" saltValue="h/7U5iwJm7DLR4tRVfwZYw==" spinCount="100000" sqref="GB69:GB70" name="Rango2_33_18_1"/>
    <protectedRange algorithmName="SHA-512" hashValue="Rgskw+AQdeJ5qbJdarzTa3SCkJfDGziy0Uan5N0F3IWn/H3Z/e+VcB56R7Nes7MPxNHewNP1sSSucVjz3iTLeA==" saltValue="qKZH3DnwaZHBzy3cBZo1qQ==" spinCount="100000" sqref="GE65:GE67" name="Rango2_31_28_16_1"/>
    <protectedRange algorithmName="SHA-512" hashValue="Umj9+5Ys20VQPxBFtc6qE5LtKKSgPKwit+B8dd4XnEUaLfBM2ozpkEC4YxwK0SbBiAHDDex+pY+LomQ0lyuamQ==" saltValue="N2/MCRws+mmA+NXw0axolg==" spinCount="100000" sqref="GD65:GD67" name="Rango2_31_2_60"/>
    <protectedRange algorithmName="SHA-512" hashValue="Rgskw+AQdeJ5qbJdarzTa3SCkJfDGziy0Uan5N0F3IWn/H3Z/e+VcB56R7Nes7MPxNHewNP1sSSucVjz3iTLeA==" saltValue="qKZH3DnwaZHBzy3cBZo1qQ==" spinCount="100000" sqref="GE68" name="Rango2_31_28_17_1"/>
    <protectedRange algorithmName="SHA-512" hashValue="Umj9+5Ys20VQPxBFtc6qE5LtKKSgPKwit+B8dd4XnEUaLfBM2ozpkEC4YxwK0SbBiAHDDex+pY+LomQ0lyuamQ==" saltValue="N2/MCRws+mmA+NXw0axolg==" spinCount="100000" sqref="GD68" name="Rango2_31_2_61"/>
    <protectedRange algorithmName="SHA-512" hashValue="Rgskw+AQdeJ5qbJdarzTa3SCkJfDGziy0Uan5N0F3IWn/H3Z/e+VcB56R7Nes7MPxNHewNP1sSSucVjz3iTLeA==" saltValue="qKZH3DnwaZHBzy3cBZo1qQ==" spinCount="100000" sqref="GE69:GE70" name="Rango2_31_28_18_1"/>
    <protectedRange algorithmName="SHA-512" hashValue="Umj9+5Ys20VQPxBFtc6qE5LtKKSgPKwit+B8dd4XnEUaLfBM2ozpkEC4YxwK0SbBiAHDDex+pY+LomQ0lyuamQ==" saltValue="N2/MCRws+mmA+NXw0axolg==" spinCount="100000" sqref="GD69:GD70" name="Rango2_31_2_62"/>
    <protectedRange algorithmName="SHA-512" hashValue="EEHzbvEYwO1eufllBljOz0uf9BJ2ENtvOScQ7IsS321QhYbwKn7qhHKKP8cKj02rTDvVRMWvwQ1ZP0mZWsBprQ==" saltValue="CjXqBRFbKezlWOFV37MnDQ==" spinCount="100000" sqref="GM65:GM67" name="Rango2_30_2_34"/>
    <protectedRange algorithmName="SHA-512" hashValue="EEHzbvEYwO1eufllBljOz0uf9BJ2ENtvOScQ7IsS321QhYbwKn7qhHKKP8cKj02rTDvVRMWvwQ1ZP0mZWsBprQ==" saltValue="CjXqBRFbKezlWOFV37MnDQ==" spinCount="100000" sqref="GM68" name="Rango2_30_2_35"/>
    <protectedRange algorithmName="SHA-512" hashValue="EEHzbvEYwO1eufllBljOz0uf9BJ2ENtvOScQ7IsS321QhYbwKn7qhHKKP8cKj02rTDvVRMWvwQ1ZP0mZWsBprQ==" saltValue="CjXqBRFbKezlWOFV37MnDQ==" spinCount="100000" sqref="GM69:GM70" name="Rango2_30_2_36"/>
    <protectedRange algorithmName="SHA-512" hashValue="EEHzbvEYwO1eufllBljOz0uf9BJ2ENtvOScQ7IsS321QhYbwKn7qhHKKP8cKj02rTDvVRMWvwQ1ZP0mZWsBprQ==" saltValue="CjXqBRFbKezlWOFV37MnDQ==" spinCount="100000" sqref="GP65:GQ67" name="Rango2_30_2_47"/>
    <protectedRange algorithmName="SHA-512" hashValue="EEHzbvEYwO1eufllBljOz0uf9BJ2ENtvOScQ7IsS321QhYbwKn7qhHKKP8cKj02rTDvVRMWvwQ1ZP0mZWsBprQ==" saltValue="CjXqBRFbKezlWOFV37MnDQ==" spinCount="100000" sqref="GP68:GQ68" name="Rango2_30_2_48"/>
    <protectedRange algorithmName="SHA-512" hashValue="EEHzbvEYwO1eufllBljOz0uf9BJ2ENtvOScQ7IsS321QhYbwKn7qhHKKP8cKj02rTDvVRMWvwQ1ZP0mZWsBprQ==" saltValue="CjXqBRFbKezlWOFV37MnDQ==" spinCount="100000" sqref="GP69:GQ70" name="Rango2_30_2_49"/>
    <protectedRange algorithmName="SHA-512" hashValue="EEHzbvEYwO1eufllBljOz0uf9BJ2ENtvOScQ7IsS321QhYbwKn7qhHKKP8cKj02rTDvVRMWvwQ1ZP0mZWsBprQ==" saltValue="CjXqBRFbKezlWOFV37MnDQ==" spinCount="100000" sqref="GV65:GV67" name="Rango2_30_2_60"/>
    <protectedRange algorithmName="SHA-512" hashValue="EEHzbvEYwO1eufllBljOz0uf9BJ2ENtvOScQ7IsS321QhYbwKn7qhHKKP8cKj02rTDvVRMWvwQ1ZP0mZWsBprQ==" saltValue="CjXqBRFbKezlWOFV37MnDQ==" spinCount="100000" sqref="GV68" name="Rango2_30_2_61"/>
    <protectedRange algorithmName="SHA-512" hashValue="EEHzbvEYwO1eufllBljOz0uf9BJ2ENtvOScQ7IsS321QhYbwKn7qhHKKP8cKj02rTDvVRMWvwQ1ZP0mZWsBprQ==" saltValue="CjXqBRFbKezlWOFV37MnDQ==" spinCount="100000" sqref="GV69:GV70" name="Rango2_30_2_62"/>
    <protectedRange algorithmName="SHA-512" hashValue="q2z5hEFmXS0v2chiPTC/VCoDWNlnhp+Xe6Ybfxe48vIsnB/KTJQxJv+pFUnCXfZ9T6vyJopuqFFNROfQTW/JUw==" saltValue="IctfdGJb5tOTpq+KPi9vww==" spinCount="100000" sqref="HZ65:HZ67" name="Rango2_88_39_48_1"/>
    <protectedRange algorithmName="SHA-512" hashValue="q2z5hEFmXS0v2chiPTC/VCoDWNlnhp+Xe6Ybfxe48vIsnB/KTJQxJv+pFUnCXfZ9T6vyJopuqFFNROfQTW/JUw==" saltValue="IctfdGJb5tOTpq+KPi9vww==" spinCount="100000" sqref="HZ68" name="Rango2_88_39_49_1"/>
    <protectedRange algorithmName="SHA-512" hashValue="q2z5hEFmXS0v2chiPTC/VCoDWNlnhp+Xe6Ybfxe48vIsnB/KTJQxJv+pFUnCXfZ9T6vyJopuqFFNROfQTW/JUw==" saltValue="IctfdGJb5tOTpq+KPi9vww==" spinCount="100000" sqref="HZ69:HZ70" name="Rango2_88_39_50_1"/>
    <protectedRange algorithmName="SHA-512" hashValue="q2z5hEFmXS0v2chiPTC/VCoDWNlnhp+Xe6Ybfxe48vIsnB/KTJQxJv+pFUnCXfZ9T6vyJopuqFFNROfQTW/JUw==" saltValue="IctfdGJb5tOTpq+KPi9vww==" spinCount="100000" sqref="IC65:II67" name="Rango2_88_39_61"/>
    <protectedRange algorithmName="SHA-512" hashValue="q2z5hEFmXS0v2chiPTC/VCoDWNlnhp+Xe6Ybfxe48vIsnB/KTJQxJv+pFUnCXfZ9T6vyJopuqFFNROfQTW/JUw==" saltValue="IctfdGJb5tOTpq+KPi9vww==" spinCount="100000" sqref="IC68:II68" name="Rango2_88_39_62"/>
    <protectedRange algorithmName="SHA-512" hashValue="q2z5hEFmXS0v2chiPTC/VCoDWNlnhp+Xe6Ybfxe48vIsnB/KTJQxJv+pFUnCXfZ9T6vyJopuqFFNROfQTW/JUw==" saltValue="IctfdGJb5tOTpq+KPi9vww==" spinCount="100000" sqref="IC69:II70" name="Rango2_88_39_63"/>
    <protectedRange algorithmName="SHA-512" hashValue="Umj9+5Ys20VQPxBFtc6qE5LtKKSgPKwit+B8dd4XnEUaLfBM2ozpkEC4YxwK0SbBiAHDDex+pY+LomQ0lyuamQ==" saltValue="N2/MCRws+mmA+NXw0axolg==" spinCount="100000" sqref="GI71:GI72 GG71:GG72 GK71:GK72" name="Rango2_31_2_26"/>
    <protectedRange algorithmName="SHA-512" hashValue="XZw03RosI/l0z9FxmTtF29EdZ7P+4+ybhqoaAAUmURojSR5XbGfjC4f2i8gMqfY+RI9JvfdCA6PSh9TduXfUxA==" saltValue="5TPtLq2WoiRSae/yaDPnTw==" spinCount="100000" sqref="GL71:GL72 GJ71:GJ72 HI71:HI72" name="Rango2_99_76"/>
    <protectedRange algorithmName="SHA-512" hashValue="YXHanhqXL0e4jPrzkCF8r/22WmlCviFUW909WKuG1JOcU0mp0/Huh0aP3EaGYxV2ep0WGu48HsShAy4Ka2uOiw==" saltValue="h/7U5iwJm7DLR4tRVfwZYw==" spinCount="100000" sqref="GH71:GH72" name="Rango2_33_26"/>
    <protectedRange algorithmName="SHA-512" hashValue="9+DNppQbWrLYYUMoJ+lyQctV2bX3Vq9kZnegLbpjTLP49It2ovUbcartuoQTeXgP+TGpY//7mDH/UQlFCKDGiA==" saltValue="KUnni6YEm00anzSSvyLqQA==" spinCount="100000" sqref="FG71" name="Rango2_18_9"/>
    <protectedRange algorithmName="SHA-512" hashValue="9+DNppQbWrLYYUMoJ+lyQctV2bX3Vq9kZnegLbpjTLP49It2ovUbcartuoQTeXgP+TGpY//7mDH/UQlFCKDGiA==" saltValue="KUnni6YEm00anzSSvyLqQA==" spinCount="100000" sqref="FG72" name="Rango2_18_10"/>
    <protectedRange algorithmName="SHA-512" hashValue="pL4tgTKqwEsWSIEGFTBd+4pvEhE7d5Q99Eijs+L/Y1rhA0saQGGRJw5Pv2HLOP0quglztFwB6WVnQ1YGxd4AiQ==" saltValue="IF5mhk2RcoEjrcYppes1VA==" spinCount="100000" sqref="FS71" name="Rango2_30_20_1"/>
    <protectedRange algorithmName="SHA-512" hashValue="pL4tgTKqwEsWSIEGFTBd+4pvEhE7d5Q99Eijs+L/Y1rhA0saQGGRJw5Pv2HLOP0quglztFwB6WVnQ1YGxd4AiQ==" saltValue="IF5mhk2RcoEjrcYppes1VA==" spinCount="100000" sqref="FS72" name="Rango2_30_21_1"/>
    <protectedRange algorithmName="SHA-512" hashValue="Umj9+5Ys20VQPxBFtc6qE5LtKKSgPKwit+B8dd4XnEUaLfBM2ozpkEC4YxwK0SbBiAHDDex+pY+LomQ0lyuamQ==" saltValue="N2/MCRws+mmA+NXw0axolg==" spinCount="100000" sqref="FX71" name="Rango2_31_2_37"/>
    <protectedRange algorithmName="SHA-512" hashValue="Umj9+5Ys20VQPxBFtc6qE5LtKKSgPKwit+B8dd4XnEUaLfBM2ozpkEC4YxwK0SbBiAHDDex+pY+LomQ0lyuamQ==" saltValue="N2/MCRws+mmA+NXw0axolg==" spinCount="100000" sqref="FX72" name="Rango2_31_2_38"/>
    <protectedRange algorithmName="SHA-512" hashValue="YXHanhqXL0e4jPrzkCF8r/22WmlCviFUW909WKuG1JOcU0mp0/Huh0aP3EaGYxV2ep0WGu48HsShAy4Ka2uOiw==" saltValue="h/7U5iwJm7DLR4tRVfwZYw==" spinCount="100000" sqref="GB71" name="Rango2_33_19_1"/>
    <protectedRange algorithmName="SHA-512" hashValue="Umj9+5Ys20VQPxBFtc6qE5LtKKSgPKwit+B8dd4XnEUaLfBM2ozpkEC4YxwK0SbBiAHDDex+pY+LomQ0lyuamQ==" saltValue="N2/MCRws+mmA+NXw0axolg==" spinCount="100000" sqref="GA72" name="Rango2_31_2_51"/>
    <protectedRange algorithmName="SHA-512" hashValue="YXHanhqXL0e4jPrzkCF8r/22WmlCviFUW909WKuG1JOcU0mp0/Huh0aP3EaGYxV2ep0WGu48HsShAy4Ka2uOiw==" saltValue="h/7U5iwJm7DLR4tRVfwZYw==" spinCount="100000" sqref="GB72" name="Rango2_33_20_1"/>
    <protectedRange algorithmName="SHA-512" hashValue="Rgskw+AQdeJ5qbJdarzTa3SCkJfDGziy0Uan5N0F3IWn/H3Z/e+VcB56R7Nes7MPxNHewNP1sSSucVjz3iTLeA==" saltValue="qKZH3DnwaZHBzy3cBZo1qQ==" spinCount="100000" sqref="GE71" name="Rango2_31_28_19_1"/>
    <protectedRange algorithmName="SHA-512" hashValue="Umj9+5Ys20VQPxBFtc6qE5LtKKSgPKwit+B8dd4XnEUaLfBM2ozpkEC4YxwK0SbBiAHDDex+pY+LomQ0lyuamQ==" saltValue="N2/MCRws+mmA+NXw0axolg==" spinCount="100000" sqref="GD71" name="Rango2_31_2_63"/>
    <protectedRange algorithmName="SHA-512" hashValue="Rgskw+AQdeJ5qbJdarzTa3SCkJfDGziy0Uan5N0F3IWn/H3Z/e+VcB56R7Nes7MPxNHewNP1sSSucVjz3iTLeA==" saltValue="qKZH3DnwaZHBzy3cBZo1qQ==" spinCount="100000" sqref="GE72" name="Rango2_31_28_20_1"/>
    <protectedRange algorithmName="SHA-512" hashValue="Umj9+5Ys20VQPxBFtc6qE5LtKKSgPKwit+B8dd4XnEUaLfBM2ozpkEC4YxwK0SbBiAHDDex+pY+LomQ0lyuamQ==" saltValue="N2/MCRws+mmA+NXw0axolg==" spinCount="100000" sqref="GD72" name="Rango2_31_2_64"/>
    <protectedRange algorithmName="SHA-512" hashValue="EEHzbvEYwO1eufllBljOz0uf9BJ2ENtvOScQ7IsS321QhYbwKn7qhHKKP8cKj02rTDvVRMWvwQ1ZP0mZWsBprQ==" saltValue="CjXqBRFbKezlWOFV37MnDQ==" spinCount="100000" sqref="GM71" name="Rango2_30_2_37"/>
    <protectedRange algorithmName="SHA-512" hashValue="EEHzbvEYwO1eufllBljOz0uf9BJ2ENtvOScQ7IsS321QhYbwKn7qhHKKP8cKj02rTDvVRMWvwQ1ZP0mZWsBprQ==" saltValue="CjXqBRFbKezlWOFV37MnDQ==" spinCount="100000" sqref="GM72" name="Rango2_30_2_38"/>
    <protectedRange algorithmName="SHA-512" hashValue="EEHzbvEYwO1eufllBljOz0uf9BJ2ENtvOScQ7IsS321QhYbwKn7qhHKKP8cKj02rTDvVRMWvwQ1ZP0mZWsBprQ==" saltValue="CjXqBRFbKezlWOFV37MnDQ==" spinCount="100000" sqref="GP71:GQ71" name="Rango2_30_2_50"/>
    <protectedRange algorithmName="SHA-512" hashValue="EEHzbvEYwO1eufllBljOz0uf9BJ2ENtvOScQ7IsS321QhYbwKn7qhHKKP8cKj02rTDvVRMWvwQ1ZP0mZWsBprQ==" saltValue="CjXqBRFbKezlWOFV37MnDQ==" spinCount="100000" sqref="GP72:GQ72" name="Rango2_30_2_51"/>
    <protectedRange algorithmName="SHA-512" hashValue="EEHzbvEYwO1eufllBljOz0uf9BJ2ENtvOScQ7IsS321QhYbwKn7qhHKKP8cKj02rTDvVRMWvwQ1ZP0mZWsBprQ==" saltValue="CjXqBRFbKezlWOFV37MnDQ==" spinCount="100000" sqref="GV71" name="Rango2_30_2_63"/>
    <protectedRange algorithmName="SHA-512" hashValue="EEHzbvEYwO1eufllBljOz0uf9BJ2ENtvOScQ7IsS321QhYbwKn7qhHKKP8cKj02rTDvVRMWvwQ1ZP0mZWsBprQ==" saltValue="CjXqBRFbKezlWOFV37MnDQ==" spinCount="100000" sqref="GV72" name="Rango2_30_2_64"/>
    <protectedRange algorithmName="SHA-512" hashValue="q2z5hEFmXS0v2chiPTC/VCoDWNlnhp+Xe6Ybfxe48vIsnB/KTJQxJv+pFUnCXfZ9T6vyJopuqFFNROfQTW/JUw==" saltValue="IctfdGJb5tOTpq+KPi9vww==" spinCount="100000" sqref="HZ71" name="Rango2_88_39_51_1"/>
    <protectedRange algorithmName="SHA-512" hashValue="q2z5hEFmXS0v2chiPTC/VCoDWNlnhp+Xe6Ybfxe48vIsnB/KTJQxJv+pFUnCXfZ9T6vyJopuqFFNROfQTW/JUw==" saltValue="IctfdGJb5tOTpq+KPi9vww==" spinCount="100000" sqref="HZ72" name="Rango2_88_39_52_1"/>
    <protectedRange algorithmName="SHA-512" hashValue="q2z5hEFmXS0v2chiPTC/VCoDWNlnhp+Xe6Ybfxe48vIsnB/KTJQxJv+pFUnCXfZ9T6vyJopuqFFNROfQTW/JUw==" saltValue="IctfdGJb5tOTpq+KPi9vww==" spinCount="100000" sqref="IC71:II71" name="Rango2_88_39_64"/>
    <protectedRange algorithmName="SHA-512" hashValue="q2z5hEFmXS0v2chiPTC/VCoDWNlnhp+Xe6Ybfxe48vIsnB/KTJQxJv+pFUnCXfZ9T6vyJopuqFFNROfQTW/JUw==" saltValue="IctfdGJb5tOTpq+KPi9vww==" spinCount="100000" sqref="IC72:II72" name="Rango2_88_39_65"/>
    <protectedRange algorithmName="SHA-512" hashValue="Umj9+5Ys20VQPxBFtc6qE5LtKKSgPKwit+B8dd4XnEUaLfBM2ozpkEC4YxwK0SbBiAHDDex+pY+LomQ0lyuamQ==" saltValue="N2/MCRws+mmA+NXw0axolg==" spinCount="100000" sqref="GI73:GI76 GG73:GG76 GK73:GK76" name="Rango2_31_2_27"/>
    <protectedRange algorithmName="SHA-512" hashValue="XZw03RosI/l0z9FxmTtF29EdZ7P+4+ybhqoaAAUmURojSR5XbGfjC4f2i8gMqfY+RI9JvfdCA6PSh9TduXfUxA==" saltValue="5TPtLq2WoiRSae/yaDPnTw==" spinCount="100000" sqref="GL73:GL76 GJ73:GJ76 HI73:HI76" name="Rango2_99_78"/>
    <protectedRange algorithmName="SHA-512" hashValue="YXHanhqXL0e4jPrzkCF8r/22WmlCviFUW909WKuG1JOcU0mp0/Huh0aP3EaGYxV2ep0WGu48HsShAy4Ka2uOiw==" saltValue="h/7U5iwJm7DLR4tRVfwZYw==" spinCount="100000" sqref="GH73:GH76" name="Rango2_33_27"/>
    <protectedRange algorithmName="SHA-512" hashValue="9+DNppQbWrLYYUMoJ+lyQctV2bX3Vq9kZnegLbpjTLP49It2ovUbcartuoQTeXgP+TGpY//7mDH/UQlFCKDGiA==" saltValue="KUnni6YEm00anzSSvyLqQA==" spinCount="100000" sqref="FG73:FG76" name="Rango2_18_11"/>
    <protectedRange algorithmName="SHA-512" hashValue="pL4tgTKqwEsWSIEGFTBd+4pvEhE7d5Q99Eijs+L/Y1rhA0saQGGRJw5Pv2HLOP0quglztFwB6WVnQ1YGxd4AiQ==" saltValue="IF5mhk2RcoEjrcYppes1VA==" spinCount="100000" sqref="FS73:FS76" name="Rango2_30_23_1"/>
    <protectedRange algorithmName="SHA-512" hashValue="Umj9+5Ys20VQPxBFtc6qE5LtKKSgPKwit+B8dd4XnEUaLfBM2ozpkEC4YxwK0SbBiAHDDex+pY+LomQ0lyuamQ==" saltValue="N2/MCRws+mmA+NXw0axolg==" spinCount="100000" sqref="FX73:FX76" name="Rango2_31_2_40"/>
    <protectedRange algorithmName="SHA-512" hashValue="YXHanhqXL0e4jPrzkCF8r/22WmlCviFUW909WKuG1JOcU0mp0/Huh0aP3EaGYxV2ep0WGu48HsShAy4Ka2uOiw==" saltValue="h/7U5iwJm7DLR4tRVfwZYw==" spinCount="100000" sqref="GB73:GB74 GB76" name="Rango2_33_22_1"/>
    <protectedRange algorithmName="SHA-512" hashValue="Rgskw+AQdeJ5qbJdarzTa3SCkJfDGziy0Uan5N0F3IWn/H3Z/e+VcB56R7Nes7MPxNHewNP1sSSucVjz3iTLeA==" saltValue="qKZH3DnwaZHBzy3cBZo1qQ==" spinCount="100000" sqref="GE73:GE76" name="Rango2_31_28_22_1"/>
    <protectedRange algorithmName="SHA-512" hashValue="Umj9+5Ys20VQPxBFtc6qE5LtKKSgPKwit+B8dd4XnEUaLfBM2ozpkEC4YxwK0SbBiAHDDex+pY+LomQ0lyuamQ==" saltValue="N2/MCRws+mmA+NXw0axolg==" spinCount="100000" sqref="GD73:GD76" name="Rango2_31_2_66"/>
    <protectedRange algorithmName="SHA-512" hashValue="EEHzbvEYwO1eufllBljOz0uf9BJ2ENtvOScQ7IsS321QhYbwKn7qhHKKP8cKj02rTDvVRMWvwQ1ZP0mZWsBprQ==" saltValue="CjXqBRFbKezlWOFV37MnDQ==" spinCount="100000" sqref="GM73:GM76" name="Rango2_30_2_40"/>
    <protectedRange algorithmName="SHA-512" hashValue="EEHzbvEYwO1eufllBljOz0uf9BJ2ENtvOScQ7IsS321QhYbwKn7qhHKKP8cKj02rTDvVRMWvwQ1ZP0mZWsBprQ==" saltValue="CjXqBRFbKezlWOFV37MnDQ==" spinCount="100000" sqref="GP73:GQ76" name="Rango2_30_2_53"/>
    <protectedRange algorithmName="SHA-512" hashValue="EEHzbvEYwO1eufllBljOz0uf9BJ2ENtvOScQ7IsS321QhYbwKn7qhHKKP8cKj02rTDvVRMWvwQ1ZP0mZWsBprQ==" saltValue="CjXqBRFbKezlWOFV37MnDQ==" spinCount="100000" sqref="GV73:GV76" name="Rango2_30_2_66"/>
    <protectedRange algorithmName="SHA-512" hashValue="q2z5hEFmXS0v2chiPTC/VCoDWNlnhp+Xe6Ybfxe48vIsnB/KTJQxJv+pFUnCXfZ9T6vyJopuqFFNROfQTW/JUw==" saltValue="IctfdGJb5tOTpq+KPi9vww==" spinCount="100000" sqref="HZ73:HZ76" name="Rango2_88_39_54_1"/>
    <protectedRange algorithmName="SHA-512" hashValue="q2z5hEFmXS0v2chiPTC/VCoDWNlnhp+Xe6Ybfxe48vIsnB/KTJQxJv+pFUnCXfZ9T6vyJopuqFFNROfQTW/JUw==" saltValue="IctfdGJb5tOTpq+KPi9vww==" spinCount="100000" sqref="IC73:II76" name="Rango2_88_39_67"/>
    <protectedRange algorithmName="SHA-512" hashValue="Umj9+5Ys20VQPxBFtc6qE5LtKKSgPKwit+B8dd4XnEUaLfBM2ozpkEC4YxwK0SbBiAHDDex+pY+LomQ0lyuamQ==" saltValue="N2/MCRws+mmA+NXw0axolg==" spinCount="100000" sqref="GI77 GG77 GK77" name="Rango2_31_2_28"/>
    <protectedRange algorithmName="SHA-512" hashValue="XZw03RosI/l0z9FxmTtF29EdZ7P+4+ybhqoaAAUmURojSR5XbGfjC4f2i8gMqfY+RI9JvfdCA6PSh9TduXfUxA==" saltValue="5TPtLq2WoiRSae/yaDPnTw==" spinCount="100000" sqref="GL77 GJ77 HI77" name="Rango2_99_83"/>
    <protectedRange algorithmName="SHA-512" hashValue="YXHanhqXL0e4jPrzkCF8r/22WmlCviFUW909WKuG1JOcU0mp0/Huh0aP3EaGYxV2ep0WGu48HsShAy4Ka2uOiw==" saltValue="h/7U5iwJm7DLR4tRVfwZYw==" spinCount="100000" sqref="GH77" name="Rango2_33_28"/>
    <protectedRange algorithmName="SHA-512" hashValue="9+DNppQbWrLYYUMoJ+lyQctV2bX3Vq9kZnegLbpjTLP49It2ovUbcartuoQTeXgP+TGpY//7mDH/UQlFCKDGiA==" saltValue="KUnni6YEm00anzSSvyLqQA==" spinCount="100000" sqref="FG77" name="Rango2_18_11_1"/>
    <protectedRange algorithmName="SHA-512" hashValue="pL4tgTKqwEsWSIEGFTBd+4pvEhE7d5Q99Eijs+L/Y1rhA0saQGGRJw5Pv2HLOP0quglztFwB6WVnQ1YGxd4AiQ==" saltValue="IF5mhk2RcoEjrcYppes1VA==" spinCount="100000" sqref="FS77" name="Rango2_30_23_2"/>
    <protectedRange algorithmName="SHA-512" hashValue="Umj9+5Ys20VQPxBFtc6qE5LtKKSgPKwit+B8dd4XnEUaLfBM2ozpkEC4YxwK0SbBiAHDDex+pY+LomQ0lyuamQ==" saltValue="N2/MCRws+mmA+NXw0axolg==" spinCount="100000" sqref="FX77" name="Rango2_31_2_40_1"/>
    <protectedRange algorithmName="SHA-512" hashValue="YXHanhqXL0e4jPrzkCF8r/22WmlCviFUW909WKuG1JOcU0mp0/Huh0aP3EaGYxV2ep0WGu48HsShAy4Ka2uOiw==" saltValue="h/7U5iwJm7DLR4tRVfwZYw==" spinCount="100000" sqref="GB77" name="Rango2_33_22_2"/>
    <protectedRange algorithmName="SHA-512" hashValue="Rgskw+AQdeJ5qbJdarzTa3SCkJfDGziy0Uan5N0F3IWn/H3Z/e+VcB56R7Nes7MPxNHewNP1sSSucVjz3iTLeA==" saltValue="qKZH3DnwaZHBzy3cBZo1qQ==" spinCount="100000" sqref="GE77" name="Rango2_31_28_22_2"/>
    <protectedRange algorithmName="SHA-512" hashValue="Umj9+5Ys20VQPxBFtc6qE5LtKKSgPKwit+B8dd4XnEUaLfBM2ozpkEC4YxwK0SbBiAHDDex+pY+LomQ0lyuamQ==" saltValue="N2/MCRws+mmA+NXw0axolg==" spinCount="100000" sqref="GD77" name="Rango2_31_2_66_1"/>
    <protectedRange algorithmName="SHA-512" hashValue="EEHzbvEYwO1eufllBljOz0uf9BJ2ENtvOScQ7IsS321QhYbwKn7qhHKKP8cKj02rTDvVRMWvwQ1ZP0mZWsBprQ==" saltValue="CjXqBRFbKezlWOFV37MnDQ==" spinCount="100000" sqref="GM77" name="Rango2_30_2_40_1"/>
    <protectedRange algorithmName="SHA-512" hashValue="EEHzbvEYwO1eufllBljOz0uf9BJ2ENtvOScQ7IsS321QhYbwKn7qhHKKP8cKj02rTDvVRMWvwQ1ZP0mZWsBprQ==" saltValue="CjXqBRFbKezlWOFV37MnDQ==" spinCount="100000" sqref="GP77:GQ77" name="Rango2_30_2_53_1"/>
    <protectedRange algorithmName="SHA-512" hashValue="EEHzbvEYwO1eufllBljOz0uf9BJ2ENtvOScQ7IsS321QhYbwKn7qhHKKP8cKj02rTDvVRMWvwQ1ZP0mZWsBprQ==" saltValue="CjXqBRFbKezlWOFV37MnDQ==" spinCount="100000" sqref="GV77" name="Rango2_30_2_66_1"/>
    <protectedRange algorithmName="SHA-512" hashValue="q2z5hEFmXS0v2chiPTC/VCoDWNlnhp+Xe6Ybfxe48vIsnB/KTJQxJv+pFUnCXfZ9T6vyJopuqFFNROfQTW/JUw==" saltValue="IctfdGJb5tOTpq+KPi9vww==" spinCount="100000" sqref="HZ77" name="Rango2_88_39_54_2"/>
    <protectedRange algorithmName="SHA-512" hashValue="q2z5hEFmXS0v2chiPTC/VCoDWNlnhp+Xe6Ybfxe48vIsnB/KTJQxJv+pFUnCXfZ9T6vyJopuqFFNROfQTW/JUw==" saltValue="IctfdGJb5tOTpq+KPi9vww==" spinCount="100000" sqref="IC77:II77" name="Rango2_88_39_67_1"/>
    <protectedRange algorithmName="SHA-512" hashValue="Umj9+5Ys20VQPxBFtc6qE5LtKKSgPKwit+B8dd4XnEUaLfBM2ozpkEC4YxwK0SbBiAHDDex+pY+LomQ0lyuamQ==" saltValue="N2/MCRws+mmA+NXw0axolg==" spinCount="100000" sqref="GI78:GI79 GG78:GG79 GK78:GK79" name="Rango2_31_2_29"/>
    <protectedRange algorithmName="SHA-512" hashValue="XZw03RosI/l0z9FxmTtF29EdZ7P+4+ybhqoaAAUmURojSR5XbGfjC4f2i8gMqfY+RI9JvfdCA6PSh9TduXfUxA==" saltValue="5TPtLq2WoiRSae/yaDPnTw==" spinCount="100000" sqref="GL78:GL79 GJ78:GJ79 HI78:HI79" name="Rango2_99_85"/>
    <protectedRange algorithmName="SHA-512" hashValue="YXHanhqXL0e4jPrzkCF8r/22WmlCviFUW909WKuG1JOcU0mp0/Huh0aP3EaGYxV2ep0WGu48HsShAy4Ka2uOiw==" saltValue="h/7U5iwJm7DLR4tRVfwZYw==" spinCount="100000" sqref="GH78:GH79" name="Rango2_33_29"/>
    <protectedRange algorithmName="SHA-512" hashValue="9+DNppQbWrLYYUMoJ+lyQctV2bX3Vq9kZnegLbpjTLP49It2ovUbcartuoQTeXgP+TGpY//7mDH/UQlFCKDGiA==" saltValue="KUnni6YEm00anzSSvyLqQA==" spinCount="100000" sqref="FG78:FG79" name="Rango2_18_11_2"/>
    <protectedRange algorithmName="SHA-512" hashValue="pL4tgTKqwEsWSIEGFTBd+4pvEhE7d5Q99Eijs+L/Y1rhA0saQGGRJw5Pv2HLOP0quglztFwB6WVnQ1YGxd4AiQ==" saltValue="IF5mhk2RcoEjrcYppes1VA==" spinCount="100000" sqref="FS78:FS79" name="Rango2_30_23_3"/>
    <protectedRange algorithmName="SHA-512" hashValue="Umj9+5Ys20VQPxBFtc6qE5LtKKSgPKwit+B8dd4XnEUaLfBM2ozpkEC4YxwK0SbBiAHDDex+pY+LomQ0lyuamQ==" saltValue="N2/MCRws+mmA+NXw0axolg==" spinCount="100000" sqref="FX78:FX79" name="Rango2_31_2_40_2"/>
    <protectedRange algorithmName="SHA-512" hashValue="YXHanhqXL0e4jPrzkCF8r/22WmlCviFUW909WKuG1JOcU0mp0/Huh0aP3EaGYxV2ep0WGu48HsShAy4Ka2uOiw==" saltValue="h/7U5iwJm7DLR4tRVfwZYw==" spinCount="100000" sqref="GB79" name="Rango2_33_22_3"/>
    <protectedRange algorithmName="SHA-512" hashValue="Rgskw+AQdeJ5qbJdarzTa3SCkJfDGziy0Uan5N0F3IWn/H3Z/e+VcB56R7Nes7MPxNHewNP1sSSucVjz3iTLeA==" saltValue="qKZH3DnwaZHBzy3cBZo1qQ==" spinCount="100000" sqref="GE78:GE79" name="Rango2_31_28_22_3"/>
    <protectedRange algorithmName="SHA-512" hashValue="Umj9+5Ys20VQPxBFtc6qE5LtKKSgPKwit+B8dd4XnEUaLfBM2ozpkEC4YxwK0SbBiAHDDex+pY+LomQ0lyuamQ==" saltValue="N2/MCRws+mmA+NXw0axolg==" spinCount="100000" sqref="GD78:GD79" name="Rango2_31_2_66_2"/>
    <protectedRange algorithmName="SHA-512" hashValue="EEHzbvEYwO1eufllBljOz0uf9BJ2ENtvOScQ7IsS321QhYbwKn7qhHKKP8cKj02rTDvVRMWvwQ1ZP0mZWsBprQ==" saltValue="CjXqBRFbKezlWOFV37MnDQ==" spinCount="100000" sqref="GM78:GM79" name="Rango2_30_2_40_2"/>
    <protectedRange algorithmName="SHA-512" hashValue="EEHzbvEYwO1eufllBljOz0uf9BJ2ENtvOScQ7IsS321QhYbwKn7qhHKKP8cKj02rTDvVRMWvwQ1ZP0mZWsBprQ==" saltValue="CjXqBRFbKezlWOFV37MnDQ==" spinCount="100000" sqref="GP78:GQ79" name="Rango2_30_2_53_2"/>
    <protectedRange algorithmName="SHA-512" hashValue="EEHzbvEYwO1eufllBljOz0uf9BJ2ENtvOScQ7IsS321QhYbwKn7qhHKKP8cKj02rTDvVRMWvwQ1ZP0mZWsBprQ==" saltValue="CjXqBRFbKezlWOFV37MnDQ==" spinCount="100000" sqref="GV78:GV79" name="Rango2_30_2_66_2"/>
    <protectedRange algorithmName="SHA-512" hashValue="q2z5hEFmXS0v2chiPTC/VCoDWNlnhp+Xe6Ybfxe48vIsnB/KTJQxJv+pFUnCXfZ9T6vyJopuqFFNROfQTW/JUw==" saltValue="IctfdGJb5tOTpq+KPi9vww==" spinCount="100000" sqref="HZ78:HZ79" name="Rango2_88_39_54_3"/>
    <protectedRange algorithmName="SHA-512" hashValue="q2z5hEFmXS0v2chiPTC/VCoDWNlnhp+Xe6Ybfxe48vIsnB/KTJQxJv+pFUnCXfZ9T6vyJopuqFFNROfQTW/JUw==" saltValue="IctfdGJb5tOTpq+KPi9vww==" spinCount="100000" sqref="IC78:II79" name="Rango2_88_39_67_2"/>
    <protectedRange algorithmName="SHA-512" hashValue="Umj9+5Ys20VQPxBFtc6qE5LtKKSgPKwit+B8dd4XnEUaLfBM2ozpkEC4YxwK0SbBiAHDDex+pY+LomQ0lyuamQ==" saltValue="N2/MCRws+mmA+NXw0axolg==" spinCount="100000" sqref="GI80:GI81 GG80:GG81 GK80:GK81" name="Rango2_31_2_30"/>
    <protectedRange algorithmName="SHA-512" hashValue="XZw03RosI/l0z9FxmTtF29EdZ7P+4+ybhqoaAAUmURojSR5XbGfjC4f2i8gMqfY+RI9JvfdCA6PSh9TduXfUxA==" saltValue="5TPtLq2WoiRSae/yaDPnTw==" spinCount="100000" sqref="GL80:GL81 GJ80:GJ81 HI80:HI81 FH80:FH81 GB80:GB81" name="Rango2_99_86"/>
    <protectedRange algorithmName="SHA-512" hashValue="YXHanhqXL0e4jPrzkCF8r/22WmlCviFUW909WKuG1JOcU0mp0/Huh0aP3EaGYxV2ep0WGu48HsShAy4Ka2uOiw==" saltValue="h/7U5iwJm7DLR4tRVfwZYw==" spinCount="100000" sqref="GH80:GH81" name="Rango2_33_30"/>
    <protectedRange algorithmName="SHA-512" hashValue="9+DNppQbWrLYYUMoJ+lyQctV2bX3Vq9kZnegLbpjTLP49It2ovUbcartuoQTeXgP+TGpY//7mDH/UQlFCKDGiA==" saltValue="KUnni6YEm00anzSSvyLqQA==" spinCount="100000" sqref="FG80:FG81" name="Rango2_18_11_3"/>
    <protectedRange algorithmName="SHA-512" hashValue="pL4tgTKqwEsWSIEGFTBd+4pvEhE7d5Q99Eijs+L/Y1rhA0saQGGRJw5Pv2HLOP0quglztFwB6WVnQ1YGxd4AiQ==" saltValue="IF5mhk2RcoEjrcYppes1VA==" spinCount="100000" sqref="FS80:FS81" name="Rango2_30_23_4"/>
    <protectedRange algorithmName="SHA-512" hashValue="Umj9+5Ys20VQPxBFtc6qE5LtKKSgPKwit+B8dd4XnEUaLfBM2ozpkEC4YxwK0SbBiAHDDex+pY+LomQ0lyuamQ==" saltValue="N2/MCRws+mmA+NXw0axolg==" spinCount="100000" sqref="FX80:FX81" name="Rango2_31_2_40_3"/>
    <protectedRange algorithmName="SHA-512" hashValue="Rgskw+AQdeJ5qbJdarzTa3SCkJfDGziy0Uan5N0F3IWn/H3Z/e+VcB56R7Nes7MPxNHewNP1sSSucVjz3iTLeA==" saltValue="qKZH3DnwaZHBzy3cBZo1qQ==" spinCount="100000" sqref="GE80:GE81" name="Rango2_31_28_22_4"/>
    <protectedRange algorithmName="SHA-512" hashValue="Umj9+5Ys20VQPxBFtc6qE5LtKKSgPKwit+B8dd4XnEUaLfBM2ozpkEC4YxwK0SbBiAHDDex+pY+LomQ0lyuamQ==" saltValue="N2/MCRws+mmA+NXw0axolg==" spinCount="100000" sqref="GD80:GD81" name="Rango2_31_2_66_3"/>
    <protectedRange algorithmName="SHA-512" hashValue="EEHzbvEYwO1eufllBljOz0uf9BJ2ENtvOScQ7IsS321QhYbwKn7qhHKKP8cKj02rTDvVRMWvwQ1ZP0mZWsBprQ==" saltValue="CjXqBRFbKezlWOFV37MnDQ==" spinCount="100000" sqref="GM80:GM81" name="Rango2_30_2_40_3"/>
    <protectedRange algorithmName="SHA-512" hashValue="EEHzbvEYwO1eufllBljOz0uf9BJ2ENtvOScQ7IsS321QhYbwKn7qhHKKP8cKj02rTDvVRMWvwQ1ZP0mZWsBprQ==" saltValue="CjXqBRFbKezlWOFV37MnDQ==" spinCount="100000" sqref="GP80:GQ81" name="Rango2_30_2_53_3"/>
    <protectedRange algorithmName="SHA-512" hashValue="EEHzbvEYwO1eufllBljOz0uf9BJ2ENtvOScQ7IsS321QhYbwKn7qhHKKP8cKj02rTDvVRMWvwQ1ZP0mZWsBprQ==" saltValue="CjXqBRFbKezlWOFV37MnDQ==" spinCount="100000" sqref="GV80:GV81" name="Rango2_30_2_66_3"/>
    <protectedRange algorithmName="SHA-512" hashValue="q2z5hEFmXS0v2chiPTC/VCoDWNlnhp+Xe6Ybfxe48vIsnB/KTJQxJv+pFUnCXfZ9T6vyJopuqFFNROfQTW/JUw==" saltValue="IctfdGJb5tOTpq+KPi9vww==" spinCount="100000" sqref="HZ80:HZ81" name="Rango2_88_39_54_4"/>
    <protectedRange algorithmName="SHA-512" hashValue="q2z5hEFmXS0v2chiPTC/VCoDWNlnhp+Xe6Ybfxe48vIsnB/KTJQxJv+pFUnCXfZ9T6vyJopuqFFNROfQTW/JUw==" saltValue="IctfdGJb5tOTpq+KPi9vww==" spinCount="100000" sqref="IC80:II81" name="Rango2_88_39_67_3"/>
    <protectedRange algorithmName="SHA-512" hashValue="EEHzbvEYwO1eufllBljOz0uf9BJ2ENtvOScQ7IsS321QhYbwKn7qhHKKP8cKj02rTDvVRMWvwQ1ZP0mZWsBprQ==" saltValue="CjXqBRFbKezlWOFV37MnDQ==" spinCount="100000" sqref="GM83:GM84 GP83:GQ84 GV83:GV84" name="Rango2_30_2_24"/>
    <protectedRange algorithmName="SHA-512" hashValue="Rgskw+AQdeJ5qbJdarzTa3SCkJfDGziy0Uan5N0F3IWn/H3Z/e+VcB56R7Nes7MPxNHewNP1sSSucVjz3iTLeA==" saltValue="qKZH3DnwaZHBzy3cBZo1qQ==" spinCount="100000" sqref="GE83:GE84" name="Rango2_31_28_23"/>
    <protectedRange algorithmName="SHA-512" hashValue="Umj9+5Ys20VQPxBFtc6qE5LtKKSgPKwit+B8dd4XnEUaLfBM2ozpkEC4YxwK0SbBiAHDDex+pY+LomQ0lyuamQ==" saltValue="N2/MCRws+mmA+NXw0axolg==" spinCount="100000" sqref="GI82:GI84 GG82:GG84 GK82:GK84 FX83:FX84 GD83:GD84" name="Rango2_31_2_33"/>
    <protectedRange algorithmName="SHA-512" hashValue="q2z5hEFmXS0v2chiPTC/VCoDWNlnhp+Xe6Ybfxe48vIsnB/KTJQxJv+pFUnCXfZ9T6vyJopuqFFNROfQTW/JUw==" saltValue="IctfdGJb5tOTpq+KPi9vww==" spinCount="100000" sqref="ID83:II84" name="Rango2_88_39_60"/>
    <protectedRange algorithmName="SHA-512" hashValue="XZw03RosI/l0z9FxmTtF29EdZ7P+4+ybhqoaAAUmURojSR5XbGfjC4f2i8gMqfY+RI9JvfdCA6PSh9TduXfUxA==" saltValue="5TPtLq2WoiRSae/yaDPnTw==" spinCount="100000" sqref="GL82:GL84 GJ82:GJ84 HI82:HI84 FT83:FT84 FH83:FH84 IK83:IL84 GS83:GS84 EN83:EN84 HT83:HY84 IA83:IA84 DZ83:EI84 EQ83:ER84 EU83:EV84 FE83:FE84 FP83:FQ84 FV83:FW84 FY83:FY84 GN83:GN84 GX83:GY84 IN83:IN84" name="Rango2_99_87"/>
    <protectedRange algorithmName="SHA-512" hashValue="YXHanhqXL0e4jPrzkCF8r/22WmlCviFUW909WKuG1JOcU0mp0/Huh0aP3EaGYxV2ep0WGu48HsShAy4Ka2uOiw==" saltValue="h/7U5iwJm7DLR4tRVfwZYw==" spinCount="100000" sqref="GH82:GH84 GB83:GB84" name="Rango2_33_31"/>
    <protectedRange algorithmName="SHA-512" hashValue="pL4tgTKqwEsWSIEGFTBd+4pvEhE7d5Q99Eijs+L/Y1rhA0saQGGRJw5Pv2HLOP0quglztFwB6WVnQ1YGxd4AiQ==" saltValue="IF5mhk2RcoEjrcYppes1VA==" spinCount="100000" sqref="FS83:FS84" name="Rango2_30_25"/>
    <protectedRange algorithmName="SHA-512" hashValue="9+DNppQbWrLYYUMoJ+lyQctV2bX3Vq9kZnegLbpjTLP49It2ovUbcartuoQTeXgP+TGpY//7mDH/UQlFCKDGiA==" saltValue="KUnni6YEm00anzSSvyLqQA==" spinCount="100000" sqref="FG82" name="Rango2_18_11_4"/>
    <protectedRange algorithmName="SHA-512" hashValue="pL4tgTKqwEsWSIEGFTBd+4pvEhE7d5Q99Eijs+L/Y1rhA0saQGGRJw5Pv2HLOP0quglztFwB6WVnQ1YGxd4AiQ==" saltValue="IF5mhk2RcoEjrcYppes1VA==" spinCount="100000" sqref="FS82" name="Rango2_30_23_5"/>
    <protectedRange algorithmName="SHA-512" hashValue="Umj9+5Ys20VQPxBFtc6qE5LtKKSgPKwit+B8dd4XnEUaLfBM2ozpkEC4YxwK0SbBiAHDDex+pY+LomQ0lyuamQ==" saltValue="N2/MCRws+mmA+NXw0axolg==" spinCount="100000" sqref="FX82" name="Rango2_31_2_40_4"/>
    <protectedRange algorithmName="SHA-512" hashValue="Umj9+5Ys20VQPxBFtc6qE5LtKKSgPKwit+B8dd4XnEUaLfBM2ozpkEC4YxwK0SbBiAHDDex+pY+LomQ0lyuamQ==" saltValue="N2/MCRws+mmA+NXw0axolg==" spinCount="100000" sqref="GA82" name="Rango2_31_2_53_4"/>
    <protectedRange algorithmName="SHA-512" hashValue="YXHanhqXL0e4jPrzkCF8r/22WmlCviFUW909WKuG1JOcU0mp0/Huh0aP3EaGYxV2ep0WGu48HsShAy4Ka2uOiw==" saltValue="h/7U5iwJm7DLR4tRVfwZYw==" spinCount="100000" sqref="GB82" name="Rango2_33_22_4"/>
    <protectedRange algorithmName="SHA-512" hashValue="Rgskw+AQdeJ5qbJdarzTa3SCkJfDGziy0Uan5N0F3IWn/H3Z/e+VcB56R7Nes7MPxNHewNP1sSSucVjz3iTLeA==" saltValue="qKZH3DnwaZHBzy3cBZo1qQ==" spinCount="100000" sqref="GE82" name="Rango2_31_28_22_5"/>
    <protectedRange algorithmName="SHA-512" hashValue="Umj9+5Ys20VQPxBFtc6qE5LtKKSgPKwit+B8dd4XnEUaLfBM2ozpkEC4YxwK0SbBiAHDDex+pY+LomQ0lyuamQ==" saltValue="N2/MCRws+mmA+NXw0axolg==" spinCount="100000" sqref="GD82" name="Rango2_31_2_66_4"/>
    <protectedRange algorithmName="SHA-512" hashValue="EEHzbvEYwO1eufllBljOz0uf9BJ2ENtvOScQ7IsS321QhYbwKn7qhHKKP8cKj02rTDvVRMWvwQ1ZP0mZWsBprQ==" saltValue="CjXqBRFbKezlWOFV37MnDQ==" spinCount="100000" sqref="GM82" name="Rango2_30_2_40_4"/>
    <protectedRange algorithmName="SHA-512" hashValue="EEHzbvEYwO1eufllBljOz0uf9BJ2ENtvOScQ7IsS321QhYbwKn7qhHKKP8cKj02rTDvVRMWvwQ1ZP0mZWsBprQ==" saltValue="CjXqBRFbKezlWOFV37MnDQ==" spinCount="100000" sqref="GP82:GQ82" name="Rango2_30_2_53_4"/>
    <protectedRange algorithmName="SHA-512" hashValue="EEHzbvEYwO1eufllBljOz0uf9BJ2ENtvOScQ7IsS321QhYbwKn7qhHKKP8cKj02rTDvVRMWvwQ1ZP0mZWsBprQ==" saltValue="CjXqBRFbKezlWOFV37MnDQ==" spinCount="100000" sqref="GV82" name="Rango2_30_2_66_4"/>
    <protectedRange algorithmName="SHA-512" hashValue="q2z5hEFmXS0v2chiPTC/VCoDWNlnhp+Xe6Ybfxe48vIsnB/KTJQxJv+pFUnCXfZ9T6vyJopuqFFNROfQTW/JUw==" saltValue="IctfdGJb5tOTpq+KPi9vww==" spinCount="100000" sqref="HZ82:HZ84" name="Rango2_88_39_54_5"/>
    <protectedRange algorithmName="SHA-512" hashValue="q2z5hEFmXS0v2chiPTC/VCoDWNlnhp+Xe6Ybfxe48vIsnB/KTJQxJv+pFUnCXfZ9T6vyJopuqFFNROfQTW/JUw==" saltValue="IctfdGJb5tOTpq+KPi9vww==" spinCount="100000" sqref="IC82:II82 IC83:IC84" name="Rango2_88_39_67_4"/>
    <protectedRange algorithmName="SHA-512" hashValue="EEHzbvEYwO1eufllBljOz0uf9BJ2ENtvOScQ7IsS321QhYbwKn7qhHKKP8cKj02rTDvVRMWvwQ1ZP0mZWsBprQ==" saltValue="CjXqBRFbKezlWOFV37MnDQ==" spinCount="100000" sqref="GM85:GM86 GP85:GQ86 GV85:GV86" name="Rango2_30_2_25"/>
    <protectedRange algorithmName="SHA-512" hashValue="Rgskw+AQdeJ5qbJdarzTa3SCkJfDGziy0Uan5N0F3IWn/H3Z/e+VcB56R7Nes7MPxNHewNP1sSSucVjz3iTLeA==" saltValue="qKZH3DnwaZHBzy3cBZo1qQ==" spinCount="100000" sqref="GE85:GE86" name="Rango2_31_28_24"/>
    <protectedRange algorithmName="SHA-512" hashValue="Umj9+5Ys20VQPxBFtc6qE5LtKKSgPKwit+B8dd4XnEUaLfBM2ozpkEC4YxwK0SbBiAHDDex+pY+LomQ0lyuamQ==" saltValue="N2/MCRws+mmA+NXw0axolg==" spinCount="100000" sqref="GI85:GI86 GG85:GG86 GK85:GK86 FX85:FX86 GD85:GD86" name="Rango2_31_2_39"/>
    <protectedRange algorithmName="SHA-512" hashValue="q2z5hEFmXS0v2chiPTC/VCoDWNlnhp+Xe6Ybfxe48vIsnB/KTJQxJv+pFUnCXfZ9T6vyJopuqFFNROfQTW/JUw==" saltValue="IctfdGJb5tOTpq+KPi9vww==" spinCount="100000" sqref="ID85:II86" name="Rango2_88_39_66"/>
    <protectedRange algorithmName="SHA-512" hashValue="XZw03RosI/l0z9FxmTtF29EdZ7P+4+ybhqoaAAUmURojSR5XbGfjC4f2i8gMqfY+RI9JvfdCA6PSh9TduXfUxA==" saltValue="5TPtLq2WoiRSae/yaDPnTw==" spinCount="100000" sqref="GL85:GL86 GJ85:GJ86 HI85:HI86 FT85:FT86 FH85:FH86 IK85:IL86 GS85:GS86 EN85:EN86 HT85:HY86 IA85:IA86 DZ85:EI86 EQ85:ER86 EU85:EV86 FE85:FE86 FP85:FQ86 FV85:FW86 FY85:FY86 GN85:GN86 GX85:GY86 IN85:IN86" name="Rango2_99_90"/>
    <protectedRange algorithmName="SHA-512" hashValue="YXHanhqXL0e4jPrzkCF8r/22WmlCviFUW909WKuG1JOcU0mp0/Huh0aP3EaGYxV2ep0WGu48HsShAy4Ka2uOiw==" saltValue="h/7U5iwJm7DLR4tRVfwZYw==" spinCount="100000" sqref="GH85:GH86 GB85:GB86" name="Rango2_33_32"/>
    <protectedRange algorithmName="SHA-512" hashValue="pL4tgTKqwEsWSIEGFTBd+4pvEhE7d5Q99Eijs+L/Y1rhA0saQGGRJw5Pv2HLOP0quglztFwB6WVnQ1YGxd4AiQ==" saltValue="IF5mhk2RcoEjrcYppes1VA==" spinCount="100000" sqref="FS85:FS86" name="Rango2_30_26"/>
    <protectedRange algorithmName="SHA-512" hashValue="q2z5hEFmXS0v2chiPTC/VCoDWNlnhp+Xe6Ybfxe48vIsnB/KTJQxJv+pFUnCXfZ9T6vyJopuqFFNROfQTW/JUw==" saltValue="IctfdGJb5tOTpq+KPi9vww==" spinCount="100000" sqref="HZ85:HZ86" name="Rango2_88_39_54_6"/>
    <protectedRange algorithmName="SHA-512" hashValue="q2z5hEFmXS0v2chiPTC/VCoDWNlnhp+Xe6Ybfxe48vIsnB/KTJQxJv+pFUnCXfZ9T6vyJopuqFFNROfQTW/JUw==" saltValue="IctfdGJb5tOTpq+KPi9vww==" spinCount="100000" sqref="IC85:IC86" name="Rango2_88_39_67_5"/>
    <protectedRange algorithmName="SHA-512" hashValue="EEHzbvEYwO1eufllBljOz0uf9BJ2ENtvOScQ7IsS321QhYbwKn7qhHKKP8cKj02rTDvVRMWvwQ1ZP0mZWsBprQ==" saltValue="CjXqBRFbKezlWOFV37MnDQ==" spinCount="100000" sqref="GM87 GP87:GQ87 GV87" name="Rango2_30_2_26"/>
    <protectedRange algorithmName="SHA-512" hashValue="Rgskw+AQdeJ5qbJdarzTa3SCkJfDGziy0Uan5N0F3IWn/H3Z/e+VcB56R7Nes7MPxNHewNP1sSSucVjz3iTLeA==" saltValue="qKZH3DnwaZHBzy3cBZo1qQ==" spinCount="100000" sqref="GE87" name="Rango2_31_28_25"/>
    <protectedRange algorithmName="SHA-512" hashValue="Umj9+5Ys20VQPxBFtc6qE5LtKKSgPKwit+B8dd4XnEUaLfBM2ozpkEC4YxwK0SbBiAHDDex+pY+LomQ0lyuamQ==" saltValue="N2/MCRws+mmA+NXw0axolg==" spinCount="100000" sqref="GI87 GG87 GK87 FX87 GA87 GD87" name="Rango2_31_2_41"/>
    <protectedRange algorithmName="SHA-512" hashValue="q2z5hEFmXS0v2chiPTC/VCoDWNlnhp+Xe6Ybfxe48vIsnB/KTJQxJv+pFUnCXfZ9T6vyJopuqFFNROfQTW/JUw==" saltValue="IctfdGJb5tOTpq+KPi9vww==" spinCount="100000" sqref="ID87:II87" name="Rango2_88_39_68"/>
    <protectedRange algorithmName="SHA-512" hashValue="XZw03RosI/l0z9FxmTtF29EdZ7P+4+ybhqoaAAUmURojSR5XbGfjC4f2i8gMqfY+RI9JvfdCA6PSh9TduXfUxA==" saltValue="5TPtLq2WoiRSae/yaDPnTw==" spinCount="100000" sqref="GL87 GJ87 HI87 FT87 FH87 IK87:IL87 GS87 EN87 HT87:HY87 IA87 DZ87:EI87 EQ87:ER87 EU87:EV87 FE87 FP87:FQ87 FV87:FW87 FY87 GN87 GX87:GY87 IN87" name="Rango2_99_91"/>
    <protectedRange algorithmName="SHA-512" hashValue="YXHanhqXL0e4jPrzkCF8r/22WmlCviFUW909WKuG1JOcU0mp0/Huh0aP3EaGYxV2ep0WGu48HsShAy4Ka2uOiw==" saltValue="h/7U5iwJm7DLR4tRVfwZYw==" spinCount="100000" sqref="GH87 GB87" name="Rango2_33_33"/>
    <protectedRange algorithmName="SHA-512" hashValue="pL4tgTKqwEsWSIEGFTBd+4pvEhE7d5Q99Eijs+L/Y1rhA0saQGGRJw5Pv2HLOP0quglztFwB6WVnQ1YGxd4AiQ==" saltValue="IF5mhk2RcoEjrcYppes1VA==" spinCount="100000" sqref="FS87" name="Rango2_30_27"/>
    <protectedRange algorithmName="SHA-512" hashValue="q2z5hEFmXS0v2chiPTC/VCoDWNlnhp+Xe6Ybfxe48vIsnB/KTJQxJv+pFUnCXfZ9T6vyJopuqFFNROfQTW/JUw==" saltValue="IctfdGJb5tOTpq+KPi9vww==" spinCount="100000" sqref="HZ87" name="Rango2_88_39_54_7"/>
    <protectedRange algorithmName="SHA-512" hashValue="q2z5hEFmXS0v2chiPTC/VCoDWNlnhp+Xe6Ybfxe48vIsnB/KTJQxJv+pFUnCXfZ9T6vyJopuqFFNROfQTW/JUw==" saltValue="IctfdGJb5tOTpq+KPi9vww==" spinCount="100000" sqref="IC87" name="Rango2_88_39_67_6"/>
    <protectedRange algorithmName="SHA-512" hashValue="EEHzbvEYwO1eufllBljOz0uf9BJ2ENtvOScQ7IsS321QhYbwKn7qhHKKP8cKj02rTDvVRMWvwQ1ZP0mZWsBprQ==" saltValue="CjXqBRFbKezlWOFV37MnDQ==" spinCount="100000" sqref="GM88 GP88:GQ88 GV88" name="Rango2_30_2_27"/>
    <protectedRange algorithmName="SHA-512" hashValue="Rgskw+AQdeJ5qbJdarzTa3SCkJfDGziy0Uan5N0F3IWn/H3Z/e+VcB56R7Nes7MPxNHewNP1sSSucVjz3iTLeA==" saltValue="qKZH3DnwaZHBzy3cBZo1qQ==" spinCount="100000" sqref="GE88" name="Rango2_31_28_26"/>
    <protectedRange algorithmName="SHA-512" hashValue="Umj9+5Ys20VQPxBFtc6qE5LtKKSgPKwit+B8dd4XnEUaLfBM2ozpkEC4YxwK0SbBiAHDDex+pY+LomQ0lyuamQ==" saltValue="N2/MCRws+mmA+NXw0axolg==" spinCount="100000" sqref="GI88 GG88 GK88 FX88 GA88 GD88" name="Rango2_31_2_42"/>
    <protectedRange algorithmName="SHA-512" hashValue="q2z5hEFmXS0v2chiPTC/VCoDWNlnhp+Xe6Ybfxe48vIsnB/KTJQxJv+pFUnCXfZ9T6vyJopuqFFNROfQTW/JUw==" saltValue="IctfdGJb5tOTpq+KPi9vww==" spinCount="100000" sqref="ID88:II88" name="Rango2_88_39_69"/>
    <protectedRange algorithmName="SHA-512" hashValue="XZw03RosI/l0z9FxmTtF29EdZ7P+4+ybhqoaAAUmURojSR5XbGfjC4f2i8gMqfY+RI9JvfdCA6PSh9TduXfUxA==" saltValue="5TPtLq2WoiRSae/yaDPnTw==" spinCount="100000" sqref="GL88 GJ88 HI88 FT88 FH88 IK88:IL88 GS88 EN88 HT88:HY88 IA88 DZ88:EI88 EQ88:ER88 EU88:EV88 FE88 FP88:FQ88 FV88:FW88 FY88 GN88 GX88:GY88 IN88" name="Rango2_99_97"/>
    <protectedRange algorithmName="SHA-512" hashValue="YXHanhqXL0e4jPrzkCF8r/22WmlCviFUW909WKuG1JOcU0mp0/Huh0aP3EaGYxV2ep0WGu48HsShAy4Ka2uOiw==" saltValue="h/7U5iwJm7DLR4tRVfwZYw==" spinCount="100000" sqref="GH88 GB88" name="Rango2_33_34"/>
    <protectedRange algorithmName="SHA-512" hashValue="pL4tgTKqwEsWSIEGFTBd+4pvEhE7d5Q99Eijs+L/Y1rhA0saQGGRJw5Pv2HLOP0quglztFwB6WVnQ1YGxd4AiQ==" saltValue="IF5mhk2RcoEjrcYppes1VA==" spinCount="100000" sqref="FS88" name="Rango2_30_28"/>
    <protectedRange algorithmName="SHA-512" hashValue="q2z5hEFmXS0v2chiPTC/VCoDWNlnhp+Xe6Ybfxe48vIsnB/KTJQxJv+pFUnCXfZ9T6vyJopuqFFNROfQTW/JUw==" saltValue="IctfdGJb5tOTpq+KPi9vww==" spinCount="100000" sqref="HZ88" name="Rango2_88_39_54_8"/>
    <protectedRange algorithmName="SHA-512" hashValue="q2z5hEFmXS0v2chiPTC/VCoDWNlnhp+Xe6Ybfxe48vIsnB/KTJQxJv+pFUnCXfZ9T6vyJopuqFFNROfQTW/JUw==" saltValue="IctfdGJb5tOTpq+KPi9vww==" spinCount="100000" sqref="IC88" name="Rango2_88_39_67_7"/>
    <protectedRange algorithmName="SHA-512" hashValue="Gqwr8n5jYbCESAqCFk8dpOzViQICBV+k0xoqBoQaZ5lHaRlvT9TZDB4yXtm+qC6OhD064ZDBOFWkwo+LHXu1sg==" saltValue="gEL9PCN2ekF2IxW9yqAGYA==" spinCount="100000" sqref="IR63" name="Rango2_40_2_4_1"/>
    <protectedRange algorithmName="SHA-512" hashValue="D8TacORwT7iz0mF9GEucchnMHfB5er2FFjQsxyeWWyeJkM6Bt3gYQ3LbcHPxZXFpVAYtFOuTrzYOCJrlZDx16g==" saltValue="QtCzIBktdS4NZkOEGcLTRQ==" spinCount="100000" sqref="IV63" name="Rango2_41_4_1"/>
    <protectedRange algorithmName="SHA-512" hashValue="Gqwr8n5jYbCESAqCFk8dpOzViQICBV+k0xoqBoQaZ5lHaRlvT9TZDB4yXtm+qC6OhD064ZDBOFWkwo+LHXu1sg==" saltValue="gEL9PCN2ekF2IxW9yqAGYA==" spinCount="100000" sqref="IR64" name="Rango2_40_2_5_1"/>
    <protectedRange algorithmName="SHA-512" hashValue="D8TacORwT7iz0mF9GEucchnMHfB5er2FFjQsxyeWWyeJkM6Bt3gYQ3LbcHPxZXFpVAYtFOuTrzYOCJrlZDx16g==" saltValue="QtCzIBktdS4NZkOEGcLTRQ==" spinCount="100000" sqref="IV64" name="Rango2_41_5_1"/>
    <protectedRange algorithmName="SHA-512" hashValue="Gqwr8n5jYbCESAqCFk8dpOzViQICBV+k0xoqBoQaZ5lHaRlvT9TZDB4yXtm+qC6OhD064ZDBOFWkwo+LHXu1sg==" saltValue="gEL9PCN2ekF2IxW9yqAGYA==" spinCount="100000" sqref="IR65:IR67" name="Rango2_40_2_7_1"/>
    <protectedRange algorithmName="SHA-512" hashValue="D8TacORwT7iz0mF9GEucchnMHfB5er2FFjQsxyeWWyeJkM6Bt3gYQ3LbcHPxZXFpVAYtFOuTrzYOCJrlZDx16g==" saltValue="QtCzIBktdS4NZkOEGcLTRQ==" spinCount="100000" sqref="IV65:IV67 JS65:JT65 JN65:JN66" name="Rango2_41_7_1"/>
    <protectedRange algorithmName="SHA-512" hashValue="Gqwr8n5jYbCESAqCFk8dpOzViQICBV+k0xoqBoQaZ5lHaRlvT9TZDB4yXtm+qC6OhD064ZDBOFWkwo+LHXu1sg==" saltValue="gEL9PCN2ekF2IxW9yqAGYA==" spinCount="100000" sqref="IR68" name="Rango2_40_2_8_1"/>
    <protectedRange algorithmName="SHA-512" hashValue="D8TacORwT7iz0mF9GEucchnMHfB5er2FFjQsxyeWWyeJkM6Bt3gYQ3LbcHPxZXFpVAYtFOuTrzYOCJrlZDx16g==" saltValue="QtCzIBktdS4NZkOEGcLTRQ==" spinCount="100000" sqref="IV68" name="Rango2_41_8_1"/>
    <protectedRange algorithmName="SHA-512" hashValue="Gqwr8n5jYbCESAqCFk8dpOzViQICBV+k0xoqBoQaZ5lHaRlvT9TZDB4yXtm+qC6OhD064ZDBOFWkwo+LHXu1sg==" saltValue="gEL9PCN2ekF2IxW9yqAGYA==" spinCount="100000" sqref="IR69:IR70" name="Rango2_40_2_9_1"/>
    <protectedRange algorithmName="SHA-512" hashValue="D8TacORwT7iz0mF9GEucchnMHfB5er2FFjQsxyeWWyeJkM6Bt3gYQ3LbcHPxZXFpVAYtFOuTrzYOCJrlZDx16g==" saltValue="QtCzIBktdS4NZkOEGcLTRQ==" spinCount="100000" sqref="IV69:IV70" name="Rango2_41_9_1"/>
    <protectedRange algorithmName="SHA-512" hashValue="Gqwr8n5jYbCESAqCFk8dpOzViQICBV+k0xoqBoQaZ5lHaRlvT9TZDB4yXtm+qC6OhD064ZDBOFWkwo+LHXu1sg==" saltValue="gEL9PCN2ekF2IxW9yqAGYA==" spinCount="100000" sqref="IR71" name="Rango2_40_2_10_1"/>
    <protectedRange algorithmName="SHA-512" hashValue="D8TacORwT7iz0mF9GEucchnMHfB5er2FFjQsxyeWWyeJkM6Bt3gYQ3LbcHPxZXFpVAYtFOuTrzYOCJrlZDx16g==" saltValue="QtCzIBktdS4NZkOEGcLTRQ==" spinCount="100000" sqref="IV71" name="Rango2_41_10_1"/>
    <protectedRange algorithmName="SHA-512" hashValue="Gqwr8n5jYbCESAqCFk8dpOzViQICBV+k0xoqBoQaZ5lHaRlvT9TZDB4yXtm+qC6OhD064ZDBOFWkwo+LHXu1sg==" saltValue="gEL9PCN2ekF2IxW9yqAGYA==" spinCount="100000" sqref="IR72" name="Rango2_40_2_11_1"/>
    <protectedRange algorithmName="SHA-512" hashValue="D8TacORwT7iz0mF9GEucchnMHfB5er2FFjQsxyeWWyeJkM6Bt3gYQ3LbcHPxZXFpVAYtFOuTrzYOCJrlZDx16g==" saltValue="QtCzIBktdS4NZkOEGcLTRQ==" spinCount="100000" sqref="IV72" name="Rango2_41_11_1"/>
    <protectedRange algorithmName="SHA-512" hashValue="Gqwr8n5jYbCESAqCFk8dpOzViQICBV+k0xoqBoQaZ5lHaRlvT9TZDB4yXtm+qC6OhD064ZDBOFWkwo+LHXu1sg==" saltValue="gEL9PCN2ekF2IxW9yqAGYA==" spinCount="100000" sqref="IR73:IR76" name="Rango2_40_2_13_1"/>
    <protectedRange algorithmName="SHA-512" hashValue="D8TacORwT7iz0mF9GEucchnMHfB5er2FFjQsxyeWWyeJkM6Bt3gYQ3LbcHPxZXFpVAYtFOuTrzYOCJrlZDx16g==" saltValue="QtCzIBktdS4NZkOEGcLTRQ==" spinCount="100000" sqref="IV73:IV76" name="Rango2_41_13_1"/>
    <protectedRange algorithmName="SHA-512" hashValue="Gqwr8n5jYbCESAqCFk8dpOzViQICBV+k0xoqBoQaZ5lHaRlvT9TZDB4yXtm+qC6OhD064ZDBOFWkwo+LHXu1sg==" saltValue="gEL9PCN2ekF2IxW9yqAGYA==" spinCount="100000" sqref="IR77" name="Rango2_40_2_13_2"/>
    <protectedRange algorithmName="SHA-512" hashValue="D8TacORwT7iz0mF9GEucchnMHfB5er2FFjQsxyeWWyeJkM6Bt3gYQ3LbcHPxZXFpVAYtFOuTrzYOCJrlZDx16g==" saltValue="QtCzIBktdS4NZkOEGcLTRQ==" spinCount="100000" sqref="IV77" name="Rango2_41_13_2"/>
    <protectedRange algorithmName="SHA-512" hashValue="Gqwr8n5jYbCESAqCFk8dpOzViQICBV+k0xoqBoQaZ5lHaRlvT9TZDB4yXtm+qC6OhD064ZDBOFWkwo+LHXu1sg==" saltValue="gEL9PCN2ekF2IxW9yqAGYA==" spinCount="100000" sqref="IR78:IR79" name="Rango2_40_2_13_3"/>
    <protectedRange algorithmName="SHA-512" hashValue="D8TacORwT7iz0mF9GEucchnMHfB5er2FFjQsxyeWWyeJkM6Bt3gYQ3LbcHPxZXFpVAYtFOuTrzYOCJrlZDx16g==" saltValue="QtCzIBktdS4NZkOEGcLTRQ==" spinCount="100000" sqref="IV78:IV79" name="Rango2_41_13_3"/>
    <protectedRange algorithmName="SHA-512" hashValue="Gqwr8n5jYbCESAqCFk8dpOzViQICBV+k0xoqBoQaZ5lHaRlvT9TZDB4yXtm+qC6OhD064ZDBOFWkwo+LHXu1sg==" saltValue="gEL9PCN2ekF2IxW9yqAGYA==" spinCount="100000" sqref="IR80:IR81" name="Rango2_40_2_13_4"/>
    <protectedRange algorithmName="SHA-512" hashValue="D8TacORwT7iz0mF9GEucchnMHfB5er2FFjQsxyeWWyeJkM6Bt3gYQ3LbcHPxZXFpVAYtFOuTrzYOCJrlZDx16g==" saltValue="QtCzIBktdS4NZkOEGcLTRQ==" spinCount="100000" sqref="IV80:IV81" name="Rango2_41_13_4"/>
    <protectedRange algorithmName="SHA-512" hashValue="Gqwr8n5jYbCESAqCFk8dpOzViQICBV+k0xoqBoQaZ5lHaRlvT9TZDB4yXtm+qC6OhD064ZDBOFWkwo+LHXu1sg==" saltValue="gEL9PCN2ekF2IxW9yqAGYA==" spinCount="100000" sqref="IR83:IR84" name="Rango2_40_2_24"/>
    <protectedRange algorithmName="SHA-512" hashValue="D8TacORwT7iz0mF9GEucchnMHfB5er2FFjQsxyeWWyeJkM6Bt3gYQ3LbcHPxZXFpVAYtFOuTrzYOCJrlZDx16g==" saltValue="QtCzIBktdS4NZkOEGcLTRQ==" spinCount="100000" sqref="IV84" name="Rango2_41_24"/>
    <protectedRange algorithmName="SHA-512" hashValue="Gqwr8n5jYbCESAqCFk8dpOzViQICBV+k0xoqBoQaZ5lHaRlvT9TZDB4yXtm+qC6OhD064ZDBOFWkwo+LHXu1sg==" saltValue="gEL9PCN2ekF2IxW9yqAGYA==" spinCount="100000" sqref="IR82" name="Rango2_40_2_13_5"/>
    <protectedRange algorithmName="SHA-512" hashValue="D8TacORwT7iz0mF9GEucchnMHfB5er2FFjQsxyeWWyeJkM6Bt3gYQ3LbcHPxZXFpVAYtFOuTrzYOCJrlZDx16g==" saltValue="QtCzIBktdS4NZkOEGcLTRQ==" spinCount="100000" sqref="IV82:IV83" name="Rango2_41_13_5"/>
    <protectedRange algorithmName="SHA-512" hashValue="Gqwr8n5jYbCESAqCFk8dpOzViQICBV+k0xoqBoQaZ5lHaRlvT9TZDB4yXtm+qC6OhD064ZDBOFWkwo+LHXu1sg==" saltValue="gEL9PCN2ekF2IxW9yqAGYA==" spinCount="100000" sqref="IR85:IR86" name="Rango2_40_2_25"/>
    <protectedRange algorithmName="SHA-512" hashValue="D8TacORwT7iz0mF9GEucchnMHfB5er2FFjQsxyeWWyeJkM6Bt3gYQ3LbcHPxZXFpVAYtFOuTrzYOCJrlZDx16g==" saltValue="QtCzIBktdS4NZkOEGcLTRQ==" spinCount="100000" sqref="IV85:IV86" name="Rango2_41_25"/>
    <protectedRange algorithmName="SHA-512" hashValue="Gqwr8n5jYbCESAqCFk8dpOzViQICBV+k0xoqBoQaZ5lHaRlvT9TZDB4yXtm+qC6OhD064ZDBOFWkwo+LHXu1sg==" saltValue="gEL9PCN2ekF2IxW9yqAGYA==" spinCount="100000" sqref="IR87" name="Rango2_40_2_26"/>
    <protectedRange algorithmName="SHA-512" hashValue="D8TacORwT7iz0mF9GEucchnMHfB5er2FFjQsxyeWWyeJkM6Bt3gYQ3LbcHPxZXFpVAYtFOuTrzYOCJrlZDx16g==" saltValue="QtCzIBktdS4NZkOEGcLTRQ==" spinCount="100000" sqref="IV87" name="Rango2_41_26"/>
    <protectedRange algorithmName="SHA-512" hashValue="Gqwr8n5jYbCESAqCFk8dpOzViQICBV+k0xoqBoQaZ5lHaRlvT9TZDB4yXtm+qC6OhD064ZDBOFWkwo+LHXu1sg==" saltValue="gEL9PCN2ekF2IxW9yqAGYA==" spinCount="100000" sqref="IR88" name="Rango2_40_2_27"/>
    <protectedRange algorithmName="SHA-512" hashValue="D8TacORwT7iz0mF9GEucchnMHfB5er2FFjQsxyeWWyeJkM6Bt3gYQ3LbcHPxZXFpVAYtFOuTrzYOCJrlZDx16g==" saltValue="QtCzIBktdS4NZkOEGcLTRQ==" spinCount="100000" sqref="IV88" name="Rango2_41_27"/>
    <protectedRange algorithmName="SHA-512" hashValue="6a5oYwZw9WJcgjqXpleUXH8uaqNEuymPPpeOb7lKBc1WoM6IG/DNyDLWmj2lYwxnZO2yhl+B61kwrxD9m9AdhQ==" saltValue="tdNQPzLQd+n9Ww064QJIaQ==" spinCount="100000" sqref="H89:H91" name="Rango2_61_16"/>
    <protectedRange algorithmName="SHA-512" hashValue="XM8+0Jh5zLWw02PI0Lt8dLqjTcW5ulySion19FAnruDN6QRp4UwcVqdfQxnOQAItgpWG7rNsELzjwy0iXOonxw==" saltValue="Sd4WFUedDfLKoMQTDrxJuQ==" spinCount="100000" sqref="J89:J91" name="Rango2_88_4_4_16"/>
    <protectedRange algorithmName="SHA-512" hashValue="EMMPgE8t/az1rHHzaZAQIhz+GQV0k2O/tQGA96sJqEEMzz1efIRa4CcLzC7iY9CCscto3g7dwz41haOE28iXYg==" saltValue="CVzFsG4X4LXUMo7796PiDQ==" spinCount="100000" sqref="K89:L91 I89:I91 D90:G91 B90:B91 C90:C125 B89:G89" name="Rango2_10_16"/>
    <protectedRange algorithmName="SHA-512" hashValue="6a5oYwZw9WJcgjqXpleUXH8uaqNEuymPPpeOb7lKBc1WoM6IG/DNyDLWmj2lYwxnZO2yhl+B61kwrxD9m9AdhQ==" saltValue="tdNQPzLQd+n9Ww064QJIaQ==" spinCount="100000" sqref="H92" name="Rango2_61_17"/>
    <protectedRange algorithmName="SHA-512" hashValue="XM8+0Jh5zLWw02PI0Lt8dLqjTcW5ulySion19FAnruDN6QRp4UwcVqdfQxnOQAItgpWG7rNsELzjwy0iXOonxw==" saltValue="Sd4WFUedDfLKoMQTDrxJuQ==" spinCount="100000" sqref="J92" name="Rango2_88_4_4_17"/>
    <protectedRange algorithmName="SHA-512" hashValue="EMMPgE8t/az1rHHzaZAQIhz+GQV0k2O/tQGA96sJqEEMzz1efIRa4CcLzC7iY9CCscto3g7dwz41haOE28iXYg==" saltValue="CVzFsG4X4LXUMo7796PiDQ==" spinCount="100000" sqref="K92:L92 I92 B92 D92:G92" name="Rango2_10_17"/>
    <protectedRange algorithmName="SHA-512" hashValue="6a5oYwZw9WJcgjqXpleUXH8uaqNEuymPPpeOb7lKBc1WoM6IG/DNyDLWmj2lYwxnZO2yhl+B61kwrxD9m9AdhQ==" saltValue="tdNQPzLQd+n9Ww064QJIaQ==" spinCount="100000" sqref="H93:H94" name="Rango2_61_18"/>
    <protectedRange algorithmName="SHA-512" hashValue="XM8+0Jh5zLWw02PI0Lt8dLqjTcW5ulySion19FAnruDN6QRp4UwcVqdfQxnOQAItgpWG7rNsELzjwy0iXOonxw==" saltValue="Sd4WFUedDfLKoMQTDrxJuQ==" spinCount="100000" sqref="J93:J94" name="Rango2_88_4_4_18"/>
    <protectedRange algorithmName="SHA-512" hashValue="EMMPgE8t/az1rHHzaZAQIhz+GQV0k2O/tQGA96sJqEEMzz1efIRa4CcLzC7iY9CCscto3g7dwz41haOE28iXYg==" saltValue="CVzFsG4X4LXUMo7796PiDQ==" spinCount="100000" sqref="K93:L94 I93:I94 B93:B94 D93:G94" name="Rango2_10_18"/>
    <protectedRange algorithmName="SHA-512" hashValue="6a5oYwZw9WJcgjqXpleUXH8uaqNEuymPPpeOb7lKBc1WoM6IG/DNyDLWmj2lYwxnZO2yhl+B61kwrxD9m9AdhQ==" saltValue="tdNQPzLQd+n9Ww064QJIaQ==" spinCount="100000" sqref="H95" name="Rango2_61_19"/>
    <protectedRange algorithmName="SHA-512" hashValue="XM8+0Jh5zLWw02PI0Lt8dLqjTcW5ulySion19FAnruDN6QRp4UwcVqdfQxnOQAItgpWG7rNsELzjwy0iXOonxw==" saltValue="Sd4WFUedDfLKoMQTDrxJuQ==" spinCount="100000" sqref="J95" name="Rango2_88_4_4_19"/>
    <protectedRange algorithmName="SHA-512" hashValue="EMMPgE8t/az1rHHzaZAQIhz+GQV0k2O/tQGA96sJqEEMzz1efIRa4CcLzC7iY9CCscto3g7dwz41haOE28iXYg==" saltValue="CVzFsG4X4LXUMo7796PiDQ==" spinCount="100000" sqref="K95:L95 I95 B95 D95:G95" name="Rango2_10_19"/>
    <protectedRange algorithmName="SHA-512" hashValue="6a5oYwZw9WJcgjqXpleUXH8uaqNEuymPPpeOb7lKBc1WoM6IG/DNyDLWmj2lYwxnZO2yhl+B61kwrxD9m9AdhQ==" saltValue="tdNQPzLQd+n9Ww064QJIaQ==" spinCount="100000" sqref="H96" name="Rango2_61_20"/>
    <protectedRange algorithmName="SHA-512" hashValue="XM8+0Jh5zLWw02PI0Lt8dLqjTcW5ulySion19FAnruDN6QRp4UwcVqdfQxnOQAItgpWG7rNsELzjwy0iXOonxw==" saltValue="Sd4WFUedDfLKoMQTDrxJuQ==" spinCount="100000" sqref="J96" name="Rango2_88_4_4_20"/>
    <protectedRange algorithmName="SHA-512" hashValue="EMMPgE8t/az1rHHzaZAQIhz+GQV0k2O/tQGA96sJqEEMzz1efIRa4CcLzC7iY9CCscto3g7dwz41haOE28iXYg==" saltValue="CVzFsG4X4LXUMo7796PiDQ==" spinCount="100000" sqref="K96:L96 I96 B96 D96:G96" name="Rango2_10_20"/>
    <protectedRange algorithmName="SHA-512" hashValue="6a5oYwZw9WJcgjqXpleUXH8uaqNEuymPPpeOb7lKBc1WoM6IG/DNyDLWmj2lYwxnZO2yhl+B61kwrxD9m9AdhQ==" saltValue="tdNQPzLQd+n9Ww064QJIaQ==" spinCount="100000" sqref="H97" name="Rango2_61_21"/>
    <protectedRange algorithmName="SHA-512" hashValue="XM8+0Jh5zLWw02PI0Lt8dLqjTcW5ulySion19FAnruDN6QRp4UwcVqdfQxnOQAItgpWG7rNsELzjwy0iXOonxw==" saltValue="Sd4WFUedDfLKoMQTDrxJuQ==" spinCount="100000" sqref="J97" name="Rango2_88_4_4_21"/>
    <protectedRange algorithmName="SHA-512" hashValue="EMMPgE8t/az1rHHzaZAQIhz+GQV0k2O/tQGA96sJqEEMzz1efIRa4CcLzC7iY9CCscto3g7dwz41haOE28iXYg==" saltValue="CVzFsG4X4LXUMo7796PiDQ==" spinCount="100000" sqref="K97:L97 I97 B97 D97:G97" name="Rango2_10_21"/>
    <protectedRange algorithmName="SHA-512" hashValue="6a5oYwZw9WJcgjqXpleUXH8uaqNEuymPPpeOb7lKBc1WoM6IG/DNyDLWmj2lYwxnZO2yhl+B61kwrxD9m9AdhQ==" saltValue="tdNQPzLQd+n9Ww064QJIaQ==" spinCount="100000" sqref="H98:H99" name="Rango2_61_22"/>
    <protectedRange algorithmName="SHA-512" hashValue="XM8+0Jh5zLWw02PI0Lt8dLqjTcW5ulySion19FAnruDN6QRp4UwcVqdfQxnOQAItgpWG7rNsELzjwy0iXOonxw==" saltValue="Sd4WFUedDfLKoMQTDrxJuQ==" spinCount="100000" sqref="J98:J99" name="Rango2_88_4_4_22"/>
    <protectedRange algorithmName="SHA-512" hashValue="EMMPgE8t/az1rHHzaZAQIhz+GQV0k2O/tQGA96sJqEEMzz1efIRa4CcLzC7iY9CCscto3g7dwz41haOE28iXYg==" saltValue="CVzFsG4X4LXUMo7796PiDQ==" spinCount="100000" sqref="K98:L99 I98:I99 B98:B99 D98:G99" name="Rango2_10_22"/>
    <protectedRange algorithmName="SHA-512" hashValue="6a5oYwZw9WJcgjqXpleUXH8uaqNEuymPPpeOb7lKBc1WoM6IG/DNyDLWmj2lYwxnZO2yhl+B61kwrxD9m9AdhQ==" saltValue="tdNQPzLQd+n9Ww064QJIaQ==" spinCount="100000" sqref="H100:H101" name="Rango2_61_24"/>
    <protectedRange algorithmName="SHA-512" hashValue="XM8+0Jh5zLWw02PI0Lt8dLqjTcW5ulySion19FAnruDN6QRp4UwcVqdfQxnOQAItgpWG7rNsELzjwy0iXOonxw==" saltValue="Sd4WFUedDfLKoMQTDrxJuQ==" spinCount="100000" sqref="J100:J101" name="Rango2_88_4_4_24"/>
    <protectedRange algorithmName="SHA-512" hashValue="EMMPgE8t/az1rHHzaZAQIhz+GQV0k2O/tQGA96sJqEEMzz1efIRa4CcLzC7iY9CCscto3g7dwz41haOE28iXYg==" saltValue="CVzFsG4X4LXUMo7796PiDQ==" spinCount="100000" sqref="K100:L101 I100:I101 B100:B101 D100:G101" name="Rango2_10_24"/>
    <protectedRange algorithmName="SHA-512" hashValue="6a5oYwZw9WJcgjqXpleUXH8uaqNEuymPPpeOb7lKBc1WoM6IG/DNyDLWmj2lYwxnZO2yhl+B61kwrxD9m9AdhQ==" saltValue="tdNQPzLQd+n9Ww064QJIaQ==" spinCount="100000" sqref="H102:H103" name="Rango2_61_25"/>
    <protectedRange algorithmName="SHA-512" hashValue="XM8+0Jh5zLWw02PI0Lt8dLqjTcW5ulySion19FAnruDN6QRp4UwcVqdfQxnOQAItgpWG7rNsELzjwy0iXOonxw==" saltValue="Sd4WFUedDfLKoMQTDrxJuQ==" spinCount="100000" sqref="J102:J103" name="Rango2_88_4_4_25"/>
    <protectedRange algorithmName="SHA-512" hashValue="EMMPgE8t/az1rHHzaZAQIhz+GQV0k2O/tQGA96sJqEEMzz1efIRa4CcLzC7iY9CCscto3g7dwz41haOE28iXYg==" saltValue="CVzFsG4X4LXUMo7796PiDQ==" spinCount="100000" sqref="K102:L103 I102:I103 B102:B103 D102:G103" name="Rango2_10_25"/>
    <protectedRange algorithmName="SHA-512" hashValue="6a5oYwZw9WJcgjqXpleUXH8uaqNEuymPPpeOb7lKBc1WoM6IG/DNyDLWmj2lYwxnZO2yhl+B61kwrxD9m9AdhQ==" saltValue="tdNQPzLQd+n9Ww064QJIaQ==" spinCount="100000" sqref="H104:H113" name="Rango2_61_26"/>
    <protectedRange algorithmName="SHA-512" hashValue="XM8+0Jh5zLWw02PI0Lt8dLqjTcW5ulySion19FAnruDN6QRp4UwcVqdfQxnOQAItgpWG7rNsELzjwy0iXOonxw==" saltValue="Sd4WFUedDfLKoMQTDrxJuQ==" spinCount="100000" sqref="J104:J113" name="Rango2_88_4_4_26"/>
    <protectedRange algorithmName="SHA-512" hashValue="EMMPgE8t/az1rHHzaZAQIhz+GQV0k2O/tQGA96sJqEEMzz1efIRa4CcLzC7iY9CCscto3g7dwz41haOE28iXYg==" saltValue="CVzFsG4X4LXUMo7796PiDQ==" spinCount="100000" sqref="K104:L113 I104:I113 B104:B113 D104:G113" name="Rango2_10_26"/>
    <protectedRange algorithmName="SHA-512" hashValue="6a5oYwZw9WJcgjqXpleUXH8uaqNEuymPPpeOb7lKBc1WoM6IG/DNyDLWmj2lYwxnZO2yhl+B61kwrxD9m9AdhQ==" saltValue="tdNQPzLQd+n9Ww064QJIaQ==" spinCount="100000" sqref="H114:H117" name="Rango2_61_27"/>
    <protectedRange algorithmName="SHA-512" hashValue="XM8+0Jh5zLWw02PI0Lt8dLqjTcW5ulySion19FAnruDN6QRp4UwcVqdfQxnOQAItgpWG7rNsELzjwy0iXOonxw==" saltValue="Sd4WFUedDfLKoMQTDrxJuQ==" spinCount="100000" sqref="J114:J117" name="Rango2_88_4_4_27"/>
    <protectedRange algorithmName="SHA-512" hashValue="EMMPgE8t/az1rHHzaZAQIhz+GQV0k2O/tQGA96sJqEEMzz1efIRa4CcLzC7iY9CCscto3g7dwz41haOE28iXYg==" saltValue="CVzFsG4X4LXUMo7796PiDQ==" spinCount="100000" sqref="K114:L117 I114:I117 B114:B117 D114:G117" name="Rango2_10_27"/>
    <protectedRange algorithmName="SHA-512" hashValue="6a5oYwZw9WJcgjqXpleUXH8uaqNEuymPPpeOb7lKBc1WoM6IG/DNyDLWmj2lYwxnZO2yhl+B61kwrxD9m9AdhQ==" saltValue="tdNQPzLQd+n9Ww064QJIaQ==" spinCount="100000" sqref="H118:H125" name="Rango2_61_28"/>
    <protectedRange algorithmName="SHA-512" hashValue="XM8+0Jh5zLWw02PI0Lt8dLqjTcW5ulySion19FAnruDN6QRp4UwcVqdfQxnOQAItgpWG7rNsELzjwy0iXOonxw==" saltValue="Sd4WFUedDfLKoMQTDrxJuQ==" spinCount="100000" sqref="J118:J125" name="Rango2_88_4_4_28"/>
    <protectedRange algorithmName="SHA-512" hashValue="EMMPgE8t/az1rHHzaZAQIhz+GQV0k2O/tQGA96sJqEEMzz1efIRa4CcLzC7iY9CCscto3g7dwz41haOE28iXYg==" saltValue="CVzFsG4X4LXUMo7796PiDQ==" spinCount="100000" sqref="K118:L125 I118:I125 B118:B125 D118:G125" name="Rango2_10_28"/>
    <protectedRange algorithmName="SHA-512" hashValue="RQ91b7oAw60DVtcgB2vRpial2kSdzJx5guGCTYUwXYkKrtrUHfiYnLf9R+SNpYXlJDYpyEJLhcWwP0EqNN86dQ==" saltValue="W3RbH3zrcY9sy39xNwXNxg==" spinCount="100000" sqref="AZ89:BH91 BU89:BX91" name="Rango2_88_99_30"/>
    <protectedRange algorithmName="SHA-512" hashValue="fMbmUM1DQ7FuAPRNvFL5mPdHUYjQnlLFhkuaxvHguaqR7aWyDxcmJs0jLYQfQKY+oyhsMb4Lew4VL6i7um3/ew==" saltValue="ydaTm0CeH8+/cYqoL/AMaQ==" spinCount="100000" sqref="AT89:AT91 AV89:AY91" name="Rango2_88_91_27"/>
    <protectedRange algorithmName="SHA-512" hashValue="CHipOQaT63FWw628cQcXXJRZlrbNZ7OgmnEbDx38UmmH7z19GRYEzXFiVOzHAy1OAaAbST7g2bHZHDKQp2qm3w==" saltValue="iRVuL+373yLHv0ZHzS9qog==" spinCount="100000" sqref="AF89:AG91 AI89:AI91 AK89:AK91" name="Rango2_88_7_5_30"/>
    <protectedRange algorithmName="SHA-512" hashValue="NkG6oHuDGvGBEiLAAq8MEJHEfLQUMyjihfH+DBXhT+eQW0r1yri7tOJEFRM9nbOejjjXiviq9RFo7KB7wF+xJA==" saltValue="bpjB0AAANu2X/PeR3eiFkA==" spinCount="100000" sqref="AL89:AR91" name="Rango2_88_65_28"/>
    <protectedRange algorithmName="SHA-512" hashValue="fPHvtIAf3pQeZUoAI9C2/vdXMHBpqqEq+67P5Ypyu4+9IWqs3yc9TZcMWQ0THLxUwqseQPyVvakuYFtCwJHsxA==" saltValue="QHIogSs2PrwAfdqa9PAOFQ==" spinCount="100000" sqref="AB89:AB91" name="Rango2_88_5_5_28"/>
    <protectedRange algorithmName="SHA-512" hashValue="LEEeiU6pKqm7TAP46VGlz0q+evvFwpT/0iLpRuWuQ7MacbP0OGL1/FSmrIEOg2rb6M+Jla2bPbVWiGag27j87w==" saltValue="HEVt+pS5OloNDlqSnzGLLw==" spinCount="100000" sqref="AH89:AH91" name="Rango2_8_7_28"/>
    <protectedRange algorithmName="SHA-512" hashValue="q2z5hEFmXS0v2chiPTC/VCoDWNlnhp+Xe6Ybfxe48vIsnB/KTJQxJv+pFUnCXfZ9T6vyJopuqFFNROfQTW/JUw==" saltValue="IctfdGJb5tOTpq+KPi9vww==" spinCount="100000" sqref="AD89:AE91" name="Rango2_88_39_70"/>
    <protectedRange algorithmName="SHA-512" hashValue="AYYX88LSDB6RDNMvSqt0KPGWPjBqTk56tMxTOlv5QD61MGTKAAQnSnudvNDWPN0Bbllh2qRQC+P5uq7goxjdrw==" saltValue="i/iPMewnks1FoXYOjKMEVg==" spinCount="100000" sqref="AA89:AA91" name="Rango2_87_6_28"/>
    <protectedRange algorithmName="SHA-512" hashValue="NUll9P9xh7KbSfMYpMxsRZLfDw/y/AzW2LSWlpXVscBDqiAxmzo71xjs+a2lh+jRa7pceOC849slke4+ZKx8LA==" saltValue="8qbkKpQ+CiQuLnqgShNvXA==" spinCount="100000" sqref="S89:S91" name="Rango2_88_6_28"/>
    <protectedRange algorithmName="SHA-512" hashValue="KHhv3JU/LRdRrRTxxkgFceEHPZ5UzadmpZRZR3zmQRnPvkUJZuanRafIJ+qde0IWwLZSvFIQDyUAHq6v6k7XIg==" saltValue="2GKG1kCzVNNcn+vbOPuhJA==" spinCount="100000" sqref="P89:P91" name="Rango2_2_5_28"/>
    <protectedRange algorithmName="SHA-512" hashValue="XZw03RosI/l0z9FxmTtF29EdZ7P+4+ybhqoaAAUmURojSR5XbGfjC4f2i8gMqfY+RI9JvfdCA6PSh9TduXfUxA==" saltValue="5TPtLq2WoiRSae/yaDPnTw==" spinCount="100000" sqref="AS89:AS91 AU89:AU91 T89:Z91 CI89:CJ91 CR89:CS91 CO89:CP91 CU89:CX91 BQ89:BT91 BY89:CA91 CD89:CE91 N89:N91 Q89:R91 BI89:BK89 CZ89:DM91 BI91:BK91 BI90:BJ90" name="Rango2_99_99"/>
    <protectedRange algorithmName="SHA-512" hashValue="RQ91b7oAw60DVtcgB2vRpial2kSdzJx5guGCTYUwXYkKrtrUHfiYnLf9R+SNpYXlJDYpyEJLhcWwP0EqNN86dQ==" saltValue="W3RbH3zrcY9sy39xNwXNxg==" spinCount="100000" sqref="AZ92:BH92 BU92:BX92" name="Rango2_88_99_31"/>
    <protectedRange algorithmName="SHA-512" hashValue="fMbmUM1DQ7FuAPRNvFL5mPdHUYjQnlLFhkuaxvHguaqR7aWyDxcmJs0jLYQfQKY+oyhsMb4Lew4VL6i7um3/ew==" saltValue="ydaTm0CeH8+/cYqoL/AMaQ==" spinCount="100000" sqref="AT92 AV92:AY92" name="Rango2_88_91_28"/>
    <protectedRange algorithmName="SHA-512" hashValue="CHipOQaT63FWw628cQcXXJRZlrbNZ7OgmnEbDx38UmmH7z19GRYEzXFiVOzHAy1OAaAbST7g2bHZHDKQp2qm3w==" saltValue="iRVuL+373yLHv0ZHzS9qog==" spinCount="100000" sqref="AF92:AG92 AI92 AK92" name="Rango2_88_7_5_31"/>
    <protectedRange algorithmName="SHA-512" hashValue="NkG6oHuDGvGBEiLAAq8MEJHEfLQUMyjihfH+DBXhT+eQW0r1yri7tOJEFRM9nbOejjjXiviq9RFo7KB7wF+xJA==" saltValue="bpjB0AAANu2X/PeR3eiFkA==" spinCount="100000" sqref="AL92:AR92" name="Rango2_88_65_29"/>
    <protectedRange algorithmName="SHA-512" hashValue="fPHvtIAf3pQeZUoAI9C2/vdXMHBpqqEq+67P5Ypyu4+9IWqs3yc9TZcMWQ0THLxUwqseQPyVvakuYFtCwJHsxA==" saltValue="QHIogSs2PrwAfdqa9PAOFQ==" spinCount="100000" sqref="AB92" name="Rango2_88_5_5_29"/>
    <protectedRange algorithmName="SHA-512" hashValue="LEEeiU6pKqm7TAP46VGlz0q+evvFwpT/0iLpRuWuQ7MacbP0OGL1/FSmrIEOg2rb6M+Jla2bPbVWiGag27j87w==" saltValue="HEVt+pS5OloNDlqSnzGLLw==" spinCount="100000" sqref="AH92" name="Rango2_8_7_29"/>
    <protectedRange algorithmName="SHA-512" hashValue="q2z5hEFmXS0v2chiPTC/VCoDWNlnhp+Xe6Ybfxe48vIsnB/KTJQxJv+pFUnCXfZ9T6vyJopuqFFNROfQTW/JUw==" saltValue="IctfdGJb5tOTpq+KPi9vww==" spinCount="100000" sqref="AD92:AE92" name="Rango2_88_39_71"/>
    <protectedRange algorithmName="SHA-512" hashValue="AYYX88LSDB6RDNMvSqt0KPGWPjBqTk56tMxTOlv5QD61MGTKAAQnSnudvNDWPN0Bbllh2qRQC+P5uq7goxjdrw==" saltValue="i/iPMewnks1FoXYOjKMEVg==" spinCount="100000" sqref="AA92" name="Rango2_87_6_29"/>
    <protectedRange algorithmName="SHA-512" hashValue="NUll9P9xh7KbSfMYpMxsRZLfDw/y/AzW2LSWlpXVscBDqiAxmzo71xjs+a2lh+jRa7pceOC849slke4+ZKx8LA==" saltValue="8qbkKpQ+CiQuLnqgShNvXA==" spinCount="100000" sqref="S92" name="Rango2_88_6_29"/>
    <protectedRange algorithmName="SHA-512" hashValue="KHhv3JU/LRdRrRTxxkgFceEHPZ5UzadmpZRZR3zmQRnPvkUJZuanRafIJ+qde0IWwLZSvFIQDyUAHq6v6k7XIg==" saltValue="2GKG1kCzVNNcn+vbOPuhJA==" spinCount="100000" sqref="P92" name="Rango2_2_5_29"/>
    <protectedRange algorithmName="SHA-512" hashValue="RQ91b7oAw60DVtcgB2vRpial2kSdzJx5guGCTYUwXYkKrtrUHfiYnLf9R+SNpYXlJDYpyEJLhcWwP0EqNN86dQ==" saltValue="W3RbH3zrcY9sy39xNwXNxg==" spinCount="100000" sqref="AZ93:BH94 BU93:BX94" name="Rango2_88_99_32"/>
    <protectedRange algorithmName="SHA-512" hashValue="fMbmUM1DQ7FuAPRNvFL5mPdHUYjQnlLFhkuaxvHguaqR7aWyDxcmJs0jLYQfQKY+oyhsMb4Lew4VL6i7um3/ew==" saltValue="ydaTm0CeH8+/cYqoL/AMaQ==" spinCount="100000" sqref="AT93:AT94 AV93:AY94" name="Rango2_88_91_29"/>
    <protectedRange algorithmName="SHA-512" hashValue="CHipOQaT63FWw628cQcXXJRZlrbNZ7OgmnEbDx38UmmH7z19GRYEzXFiVOzHAy1OAaAbST7g2bHZHDKQp2qm3w==" saltValue="iRVuL+373yLHv0ZHzS9qog==" spinCount="100000" sqref="AF93:AG94 AI93:AI94 AK93:AK94" name="Rango2_88_7_5_32"/>
    <protectedRange algorithmName="SHA-512" hashValue="NkG6oHuDGvGBEiLAAq8MEJHEfLQUMyjihfH+DBXhT+eQW0r1yri7tOJEFRM9nbOejjjXiviq9RFo7KB7wF+xJA==" saltValue="bpjB0AAANu2X/PeR3eiFkA==" spinCount="100000" sqref="AL93:AR94" name="Rango2_88_65_30"/>
    <protectedRange algorithmName="SHA-512" hashValue="fPHvtIAf3pQeZUoAI9C2/vdXMHBpqqEq+67P5Ypyu4+9IWqs3yc9TZcMWQ0THLxUwqseQPyVvakuYFtCwJHsxA==" saltValue="QHIogSs2PrwAfdqa9PAOFQ==" spinCount="100000" sqref="AB93:AB94" name="Rango2_88_5_5_30"/>
    <protectedRange algorithmName="SHA-512" hashValue="LEEeiU6pKqm7TAP46VGlz0q+evvFwpT/0iLpRuWuQ7MacbP0OGL1/FSmrIEOg2rb6M+Jla2bPbVWiGag27j87w==" saltValue="HEVt+pS5OloNDlqSnzGLLw==" spinCount="100000" sqref="AH93:AH94" name="Rango2_8_7_30"/>
    <protectedRange algorithmName="SHA-512" hashValue="q2z5hEFmXS0v2chiPTC/VCoDWNlnhp+Xe6Ybfxe48vIsnB/KTJQxJv+pFUnCXfZ9T6vyJopuqFFNROfQTW/JUw==" saltValue="IctfdGJb5tOTpq+KPi9vww==" spinCount="100000" sqref="AD93:AE94" name="Rango2_88_39_72"/>
    <protectedRange algorithmName="SHA-512" hashValue="AYYX88LSDB6RDNMvSqt0KPGWPjBqTk56tMxTOlv5QD61MGTKAAQnSnudvNDWPN0Bbllh2qRQC+P5uq7goxjdrw==" saltValue="i/iPMewnks1FoXYOjKMEVg==" spinCount="100000" sqref="AA93:AA94" name="Rango2_87_6_30"/>
    <protectedRange algorithmName="SHA-512" hashValue="NUll9P9xh7KbSfMYpMxsRZLfDw/y/AzW2LSWlpXVscBDqiAxmzo71xjs+a2lh+jRa7pceOC849slke4+ZKx8LA==" saltValue="8qbkKpQ+CiQuLnqgShNvXA==" spinCount="100000" sqref="S93:S94" name="Rango2_88_6_30"/>
    <protectedRange algorithmName="SHA-512" hashValue="KHhv3JU/LRdRrRTxxkgFceEHPZ5UzadmpZRZR3zmQRnPvkUJZuanRafIJ+qde0IWwLZSvFIQDyUAHq6v6k7XIg==" saltValue="2GKG1kCzVNNcn+vbOPuhJA==" spinCount="100000" sqref="P93:P94" name="Rango2_2_5_30"/>
    <protectedRange algorithmName="SHA-512" hashValue="RQ91b7oAw60DVtcgB2vRpial2kSdzJx5guGCTYUwXYkKrtrUHfiYnLf9R+SNpYXlJDYpyEJLhcWwP0EqNN86dQ==" saltValue="W3RbH3zrcY9sy39xNwXNxg==" spinCount="100000" sqref="AZ95:BH95 BU95:BX95" name="Rango2_88_99_33"/>
    <protectedRange algorithmName="SHA-512" hashValue="fMbmUM1DQ7FuAPRNvFL5mPdHUYjQnlLFhkuaxvHguaqR7aWyDxcmJs0jLYQfQKY+oyhsMb4Lew4VL6i7um3/ew==" saltValue="ydaTm0CeH8+/cYqoL/AMaQ==" spinCount="100000" sqref="AT95 AV95:AY95" name="Rango2_88_91_30"/>
    <protectedRange algorithmName="SHA-512" hashValue="CHipOQaT63FWw628cQcXXJRZlrbNZ7OgmnEbDx38UmmH7z19GRYEzXFiVOzHAy1OAaAbST7g2bHZHDKQp2qm3w==" saltValue="iRVuL+373yLHv0ZHzS9qog==" spinCount="100000" sqref="AF95:AG95 AI95 AK95" name="Rango2_88_7_5_33"/>
    <protectedRange algorithmName="SHA-512" hashValue="NkG6oHuDGvGBEiLAAq8MEJHEfLQUMyjihfH+DBXhT+eQW0r1yri7tOJEFRM9nbOejjjXiviq9RFo7KB7wF+xJA==" saltValue="bpjB0AAANu2X/PeR3eiFkA==" spinCount="100000" sqref="AL95:AR95" name="Rango2_88_65_31"/>
    <protectedRange algorithmName="SHA-512" hashValue="fPHvtIAf3pQeZUoAI9C2/vdXMHBpqqEq+67P5Ypyu4+9IWqs3yc9TZcMWQ0THLxUwqseQPyVvakuYFtCwJHsxA==" saltValue="QHIogSs2PrwAfdqa9PAOFQ==" spinCount="100000" sqref="AB95" name="Rango2_88_5_5_31"/>
    <protectedRange algorithmName="SHA-512" hashValue="LEEeiU6pKqm7TAP46VGlz0q+evvFwpT/0iLpRuWuQ7MacbP0OGL1/FSmrIEOg2rb6M+Jla2bPbVWiGag27j87w==" saltValue="HEVt+pS5OloNDlqSnzGLLw==" spinCount="100000" sqref="AH95" name="Rango2_8_7_31"/>
    <protectedRange algorithmName="SHA-512" hashValue="q2z5hEFmXS0v2chiPTC/VCoDWNlnhp+Xe6Ybfxe48vIsnB/KTJQxJv+pFUnCXfZ9T6vyJopuqFFNROfQTW/JUw==" saltValue="IctfdGJb5tOTpq+KPi9vww==" spinCount="100000" sqref="AD95:AE95" name="Rango2_88_39_73"/>
    <protectedRange algorithmName="SHA-512" hashValue="AYYX88LSDB6RDNMvSqt0KPGWPjBqTk56tMxTOlv5QD61MGTKAAQnSnudvNDWPN0Bbllh2qRQC+P5uq7goxjdrw==" saltValue="i/iPMewnks1FoXYOjKMEVg==" spinCount="100000" sqref="AA95" name="Rango2_87_6_31"/>
    <protectedRange algorithmName="SHA-512" hashValue="NUll9P9xh7KbSfMYpMxsRZLfDw/y/AzW2LSWlpXVscBDqiAxmzo71xjs+a2lh+jRa7pceOC849slke4+ZKx8LA==" saltValue="8qbkKpQ+CiQuLnqgShNvXA==" spinCount="100000" sqref="S95" name="Rango2_88_6_31"/>
    <protectedRange algorithmName="SHA-512" hashValue="KHhv3JU/LRdRrRTxxkgFceEHPZ5UzadmpZRZR3zmQRnPvkUJZuanRafIJ+qde0IWwLZSvFIQDyUAHq6v6k7XIg==" saltValue="2GKG1kCzVNNcn+vbOPuhJA==" spinCount="100000" sqref="P95" name="Rango2_2_5_31"/>
    <protectedRange algorithmName="SHA-512" hashValue="RQ91b7oAw60DVtcgB2vRpial2kSdzJx5guGCTYUwXYkKrtrUHfiYnLf9R+SNpYXlJDYpyEJLhcWwP0EqNN86dQ==" saltValue="W3RbH3zrcY9sy39xNwXNxg==" spinCount="100000" sqref="AZ96:BH96 BU96:BX96" name="Rango2_88_99_34"/>
    <protectedRange algorithmName="SHA-512" hashValue="fMbmUM1DQ7FuAPRNvFL5mPdHUYjQnlLFhkuaxvHguaqR7aWyDxcmJs0jLYQfQKY+oyhsMb4Lew4VL6i7um3/ew==" saltValue="ydaTm0CeH8+/cYqoL/AMaQ==" spinCount="100000" sqref="AT96 AV96:AY96" name="Rango2_88_91_31"/>
    <protectedRange algorithmName="SHA-512" hashValue="CHipOQaT63FWw628cQcXXJRZlrbNZ7OgmnEbDx38UmmH7z19GRYEzXFiVOzHAy1OAaAbST7g2bHZHDKQp2qm3w==" saltValue="iRVuL+373yLHv0ZHzS9qog==" spinCount="100000" sqref="AF96:AG96 AI96 AK96" name="Rango2_88_7_5_34"/>
    <protectedRange algorithmName="SHA-512" hashValue="NkG6oHuDGvGBEiLAAq8MEJHEfLQUMyjihfH+DBXhT+eQW0r1yri7tOJEFRM9nbOejjjXiviq9RFo7KB7wF+xJA==" saltValue="bpjB0AAANu2X/PeR3eiFkA==" spinCount="100000" sqref="AL96:AR96" name="Rango2_88_65_32"/>
    <protectedRange algorithmName="SHA-512" hashValue="fPHvtIAf3pQeZUoAI9C2/vdXMHBpqqEq+67P5Ypyu4+9IWqs3yc9TZcMWQ0THLxUwqseQPyVvakuYFtCwJHsxA==" saltValue="QHIogSs2PrwAfdqa9PAOFQ==" spinCount="100000" sqref="AB96" name="Rango2_88_5_5_32"/>
    <protectedRange algorithmName="SHA-512" hashValue="LEEeiU6pKqm7TAP46VGlz0q+evvFwpT/0iLpRuWuQ7MacbP0OGL1/FSmrIEOg2rb6M+Jla2bPbVWiGag27j87w==" saltValue="HEVt+pS5OloNDlqSnzGLLw==" spinCount="100000" sqref="AH96" name="Rango2_8_7_32"/>
    <protectedRange algorithmName="SHA-512" hashValue="q2z5hEFmXS0v2chiPTC/VCoDWNlnhp+Xe6Ybfxe48vIsnB/KTJQxJv+pFUnCXfZ9T6vyJopuqFFNROfQTW/JUw==" saltValue="IctfdGJb5tOTpq+KPi9vww==" spinCount="100000" sqref="AD96:AE96" name="Rango2_88_39_74"/>
    <protectedRange algorithmName="SHA-512" hashValue="AYYX88LSDB6RDNMvSqt0KPGWPjBqTk56tMxTOlv5QD61MGTKAAQnSnudvNDWPN0Bbllh2qRQC+P5uq7goxjdrw==" saltValue="i/iPMewnks1FoXYOjKMEVg==" spinCount="100000" sqref="AA96" name="Rango2_87_6_32"/>
    <protectedRange algorithmName="SHA-512" hashValue="NUll9P9xh7KbSfMYpMxsRZLfDw/y/AzW2LSWlpXVscBDqiAxmzo71xjs+a2lh+jRa7pceOC849slke4+ZKx8LA==" saltValue="8qbkKpQ+CiQuLnqgShNvXA==" spinCount="100000" sqref="S96" name="Rango2_88_6_32"/>
    <protectedRange algorithmName="SHA-512" hashValue="KHhv3JU/LRdRrRTxxkgFceEHPZ5UzadmpZRZR3zmQRnPvkUJZuanRafIJ+qde0IWwLZSvFIQDyUAHq6v6k7XIg==" saltValue="2GKG1kCzVNNcn+vbOPuhJA==" spinCount="100000" sqref="P96" name="Rango2_2_5_32"/>
    <protectedRange algorithmName="SHA-512" hashValue="RQ91b7oAw60DVtcgB2vRpial2kSdzJx5guGCTYUwXYkKrtrUHfiYnLf9R+SNpYXlJDYpyEJLhcWwP0EqNN86dQ==" saltValue="W3RbH3zrcY9sy39xNwXNxg==" spinCount="100000" sqref="AZ97:BH97 BU97:BX97" name="Rango2_88_99_35"/>
    <protectedRange algorithmName="SHA-512" hashValue="fMbmUM1DQ7FuAPRNvFL5mPdHUYjQnlLFhkuaxvHguaqR7aWyDxcmJs0jLYQfQKY+oyhsMb4Lew4VL6i7um3/ew==" saltValue="ydaTm0CeH8+/cYqoL/AMaQ==" spinCount="100000" sqref="AT97 AV97:AY97" name="Rango2_88_91_32"/>
    <protectedRange algorithmName="SHA-512" hashValue="CHipOQaT63FWw628cQcXXJRZlrbNZ7OgmnEbDx38UmmH7z19GRYEzXFiVOzHAy1OAaAbST7g2bHZHDKQp2qm3w==" saltValue="iRVuL+373yLHv0ZHzS9qog==" spinCount="100000" sqref="AF97:AG97 AI97 AK97" name="Rango2_88_7_5_35"/>
    <protectedRange algorithmName="SHA-512" hashValue="NkG6oHuDGvGBEiLAAq8MEJHEfLQUMyjihfH+DBXhT+eQW0r1yri7tOJEFRM9nbOejjjXiviq9RFo7KB7wF+xJA==" saltValue="bpjB0AAANu2X/PeR3eiFkA==" spinCount="100000" sqref="AL97:AR97" name="Rango2_88_65_33"/>
    <protectedRange algorithmName="SHA-512" hashValue="fPHvtIAf3pQeZUoAI9C2/vdXMHBpqqEq+67P5Ypyu4+9IWqs3yc9TZcMWQ0THLxUwqseQPyVvakuYFtCwJHsxA==" saltValue="QHIogSs2PrwAfdqa9PAOFQ==" spinCount="100000" sqref="AB97" name="Rango2_88_5_5_33"/>
    <protectedRange algorithmName="SHA-512" hashValue="LEEeiU6pKqm7TAP46VGlz0q+evvFwpT/0iLpRuWuQ7MacbP0OGL1/FSmrIEOg2rb6M+Jla2bPbVWiGag27j87w==" saltValue="HEVt+pS5OloNDlqSnzGLLw==" spinCount="100000" sqref="AH97" name="Rango2_8_7_33"/>
    <protectedRange algorithmName="SHA-512" hashValue="q2z5hEFmXS0v2chiPTC/VCoDWNlnhp+Xe6Ybfxe48vIsnB/KTJQxJv+pFUnCXfZ9T6vyJopuqFFNROfQTW/JUw==" saltValue="IctfdGJb5tOTpq+KPi9vww==" spinCount="100000" sqref="AD97:AE97" name="Rango2_88_39_75"/>
    <protectedRange algorithmName="SHA-512" hashValue="AYYX88LSDB6RDNMvSqt0KPGWPjBqTk56tMxTOlv5QD61MGTKAAQnSnudvNDWPN0Bbllh2qRQC+P5uq7goxjdrw==" saltValue="i/iPMewnks1FoXYOjKMEVg==" spinCount="100000" sqref="AA97" name="Rango2_87_6_33"/>
    <protectedRange algorithmName="SHA-512" hashValue="NUll9P9xh7KbSfMYpMxsRZLfDw/y/AzW2LSWlpXVscBDqiAxmzo71xjs+a2lh+jRa7pceOC849slke4+ZKx8LA==" saltValue="8qbkKpQ+CiQuLnqgShNvXA==" spinCount="100000" sqref="S97" name="Rango2_88_6_33"/>
    <protectedRange algorithmName="SHA-512" hashValue="KHhv3JU/LRdRrRTxxkgFceEHPZ5UzadmpZRZR3zmQRnPvkUJZuanRafIJ+qde0IWwLZSvFIQDyUAHq6v6k7XIg==" saltValue="2GKG1kCzVNNcn+vbOPuhJA==" spinCount="100000" sqref="P97" name="Rango2_2_5_33"/>
    <protectedRange algorithmName="SHA-512" hashValue="RQ91b7oAw60DVtcgB2vRpial2kSdzJx5guGCTYUwXYkKrtrUHfiYnLf9R+SNpYXlJDYpyEJLhcWwP0EqNN86dQ==" saltValue="W3RbH3zrcY9sy39xNwXNxg==" spinCount="100000" sqref="AZ98:BH99 BU98:BX99" name="Rango2_88_99_36"/>
    <protectedRange algorithmName="SHA-512" hashValue="fMbmUM1DQ7FuAPRNvFL5mPdHUYjQnlLFhkuaxvHguaqR7aWyDxcmJs0jLYQfQKY+oyhsMb4Lew4VL6i7um3/ew==" saltValue="ydaTm0CeH8+/cYqoL/AMaQ==" spinCount="100000" sqref="AT98:AT99 AV98:AY99" name="Rango2_88_91_33"/>
    <protectedRange algorithmName="SHA-512" hashValue="CHipOQaT63FWw628cQcXXJRZlrbNZ7OgmnEbDx38UmmH7z19GRYEzXFiVOzHAy1OAaAbST7g2bHZHDKQp2qm3w==" saltValue="iRVuL+373yLHv0ZHzS9qog==" spinCount="100000" sqref="AF98:AG99 AI98:AI99 AK98:AK99" name="Rango2_88_7_5_36"/>
    <protectedRange algorithmName="SHA-512" hashValue="NkG6oHuDGvGBEiLAAq8MEJHEfLQUMyjihfH+DBXhT+eQW0r1yri7tOJEFRM9nbOejjjXiviq9RFo7KB7wF+xJA==" saltValue="bpjB0AAANu2X/PeR3eiFkA==" spinCount="100000" sqref="AL98:AR99" name="Rango2_88_65_34"/>
    <protectedRange algorithmName="SHA-512" hashValue="fPHvtIAf3pQeZUoAI9C2/vdXMHBpqqEq+67P5Ypyu4+9IWqs3yc9TZcMWQ0THLxUwqseQPyVvakuYFtCwJHsxA==" saltValue="QHIogSs2PrwAfdqa9PAOFQ==" spinCount="100000" sqref="AB98:AB99" name="Rango2_88_5_5_34"/>
    <protectedRange algorithmName="SHA-512" hashValue="LEEeiU6pKqm7TAP46VGlz0q+evvFwpT/0iLpRuWuQ7MacbP0OGL1/FSmrIEOg2rb6M+Jla2bPbVWiGag27j87w==" saltValue="HEVt+pS5OloNDlqSnzGLLw==" spinCount="100000" sqref="AH98:AH99" name="Rango2_8_7_34"/>
    <protectedRange algorithmName="SHA-512" hashValue="q2z5hEFmXS0v2chiPTC/VCoDWNlnhp+Xe6Ybfxe48vIsnB/KTJQxJv+pFUnCXfZ9T6vyJopuqFFNROfQTW/JUw==" saltValue="IctfdGJb5tOTpq+KPi9vww==" spinCount="100000" sqref="AD98:AE99" name="Rango2_88_39_76"/>
    <protectedRange algorithmName="SHA-512" hashValue="AYYX88LSDB6RDNMvSqt0KPGWPjBqTk56tMxTOlv5QD61MGTKAAQnSnudvNDWPN0Bbllh2qRQC+P5uq7goxjdrw==" saltValue="i/iPMewnks1FoXYOjKMEVg==" spinCount="100000" sqref="AA98:AA99" name="Rango2_87_6_34"/>
    <protectedRange algorithmName="SHA-512" hashValue="NUll9P9xh7KbSfMYpMxsRZLfDw/y/AzW2LSWlpXVscBDqiAxmzo71xjs+a2lh+jRa7pceOC849slke4+ZKx8LA==" saltValue="8qbkKpQ+CiQuLnqgShNvXA==" spinCount="100000" sqref="S98:S99" name="Rango2_88_6_34"/>
    <protectedRange algorithmName="SHA-512" hashValue="KHhv3JU/LRdRrRTxxkgFceEHPZ5UzadmpZRZR3zmQRnPvkUJZuanRafIJ+qde0IWwLZSvFIQDyUAHq6v6k7XIg==" saltValue="2GKG1kCzVNNcn+vbOPuhJA==" spinCount="100000" sqref="P98:P99" name="Rango2_2_5_34"/>
    <protectedRange algorithmName="SHA-512" hashValue="RQ91b7oAw60DVtcgB2vRpial2kSdzJx5guGCTYUwXYkKrtrUHfiYnLf9R+SNpYXlJDYpyEJLhcWwP0EqNN86dQ==" saltValue="W3RbH3zrcY9sy39xNwXNxg==" spinCount="100000" sqref="AZ100:BH101 BU100:BX101" name="Rango2_88_99_37"/>
    <protectedRange algorithmName="SHA-512" hashValue="fMbmUM1DQ7FuAPRNvFL5mPdHUYjQnlLFhkuaxvHguaqR7aWyDxcmJs0jLYQfQKY+oyhsMb4Lew4VL6i7um3/ew==" saltValue="ydaTm0CeH8+/cYqoL/AMaQ==" spinCount="100000" sqref="AT100:AT101 AV100:AY101" name="Rango2_88_91_34"/>
    <protectedRange algorithmName="SHA-512" hashValue="CHipOQaT63FWw628cQcXXJRZlrbNZ7OgmnEbDx38UmmH7z19GRYEzXFiVOzHAy1OAaAbST7g2bHZHDKQp2qm3w==" saltValue="iRVuL+373yLHv0ZHzS9qog==" spinCount="100000" sqref="AF100:AG101 AI100:AI101 AK100:AK101" name="Rango2_88_7_5_37"/>
    <protectedRange algorithmName="SHA-512" hashValue="NkG6oHuDGvGBEiLAAq8MEJHEfLQUMyjihfH+DBXhT+eQW0r1yri7tOJEFRM9nbOejjjXiviq9RFo7KB7wF+xJA==" saltValue="bpjB0AAANu2X/PeR3eiFkA==" spinCount="100000" sqref="AL100:AR101" name="Rango2_88_65_35"/>
    <protectedRange algorithmName="SHA-512" hashValue="fPHvtIAf3pQeZUoAI9C2/vdXMHBpqqEq+67P5Ypyu4+9IWqs3yc9TZcMWQ0THLxUwqseQPyVvakuYFtCwJHsxA==" saltValue="QHIogSs2PrwAfdqa9PAOFQ==" spinCount="100000" sqref="AB100:AB101" name="Rango2_88_5_5_35"/>
    <protectedRange algorithmName="SHA-512" hashValue="LEEeiU6pKqm7TAP46VGlz0q+evvFwpT/0iLpRuWuQ7MacbP0OGL1/FSmrIEOg2rb6M+Jla2bPbVWiGag27j87w==" saltValue="HEVt+pS5OloNDlqSnzGLLw==" spinCount="100000" sqref="AH100:AH101" name="Rango2_8_7_35"/>
    <protectedRange algorithmName="SHA-512" hashValue="q2z5hEFmXS0v2chiPTC/VCoDWNlnhp+Xe6Ybfxe48vIsnB/KTJQxJv+pFUnCXfZ9T6vyJopuqFFNROfQTW/JUw==" saltValue="IctfdGJb5tOTpq+KPi9vww==" spinCount="100000" sqref="AD100:AE101" name="Rango2_88_39_77"/>
    <protectedRange algorithmName="SHA-512" hashValue="AYYX88LSDB6RDNMvSqt0KPGWPjBqTk56tMxTOlv5QD61MGTKAAQnSnudvNDWPN0Bbllh2qRQC+P5uq7goxjdrw==" saltValue="i/iPMewnks1FoXYOjKMEVg==" spinCount="100000" sqref="AA100:AA101" name="Rango2_87_6_35"/>
    <protectedRange algorithmName="SHA-512" hashValue="NUll9P9xh7KbSfMYpMxsRZLfDw/y/AzW2LSWlpXVscBDqiAxmzo71xjs+a2lh+jRa7pceOC849slke4+ZKx8LA==" saltValue="8qbkKpQ+CiQuLnqgShNvXA==" spinCount="100000" sqref="S100:S101" name="Rango2_88_6_35"/>
    <protectedRange algorithmName="SHA-512" hashValue="KHhv3JU/LRdRrRTxxkgFceEHPZ5UzadmpZRZR3zmQRnPvkUJZuanRafIJ+qde0IWwLZSvFIQDyUAHq6v6k7XIg==" saltValue="2GKG1kCzVNNcn+vbOPuhJA==" spinCount="100000" sqref="P100:P101" name="Rango2_2_5_35"/>
    <protectedRange algorithmName="SHA-512" hashValue="RQ91b7oAw60DVtcgB2vRpial2kSdzJx5guGCTYUwXYkKrtrUHfiYnLf9R+SNpYXlJDYpyEJLhcWwP0EqNN86dQ==" saltValue="W3RbH3zrcY9sy39xNwXNxg==" spinCount="100000" sqref="AZ102:BH103 BU102:BX103" name="Rango2_88_99_38"/>
    <protectedRange algorithmName="SHA-512" hashValue="fMbmUM1DQ7FuAPRNvFL5mPdHUYjQnlLFhkuaxvHguaqR7aWyDxcmJs0jLYQfQKY+oyhsMb4Lew4VL6i7um3/ew==" saltValue="ydaTm0CeH8+/cYqoL/AMaQ==" spinCount="100000" sqref="AT102:AT103 AV102:AY103" name="Rango2_88_91_35"/>
    <protectedRange algorithmName="SHA-512" hashValue="CHipOQaT63FWw628cQcXXJRZlrbNZ7OgmnEbDx38UmmH7z19GRYEzXFiVOzHAy1OAaAbST7g2bHZHDKQp2qm3w==" saltValue="iRVuL+373yLHv0ZHzS9qog==" spinCount="100000" sqref="AF102:AG103 AI102:AI103 AK102:AK103" name="Rango2_88_7_5_38"/>
    <protectedRange algorithmName="SHA-512" hashValue="NkG6oHuDGvGBEiLAAq8MEJHEfLQUMyjihfH+DBXhT+eQW0r1yri7tOJEFRM9nbOejjjXiviq9RFo7KB7wF+xJA==" saltValue="bpjB0AAANu2X/PeR3eiFkA==" spinCount="100000" sqref="AL102:AR103" name="Rango2_88_65_36"/>
    <protectedRange algorithmName="SHA-512" hashValue="fPHvtIAf3pQeZUoAI9C2/vdXMHBpqqEq+67P5Ypyu4+9IWqs3yc9TZcMWQ0THLxUwqseQPyVvakuYFtCwJHsxA==" saltValue="QHIogSs2PrwAfdqa9PAOFQ==" spinCount="100000" sqref="AB102:AB103" name="Rango2_88_5_5_36"/>
    <protectedRange algorithmName="SHA-512" hashValue="LEEeiU6pKqm7TAP46VGlz0q+evvFwpT/0iLpRuWuQ7MacbP0OGL1/FSmrIEOg2rb6M+Jla2bPbVWiGag27j87w==" saltValue="HEVt+pS5OloNDlqSnzGLLw==" spinCount="100000" sqref="AH102:AH103" name="Rango2_8_7_36"/>
    <protectedRange algorithmName="SHA-512" hashValue="q2z5hEFmXS0v2chiPTC/VCoDWNlnhp+Xe6Ybfxe48vIsnB/KTJQxJv+pFUnCXfZ9T6vyJopuqFFNROfQTW/JUw==" saltValue="IctfdGJb5tOTpq+KPi9vww==" spinCount="100000" sqref="AD102:AE103" name="Rango2_88_39_78"/>
    <protectedRange algorithmName="SHA-512" hashValue="AYYX88LSDB6RDNMvSqt0KPGWPjBqTk56tMxTOlv5QD61MGTKAAQnSnudvNDWPN0Bbllh2qRQC+P5uq7goxjdrw==" saltValue="i/iPMewnks1FoXYOjKMEVg==" spinCount="100000" sqref="AA102:AA103" name="Rango2_87_6_36"/>
    <protectedRange algorithmName="SHA-512" hashValue="NUll9P9xh7KbSfMYpMxsRZLfDw/y/AzW2LSWlpXVscBDqiAxmzo71xjs+a2lh+jRa7pceOC849slke4+ZKx8LA==" saltValue="8qbkKpQ+CiQuLnqgShNvXA==" spinCount="100000" sqref="S102:S103" name="Rango2_88_6_36"/>
    <protectedRange algorithmName="SHA-512" hashValue="KHhv3JU/LRdRrRTxxkgFceEHPZ5UzadmpZRZR3zmQRnPvkUJZuanRafIJ+qde0IWwLZSvFIQDyUAHq6v6k7XIg==" saltValue="2GKG1kCzVNNcn+vbOPuhJA==" spinCount="100000" sqref="P102:P103" name="Rango2_2_5_36"/>
    <protectedRange algorithmName="SHA-512" hashValue="RQ91b7oAw60DVtcgB2vRpial2kSdzJx5guGCTYUwXYkKrtrUHfiYnLf9R+SNpYXlJDYpyEJLhcWwP0EqNN86dQ==" saltValue="W3RbH3zrcY9sy39xNwXNxg==" spinCount="100000" sqref="AZ104:BH113 BU104:BX113" name="Rango2_88_99_39"/>
    <protectedRange algorithmName="SHA-512" hashValue="fMbmUM1DQ7FuAPRNvFL5mPdHUYjQnlLFhkuaxvHguaqR7aWyDxcmJs0jLYQfQKY+oyhsMb4Lew4VL6i7um3/ew==" saltValue="ydaTm0CeH8+/cYqoL/AMaQ==" spinCount="100000" sqref="AT104:AT113 AV104:AY113" name="Rango2_88_91_36"/>
    <protectedRange algorithmName="SHA-512" hashValue="CHipOQaT63FWw628cQcXXJRZlrbNZ7OgmnEbDx38UmmH7z19GRYEzXFiVOzHAy1OAaAbST7g2bHZHDKQp2qm3w==" saltValue="iRVuL+373yLHv0ZHzS9qog==" spinCount="100000" sqref="AF104:AG113 AI104:AI113 AK104:AK113" name="Rango2_88_7_5_39"/>
    <protectedRange algorithmName="SHA-512" hashValue="NkG6oHuDGvGBEiLAAq8MEJHEfLQUMyjihfH+DBXhT+eQW0r1yri7tOJEFRM9nbOejjjXiviq9RFo7KB7wF+xJA==" saltValue="bpjB0AAANu2X/PeR3eiFkA==" spinCount="100000" sqref="AL104:AR113" name="Rango2_88_65_37"/>
    <protectedRange algorithmName="SHA-512" hashValue="fPHvtIAf3pQeZUoAI9C2/vdXMHBpqqEq+67P5Ypyu4+9IWqs3yc9TZcMWQ0THLxUwqseQPyVvakuYFtCwJHsxA==" saltValue="QHIogSs2PrwAfdqa9PAOFQ==" spinCount="100000" sqref="AB104:AB113" name="Rango2_88_5_5_37"/>
    <protectedRange algorithmName="SHA-512" hashValue="LEEeiU6pKqm7TAP46VGlz0q+evvFwpT/0iLpRuWuQ7MacbP0OGL1/FSmrIEOg2rb6M+Jla2bPbVWiGag27j87w==" saltValue="HEVt+pS5OloNDlqSnzGLLw==" spinCount="100000" sqref="AH104:AH113" name="Rango2_8_7_37"/>
    <protectedRange algorithmName="SHA-512" hashValue="q2z5hEFmXS0v2chiPTC/VCoDWNlnhp+Xe6Ybfxe48vIsnB/KTJQxJv+pFUnCXfZ9T6vyJopuqFFNROfQTW/JUw==" saltValue="IctfdGJb5tOTpq+KPi9vww==" spinCount="100000" sqref="AD104:AE113" name="Rango2_88_39_79"/>
    <protectedRange algorithmName="SHA-512" hashValue="AYYX88LSDB6RDNMvSqt0KPGWPjBqTk56tMxTOlv5QD61MGTKAAQnSnudvNDWPN0Bbllh2qRQC+P5uq7goxjdrw==" saltValue="i/iPMewnks1FoXYOjKMEVg==" spinCount="100000" sqref="AA104:AA113" name="Rango2_87_6_37"/>
    <protectedRange algorithmName="SHA-512" hashValue="NUll9P9xh7KbSfMYpMxsRZLfDw/y/AzW2LSWlpXVscBDqiAxmzo71xjs+a2lh+jRa7pceOC849slke4+ZKx8LA==" saltValue="8qbkKpQ+CiQuLnqgShNvXA==" spinCount="100000" sqref="S104:S113" name="Rango2_88_6_37"/>
    <protectedRange algorithmName="SHA-512" hashValue="KHhv3JU/LRdRrRTxxkgFceEHPZ5UzadmpZRZR3zmQRnPvkUJZuanRafIJ+qde0IWwLZSvFIQDyUAHq6v6k7XIg==" saltValue="2GKG1kCzVNNcn+vbOPuhJA==" spinCount="100000" sqref="P104:P113" name="Rango2_2_5_37"/>
    <protectedRange algorithmName="SHA-512" hashValue="RQ91b7oAw60DVtcgB2vRpial2kSdzJx5guGCTYUwXYkKrtrUHfiYnLf9R+SNpYXlJDYpyEJLhcWwP0EqNN86dQ==" saltValue="W3RbH3zrcY9sy39xNwXNxg==" spinCount="100000" sqref="AZ114:BH117 BU114:BX117" name="Rango2_88_99_40"/>
    <protectedRange algorithmName="SHA-512" hashValue="fMbmUM1DQ7FuAPRNvFL5mPdHUYjQnlLFhkuaxvHguaqR7aWyDxcmJs0jLYQfQKY+oyhsMb4Lew4VL6i7um3/ew==" saltValue="ydaTm0CeH8+/cYqoL/AMaQ==" spinCount="100000" sqref="AT114:AT117 AV114:AY117" name="Rango2_88_91_37"/>
    <protectedRange algorithmName="SHA-512" hashValue="CHipOQaT63FWw628cQcXXJRZlrbNZ7OgmnEbDx38UmmH7z19GRYEzXFiVOzHAy1OAaAbST7g2bHZHDKQp2qm3w==" saltValue="iRVuL+373yLHv0ZHzS9qog==" spinCount="100000" sqref="AF114:AG117 AI114:AI117 AK114:AK117" name="Rango2_88_7_5_40"/>
    <protectedRange algorithmName="SHA-512" hashValue="NkG6oHuDGvGBEiLAAq8MEJHEfLQUMyjihfH+DBXhT+eQW0r1yri7tOJEFRM9nbOejjjXiviq9RFo7KB7wF+xJA==" saltValue="bpjB0AAANu2X/PeR3eiFkA==" spinCount="100000" sqref="AL114:AR117" name="Rango2_88_65_38"/>
    <protectedRange algorithmName="SHA-512" hashValue="fPHvtIAf3pQeZUoAI9C2/vdXMHBpqqEq+67P5Ypyu4+9IWqs3yc9TZcMWQ0THLxUwqseQPyVvakuYFtCwJHsxA==" saltValue="QHIogSs2PrwAfdqa9PAOFQ==" spinCount="100000" sqref="AB114:AB117" name="Rango2_88_5_5_38"/>
    <protectedRange algorithmName="SHA-512" hashValue="LEEeiU6pKqm7TAP46VGlz0q+evvFwpT/0iLpRuWuQ7MacbP0OGL1/FSmrIEOg2rb6M+Jla2bPbVWiGag27j87w==" saltValue="HEVt+pS5OloNDlqSnzGLLw==" spinCount="100000" sqref="AH114:AH117" name="Rango2_8_7_38"/>
    <protectedRange algorithmName="SHA-512" hashValue="q2z5hEFmXS0v2chiPTC/VCoDWNlnhp+Xe6Ybfxe48vIsnB/KTJQxJv+pFUnCXfZ9T6vyJopuqFFNROfQTW/JUw==" saltValue="IctfdGJb5tOTpq+KPi9vww==" spinCount="100000" sqref="AD114:AE117" name="Rango2_88_39_80"/>
    <protectedRange algorithmName="SHA-512" hashValue="AYYX88LSDB6RDNMvSqt0KPGWPjBqTk56tMxTOlv5QD61MGTKAAQnSnudvNDWPN0Bbllh2qRQC+P5uq7goxjdrw==" saltValue="i/iPMewnks1FoXYOjKMEVg==" spinCount="100000" sqref="AA114:AA117" name="Rango2_87_6_38"/>
    <protectedRange algorithmName="SHA-512" hashValue="NUll9P9xh7KbSfMYpMxsRZLfDw/y/AzW2LSWlpXVscBDqiAxmzo71xjs+a2lh+jRa7pceOC849slke4+ZKx8LA==" saltValue="8qbkKpQ+CiQuLnqgShNvXA==" spinCount="100000" sqref="S114:S117" name="Rango2_88_6_38"/>
    <protectedRange algorithmName="SHA-512" hashValue="KHhv3JU/LRdRrRTxxkgFceEHPZ5UzadmpZRZR3zmQRnPvkUJZuanRafIJ+qde0IWwLZSvFIQDyUAHq6v6k7XIg==" saltValue="2GKG1kCzVNNcn+vbOPuhJA==" spinCount="100000" sqref="P114:P117" name="Rango2_2_5_38"/>
    <protectedRange algorithmName="SHA-512" hashValue="RQ91b7oAw60DVtcgB2vRpial2kSdzJx5guGCTYUwXYkKrtrUHfiYnLf9R+SNpYXlJDYpyEJLhcWwP0EqNN86dQ==" saltValue="W3RbH3zrcY9sy39xNwXNxg==" spinCount="100000" sqref="AZ118:BH125 BU118:BX125" name="Rango2_88_99_41"/>
    <protectedRange algorithmName="SHA-512" hashValue="fMbmUM1DQ7FuAPRNvFL5mPdHUYjQnlLFhkuaxvHguaqR7aWyDxcmJs0jLYQfQKY+oyhsMb4Lew4VL6i7um3/ew==" saltValue="ydaTm0CeH8+/cYqoL/AMaQ==" spinCount="100000" sqref="AT118:AT125 AV118:AY125" name="Rango2_88_91_38"/>
    <protectedRange algorithmName="SHA-512" hashValue="CHipOQaT63FWw628cQcXXJRZlrbNZ7OgmnEbDx38UmmH7z19GRYEzXFiVOzHAy1OAaAbST7g2bHZHDKQp2qm3w==" saltValue="iRVuL+373yLHv0ZHzS9qog==" spinCount="100000" sqref="AF118:AG125 AI118:AI125 AK118:AK125" name="Rango2_88_7_5_41"/>
    <protectedRange algorithmName="SHA-512" hashValue="NkG6oHuDGvGBEiLAAq8MEJHEfLQUMyjihfH+DBXhT+eQW0r1yri7tOJEFRM9nbOejjjXiviq9RFo7KB7wF+xJA==" saltValue="bpjB0AAANu2X/PeR3eiFkA==" spinCount="100000" sqref="AL118:AR125" name="Rango2_88_65_39"/>
    <protectedRange algorithmName="SHA-512" hashValue="fPHvtIAf3pQeZUoAI9C2/vdXMHBpqqEq+67P5Ypyu4+9IWqs3yc9TZcMWQ0THLxUwqseQPyVvakuYFtCwJHsxA==" saltValue="QHIogSs2PrwAfdqa9PAOFQ==" spinCount="100000" sqref="AB118:AB125" name="Rango2_88_5_5_39"/>
    <protectedRange algorithmName="SHA-512" hashValue="LEEeiU6pKqm7TAP46VGlz0q+evvFwpT/0iLpRuWuQ7MacbP0OGL1/FSmrIEOg2rb6M+Jla2bPbVWiGag27j87w==" saltValue="HEVt+pS5OloNDlqSnzGLLw==" spinCount="100000" sqref="AH118:AH125" name="Rango2_8_7_39"/>
    <protectedRange algorithmName="SHA-512" hashValue="q2z5hEFmXS0v2chiPTC/VCoDWNlnhp+Xe6Ybfxe48vIsnB/KTJQxJv+pFUnCXfZ9T6vyJopuqFFNROfQTW/JUw==" saltValue="IctfdGJb5tOTpq+KPi9vww==" spinCount="100000" sqref="AD118:AE125" name="Rango2_88_39_81"/>
    <protectedRange algorithmName="SHA-512" hashValue="AYYX88LSDB6RDNMvSqt0KPGWPjBqTk56tMxTOlv5QD61MGTKAAQnSnudvNDWPN0Bbllh2qRQC+P5uq7goxjdrw==" saltValue="i/iPMewnks1FoXYOjKMEVg==" spinCount="100000" sqref="AA118:AA125" name="Rango2_87_6_39"/>
    <protectedRange algorithmName="SHA-512" hashValue="NUll9P9xh7KbSfMYpMxsRZLfDw/y/AzW2LSWlpXVscBDqiAxmzo71xjs+a2lh+jRa7pceOC849slke4+ZKx8LA==" saltValue="8qbkKpQ+CiQuLnqgShNvXA==" spinCount="100000" sqref="S118:S125" name="Rango2_88_6_39"/>
    <protectedRange algorithmName="SHA-512" hashValue="KHhv3JU/LRdRrRTxxkgFceEHPZ5UzadmpZRZR3zmQRnPvkUJZuanRafIJ+qde0IWwLZSvFIQDyUAHq6v6k7XIg==" saltValue="2GKG1kCzVNNcn+vbOPuhJA==" spinCount="100000" sqref="P118:P125" name="Rango2_2_5_39"/>
    <protectedRange algorithmName="SHA-512" hashValue="EEHzbvEYwO1eufllBljOz0uf9BJ2ENtvOScQ7IsS321QhYbwKn7qhHKKP8cKj02rTDvVRMWvwQ1ZP0mZWsBprQ==" saltValue="CjXqBRFbKezlWOFV37MnDQ==" spinCount="100000" sqref="GP89:GQ91 GV89:GV91 GM89:GM91" name="Rango2_30_2_28"/>
    <protectedRange algorithmName="SHA-512" hashValue="Rgskw+AQdeJ5qbJdarzTa3SCkJfDGziy0Uan5N0F3IWn/H3Z/e+VcB56R7Nes7MPxNHewNP1sSSucVjz3iTLeA==" saltValue="qKZH3DnwaZHBzy3cBZo1qQ==" spinCount="100000" sqref="GE89:GE91" name="Rango2_31_28_27"/>
    <protectedRange algorithmName="SHA-512" hashValue="Umj9+5Ys20VQPxBFtc6qE5LtKKSgPKwit+B8dd4XnEUaLfBM2ozpkEC4YxwK0SbBiAHDDex+pY+LomQ0lyuamQ==" saltValue="N2/MCRws+mmA+NXw0axolg==" spinCount="100000" sqref="GI89:GI91 GG89:GG91 FX89:FX91 GK89:GK91 GD89:GD91" name="Rango2_31_2_43"/>
    <protectedRange algorithmName="SHA-512" hashValue="q2z5hEFmXS0v2chiPTC/VCoDWNlnhp+Xe6Ybfxe48vIsnB/KTJQxJv+pFUnCXfZ9T6vyJopuqFFNROfQTW/JUw==" saltValue="IctfdGJb5tOTpq+KPi9vww==" spinCount="100000" sqref="HZ89:HZ91 IC89:II91" name="Rango2_88_39_82"/>
    <protectedRange algorithmName="SHA-512" hashValue="YXHanhqXL0e4jPrzkCF8r/22WmlCviFUW909WKuG1JOcU0mp0/Huh0aP3EaGYxV2ep0WGu48HsShAy4Ka2uOiw==" saltValue="h/7U5iwJm7DLR4tRVfwZYw==" spinCount="100000" sqref="GH89:GH91 GB89:GB91" name="Rango2_33_35"/>
    <protectedRange algorithmName="SHA-512" hashValue="pL4tgTKqwEsWSIEGFTBd+4pvEhE7d5Q99Eijs+L/Y1rhA0saQGGRJw5Pv2HLOP0quglztFwB6WVnQ1YGxd4AiQ==" saltValue="IF5mhk2RcoEjrcYppes1VA==" spinCount="100000" sqref="FS89:FS91" name="Rango2_30_29"/>
    <protectedRange algorithmName="SHA-512" hashValue="EEHzbvEYwO1eufllBljOz0uf9BJ2ENtvOScQ7IsS321QhYbwKn7qhHKKP8cKj02rTDvVRMWvwQ1ZP0mZWsBprQ==" saltValue="CjXqBRFbKezlWOFV37MnDQ==" spinCount="100000" sqref="GP92:GQ92 GV92 GM92" name="Rango2_30_2_29"/>
    <protectedRange algorithmName="SHA-512" hashValue="Rgskw+AQdeJ5qbJdarzTa3SCkJfDGziy0Uan5N0F3IWn/H3Z/e+VcB56R7Nes7MPxNHewNP1sSSucVjz3iTLeA==" saltValue="qKZH3DnwaZHBzy3cBZo1qQ==" spinCount="100000" sqref="GE92" name="Rango2_31_28_28"/>
    <protectedRange algorithmName="SHA-512" hashValue="Umj9+5Ys20VQPxBFtc6qE5LtKKSgPKwit+B8dd4XnEUaLfBM2ozpkEC4YxwK0SbBiAHDDex+pY+LomQ0lyuamQ==" saltValue="N2/MCRws+mmA+NXw0axolg==" spinCount="100000" sqref="GI92 GG92 FX92 GK92 GD92" name="Rango2_31_2_46"/>
    <protectedRange algorithmName="SHA-512" hashValue="q2z5hEFmXS0v2chiPTC/VCoDWNlnhp+Xe6Ybfxe48vIsnB/KTJQxJv+pFUnCXfZ9T6vyJopuqFFNROfQTW/JUw==" saltValue="IctfdGJb5tOTpq+KPi9vww==" spinCount="100000" sqref="HZ92 IC92:II92" name="Rango2_88_39_83"/>
    <protectedRange algorithmName="SHA-512" hashValue="YXHanhqXL0e4jPrzkCF8r/22WmlCviFUW909WKuG1JOcU0mp0/Huh0aP3EaGYxV2ep0WGu48HsShAy4Ka2uOiw==" saltValue="h/7U5iwJm7DLR4tRVfwZYw==" spinCount="100000" sqref="GH92 GB92" name="Rango2_33_36"/>
    <protectedRange algorithmName="SHA-512" hashValue="pL4tgTKqwEsWSIEGFTBd+4pvEhE7d5Q99Eijs+L/Y1rhA0saQGGRJw5Pv2HLOP0quglztFwB6WVnQ1YGxd4AiQ==" saltValue="IF5mhk2RcoEjrcYppes1VA==" spinCount="100000" sqref="FS92" name="Rango2_30_30"/>
    <protectedRange algorithmName="SHA-512" hashValue="EEHzbvEYwO1eufllBljOz0uf9BJ2ENtvOScQ7IsS321QhYbwKn7qhHKKP8cKj02rTDvVRMWvwQ1ZP0mZWsBprQ==" saltValue="CjXqBRFbKezlWOFV37MnDQ==" spinCount="100000" sqref="GP93:GQ94 GV93:GV94 GM93:GM94" name="Rango2_30_2_30"/>
    <protectedRange algorithmName="SHA-512" hashValue="Rgskw+AQdeJ5qbJdarzTa3SCkJfDGziy0Uan5N0F3IWn/H3Z/e+VcB56R7Nes7MPxNHewNP1sSSucVjz3iTLeA==" saltValue="qKZH3DnwaZHBzy3cBZo1qQ==" spinCount="100000" sqref="GE93:GE94" name="Rango2_31_28_29"/>
    <protectedRange algorithmName="SHA-512" hashValue="Umj9+5Ys20VQPxBFtc6qE5LtKKSgPKwit+B8dd4XnEUaLfBM2ozpkEC4YxwK0SbBiAHDDex+pY+LomQ0lyuamQ==" saltValue="N2/MCRws+mmA+NXw0axolg==" spinCount="100000" sqref="GI93:GI94 GG93:GG94 FX93:FX94 GK93:GK94 GD93:GD94" name="Rango2_31_2_52"/>
    <protectedRange algorithmName="SHA-512" hashValue="q2z5hEFmXS0v2chiPTC/VCoDWNlnhp+Xe6Ybfxe48vIsnB/KTJQxJv+pFUnCXfZ9T6vyJopuqFFNROfQTW/JUw==" saltValue="IctfdGJb5tOTpq+KPi9vww==" spinCount="100000" sqref="HZ93:HZ94 IC93:II94" name="Rango2_88_39_84"/>
    <protectedRange algorithmName="SHA-512" hashValue="YXHanhqXL0e4jPrzkCF8r/22WmlCviFUW909WKuG1JOcU0mp0/Huh0aP3EaGYxV2ep0WGu48HsShAy4Ka2uOiw==" saltValue="h/7U5iwJm7DLR4tRVfwZYw==" spinCount="100000" sqref="GH93:GH94 GB93:GB94" name="Rango2_33_37"/>
    <protectedRange algorithmName="SHA-512" hashValue="pL4tgTKqwEsWSIEGFTBd+4pvEhE7d5Q99Eijs+L/Y1rhA0saQGGRJw5Pv2HLOP0quglztFwB6WVnQ1YGxd4AiQ==" saltValue="IF5mhk2RcoEjrcYppes1VA==" spinCount="100000" sqref="FS93:FS94" name="Rango2_30_31"/>
    <protectedRange algorithmName="SHA-512" hashValue="EEHzbvEYwO1eufllBljOz0uf9BJ2ENtvOScQ7IsS321QhYbwKn7qhHKKP8cKj02rTDvVRMWvwQ1ZP0mZWsBprQ==" saltValue="CjXqBRFbKezlWOFV37MnDQ==" spinCount="100000" sqref="GP95:GQ95 GV95 GM95" name="Rango2_30_2_33"/>
    <protectedRange algorithmName="SHA-512" hashValue="Rgskw+AQdeJ5qbJdarzTa3SCkJfDGziy0Uan5N0F3IWn/H3Z/e+VcB56R7Nes7MPxNHewNP1sSSucVjz3iTLeA==" saltValue="qKZH3DnwaZHBzy3cBZo1qQ==" spinCount="100000" sqref="GE95" name="Rango2_31_28_30"/>
    <protectedRange algorithmName="SHA-512" hashValue="Umj9+5Ys20VQPxBFtc6qE5LtKKSgPKwit+B8dd4XnEUaLfBM2ozpkEC4YxwK0SbBiAHDDex+pY+LomQ0lyuamQ==" saltValue="N2/MCRws+mmA+NXw0axolg==" spinCount="100000" sqref="GI95 GG95 FX95 GK95 GD95" name="Rango2_31_2_54"/>
    <protectedRange algorithmName="SHA-512" hashValue="q2z5hEFmXS0v2chiPTC/VCoDWNlnhp+Xe6Ybfxe48vIsnB/KTJQxJv+pFUnCXfZ9T6vyJopuqFFNROfQTW/JUw==" saltValue="IctfdGJb5tOTpq+KPi9vww==" spinCount="100000" sqref="HZ95 IC95:II95" name="Rango2_88_39_85"/>
    <protectedRange algorithmName="SHA-512" hashValue="YXHanhqXL0e4jPrzkCF8r/22WmlCviFUW909WKuG1JOcU0mp0/Huh0aP3EaGYxV2ep0WGu48HsShAy4Ka2uOiw==" saltValue="h/7U5iwJm7DLR4tRVfwZYw==" spinCount="100000" sqref="GH95 GB95" name="Rango2_33_38"/>
    <protectedRange algorithmName="SHA-512" hashValue="pL4tgTKqwEsWSIEGFTBd+4pvEhE7d5Q99Eijs+L/Y1rhA0saQGGRJw5Pv2HLOP0quglztFwB6WVnQ1YGxd4AiQ==" saltValue="IF5mhk2RcoEjrcYppes1VA==" spinCount="100000" sqref="FS95" name="Rango2_30_32"/>
    <protectedRange algorithmName="SHA-512" hashValue="EEHzbvEYwO1eufllBljOz0uf9BJ2ENtvOScQ7IsS321QhYbwKn7qhHKKP8cKj02rTDvVRMWvwQ1ZP0mZWsBprQ==" saltValue="CjXqBRFbKezlWOFV37MnDQ==" spinCount="100000" sqref="GP96:GQ96 GV96 GM96" name="Rango2_30_2_39"/>
    <protectedRange algorithmName="SHA-512" hashValue="Rgskw+AQdeJ5qbJdarzTa3SCkJfDGziy0Uan5N0F3IWn/H3Z/e+VcB56R7Nes7MPxNHewNP1sSSucVjz3iTLeA==" saltValue="qKZH3DnwaZHBzy3cBZo1qQ==" spinCount="100000" sqref="GE96" name="Rango2_31_28_31"/>
    <protectedRange algorithmName="SHA-512" hashValue="Umj9+5Ys20VQPxBFtc6qE5LtKKSgPKwit+B8dd4XnEUaLfBM2ozpkEC4YxwK0SbBiAHDDex+pY+LomQ0lyuamQ==" saltValue="N2/MCRws+mmA+NXw0axolg==" spinCount="100000" sqref="GI96 GG96 FX96 GK96 GD96" name="Rango2_31_2_55"/>
    <protectedRange algorithmName="SHA-512" hashValue="q2z5hEFmXS0v2chiPTC/VCoDWNlnhp+Xe6Ybfxe48vIsnB/KTJQxJv+pFUnCXfZ9T6vyJopuqFFNROfQTW/JUw==" saltValue="IctfdGJb5tOTpq+KPi9vww==" spinCount="100000" sqref="HZ96 IC96:II96" name="Rango2_88_39_86"/>
    <protectedRange algorithmName="SHA-512" hashValue="YXHanhqXL0e4jPrzkCF8r/22WmlCviFUW909WKuG1JOcU0mp0/Huh0aP3EaGYxV2ep0WGu48HsShAy4Ka2uOiw==" saltValue="h/7U5iwJm7DLR4tRVfwZYw==" spinCount="100000" sqref="GH96 GB96" name="Rango2_33_39"/>
    <protectedRange algorithmName="SHA-512" hashValue="pL4tgTKqwEsWSIEGFTBd+4pvEhE7d5Q99Eijs+L/Y1rhA0saQGGRJw5Pv2HLOP0quglztFwB6WVnQ1YGxd4AiQ==" saltValue="IF5mhk2RcoEjrcYppes1VA==" spinCount="100000" sqref="FS96" name="Rango2_30_33"/>
    <protectedRange algorithmName="SHA-512" hashValue="EEHzbvEYwO1eufllBljOz0uf9BJ2ENtvOScQ7IsS321QhYbwKn7qhHKKP8cKj02rTDvVRMWvwQ1ZP0mZWsBprQ==" saltValue="CjXqBRFbKezlWOFV37MnDQ==" spinCount="100000" sqref="GP97:GQ97 GV97 GM97" name="Rango2_30_2_41"/>
    <protectedRange algorithmName="SHA-512" hashValue="Rgskw+AQdeJ5qbJdarzTa3SCkJfDGziy0Uan5N0F3IWn/H3Z/e+VcB56R7Nes7MPxNHewNP1sSSucVjz3iTLeA==" saltValue="qKZH3DnwaZHBzy3cBZo1qQ==" spinCount="100000" sqref="GE97" name="Rango2_31_28_32"/>
    <protectedRange algorithmName="SHA-512" hashValue="Umj9+5Ys20VQPxBFtc6qE5LtKKSgPKwit+B8dd4XnEUaLfBM2ozpkEC4YxwK0SbBiAHDDex+pY+LomQ0lyuamQ==" saltValue="N2/MCRws+mmA+NXw0axolg==" spinCount="100000" sqref="GI97 GG97 FX97 GK97 GD97" name="Rango2_31_2_56"/>
    <protectedRange algorithmName="SHA-512" hashValue="q2z5hEFmXS0v2chiPTC/VCoDWNlnhp+Xe6Ybfxe48vIsnB/KTJQxJv+pFUnCXfZ9T6vyJopuqFFNROfQTW/JUw==" saltValue="IctfdGJb5tOTpq+KPi9vww==" spinCount="100000" sqref="HZ97 IC97:II97" name="Rango2_88_39_87"/>
    <protectedRange algorithmName="SHA-512" hashValue="YXHanhqXL0e4jPrzkCF8r/22WmlCviFUW909WKuG1JOcU0mp0/Huh0aP3EaGYxV2ep0WGu48HsShAy4Ka2uOiw==" saltValue="h/7U5iwJm7DLR4tRVfwZYw==" spinCount="100000" sqref="GH97 GB97" name="Rango2_33_40"/>
    <protectedRange algorithmName="SHA-512" hashValue="pL4tgTKqwEsWSIEGFTBd+4pvEhE7d5Q99Eijs+L/Y1rhA0saQGGRJw5Pv2HLOP0quglztFwB6WVnQ1YGxd4AiQ==" saltValue="IF5mhk2RcoEjrcYppes1VA==" spinCount="100000" sqref="FS97" name="Rango2_30_34"/>
    <protectedRange algorithmName="SHA-512" hashValue="EEHzbvEYwO1eufllBljOz0uf9BJ2ENtvOScQ7IsS321QhYbwKn7qhHKKP8cKj02rTDvVRMWvwQ1ZP0mZWsBprQ==" saltValue="CjXqBRFbKezlWOFV37MnDQ==" spinCount="100000" sqref="GP98:GQ99 GV98:GV99 GM98:GM99" name="Rango2_30_2_42"/>
    <protectedRange algorithmName="SHA-512" hashValue="Rgskw+AQdeJ5qbJdarzTa3SCkJfDGziy0Uan5N0F3IWn/H3Z/e+VcB56R7Nes7MPxNHewNP1sSSucVjz3iTLeA==" saltValue="qKZH3DnwaZHBzy3cBZo1qQ==" spinCount="100000" sqref="GE98:GE99" name="Rango2_31_28_33"/>
    <protectedRange algorithmName="SHA-512" hashValue="Umj9+5Ys20VQPxBFtc6qE5LtKKSgPKwit+B8dd4XnEUaLfBM2ozpkEC4YxwK0SbBiAHDDex+pY+LomQ0lyuamQ==" saltValue="N2/MCRws+mmA+NXw0axolg==" spinCount="100000" sqref="GI98:GI99 GG98:GG99 FX98:FX99 GK98:GK99 GD98:GD99" name="Rango2_31_2_59"/>
    <protectedRange algorithmName="SHA-512" hashValue="q2z5hEFmXS0v2chiPTC/VCoDWNlnhp+Xe6Ybfxe48vIsnB/KTJQxJv+pFUnCXfZ9T6vyJopuqFFNROfQTW/JUw==" saltValue="IctfdGJb5tOTpq+KPi9vww==" spinCount="100000" sqref="HZ98:HZ99 IC98:II99" name="Rango2_88_39_88"/>
    <protectedRange algorithmName="SHA-512" hashValue="YXHanhqXL0e4jPrzkCF8r/22WmlCviFUW909WKuG1JOcU0mp0/Huh0aP3EaGYxV2ep0WGu48HsShAy4Ka2uOiw==" saltValue="h/7U5iwJm7DLR4tRVfwZYw==" spinCount="100000" sqref="GH98:GH99 GB98:GB99" name="Rango2_33_41"/>
    <protectedRange algorithmName="SHA-512" hashValue="pL4tgTKqwEsWSIEGFTBd+4pvEhE7d5Q99Eijs+L/Y1rhA0saQGGRJw5Pv2HLOP0quglztFwB6WVnQ1YGxd4AiQ==" saltValue="IF5mhk2RcoEjrcYppes1VA==" spinCount="100000" sqref="FS98:FS99" name="Rango2_30_35"/>
    <protectedRange algorithmName="SHA-512" hashValue="EEHzbvEYwO1eufllBljOz0uf9BJ2ENtvOScQ7IsS321QhYbwKn7qhHKKP8cKj02rTDvVRMWvwQ1ZP0mZWsBprQ==" saltValue="CjXqBRFbKezlWOFV37MnDQ==" spinCount="100000" sqref="GP100:GQ101 GV100:GV101 GM100:GM101" name="Rango2_30_2_43"/>
    <protectedRange algorithmName="SHA-512" hashValue="Rgskw+AQdeJ5qbJdarzTa3SCkJfDGziy0Uan5N0F3IWn/H3Z/e+VcB56R7Nes7MPxNHewNP1sSSucVjz3iTLeA==" saltValue="qKZH3DnwaZHBzy3cBZo1qQ==" spinCount="100000" sqref="GE100:GE101" name="Rango2_31_28_34"/>
    <protectedRange algorithmName="SHA-512" hashValue="Umj9+5Ys20VQPxBFtc6qE5LtKKSgPKwit+B8dd4XnEUaLfBM2ozpkEC4YxwK0SbBiAHDDex+pY+LomQ0lyuamQ==" saltValue="N2/MCRws+mmA+NXw0axolg==" spinCount="100000" sqref="GI100:GI101 GG100:GG101 FX100:FX101 GK100:GK101 GD100:GD101" name="Rango2_31_2_65"/>
    <protectedRange algorithmName="SHA-512" hashValue="q2z5hEFmXS0v2chiPTC/VCoDWNlnhp+Xe6Ybfxe48vIsnB/KTJQxJv+pFUnCXfZ9T6vyJopuqFFNROfQTW/JUw==" saltValue="IctfdGJb5tOTpq+KPi9vww==" spinCount="100000" sqref="HZ100:HZ101 IC100:II101" name="Rango2_88_39_89"/>
    <protectedRange algorithmName="SHA-512" hashValue="YXHanhqXL0e4jPrzkCF8r/22WmlCviFUW909WKuG1JOcU0mp0/Huh0aP3EaGYxV2ep0WGu48HsShAy4Ka2uOiw==" saltValue="h/7U5iwJm7DLR4tRVfwZYw==" spinCount="100000" sqref="GH100:GH101 GB100:GB101" name="Rango2_33_42"/>
    <protectedRange algorithmName="SHA-512" hashValue="pL4tgTKqwEsWSIEGFTBd+4pvEhE7d5Q99Eijs+L/Y1rhA0saQGGRJw5Pv2HLOP0quglztFwB6WVnQ1YGxd4AiQ==" saltValue="IF5mhk2RcoEjrcYppes1VA==" spinCount="100000" sqref="FS100:FS101" name="Rango2_30_36"/>
    <protectedRange algorithmName="SHA-512" hashValue="EEHzbvEYwO1eufllBljOz0uf9BJ2ENtvOScQ7IsS321QhYbwKn7qhHKKP8cKj02rTDvVRMWvwQ1ZP0mZWsBprQ==" saltValue="CjXqBRFbKezlWOFV37MnDQ==" spinCount="100000" sqref="GP102:GQ103 GV102:GV103 GM102:GM103" name="Rango2_30_2_46"/>
    <protectedRange algorithmName="SHA-512" hashValue="Rgskw+AQdeJ5qbJdarzTa3SCkJfDGziy0Uan5N0F3IWn/H3Z/e+VcB56R7Nes7MPxNHewNP1sSSucVjz3iTLeA==" saltValue="qKZH3DnwaZHBzy3cBZo1qQ==" spinCount="100000" sqref="GE102:GE103" name="Rango2_31_28_35"/>
    <protectedRange algorithmName="SHA-512" hashValue="Umj9+5Ys20VQPxBFtc6qE5LtKKSgPKwit+B8dd4XnEUaLfBM2ozpkEC4YxwK0SbBiAHDDex+pY+LomQ0lyuamQ==" saltValue="N2/MCRws+mmA+NXw0axolg==" spinCount="100000" sqref="GI102:GI103 GG102:GG103 FX102:FX103 GK102:GK103 GD102:GD103" name="Rango2_31_2_67"/>
    <protectedRange algorithmName="SHA-512" hashValue="q2z5hEFmXS0v2chiPTC/VCoDWNlnhp+Xe6Ybfxe48vIsnB/KTJQxJv+pFUnCXfZ9T6vyJopuqFFNROfQTW/JUw==" saltValue="IctfdGJb5tOTpq+KPi9vww==" spinCount="100000" sqref="HZ102:HZ103 IC102:II103" name="Rango2_88_39_90"/>
    <protectedRange algorithmName="SHA-512" hashValue="YXHanhqXL0e4jPrzkCF8r/22WmlCviFUW909WKuG1JOcU0mp0/Huh0aP3EaGYxV2ep0WGu48HsShAy4Ka2uOiw==" saltValue="h/7U5iwJm7DLR4tRVfwZYw==" spinCount="100000" sqref="GH102:GH103 GB102:GB103" name="Rango2_33_43"/>
    <protectedRange algorithmName="SHA-512" hashValue="pL4tgTKqwEsWSIEGFTBd+4pvEhE7d5Q99Eijs+L/Y1rhA0saQGGRJw5Pv2HLOP0quglztFwB6WVnQ1YGxd4AiQ==" saltValue="IF5mhk2RcoEjrcYppes1VA==" spinCount="100000" sqref="FS102:FS103" name="Rango2_30_37"/>
    <protectedRange algorithmName="SHA-512" hashValue="EEHzbvEYwO1eufllBljOz0uf9BJ2ENtvOScQ7IsS321QhYbwKn7qhHKKP8cKj02rTDvVRMWvwQ1ZP0mZWsBprQ==" saltValue="CjXqBRFbKezlWOFV37MnDQ==" spinCount="100000" sqref="GP104:GQ113 GV104:GV113 GM104:GM113" name="Rango2_30_2_52"/>
    <protectedRange algorithmName="SHA-512" hashValue="Rgskw+AQdeJ5qbJdarzTa3SCkJfDGziy0Uan5N0F3IWn/H3Z/e+VcB56R7Nes7MPxNHewNP1sSSucVjz3iTLeA==" saltValue="qKZH3DnwaZHBzy3cBZo1qQ==" spinCount="100000" sqref="GE104:GE113" name="Rango2_31_28_36"/>
    <protectedRange algorithmName="SHA-512" hashValue="Umj9+5Ys20VQPxBFtc6qE5LtKKSgPKwit+B8dd4XnEUaLfBM2ozpkEC4YxwK0SbBiAHDDex+pY+LomQ0lyuamQ==" saltValue="N2/MCRws+mmA+NXw0axolg==" spinCount="100000" sqref="GI104:GI113 GG104:GG113 FX104:FX113 GA108:GA109 GK104:GK113 GD104:GD113 GA111 GA113" name="Rango2_31_2_68"/>
    <protectedRange algorithmName="SHA-512" hashValue="q2z5hEFmXS0v2chiPTC/VCoDWNlnhp+Xe6Ybfxe48vIsnB/KTJQxJv+pFUnCXfZ9T6vyJopuqFFNROfQTW/JUw==" saltValue="IctfdGJb5tOTpq+KPi9vww==" spinCount="100000" sqref="HZ104:HZ113 IC104:II113" name="Rango2_88_39_91"/>
    <protectedRange algorithmName="SHA-512" hashValue="YXHanhqXL0e4jPrzkCF8r/22WmlCviFUW909WKuG1JOcU0mp0/Huh0aP3EaGYxV2ep0WGu48HsShAy4Ka2uOiw==" saltValue="h/7U5iwJm7DLR4tRVfwZYw==" spinCount="100000" sqref="GH104:GH113 GB104:GB113" name="Rango2_33_44"/>
    <protectedRange algorithmName="SHA-512" hashValue="pL4tgTKqwEsWSIEGFTBd+4pvEhE7d5Q99Eijs+L/Y1rhA0saQGGRJw5Pv2HLOP0quglztFwB6WVnQ1YGxd4AiQ==" saltValue="IF5mhk2RcoEjrcYppes1VA==" spinCount="100000" sqref="FS104:FS113" name="Rango2_30_38"/>
    <protectedRange algorithmName="SHA-512" hashValue="EEHzbvEYwO1eufllBljOz0uf9BJ2ENtvOScQ7IsS321QhYbwKn7qhHKKP8cKj02rTDvVRMWvwQ1ZP0mZWsBprQ==" saltValue="CjXqBRFbKezlWOFV37MnDQ==" spinCount="100000" sqref="GP114:GQ117 GV114:GV117 GM114:GM117" name="Rango2_30_2_54"/>
    <protectedRange algorithmName="SHA-512" hashValue="Rgskw+AQdeJ5qbJdarzTa3SCkJfDGziy0Uan5N0F3IWn/H3Z/e+VcB56R7Nes7MPxNHewNP1sSSucVjz3iTLeA==" saltValue="qKZH3DnwaZHBzy3cBZo1qQ==" spinCount="100000" sqref="GE114:GE117" name="Rango2_31_28_37"/>
    <protectedRange algorithmName="SHA-512" hashValue="Umj9+5Ys20VQPxBFtc6qE5LtKKSgPKwit+B8dd4XnEUaLfBM2ozpkEC4YxwK0SbBiAHDDex+pY+LomQ0lyuamQ==" saltValue="N2/MCRws+mmA+NXw0axolg==" spinCount="100000" sqref="GI114:GI117 GG114:GG117 FX114:FX117 GA117 GK114:GK117 GD114:GD117" name="Rango2_31_2_69"/>
    <protectedRange algorithmName="SHA-512" hashValue="q2z5hEFmXS0v2chiPTC/VCoDWNlnhp+Xe6Ybfxe48vIsnB/KTJQxJv+pFUnCXfZ9T6vyJopuqFFNROfQTW/JUw==" saltValue="IctfdGJb5tOTpq+KPi9vww==" spinCount="100000" sqref="HZ114:HZ117 IC114:II117" name="Rango2_88_39_92"/>
    <protectedRange algorithmName="SHA-512" hashValue="YXHanhqXL0e4jPrzkCF8r/22WmlCviFUW909WKuG1JOcU0mp0/Huh0aP3EaGYxV2ep0WGu48HsShAy4Ka2uOiw==" saltValue="h/7U5iwJm7DLR4tRVfwZYw==" spinCount="100000" sqref="GH114:GH117 GB114:GB117" name="Rango2_33_45"/>
    <protectedRange algorithmName="SHA-512" hashValue="pL4tgTKqwEsWSIEGFTBd+4pvEhE7d5Q99Eijs+L/Y1rhA0saQGGRJw5Pv2HLOP0quglztFwB6WVnQ1YGxd4AiQ==" saltValue="IF5mhk2RcoEjrcYppes1VA==" spinCount="100000" sqref="FS114:FS117" name="Rango2_30_39"/>
    <protectedRange algorithmName="SHA-512" hashValue="EEHzbvEYwO1eufllBljOz0uf9BJ2ENtvOScQ7IsS321QhYbwKn7qhHKKP8cKj02rTDvVRMWvwQ1ZP0mZWsBprQ==" saltValue="CjXqBRFbKezlWOFV37MnDQ==" spinCount="100000" sqref="GP118:GQ125 GV118:GV125 GM118:GM125" name="Rango2_30_2_55"/>
    <protectedRange algorithmName="SHA-512" hashValue="Rgskw+AQdeJ5qbJdarzTa3SCkJfDGziy0Uan5N0F3IWn/H3Z/e+VcB56R7Nes7MPxNHewNP1sSSucVjz3iTLeA==" saltValue="qKZH3DnwaZHBzy3cBZo1qQ==" spinCount="100000" sqref="GE118:GE125" name="Rango2_31_28_38"/>
    <protectedRange algorithmName="SHA-512" hashValue="Umj9+5Ys20VQPxBFtc6qE5LtKKSgPKwit+B8dd4XnEUaLfBM2ozpkEC4YxwK0SbBiAHDDex+pY+LomQ0lyuamQ==" saltValue="N2/MCRws+mmA+NXw0axolg==" spinCount="100000" sqref="GI118:GI125 GG118:GG125 FX118:FX125 GA119 GK118:GK125 GD118:GD125 GA123:GA125" name="Rango2_31_2_70"/>
    <protectedRange algorithmName="SHA-512" hashValue="q2z5hEFmXS0v2chiPTC/VCoDWNlnhp+Xe6Ybfxe48vIsnB/KTJQxJv+pFUnCXfZ9T6vyJopuqFFNROfQTW/JUw==" saltValue="IctfdGJb5tOTpq+KPi9vww==" spinCount="100000" sqref="HZ118:HZ125 IC118:II125" name="Rango2_88_39_93"/>
    <protectedRange algorithmName="SHA-512" hashValue="YXHanhqXL0e4jPrzkCF8r/22WmlCviFUW909WKuG1JOcU0mp0/Huh0aP3EaGYxV2ep0WGu48HsShAy4Ka2uOiw==" saltValue="h/7U5iwJm7DLR4tRVfwZYw==" spinCount="100000" sqref="GH118:GH125 GB118:GB125" name="Rango2_33_46"/>
    <protectedRange algorithmName="SHA-512" hashValue="pL4tgTKqwEsWSIEGFTBd+4pvEhE7d5Q99Eijs+L/Y1rhA0saQGGRJw5Pv2HLOP0quglztFwB6WVnQ1YGxd4AiQ==" saltValue="IF5mhk2RcoEjrcYppes1VA==" spinCount="100000" sqref="FS118:FS125" name="Rango2_30_40"/>
    <protectedRange algorithmName="SHA-512" hashValue="Gqwr8n5jYbCESAqCFk8dpOzViQICBV+k0xoqBoQaZ5lHaRlvT9TZDB4yXtm+qC6OhD064ZDBOFWkwo+LHXu1sg==" saltValue="gEL9PCN2ekF2IxW9yqAGYA==" spinCount="100000" sqref="IR89:IR91" name="Rango2_40_2_28"/>
    <protectedRange algorithmName="SHA-512" hashValue="D8TacORwT7iz0mF9GEucchnMHfB5er2FFjQsxyeWWyeJkM6Bt3gYQ3LbcHPxZXFpVAYtFOuTrzYOCJrlZDx16g==" saltValue="QtCzIBktdS4NZkOEGcLTRQ==" spinCount="100000" sqref="IV89:IV91" name="Rango2_41_28"/>
    <protectedRange algorithmName="SHA-512" hashValue="Gqwr8n5jYbCESAqCFk8dpOzViQICBV+k0xoqBoQaZ5lHaRlvT9TZDB4yXtm+qC6OhD064ZDBOFWkwo+LHXu1sg==" saltValue="gEL9PCN2ekF2IxW9yqAGYA==" spinCount="100000" sqref="IR92" name="Rango2_40_2_29"/>
    <protectedRange algorithmName="SHA-512" hashValue="D8TacORwT7iz0mF9GEucchnMHfB5er2FFjQsxyeWWyeJkM6Bt3gYQ3LbcHPxZXFpVAYtFOuTrzYOCJrlZDx16g==" saltValue="QtCzIBktdS4NZkOEGcLTRQ==" spinCount="100000" sqref="IV92" name="Rango2_41_29"/>
    <protectedRange algorithmName="SHA-512" hashValue="Gqwr8n5jYbCESAqCFk8dpOzViQICBV+k0xoqBoQaZ5lHaRlvT9TZDB4yXtm+qC6OhD064ZDBOFWkwo+LHXu1sg==" saltValue="gEL9PCN2ekF2IxW9yqAGYA==" spinCount="100000" sqref="IR93:IR94" name="Rango2_40_2_30"/>
    <protectedRange algorithmName="SHA-512" hashValue="D8TacORwT7iz0mF9GEucchnMHfB5er2FFjQsxyeWWyeJkM6Bt3gYQ3LbcHPxZXFpVAYtFOuTrzYOCJrlZDx16g==" saltValue="QtCzIBktdS4NZkOEGcLTRQ==" spinCount="100000" sqref="IV93:IV94" name="Rango2_41_30"/>
    <protectedRange algorithmName="SHA-512" hashValue="Gqwr8n5jYbCESAqCFk8dpOzViQICBV+k0xoqBoQaZ5lHaRlvT9TZDB4yXtm+qC6OhD064ZDBOFWkwo+LHXu1sg==" saltValue="gEL9PCN2ekF2IxW9yqAGYA==" spinCount="100000" sqref="IR95" name="Rango2_40_2_31"/>
    <protectedRange algorithmName="SHA-512" hashValue="D8TacORwT7iz0mF9GEucchnMHfB5er2FFjQsxyeWWyeJkM6Bt3gYQ3LbcHPxZXFpVAYtFOuTrzYOCJrlZDx16g==" saltValue="QtCzIBktdS4NZkOEGcLTRQ==" spinCount="100000" sqref="IV95" name="Rango2_41_31"/>
    <protectedRange algorithmName="SHA-512" hashValue="Gqwr8n5jYbCESAqCFk8dpOzViQICBV+k0xoqBoQaZ5lHaRlvT9TZDB4yXtm+qC6OhD064ZDBOFWkwo+LHXu1sg==" saltValue="gEL9PCN2ekF2IxW9yqAGYA==" spinCount="100000" sqref="IR96" name="Rango2_40_2_32"/>
    <protectedRange algorithmName="SHA-512" hashValue="D8TacORwT7iz0mF9GEucchnMHfB5er2FFjQsxyeWWyeJkM6Bt3gYQ3LbcHPxZXFpVAYtFOuTrzYOCJrlZDx16g==" saltValue="QtCzIBktdS4NZkOEGcLTRQ==" spinCount="100000" sqref="IV96" name="Rango2_41_32"/>
    <protectedRange algorithmName="SHA-512" hashValue="Gqwr8n5jYbCESAqCFk8dpOzViQICBV+k0xoqBoQaZ5lHaRlvT9TZDB4yXtm+qC6OhD064ZDBOFWkwo+LHXu1sg==" saltValue="gEL9PCN2ekF2IxW9yqAGYA==" spinCount="100000" sqref="IR97" name="Rango2_40_2_33"/>
    <protectedRange algorithmName="SHA-512" hashValue="D8TacORwT7iz0mF9GEucchnMHfB5er2FFjQsxyeWWyeJkM6Bt3gYQ3LbcHPxZXFpVAYtFOuTrzYOCJrlZDx16g==" saltValue="QtCzIBktdS4NZkOEGcLTRQ==" spinCount="100000" sqref="IV97" name="Rango2_41_33"/>
    <protectedRange algorithmName="SHA-512" hashValue="Gqwr8n5jYbCESAqCFk8dpOzViQICBV+k0xoqBoQaZ5lHaRlvT9TZDB4yXtm+qC6OhD064ZDBOFWkwo+LHXu1sg==" saltValue="gEL9PCN2ekF2IxW9yqAGYA==" spinCount="100000" sqref="IR98:IR99" name="Rango2_40_2_34"/>
    <protectedRange algorithmName="SHA-512" hashValue="D8TacORwT7iz0mF9GEucchnMHfB5er2FFjQsxyeWWyeJkM6Bt3gYQ3LbcHPxZXFpVAYtFOuTrzYOCJrlZDx16g==" saltValue="QtCzIBktdS4NZkOEGcLTRQ==" spinCount="100000" sqref="IV98:IV99" name="Rango2_41_34"/>
    <protectedRange algorithmName="SHA-512" hashValue="Gqwr8n5jYbCESAqCFk8dpOzViQICBV+k0xoqBoQaZ5lHaRlvT9TZDB4yXtm+qC6OhD064ZDBOFWkwo+LHXu1sg==" saltValue="gEL9PCN2ekF2IxW9yqAGYA==" spinCount="100000" sqref="IR100:IR101" name="Rango2_40_2_35"/>
    <protectedRange algorithmName="SHA-512" hashValue="D8TacORwT7iz0mF9GEucchnMHfB5er2FFjQsxyeWWyeJkM6Bt3gYQ3LbcHPxZXFpVAYtFOuTrzYOCJrlZDx16g==" saltValue="QtCzIBktdS4NZkOEGcLTRQ==" spinCount="100000" sqref="IV100:IV101" name="Rango2_41_35"/>
    <protectedRange algorithmName="SHA-512" hashValue="Gqwr8n5jYbCESAqCFk8dpOzViQICBV+k0xoqBoQaZ5lHaRlvT9TZDB4yXtm+qC6OhD064ZDBOFWkwo+LHXu1sg==" saltValue="gEL9PCN2ekF2IxW9yqAGYA==" spinCount="100000" sqref="IR102:IR103" name="Rango2_40_2_36"/>
    <protectedRange algorithmName="SHA-512" hashValue="D8TacORwT7iz0mF9GEucchnMHfB5er2FFjQsxyeWWyeJkM6Bt3gYQ3LbcHPxZXFpVAYtFOuTrzYOCJrlZDx16g==" saltValue="QtCzIBktdS4NZkOEGcLTRQ==" spinCount="100000" sqref="IV102:IV103" name="Rango2_41_36"/>
    <protectedRange algorithmName="SHA-512" hashValue="Gqwr8n5jYbCESAqCFk8dpOzViQICBV+k0xoqBoQaZ5lHaRlvT9TZDB4yXtm+qC6OhD064ZDBOFWkwo+LHXu1sg==" saltValue="gEL9PCN2ekF2IxW9yqAGYA==" spinCount="100000" sqref="IR104:IR113" name="Rango2_40_2_37"/>
    <protectedRange algorithmName="SHA-512" hashValue="D8TacORwT7iz0mF9GEucchnMHfB5er2FFjQsxyeWWyeJkM6Bt3gYQ3LbcHPxZXFpVAYtFOuTrzYOCJrlZDx16g==" saltValue="QtCzIBktdS4NZkOEGcLTRQ==" spinCount="100000" sqref="IV104:IV113" name="Rango2_41_37"/>
    <protectedRange algorithmName="SHA-512" hashValue="Gqwr8n5jYbCESAqCFk8dpOzViQICBV+k0xoqBoQaZ5lHaRlvT9TZDB4yXtm+qC6OhD064ZDBOFWkwo+LHXu1sg==" saltValue="gEL9PCN2ekF2IxW9yqAGYA==" spinCount="100000" sqref="IR114:IR117" name="Rango2_40_2_38"/>
    <protectedRange algorithmName="SHA-512" hashValue="D8TacORwT7iz0mF9GEucchnMHfB5er2FFjQsxyeWWyeJkM6Bt3gYQ3LbcHPxZXFpVAYtFOuTrzYOCJrlZDx16g==" saltValue="QtCzIBktdS4NZkOEGcLTRQ==" spinCount="100000" sqref="IV114:IV117" name="Rango2_41_38"/>
    <protectedRange algorithmName="SHA-512" hashValue="Gqwr8n5jYbCESAqCFk8dpOzViQICBV+k0xoqBoQaZ5lHaRlvT9TZDB4yXtm+qC6OhD064ZDBOFWkwo+LHXu1sg==" saltValue="gEL9PCN2ekF2IxW9yqAGYA==" spinCount="100000" sqref="IR118:IR125" name="Rango2_40_2_39"/>
    <protectedRange algorithmName="SHA-512" hashValue="D8TacORwT7iz0mF9GEucchnMHfB5er2FFjQsxyeWWyeJkM6Bt3gYQ3LbcHPxZXFpVAYtFOuTrzYOCJrlZDx16g==" saltValue="QtCzIBktdS4NZkOEGcLTRQ==" spinCount="100000" sqref="IV118:IV125" name="Rango2_41_39"/>
    <protectedRange algorithmName="SHA-512" hashValue="RQ91b7oAw60DVtcgB2vRpial2kSdzJx5guGCTYUwXYkKrtrUHfiYnLf9R+SNpYXlJDYpyEJLhcWwP0EqNN86dQ==" saltValue="W3RbH3zrcY9sy39xNwXNxg==" spinCount="100000" sqref="AZ126:BH126 BU126:BX126" name="Rango2_88_99_42"/>
    <protectedRange algorithmName="SHA-512" hashValue="fMbmUM1DQ7FuAPRNvFL5mPdHUYjQnlLFhkuaxvHguaqR7aWyDxcmJs0jLYQfQKY+oyhsMb4Lew4VL6i7um3/ew==" saltValue="ydaTm0CeH8+/cYqoL/AMaQ==" spinCount="100000" sqref="AT126 AV126:AY126" name="Rango2_88_91_39"/>
    <protectedRange algorithmName="SHA-512" hashValue="CHipOQaT63FWw628cQcXXJRZlrbNZ7OgmnEbDx38UmmH7z19GRYEzXFiVOzHAy1OAaAbST7g2bHZHDKQp2qm3w==" saltValue="iRVuL+373yLHv0ZHzS9qog==" spinCount="100000" sqref="AF126:AG126 AI126 AK126" name="Rango2_88_7_5_42"/>
    <protectedRange algorithmName="SHA-512" hashValue="NkG6oHuDGvGBEiLAAq8MEJHEfLQUMyjihfH+DBXhT+eQW0r1yri7tOJEFRM9nbOejjjXiviq9RFo7KB7wF+xJA==" saltValue="bpjB0AAANu2X/PeR3eiFkA==" spinCount="100000" sqref="AL126:AR126" name="Rango2_88_65_40"/>
    <protectedRange algorithmName="SHA-512" hashValue="fPHvtIAf3pQeZUoAI9C2/vdXMHBpqqEq+67P5Ypyu4+9IWqs3yc9TZcMWQ0THLxUwqseQPyVvakuYFtCwJHsxA==" saltValue="QHIogSs2PrwAfdqa9PAOFQ==" spinCount="100000" sqref="AB126" name="Rango2_88_5_5_40"/>
    <protectedRange algorithmName="SHA-512" hashValue="LEEeiU6pKqm7TAP46VGlz0q+evvFwpT/0iLpRuWuQ7MacbP0OGL1/FSmrIEOg2rb6M+Jla2bPbVWiGag27j87w==" saltValue="HEVt+pS5OloNDlqSnzGLLw==" spinCount="100000" sqref="AH126" name="Rango2_8_7_40"/>
    <protectedRange algorithmName="SHA-512" hashValue="q2z5hEFmXS0v2chiPTC/VCoDWNlnhp+Xe6Ybfxe48vIsnB/KTJQxJv+pFUnCXfZ9T6vyJopuqFFNROfQTW/JUw==" saltValue="IctfdGJb5tOTpq+KPi9vww==" spinCount="100000" sqref="AD126:AE126" name="Rango2_88_39_94"/>
    <protectedRange algorithmName="SHA-512" hashValue="AYYX88LSDB6RDNMvSqt0KPGWPjBqTk56tMxTOlv5QD61MGTKAAQnSnudvNDWPN0Bbllh2qRQC+P5uq7goxjdrw==" saltValue="i/iPMewnks1FoXYOjKMEVg==" spinCount="100000" sqref="AA126" name="Rango2_87_6_40"/>
    <protectedRange algorithmName="SHA-512" hashValue="NUll9P9xh7KbSfMYpMxsRZLfDw/y/AzW2LSWlpXVscBDqiAxmzo71xjs+a2lh+jRa7pceOC849slke4+ZKx8LA==" saltValue="8qbkKpQ+CiQuLnqgShNvXA==" spinCount="100000" sqref="S126" name="Rango2_88_6_40"/>
    <protectedRange algorithmName="SHA-512" hashValue="KHhv3JU/LRdRrRTxxkgFceEHPZ5UzadmpZRZR3zmQRnPvkUJZuanRafIJ+qde0IWwLZSvFIQDyUAHq6v6k7XIg==" saltValue="2GKG1kCzVNNcn+vbOPuhJA==" spinCount="100000" sqref="P126" name="Rango2_2_5_40"/>
    <protectedRange algorithmName="SHA-512" hashValue="RQ91b7oAw60DVtcgB2vRpial2kSdzJx5guGCTYUwXYkKrtrUHfiYnLf9R+SNpYXlJDYpyEJLhcWwP0EqNN86dQ==" saltValue="W3RbH3zrcY9sy39xNwXNxg==" spinCount="100000" sqref="AZ127:BH127 BU127:BX127" name="Rango2_88_99_43"/>
    <protectedRange algorithmName="SHA-512" hashValue="fMbmUM1DQ7FuAPRNvFL5mPdHUYjQnlLFhkuaxvHguaqR7aWyDxcmJs0jLYQfQKY+oyhsMb4Lew4VL6i7um3/ew==" saltValue="ydaTm0CeH8+/cYqoL/AMaQ==" spinCount="100000" sqref="AT127 AV127:AY127" name="Rango2_88_91_40"/>
    <protectedRange algorithmName="SHA-512" hashValue="CHipOQaT63FWw628cQcXXJRZlrbNZ7OgmnEbDx38UmmH7z19GRYEzXFiVOzHAy1OAaAbST7g2bHZHDKQp2qm3w==" saltValue="iRVuL+373yLHv0ZHzS9qog==" spinCount="100000" sqref="AF127:AG127 AI127 AK127" name="Rango2_88_7_5_43"/>
    <protectedRange algorithmName="SHA-512" hashValue="NkG6oHuDGvGBEiLAAq8MEJHEfLQUMyjihfH+DBXhT+eQW0r1yri7tOJEFRM9nbOejjjXiviq9RFo7KB7wF+xJA==" saltValue="bpjB0AAANu2X/PeR3eiFkA==" spinCount="100000" sqref="AL127:AR127" name="Rango2_88_65_41"/>
    <protectedRange algorithmName="SHA-512" hashValue="fPHvtIAf3pQeZUoAI9C2/vdXMHBpqqEq+67P5Ypyu4+9IWqs3yc9TZcMWQ0THLxUwqseQPyVvakuYFtCwJHsxA==" saltValue="QHIogSs2PrwAfdqa9PAOFQ==" spinCount="100000" sqref="AB127" name="Rango2_88_5_5_41"/>
    <protectedRange algorithmName="SHA-512" hashValue="LEEeiU6pKqm7TAP46VGlz0q+evvFwpT/0iLpRuWuQ7MacbP0OGL1/FSmrIEOg2rb6M+Jla2bPbVWiGag27j87w==" saltValue="HEVt+pS5OloNDlqSnzGLLw==" spinCount="100000" sqref="AH127" name="Rango2_8_7_41"/>
    <protectedRange algorithmName="SHA-512" hashValue="q2z5hEFmXS0v2chiPTC/VCoDWNlnhp+Xe6Ybfxe48vIsnB/KTJQxJv+pFUnCXfZ9T6vyJopuqFFNROfQTW/JUw==" saltValue="IctfdGJb5tOTpq+KPi9vww==" spinCount="100000" sqref="AD127:AE127" name="Rango2_88_39_95"/>
    <protectedRange algorithmName="SHA-512" hashValue="AYYX88LSDB6RDNMvSqt0KPGWPjBqTk56tMxTOlv5QD61MGTKAAQnSnudvNDWPN0Bbllh2qRQC+P5uq7goxjdrw==" saltValue="i/iPMewnks1FoXYOjKMEVg==" spinCount="100000" sqref="AA127" name="Rango2_87_6_41"/>
    <protectedRange algorithmName="SHA-512" hashValue="NUll9P9xh7KbSfMYpMxsRZLfDw/y/AzW2LSWlpXVscBDqiAxmzo71xjs+a2lh+jRa7pceOC849slke4+ZKx8LA==" saltValue="8qbkKpQ+CiQuLnqgShNvXA==" spinCount="100000" sqref="S127" name="Rango2_88_6_41"/>
    <protectedRange algorithmName="SHA-512" hashValue="KHhv3JU/LRdRrRTxxkgFceEHPZ5UzadmpZRZR3zmQRnPvkUJZuanRafIJ+qde0IWwLZSvFIQDyUAHq6v6k7XIg==" saltValue="2GKG1kCzVNNcn+vbOPuhJA==" spinCount="100000" sqref="P127" name="Rango2_2_5_41"/>
    <protectedRange algorithmName="SHA-512" hashValue="RQ91b7oAw60DVtcgB2vRpial2kSdzJx5guGCTYUwXYkKrtrUHfiYnLf9R+SNpYXlJDYpyEJLhcWwP0EqNN86dQ==" saltValue="W3RbH3zrcY9sy39xNwXNxg==" spinCount="100000" sqref="AZ128:BH128 BU128:BX128" name="Rango2_88_99_44"/>
    <protectedRange algorithmName="SHA-512" hashValue="fMbmUM1DQ7FuAPRNvFL5mPdHUYjQnlLFhkuaxvHguaqR7aWyDxcmJs0jLYQfQKY+oyhsMb4Lew4VL6i7um3/ew==" saltValue="ydaTm0CeH8+/cYqoL/AMaQ==" spinCount="100000" sqref="AT128 AV128:AY128" name="Rango2_88_91_41"/>
    <protectedRange algorithmName="SHA-512" hashValue="CHipOQaT63FWw628cQcXXJRZlrbNZ7OgmnEbDx38UmmH7z19GRYEzXFiVOzHAy1OAaAbST7g2bHZHDKQp2qm3w==" saltValue="iRVuL+373yLHv0ZHzS9qog==" spinCount="100000" sqref="AF128:AG128 AI128 AK128" name="Rango2_88_7_5_44"/>
    <protectedRange algorithmName="SHA-512" hashValue="NkG6oHuDGvGBEiLAAq8MEJHEfLQUMyjihfH+DBXhT+eQW0r1yri7tOJEFRM9nbOejjjXiviq9RFo7KB7wF+xJA==" saltValue="bpjB0AAANu2X/PeR3eiFkA==" spinCount="100000" sqref="AL128:AR128" name="Rango2_88_65_42"/>
    <protectedRange algorithmName="SHA-512" hashValue="fPHvtIAf3pQeZUoAI9C2/vdXMHBpqqEq+67P5Ypyu4+9IWqs3yc9TZcMWQ0THLxUwqseQPyVvakuYFtCwJHsxA==" saltValue="QHIogSs2PrwAfdqa9PAOFQ==" spinCount="100000" sqref="AB128" name="Rango2_88_5_5_42"/>
    <protectedRange algorithmName="SHA-512" hashValue="LEEeiU6pKqm7TAP46VGlz0q+evvFwpT/0iLpRuWuQ7MacbP0OGL1/FSmrIEOg2rb6M+Jla2bPbVWiGag27j87w==" saltValue="HEVt+pS5OloNDlqSnzGLLw==" spinCount="100000" sqref="AH128" name="Rango2_8_7_42"/>
    <protectedRange algorithmName="SHA-512" hashValue="q2z5hEFmXS0v2chiPTC/VCoDWNlnhp+Xe6Ybfxe48vIsnB/KTJQxJv+pFUnCXfZ9T6vyJopuqFFNROfQTW/JUw==" saltValue="IctfdGJb5tOTpq+KPi9vww==" spinCount="100000" sqref="AD128:AE128" name="Rango2_88_39_96"/>
    <protectedRange algorithmName="SHA-512" hashValue="AYYX88LSDB6RDNMvSqt0KPGWPjBqTk56tMxTOlv5QD61MGTKAAQnSnudvNDWPN0Bbllh2qRQC+P5uq7goxjdrw==" saltValue="i/iPMewnks1FoXYOjKMEVg==" spinCount="100000" sqref="AA128" name="Rango2_87_6_42"/>
    <protectedRange algorithmName="SHA-512" hashValue="NUll9P9xh7KbSfMYpMxsRZLfDw/y/AzW2LSWlpXVscBDqiAxmzo71xjs+a2lh+jRa7pceOC849slke4+ZKx8LA==" saltValue="8qbkKpQ+CiQuLnqgShNvXA==" spinCount="100000" sqref="S128" name="Rango2_88_6_42"/>
    <protectedRange algorithmName="SHA-512" hashValue="KHhv3JU/LRdRrRTxxkgFceEHPZ5UzadmpZRZR3zmQRnPvkUJZuanRafIJ+qde0IWwLZSvFIQDyUAHq6v6k7XIg==" saltValue="2GKG1kCzVNNcn+vbOPuhJA==" spinCount="100000" sqref="P128" name="Rango2_2_5_42"/>
    <protectedRange algorithmName="SHA-512" hashValue="RQ91b7oAw60DVtcgB2vRpial2kSdzJx5guGCTYUwXYkKrtrUHfiYnLf9R+SNpYXlJDYpyEJLhcWwP0EqNN86dQ==" saltValue="W3RbH3zrcY9sy39xNwXNxg==" spinCount="100000" sqref="AZ129:BH130 BU129:BX130" name="Rango2_88_99_45"/>
    <protectedRange algorithmName="SHA-512" hashValue="fMbmUM1DQ7FuAPRNvFL5mPdHUYjQnlLFhkuaxvHguaqR7aWyDxcmJs0jLYQfQKY+oyhsMb4Lew4VL6i7um3/ew==" saltValue="ydaTm0CeH8+/cYqoL/AMaQ==" spinCount="100000" sqref="AT129:AT130 AV129:AY130" name="Rango2_88_91_42"/>
    <protectedRange algorithmName="SHA-512" hashValue="CHipOQaT63FWw628cQcXXJRZlrbNZ7OgmnEbDx38UmmH7z19GRYEzXFiVOzHAy1OAaAbST7g2bHZHDKQp2qm3w==" saltValue="iRVuL+373yLHv0ZHzS9qog==" spinCount="100000" sqref="AF129:AG130 AI129:AI130 AK129:AK130" name="Rango2_88_7_5_45"/>
    <protectedRange algorithmName="SHA-512" hashValue="NkG6oHuDGvGBEiLAAq8MEJHEfLQUMyjihfH+DBXhT+eQW0r1yri7tOJEFRM9nbOejjjXiviq9RFo7KB7wF+xJA==" saltValue="bpjB0AAANu2X/PeR3eiFkA==" spinCount="100000" sqref="AL129:AR130" name="Rango2_88_65_43"/>
    <protectedRange algorithmName="SHA-512" hashValue="fPHvtIAf3pQeZUoAI9C2/vdXMHBpqqEq+67P5Ypyu4+9IWqs3yc9TZcMWQ0THLxUwqseQPyVvakuYFtCwJHsxA==" saltValue="QHIogSs2PrwAfdqa9PAOFQ==" spinCount="100000" sqref="AB129:AB130" name="Rango2_88_5_5_43"/>
    <protectedRange algorithmName="SHA-512" hashValue="LEEeiU6pKqm7TAP46VGlz0q+evvFwpT/0iLpRuWuQ7MacbP0OGL1/FSmrIEOg2rb6M+Jla2bPbVWiGag27j87w==" saltValue="HEVt+pS5OloNDlqSnzGLLw==" spinCount="100000" sqref="AH129:AH130" name="Rango2_8_7_43"/>
    <protectedRange algorithmName="SHA-512" hashValue="q2z5hEFmXS0v2chiPTC/VCoDWNlnhp+Xe6Ybfxe48vIsnB/KTJQxJv+pFUnCXfZ9T6vyJopuqFFNROfQTW/JUw==" saltValue="IctfdGJb5tOTpq+KPi9vww==" spinCount="100000" sqref="AD129:AE130" name="Rango2_88_39_97"/>
    <protectedRange algorithmName="SHA-512" hashValue="AYYX88LSDB6RDNMvSqt0KPGWPjBqTk56tMxTOlv5QD61MGTKAAQnSnudvNDWPN0Bbllh2qRQC+P5uq7goxjdrw==" saltValue="i/iPMewnks1FoXYOjKMEVg==" spinCount="100000" sqref="AA129:AA130" name="Rango2_87_6_43"/>
    <protectedRange algorithmName="SHA-512" hashValue="NUll9P9xh7KbSfMYpMxsRZLfDw/y/AzW2LSWlpXVscBDqiAxmzo71xjs+a2lh+jRa7pceOC849slke4+ZKx8LA==" saltValue="8qbkKpQ+CiQuLnqgShNvXA==" spinCount="100000" sqref="S129:S130" name="Rango2_88_6_43"/>
    <protectedRange algorithmName="SHA-512" hashValue="KHhv3JU/LRdRrRTxxkgFceEHPZ5UzadmpZRZR3zmQRnPvkUJZuanRafIJ+qde0IWwLZSvFIQDyUAHq6v6k7XIg==" saltValue="2GKG1kCzVNNcn+vbOPuhJA==" spinCount="100000" sqref="P129:P130" name="Rango2_2_5_43"/>
    <protectedRange algorithmName="SHA-512" hashValue="RQ91b7oAw60DVtcgB2vRpial2kSdzJx5guGCTYUwXYkKrtrUHfiYnLf9R+SNpYXlJDYpyEJLhcWwP0EqNN86dQ==" saltValue="W3RbH3zrcY9sy39xNwXNxg==" spinCount="100000" sqref="AZ131:BH131 BU131:BX131" name="Rango2_88_99_47"/>
    <protectedRange algorithmName="SHA-512" hashValue="fMbmUM1DQ7FuAPRNvFL5mPdHUYjQnlLFhkuaxvHguaqR7aWyDxcmJs0jLYQfQKY+oyhsMb4Lew4VL6i7um3/ew==" saltValue="ydaTm0CeH8+/cYqoL/AMaQ==" spinCount="100000" sqref="AT131 AV131:AY131" name="Rango2_88_91_43"/>
    <protectedRange algorithmName="SHA-512" hashValue="CHipOQaT63FWw628cQcXXJRZlrbNZ7OgmnEbDx38UmmH7z19GRYEzXFiVOzHAy1OAaAbST7g2bHZHDKQp2qm3w==" saltValue="iRVuL+373yLHv0ZHzS9qog==" spinCount="100000" sqref="AF131:AG131 AI131 AK131" name="Rango2_88_7_5_47"/>
    <protectedRange algorithmName="SHA-512" hashValue="NkG6oHuDGvGBEiLAAq8MEJHEfLQUMyjihfH+DBXhT+eQW0r1yri7tOJEFRM9nbOejjjXiviq9RFo7KB7wF+xJA==" saltValue="bpjB0AAANu2X/PeR3eiFkA==" spinCount="100000" sqref="AL131:AR131" name="Rango2_88_65_44"/>
    <protectedRange algorithmName="SHA-512" hashValue="fPHvtIAf3pQeZUoAI9C2/vdXMHBpqqEq+67P5Ypyu4+9IWqs3yc9TZcMWQ0THLxUwqseQPyVvakuYFtCwJHsxA==" saltValue="QHIogSs2PrwAfdqa9PAOFQ==" spinCount="100000" sqref="AB131" name="Rango2_88_5_5_44"/>
    <protectedRange algorithmName="SHA-512" hashValue="LEEeiU6pKqm7TAP46VGlz0q+evvFwpT/0iLpRuWuQ7MacbP0OGL1/FSmrIEOg2rb6M+Jla2bPbVWiGag27j87w==" saltValue="HEVt+pS5OloNDlqSnzGLLw==" spinCount="100000" sqref="AH131" name="Rango2_8_7_44"/>
    <protectedRange algorithmName="SHA-512" hashValue="q2z5hEFmXS0v2chiPTC/VCoDWNlnhp+Xe6Ybfxe48vIsnB/KTJQxJv+pFUnCXfZ9T6vyJopuqFFNROfQTW/JUw==" saltValue="IctfdGJb5tOTpq+KPi9vww==" spinCount="100000" sqref="AD131:AE131" name="Rango2_88_39_98"/>
    <protectedRange algorithmName="SHA-512" hashValue="AYYX88LSDB6RDNMvSqt0KPGWPjBqTk56tMxTOlv5QD61MGTKAAQnSnudvNDWPN0Bbllh2qRQC+P5uq7goxjdrw==" saltValue="i/iPMewnks1FoXYOjKMEVg==" spinCount="100000" sqref="AA131" name="Rango2_87_6_44"/>
    <protectedRange algorithmName="SHA-512" hashValue="NUll9P9xh7KbSfMYpMxsRZLfDw/y/AzW2LSWlpXVscBDqiAxmzo71xjs+a2lh+jRa7pceOC849slke4+ZKx8LA==" saltValue="8qbkKpQ+CiQuLnqgShNvXA==" spinCount="100000" sqref="S131" name="Rango2_88_6_44"/>
    <protectedRange algorithmName="SHA-512" hashValue="KHhv3JU/LRdRrRTxxkgFceEHPZ5UzadmpZRZR3zmQRnPvkUJZuanRafIJ+qde0IWwLZSvFIQDyUAHq6v6k7XIg==" saltValue="2GKG1kCzVNNcn+vbOPuhJA==" spinCount="100000" sqref="P131" name="Rango2_2_5_44"/>
    <protectedRange algorithmName="SHA-512" hashValue="RQ91b7oAw60DVtcgB2vRpial2kSdzJx5guGCTYUwXYkKrtrUHfiYnLf9R+SNpYXlJDYpyEJLhcWwP0EqNN86dQ==" saltValue="W3RbH3zrcY9sy39xNwXNxg==" spinCount="100000" sqref="AZ132:BH132 BU132:BX132" name="Rango2_88_99_48"/>
    <protectedRange algorithmName="SHA-512" hashValue="fMbmUM1DQ7FuAPRNvFL5mPdHUYjQnlLFhkuaxvHguaqR7aWyDxcmJs0jLYQfQKY+oyhsMb4Lew4VL6i7um3/ew==" saltValue="ydaTm0CeH8+/cYqoL/AMaQ==" spinCount="100000" sqref="AT132 AV132:AY132" name="Rango2_88_91_44"/>
    <protectedRange algorithmName="SHA-512" hashValue="CHipOQaT63FWw628cQcXXJRZlrbNZ7OgmnEbDx38UmmH7z19GRYEzXFiVOzHAy1OAaAbST7g2bHZHDKQp2qm3w==" saltValue="iRVuL+373yLHv0ZHzS9qog==" spinCount="100000" sqref="AF132:AG132 AI132 AK132" name="Rango2_88_7_5_48"/>
    <protectedRange algorithmName="SHA-512" hashValue="NkG6oHuDGvGBEiLAAq8MEJHEfLQUMyjihfH+DBXhT+eQW0r1yri7tOJEFRM9nbOejjjXiviq9RFo7KB7wF+xJA==" saltValue="bpjB0AAANu2X/PeR3eiFkA==" spinCount="100000" sqref="AL132:AR132" name="Rango2_88_65_45"/>
    <protectedRange algorithmName="SHA-512" hashValue="fPHvtIAf3pQeZUoAI9C2/vdXMHBpqqEq+67P5Ypyu4+9IWqs3yc9TZcMWQ0THLxUwqseQPyVvakuYFtCwJHsxA==" saltValue="QHIogSs2PrwAfdqa9PAOFQ==" spinCount="100000" sqref="AB132" name="Rango2_88_5_5_45"/>
    <protectedRange algorithmName="SHA-512" hashValue="LEEeiU6pKqm7TAP46VGlz0q+evvFwpT/0iLpRuWuQ7MacbP0OGL1/FSmrIEOg2rb6M+Jla2bPbVWiGag27j87w==" saltValue="HEVt+pS5OloNDlqSnzGLLw==" spinCount="100000" sqref="AH132" name="Rango2_8_7_45"/>
    <protectedRange algorithmName="SHA-512" hashValue="q2z5hEFmXS0v2chiPTC/VCoDWNlnhp+Xe6Ybfxe48vIsnB/KTJQxJv+pFUnCXfZ9T6vyJopuqFFNROfQTW/JUw==" saltValue="IctfdGJb5tOTpq+KPi9vww==" spinCount="100000" sqref="AD132:AE132" name="Rango2_88_39_99"/>
    <protectedRange algorithmName="SHA-512" hashValue="AYYX88LSDB6RDNMvSqt0KPGWPjBqTk56tMxTOlv5QD61MGTKAAQnSnudvNDWPN0Bbllh2qRQC+P5uq7goxjdrw==" saltValue="i/iPMewnks1FoXYOjKMEVg==" spinCount="100000" sqref="AA132" name="Rango2_87_6_45"/>
    <protectedRange algorithmName="SHA-512" hashValue="NUll9P9xh7KbSfMYpMxsRZLfDw/y/AzW2LSWlpXVscBDqiAxmzo71xjs+a2lh+jRa7pceOC849slke4+ZKx8LA==" saltValue="8qbkKpQ+CiQuLnqgShNvXA==" spinCount="100000" sqref="S132" name="Rango2_88_6_45"/>
    <protectedRange algorithmName="SHA-512" hashValue="KHhv3JU/LRdRrRTxxkgFceEHPZ5UzadmpZRZR3zmQRnPvkUJZuanRafIJ+qde0IWwLZSvFIQDyUAHq6v6k7XIg==" saltValue="2GKG1kCzVNNcn+vbOPuhJA==" spinCount="100000" sqref="P132" name="Rango2_2_5_45"/>
    <protectedRange algorithmName="SHA-512" hashValue="RQ91b7oAw60DVtcgB2vRpial2kSdzJx5guGCTYUwXYkKrtrUHfiYnLf9R+SNpYXlJDYpyEJLhcWwP0EqNN86dQ==" saltValue="W3RbH3zrcY9sy39xNwXNxg==" spinCount="100000" sqref="AZ133:BH133 BU133:BX133" name="Rango2_88_99_49"/>
    <protectedRange algorithmName="SHA-512" hashValue="fMbmUM1DQ7FuAPRNvFL5mPdHUYjQnlLFhkuaxvHguaqR7aWyDxcmJs0jLYQfQKY+oyhsMb4Lew4VL6i7um3/ew==" saltValue="ydaTm0CeH8+/cYqoL/AMaQ==" spinCount="100000" sqref="AT133 AV133:AY133" name="Rango2_88_91_45"/>
    <protectedRange algorithmName="SHA-512" hashValue="CHipOQaT63FWw628cQcXXJRZlrbNZ7OgmnEbDx38UmmH7z19GRYEzXFiVOzHAy1OAaAbST7g2bHZHDKQp2qm3w==" saltValue="iRVuL+373yLHv0ZHzS9qog==" spinCount="100000" sqref="AF133:AG133 AI133 AK133" name="Rango2_88_7_5_49"/>
    <protectedRange algorithmName="SHA-512" hashValue="NkG6oHuDGvGBEiLAAq8MEJHEfLQUMyjihfH+DBXhT+eQW0r1yri7tOJEFRM9nbOejjjXiviq9RFo7KB7wF+xJA==" saltValue="bpjB0AAANu2X/PeR3eiFkA==" spinCount="100000" sqref="AL133:AR133" name="Rango2_88_65_46"/>
    <protectedRange algorithmName="SHA-512" hashValue="fPHvtIAf3pQeZUoAI9C2/vdXMHBpqqEq+67P5Ypyu4+9IWqs3yc9TZcMWQ0THLxUwqseQPyVvakuYFtCwJHsxA==" saltValue="QHIogSs2PrwAfdqa9PAOFQ==" spinCount="100000" sqref="AB133" name="Rango2_88_5_5_46"/>
    <protectedRange algorithmName="SHA-512" hashValue="LEEeiU6pKqm7TAP46VGlz0q+evvFwpT/0iLpRuWuQ7MacbP0OGL1/FSmrIEOg2rb6M+Jla2bPbVWiGag27j87w==" saltValue="HEVt+pS5OloNDlqSnzGLLw==" spinCount="100000" sqref="AH133" name="Rango2_8_7_46"/>
    <protectedRange algorithmName="SHA-512" hashValue="AYYX88LSDB6RDNMvSqt0KPGWPjBqTk56tMxTOlv5QD61MGTKAAQnSnudvNDWPN0Bbllh2qRQC+P5uq7goxjdrw==" saltValue="i/iPMewnks1FoXYOjKMEVg==" spinCount="100000" sqref="AA133" name="Rango2_87_6_46"/>
    <protectedRange algorithmName="SHA-512" hashValue="NUll9P9xh7KbSfMYpMxsRZLfDw/y/AzW2LSWlpXVscBDqiAxmzo71xjs+a2lh+jRa7pceOC849slke4+ZKx8LA==" saltValue="8qbkKpQ+CiQuLnqgShNvXA==" spinCount="100000" sqref="S133" name="Rango2_88_6_46"/>
    <protectedRange algorithmName="SHA-512" hashValue="KHhv3JU/LRdRrRTxxkgFceEHPZ5UzadmpZRZR3zmQRnPvkUJZuanRafIJ+qde0IWwLZSvFIQDyUAHq6v6k7XIg==" saltValue="2GKG1kCzVNNcn+vbOPuhJA==" spinCount="100000" sqref="P133" name="Rango2_2_5_46"/>
    <protectedRange algorithmName="SHA-512" hashValue="RQ91b7oAw60DVtcgB2vRpial2kSdzJx5guGCTYUwXYkKrtrUHfiYnLf9R+SNpYXlJDYpyEJLhcWwP0EqNN86dQ==" saltValue="W3RbH3zrcY9sy39xNwXNxg==" spinCount="100000" sqref="AZ134:BH134 BU134:BX134" name="Rango2_88_99_50"/>
    <protectedRange algorithmName="SHA-512" hashValue="fMbmUM1DQ7FuAPRNvFL5mPdHUYjQnlLFhkuaxvHguaqR7aWyDxcmJs0jLYQfQKY+oyhsMb4Lew4VL6i7um3/ew==" saltValue="ydaTm0CeH8+/cYqoL/AMaQ==" spinCount="100000" sqref="AT134 AV134:AY134" name="Rango2_88_91_46"/>
    <protectedRange algorithmName="SHA-512" hashValue="CHipOQaT63FWw628cQcXXJRZlrbNZ7OgmnEbDx38UmmH7z19GRYEzXFiVOzHAy1OAaAbST7g2bHZHDKQp2qm3w==" saltValue="iRVuL+373yLHv0ZHzS9qog==" spinCount="100000" sqref="AF134:AG134 AI134 AK134" name="Rango2_88_7_5_50"/>
    <protectedRange algorithmName="SHA-512" hashValue="NkG6oHuDGvGBEiLAAq8MEJHEfLQUMyjihfH+DBXhT+eQW0r1yri7tOJEFRM9nbOejjjXiviq9RFo7KB7wF+xJA==" saltValue="bpjB0AAANu2X/PeR3eiFkA==" spinCount="100000" sqref="AL134:AR134" name="Rango2_88_65_47"/>
    <protectedRange algorithmName="SHA-512" hashValue="fPHvtIAf3pQeZUoAI9C2/vdXMHBpqqEq+67P5Ypyu4+9IWqs3yc9TZcMWQ0THLxUwqseQPyVvakuYFtCwJHsxA==" saltValue="QHIogSs2PrwAfdqa9PAOFQ==" spinCount="100000" sqref="AB134" name="Rango2_88_5_5_47"/>
    <protectedRange algorithmName="SHA-512" hashValue="LEEeiU6pKqm7TAP46VGlz0q+evvFwpT/0iLpRuWuQ7MacbP0OGL1/FSmrIEOg2rb6M+Jla2bPbVWiGag27j87w==" saltValue="HEVt+pS5OloNDlqSnzGLLw==" spinCount="100000" sqref="AH134" name="Rango2_8_7_47"/>
    <protectedRange algorithmName="SHA-512" hashValue="AYYX88LSDB6RDNMvSqt0KPGWPjBqTk56tMxTOlv5QD61MGTKAAQnSnudvNDWPN0Bbllh2qRQC+P5uq7goxjdrw==" saltValue="i/iPMewnks1FoXYOjKMEVg==" spinCount="100000" sqref="AA134" name="Rango2_87_6_47"/>
    <protectedRange algorithmName="SHA-512" hashValue="NUll9P9xh7KbSfMYpMxsRZLfDw/y/AzW2LSWlpXVscBDqiAxmzo71xjs+a2lh+jRa7pceOC849slke4+ZKx8LA==" saltValue="8qbkKpQ+CiQuLnqgShNvXA==" spinCount="100000" sqref="S134" name="Rango2_88_6_47"/>
    <protectedRange algorithmName="SHA-512" hashValue="KHhv3JU/LRdRrRTxxkgFceEHPZ5UzadmpZRZR3zmQRnPvkUJZuanRafIJ+qde0IWwLZSvFIQDyUAHq6v6k7XIg==" saltValue="2GKG1kCzVNNcn+vbOPuhJA==" spinCount="100000" sqref="P134" name="Rango2_2_5_47"/>
    <protectedRange algorithmName="SHA-512" hashValue="RQ91b7oAw60DVtcgB2vRpial2kSdzJx5guGCTYUwXYkKrtrUHfiYnLf9R+SNpYXlJDYpyEJLhcWwP0EqNN86dQ==" saltValue="W3RbH3zrcY9sy39xNwXNxg==" spinCount="100000" sqref="AZ135:BH135 BU135:BX135" name="Rango2_88_99_51"/>
    <protectedRange algorithmName="SHA-512" hashValue="fMbmUM1DQ7FuAPRNvFL5mPdHUYjQnlLFhkuaxvHguaqR7aWyDxcmJs0jLYQfQKY+oyhsMb4Lew4VL6i7um3/ew==" saltValue="ydaTm0CeH8+/cYqoL/AMaQ==" spinCount="100000" sqref="AT135 AV135:AY135" name="Rango2_88_91_47"/>
    <protectedRange algorithmName="SHA-512" hashValue="CHipOQaT63FWw628cQcXXJRZlrbNZ7OgmnEbDx38UmmH7z19GRYEzXFiVOzHAy1OAaAbST7g2bHZHDKQp2qm3w==" saltValue="iRVuL+373yLHv0ZHzS9qog==" spinCount="100000" sqref="AF135:AG135 AI135 AK135" name="Rango2_88_7_5_51"/>
    <protectedRange algorithmName="SHA-512" hashValue="NkG6oHuDGvGBEiLAAq8MEJHEfLQUMyjihfH+DBXhT+eQW0r1yri7tOJEFRM9nbOejjjXiviq9RFo7KB7wF+xJA==" saltValue="bpjB0AAANu2X/PeR3eiFkA==" spinCount="100000" sqref="AL135:AR135" name="Rango2_88_65_48"/>
    <protectedRange algorithmName="SHA-512" hashValue="fPHvtIAf3pQeZUoAI9C2/vdXMHBpqqEq+67P5Ypyu4+9IWqs3yc9TZcMWQ0THLxUwqseQPyVvakuYFtCwJHsxA==" saltValue="QHIogSs2PrwAfdqa9PAOFQ==" spinCount="100000" sqref="AB135" name="Rango2_88_5_5_48"/>
    <protectedRange algorithmName="SHA-512" hashValue="LEEeiU6pKqm7TAP46VGlz0q+evvFwpT/0iLpRuWuQ7MacbP0OGL1/FSmrIEOg2rb6M+Jla2bPbVWiGag27j87w==" saltValue="HEVt+pS5OloNDlqSnzGLLw==" spinCount="100000" sqref="AH135" name="Rango2_8_7_48"/>
    <protectedRange algorithmName="SHA-512" hashValue="AYYX88LSDB6RDNMvSqt0KPGWPjBqTk56tMxTOlv5QD61MGTKAAQnSnudvNDWPN0Bbllh2qRQC+P5uq7goxjdrw==" saltValue="i/iPMewnks1FoXYOjKMEVg==" spinCount="100000" sqref="AA135" name="Rango2_87_6_48"/>
    <protectedRange algorithmName="SHA-512" hashValue="NUll9P9xh7KbSfMYpMxsRZLfDw/y/AzW2LSWlpXVscBDqiAxmzo71xjs+a2lh+jRa7pceOC849slke4+ZKx8LA==" saltValue="8qbkKpQ+CiQuLnqgShNvXA==" spinCount="100000" sqref="S135" name="Rango2_88_6_48"/>
    <protectedRange algorithmName="SHA-512" hashValue="KHhv3JU/LRdRrRTxxkgFceEHPZ5UzadmpZRZR3zmQRnPvkUJZuanRafIJ+qde0IWwLZSvFIQDyUAHq6v6k7XIg==" saltValue="2GKG1kCzVNNcn+vbOPuhJA==" spinCount="100000" sqref="P135" name="Rango2_2_5_48"/>
    <protectedRange algorithmName="SHA-512" hashValue="RQ91b7oAw60DVtcgB2vRpial2kSdzJx5guGCTYUwXYkKrtrUHfiYnLf9R+SNpYXlJDYpyEJLhcWwP0EqNN86dQ==" saltValue="W3RbH3zrcY9sy39xNwXNxg==" spinCount="100000" sqref="AZ136:BH136 BU136:BX136" name="Rango2_88_99_52"/>
    <protectedRange algorithmName="SHA-512" hashValue="fMbmUM1DQ7FuAPRNvFL5mPdHUYjQnlLFhkuaxvHguaqR7aWyDxcmJs0jLYQfQKY+oyhsMb4Lew4VL6i7um3/ew==" saltValue="ydaTm0CeH8+/cYqoL/AMaQ==" spinCount="100000" sqref="AT136 AV136:AY136" name="Rango2_88_91_48"/>
    <protectedRange algorithmName="SHA-512" hashValue="CHipOQaT63FWw628cQcXXJRZlrbNZ7OgmnEbDx38UmmH7z19GRYEzXFiVOzHAy1OAaAbST7g2bHZHDKQp2qm3w==" saltValue="iRVuL+373yLHv0ZHzS9qog==" spinCount="100000" sqref="AF136:AG136 AI136 AK136" name="Rango2_88_7_5_52"/>
    <protectedRange algorithmName="SHA-512" hashValue="NkG6oHuDGvGBEiLAAq8MEJHEfLQUMyjihfH+DBXhT+eQW0r1yri7tOJEFRM9nbOejjjXiviq9RFo7KB7wF+xJA==" saltValue="bpjB0AAANu2X/PeR3eiFkA==" spinCount="100000" sqref="AL136:AR136" name="Rango2_88_65_49"/>
    <protectedRange algorithmName="SHA-512" hashValue="fPHvtIAf3pQeZUoAI9C2/vdXMHBpqqEq+67P5Ypyu4+9IWqs3yc9TZcMWQ0THLxUwqseQPyVvakuYFtCwJHsxA==" saltValue="QHIogSs2PrwAfdqa9PAOFQ==" spinCount="100000" sqref="AB136" name="Rango2_88_5_5_49"/>
    <protectedRange algorithmName="SHA-512" hashValue="LEEeiU6pKqm7TAP46VGlz0q+evvFwpT/0iLpRuWuQ7MacbP0OGL1/FSmrIEOg2rb6M+Jla2bPbVWiGag27j87w==" saltValue="HEVt+pS5OloNDlqSnzGLLw==" spinCount="100000" sqref="AH136" name="Rango2_8_7_49"/>
    <protectedRange algorithmName="SHA-512" hashValue="AYYX88LSDB6RDNMvSqt0KPGWPjBqTk56tMxTOlv5QD61MGTKAAQnSnudvNDWPN0Bbllh2qRQC+P5uq7goxjdrw==" saltValue="i/iPMewnks1FoXYOjKMEVg==" spinCount="100000" sqref="AA136" name="Rango2_87_6_49"/>
    <protectedRange algorithmName="SHA-512" hashValue="NUll9P9xh7KbSfMYpMxsRZLfDw/y/AzW2LSWlpXVscBDqiAxmzo71xjs+a2lh+jRa7pceOC849slke4+ZKx8LA==" saltValue="8qbkKpQ+CiQuLnqgShNvXA==" spinCount="100000" sqref="S136" name="Rango2_88_6_49"/>
    <protectedRange algorithmName="SHA-512" hashValue="KHhv3JU/LRdRrRTxxkgFceEHPZ5UzadmpZRZR3zmQRnPvkUJZuanRafIJ+qde0IWwLZSvFIQDyUAHq6v6k7XIg==" saltValue="2GKG1kCzVNNcn+vbOPuhJA==" spinCount="100000" sqref="P136" name="Rango2_2_5_49"/>
    <protectedRange algorithmName="SHA-512" hashValue="RQ91b7oAw60DVtcgB2vRpial2kSdzJx5guGCTYUwXYkKrtrUHfiYnLf9R+SNpYXlJDYpyEJLhcWwP0EqNN86dQ==" saltValue="W3RbH3zrcY9sy39xNwXNxg==" spinCount="100000" sqref="AZ137:BH139 BU137:BX139" name="Rango2_88_99_53"/>
    <protectedRange algorithmName="SHA-512" hashValue="fMbmUM1DQ7FuAPRNvFL5mPdHUYjQnlLFhkuaxvHguaqR7aWyDxcmJs0jLYQfQKY+oyhsMb4Lew4VL6i7um3/ew==" saltValue="ydaTm0CeH8+/cYqoL/AMaQ==" spinCount="100000" sqref="AT137:AT139 AV137:AY139" name="Rango2_88_91_49"/>
    <protectedRange algorithmName="SHA-512" hashValue="CHipOQaT63FWw628cQcXXJRZlrbNZ7OgmnEbDx38UmmH7z19GRYEzXFiVOzHAy1OAaAbST7g2bHZHDKQp2qm3w==" saltValue="iRVuL+373yLHv0ZHzS9qog==" spinCount="100000" sqref="AF137:AG139 AI137:AI139 AK137:AK139" name="Rango2_88_7_5_53"/>
    <protectedRange algorithmName="SHA-512" hashValue="NkG6oHuDGvGBEiLAAq8MEJHEfLQUMyjihfH+DBXhT+eQW0r1yri7tOJEFRM9nbOejjjXiviq9RFo7KB7wF+xJA==" saltValue="bpjB0AAANu2X/PeR3eiFkA==" spinCount="100000" sqref="AL137:AR139" name="Rango2_88_65_50"/>
    <protectedRange algorithmName="SHA-512" hashValue="fPHvtIAf3pQeZUoAI9C2/vdXMHBpqqEq+67P5Ypyu4+9IWqs3yc9TZcMWQ0THLxUwqseQPyVvakuYFtCwJHsxA==" saltValue="QHIogSs2PrwAfdqa9PAOFQ==" spinCount="100000" sqref="AB137:AB139" name="Rango2_88_5_5_50"/>
    <protectedRange algorithmName="SHA-512" hashValue="LEEeiU6pKqm7TAP46VGlz0q+evvFwpT/0iLpRuWuQ7MacbP0OGL1/FSmrIEOg2rb6M+Jla2bPbVWiGag27j87w==" saltValue="HEVt+pS5OloNDlqSnzGLLw==" spinCount="100000" sqref="AH137:AH139" name="Rango2_8_7_50"/>
    <protectedRange algorithmName="SHA-512" hashValue="AYYX88LSDB6RDNMvSqt0KPGWPjBqTk56tMxTOlv5QD61MGTKAAQnSnudvNDWPN0Bbllh2qRQC+P5uq7goxjdrw==" saltValue="i/iPMewnks1FoXYOjKMEVg==" spinCount="100000" sqref="AA137:AA139" name="Rango2_87_6_50"/>
    <protectedRange algorithmName="SHA-512" hashValue="NUll9P9xh7KbSfMYpMxsRZLfDw/y/AzW2LSWlpXVscBDqiAxmzo71xjs+a2lh+jRa7pceOC849slke4+ZKx8LA==" saltValue="8qbkKpQ+CiQuLnqgShNvXA==" spinCount="100000" sqref="S137:S139" name="Rango2_88_6_50"/>
    <protectedRange algorithmName="SHA-512" hashValue="KHhv3JU/LRdRrRTxxkgFceEHPZ5UzadmpZRZR3zmQRnPvkUJZuanRafIJ+qde0IWwLZSvFIQDyUAHq6v6k7XIg==" saltValue="2GKG1kCzVNNcn+vbOPuhJA==" spinCount="100000" sqref="P137:P139" name="Rango2_2_5_50"/>
    <protectedRange algorithmName="SHA-512" hashValue="RQ91b7oAw60DVtcgB2vRpial2kSdzJx5guGCTYUwXYkKrtrUHfiYnLf9R+SNpYXlJDYpyEJLhcWwP0EqNN86dQ==" saltValue="W3RbH3zrcY9sy39xNwXNxg==" spinCount="100000" sqref="AZ140:BH140 BU140:BX140" name="Rango2_88_99_54"/>
    <protectedRange algorithmName="SHA-512" hashValue="fMbmUM1DQ7FuAPRNvFL5mPdHUYjQnlLFhkuaxvHguaqR7aWyDxcmJs0jLYQfQKY+oyhsMb4Lew4VL6i7um3/ew==" saltValue="ydaTm0CeH8+/cYqoL/AMaQ==" spinCount="100000" sqref="AT140 AV140:AY140" name="Rango2_88_91_50"/>
    <protectedRange algorithmName="SHA-512" hashValue="CHipOQaT63FWw628cQcXXJRZlrbNZ7OgmnEbDx38UmmH7z19GRYEzXFiVOzHAy1OAaAbST7g2bHZHDKQp2qm3w==" saltValue="iRVuL+373yLHv0ZHzS9qog==" spinCount="100000" sqref="AF140:AG140 AI140 AK140" name="Rango2_88_7_5_54"/>
    <protectedRange algorithmName="SHA-512" hashValue="NkG6oHuDGvGBEiLAAq8MEJHEfLQUMyjihfH+DBXhT+eQW0r1yri7tOJEFRM9nbOejjjXiviq9RFo7KB7wF+xJA==" saltValue="bpjB0AAANu2X/PeR3eiFkA==" spinCount="100000" sqref="AL140:AR140" name="Rango2_88_65_51"/>
    <protectedRange algorithmName="SHA-512" hashValue="fPHvtIAf3pQeZUoAI9C2/vdXMHBpqqEq+67P5Ypyu4+9IWqs3yc9TZcMWQ0THLxUwqseQPyVvakuYFtCwJHsxA==" saltValue="QHIogSs2PrwAfdqa9PAOFQ==" spinCount="100000" sqref="AB140" name="Rango2_88_5_5_51"/>
    <protectedRange algorithmName="SHA-512" hashValue="LEEeiU6pKqm7TAP46VGlz0q+evvFwpT/0iLpRuWuQ7MacbP0OGL1/FSmrIEOg2rb6M+Jla2bPbVWiGag27j87w==" saltValue="HEVt+pS5OloNDlqSnzGLLw==" spinCount="100000" sqref="AH140" name="Rango2_8_7_51"/>
    <protectedRange algorithmName="SHA-512" hashValue="AYYX88LSDB6RDNMvSqt0KPGWPjBqTk56tMxTOlv5QD61MGTKAAQnSnudvNDWPN0Bbllh2qRQC+P5uq7goxjdrw==" saltValue="i/iPMewnks1FoXYOjKMEVg==" spinCount="100000" sqref="AA140" name="Rango2_87_6_51"/>
    <protectedRange algorithmName="SHA-512" hashValue="NUll9P9xh7KbSfMYpMxsRZLfDw/y/AzW2LSWlpXVscBDqiAxmzo71xjs+a2lh+jRa7pceOC849slke4+ZKx8LA==" saltValue="8qbkKpQ+CiQuLnqgShNvXA==" spinCount="100000" sqref="S140" name="Rango2_88_6_51"/>
    <protectedRange algorithmName="SHA-512" hashValue="KHhv3JU/LRdRrRTxxkgFceEHPZ5UzadmpZRZR3zmQRnPvkUJZuanRafIJ+qde0IWwLZSvFIQDyUAHq6v6k7XIg==" saltValue="2GKG1kCzVNNcn+vbOPuhJA==" spinCount="100000" sqref="P140" name="Rango2_2_5_51"/>
    <protectedRange algorithmName="SHA-512" hashValue="RQ91b7oAw60DVtcgB2vRpial2kSdzJx5guGCTYUwXYkKrtrUHfiYnLf9R+SNpYXlJDYpyEJLhcWwP0EqNN86dQ==" saltValue="W3RbH3zrcY9sy39xNwXNxg==" spinCount="100000" sqref="AZ141:BH141 BU141:BX141" name="Rango2_88_99_55"/>
    <protectedRange algorithmName="SHA-512" hashValue="fMbmUM1DQ7FuAPRNvFL5mPdHUYjQnlLFhkuaxvHguaqR7aWyDxcmJs0jLYQfQKY+oyhsMb4Lew4VL6i7um3/ew==" saltValue="ydaTm0CeH8+/cYqoL/AMaQ==" spinCount="100000" sqref="AT141 AV141:AY141" name="Rango2_88_91_51"/>
    <protectedRange algorithmName="SHA-512" hashValue="CHipOQaT63FWw628cQcXXJRZlrbNZ7OgmnEbDx38UmmH7z19GRYEzXFiVOzHAy1OAaAbST7g2bHZHDKQp2qm3w==" saltValue="iRVuL+373yLHv0ZHzS9qog==" spinCount="100000" sqref="AF141:AG141 AI141 AK141" name="Rango2_88_7_5_55"/>
    <protectedRange algorithmName="SHA-512" hashValue="NkG6oHuDGvGBEiLAAq8MEJHEfLQUMyjihfH+DBXhT+eQW0r1yri7tOJEFRM9nbOejjjXiviq9RFo7KB7wF+xJA==" saltValue="bpjB0AAANu2X/PeR3eiFkA==" spinCount="100000" sqref="AL141:AR141" name="Rango2_88_65_52"/>
    <protectedRange algorithmName="SHA-512" hashValue="fPHvtIAf3pQeZUoAI9C2/vdXMHBpqqEq+67P5Ypyu4+9IWqs3yc9TZcMWQ0THLxUwqseQPyVvakuYFtCwJHsxA==" saltValue="QHIogSs2PrwAfdqa9PAOFQ==" spinCount="100000" sqref="AB141" name="Rango2_88_5_5_52"/>
    <protectedRange algorithmName="SHA-512" hashValue="LEEeiU6pKqm7TAP46VGlz0q+evvFwpT/0iLpRuWuQ7MacbP0OGL1/FSmrIEOg2rb6M+Jla2bPbVWiGag27j87w==" saltValue="HEVt+pS5OloNDlqSnzGLLw==" spinCount="100000" sqref="AH141" name="Rango2_8_7_52"/>
    <protectedRange algorithmName="SHA-512" hashValue="AYYX88LSDB6RDNMvSqt0KPGWPjBqTk56tMxTOlv5QD61MGTKAAQnSnudvNDWPN0Bbllh2qRQC+P5uq7goxjdrw==" saltValue="i/iPMewnks1FoXYOjKMEVg==" spinCount="100000" sqref="AA141" name="Rango2_87_6_52"/>
    <protectedRange algorithmName="SHA-512" hashValue="NUll9P9xh7KbSfMYpMxsRZLfDw/y/AzW2LSWlpXVscBDqiAxmzo71xjs+a2lh+jRa7pceOC849slke4+ZKx8LA==" saltValue="8qbkKpQ+CiQuLnqgShNvXA==" spinCount="100000" sqref="S141" name="Rango2_88_6_52"/>
    <protectedRange algorithmName="SHA-512" hashValue="KHhv3JU/LRdRrRTxxkgFceEHPZ5UzadmpZRZR3zmQRnPvkUJZuanRafIJ+qde0IWwLZSvFIQDyUAHq6v6k7XIg==" saltValue="2GKG1kCzVNNcn+vbOPuhJA==" spinCount="100000" sqref="P141" name="Rango2_2_5_52"/>
    <protectedRange algorithmName="SHA-512" hashValue="RQ91b7oAw60DVtcgB2vRpial2kSdzJx5guGCTYUwXYkKrtrUHfiYnLf9R+SNpYXlJDYpyEJLhcWwP0EqNN86dQ==" saltValue="W3RbH3zrcY9sy39xNwXNxg==" spinCount="100000" sqref="AZ142:BH142 BU142:BX142" name="Rango2_88_99_56"/>
    <protectedRange algorithmName="SHA-512" hashValue="fMbmUM1DQ7FuAPRNvFL5mPdHUYjQnlLFhkuaxvHguaqR7aWyDxcmJs0jLYQfQKY+oyhsMb4Lew4VL6i7um3/ew==" saltValue="ydaTm0CeH8+/cYqoL/AMaQ==" spinCount="100000" sqref="AT142 AV142:AY142" name="Rango2_88_91_52"/>
    <protectedRange algorithmName="SHA-512" hashValue="CHipOQaT63FWw628cQcXXJRZlrbNZ7OgmnEbDx38UmmH7z19GRYEzXFiVOzHAy1OAaAbST7g2bHZHDKQp2qm3w==" saltValue="iRVuL+373yLHv0ZHzS9qog==" spinCount="100000" sqref="AF142:AG142 AI142 AK142" name="Rango2_88_7_5_56"/>
    <protectedRange algorithmName="SHA-512" hashValue="NkG6oHuDGvGBEiLAAq8MEJHEfLQUMyjihfH+DBXhT+eQW0r1yri7tOJEFRM9nbOejjjXiviq9RFo7KB7wF+xJA==" saltValue="bpjB0AAANu2X/PeR3eiFkA==" spinCount="100000" sqref="AL142:AR142" name="Rango2_88_65_53"/>
    <protectedRange algorithmName="SHA-512" hashValue="fPHvtIAf3pQeZUoAI9C2/vdXMHBpqqEq+67P5Ypyu4+9IWqs3yc9TZcMWQ0THLxUwqseQPyVvakuYFtCwJHsxA==" saltValue="QHIogSs2PrwAfdqa9PAOFQ==" spinCount="100000" sqref="AB142" name="Rango2_88_5_5_53"/>
    <protectedRange algorithmName="SHA-512" hashValue="LEEeiU6pKqm7TAP46VGlz0q+evvFwpT/0iLpRuWuQ7MacbP0OGL1/FSmrIEOg2rb6M+Jla2bPbVWiGag27j87w==" saltValue="HEVt+pS5OloNDlqSnzGLLw==" spinCount="100000" sqref="AH142" name="Rango2_8_7_53"/>
    <protectedRange algorithmName="SHA-512" hashValue="AYYX88LSDB6RDNMvSqt0KPGWPjBqTk56tMxTOlv5QD61MGTKAAQnSnudvNDWPN0Bbllh2qRQC+P5uq7goxjdrw==" saltValue="i/iPMewnks1FoXYOjKMEVg==" spinCount="100000" sqref="AA142" name="Rango2_87_6_53"/>
    <protectedRange algorithmName="SHA-512" hashValue="NUll9P9xh7KbSfMYpMxsRZLfDw/y/AzW2LSWlpXVscBDqiAxmzo71xjs+a2lh+jRa7pceOC849slke4+ZKx8LA==" saltValue="8qbkKpQ+CiQuLnqgShNvXA==" spinCount="100000" sqref="S142" name="Rango2_88_6_53"/>
    <protectedRange algorithmName="SHA-512" hashValue="KHhv3JU/LRdRrRTxxkgFceEHPZ5UzadmpZRZR3zmQRnPvkUJZuanRafIJ+qde0IWwLZSvFIQDyUAHq6v6k7XIg==" saltValue="2GKG1kCzVNNcn+vbOPuhJA==" spinCount="100000" sqref="P142" name="Rango2_2_5_53"/>
    <protectedRange algorithmName="SHA-512" hashValue="EEHzbvEYwO1eufllBljOz0uf9BJ2ENtvOScQ7IsS321QhYbwKn7qhHKKP8cKj02rTDvVRMWvwQ1ZP0mZWsBprQ==" saltValue="CjXqBRFbKezlWOFV37MnDQ==" spinCount="100000" sqref="GP126:GQ126 GV126 GM126" name="Rango2_30_2_56"/>
    <protectedRange algorithmName="SHA-512" hashValue="Rgskw+AQdeJ5qbJdarzTa3SCkJfDGziy0Uan5N0F3IWn/H3Z/e+VcB56R7Nes7MPxNHewNP1sSSucVjz3iTLeA==" saltValue="qKZH3DnwaZHBzy3cBZo1qQ==" spinCount="100000" sqref="GE126" name="Rango2_31_28_39"/>
    <protectedRange algorithmName="SHA-512" hashValue="Umj9+5Ys20VQPxBFtc6qE5LtKKSgPKwit+B8dd4XnEUaLfBM2ozpkEC4YxwK0SbBiAHDDex+pY+LomQ0lyuamQ==" saltValue="N2/MCRws+mmA+NXw0axolg==" spinCount="100000" sqref="GI126 GG126 GD126 GA126 GK126 FX126" name="Rango2_31_2_71"/>
    <protectedRange algorithmName="SHA-512" hashValue="YXHanhqXL0e4jPrzkCF8r/22WmlCviFUW909WKuG1JOcU0mp0/Huh0aP3EaGYxV2ep0WGu48HsShAy4Ka2uOiw==" saltValue="h/7U5iwJm7DLR4tRVfwZYw==" spinCount="100000" sqref="GH126 GB126" name="Rango2_33_47"/>
    <protectedRange algorithmName="SHA-512" hashValue="pL4tgTKqwEsWSIEGFTBd+4pvEhE7d5Q99Eijs+L/Y1rhA0saQGGRJw5Pv2HLOP0quglztFwB6WVnQ1YGxd4AiQ==" saltValue="IF5mhk2RcoEjrcYppes1VA==" spinCount="100000" sqref="FS126" name="Rango2_30_41"/>
    <protectedRange algorithmName="SHA-512" hashValue="EEHzbvEYwO1eufllBljOz0uf9BJ2ENtvOScQ7IsS321QhYbwKn7qhHKKP8cKj02rTDvVRMWvwQ1ZP0mZWsBprQ==" saltValue="CjXqBRFbKezlWOFV37MnDQ==" spinCount="100000" sqref="GP127:GQ127 GV127 GM127" name="Rango2_30_2_59"/>
    <protectedRange algorithmName="SHA-512" hashValue="Rgskw+AQdeJ5qbJdarzTa3SCkJfDGziy0Uan5N0F3IWn/H3Z/e+VcB56R7Nes7MPxNHewNP1sSSucVjz3iTLeA==" saltValue="qKZH3DnwaZHBzy3cBZo1qQ==" spinCount="100000" sqref="GE127" name="Rango2_31_28_40"/>
    <protectedRange algorithmName="SHA-512" hashValue="Umj9+5Ys20VQPxBFtc6qE5LtKKSgPKwit+B8dd4XnEUaLfBM2ozpkEC4YxwK0SbBiAHDDex+pY+LomQ0lyuamQ==" saltValue="N2/MCRws+mmA+NXw0axolg==" spinCount="100000" sqref="GI127 GG127 GD127 GK127 FX127" name="Rango2_31_2_72"/>
    <protectedRange algorithmName="SHA-512" hashValue="YXHanhqXL0e4jPrzkCF8r/22WmlCviFUW909WKuG1JOcU0mp0/Huh0aP3EaGYxV2ep0WGu48HsShAy4Ka2uOiw==" saltValue="h/7U5iwJm7DLR4tRVfwZYw==" spinCount="100000" sqref="GH127 GB127" name="Rango2_33_48"/>
    <protectedRange algorithmName="SHA-512" hashValue="pL4tgTKqwEsWSIEGFTBd+4pvEhE7d5Q99Eijs+L/Y1rhA0saQGGRJw5Pv2HLOP0quglztFwB6WVnQ1YGxd4AiQ==" saltValue="IF5mhk2RcoEjrcYppes1VA==" spinCount="100000" sqref="FS127" name="Rango2_30_42"/>
    <protectedRange algorithmName="SHA-512" hashValue="EEHzbvEYwO1eufllBljOz0uf9BJ2ENtvOScQ7IsS321QhYbwKn7qhHKKP8cKj02rTDvVRMWvwQ1ZP0mZWsBprQ==" saltValue="CjXqBRFbKezlWOFV37MnDQ==" spinCount="100000" sqref="GP128:GQ128 GV128 GM128" name="Rango2_30_2_65"/>
    <protectedRange algorithmName="SHA-512" hashValue="Rgskw+AQdeJ5qbJdarzTa3SCkJfDGziy0Uan5N0F3IWn/H3Z/e+VcB56R7Nes7MPxNHewNP1sSSucVjz3iTLeA==" saltValue="qKZH3DnwaZHBzy3cBZo1qQ==" spinCount="100000" sqref="GE128" name="Rango2_31_28_41"/>
    <protectedRange algorithmName="SHA-512" hashValue="Umj9+5Ys20VQPxBFtc6qE5LtKKSgPKwit+B8dd4XnEUaLfBM2ozpkEC4YxwK0SbBiAHDDex+pY+LomQ0lyuamQ==" saltValue="N2/MCRws+mmA+NXw0axolg==" spinCount="100000" sqref="GI128 GG128 GD128 GK128 FX128" name="Rango2_31_2_73"/>
    <protectedRange algorithmName="SHA-512" hashValue="YXHanhqXL0e4jPrzkCF8r/22WmlCviFUW909WKuG1JOcU0mp0/Huh0aP3EaGYxV2ep0WGu48HsShAy4Ka2uOiw==" saltValue="h/7U5iwJm7DLR4tRVfwZYw==" spinCount="100000" sqref="GH128 GB128" name="Rango2_33_49"/>
    <protectedRange algorithmName="SHA-512" hashValue="pL4tgTKqwEsWSIEGFTBd+4pvEhE7d5Q99Eijs+L/Y1rhA0saQGGRJw5Pv2HLOP0quglztFwB6WVnQ1YGxd4AiQ==" saltValue="IF5mhk2RcoEjrcYppes1VA==" spinCount="100000" sqref="FS128" name="Rango2_30_43"/>
    <protectedRange algorithmName="SHA-512" hashValue="EEHzbvEYwO1eufllBljOz0uf9BJ2ENtvOScQ7IsS321QhYbwKn7qhHKKP8cKj02rTDvVRMWvwQ1ZP0mZWsBprQ==" saltValue="CjXqBRFbKezlWOFV37MnDQ==" spinCount="100000" sqref="GP129:GQ130 GV129:GV130 GM129:GM130" name="Rango2_30_2_67"/>
    <protectedRange algorithmName="SHA-512" hashValue="Rgskw+AQdeJ5qbJdarzTa3SCkJfDGziy0Uan5N0F3IWn/H3Z/e+VcB56R7Nes7MPxNHewNP1sSSucVjz3iTLeA==" saltValue="qKZH3DnwaZHBzy3cBZo1qQ==" spinCount="100000" sqref="GE129:GE130" name="Rango2_31_28_42"/>
    <protectedRange algorithmName="SHA-512" hashValue="Umj9+5Ys20VQPxBFtc6qE5LtKKSgPKwit+B8dd4XnEUaLfBM2ozpkEC4YxwK0SbBiAHDDex+pY+LomQ0lyuamQ==" saltValue="N2/MCRws+mmA+NXw0axolg==" spinCount="100000" sqref="GI129:GI130 GG129:GG130 GD129:GD130 GA130 GK129:GK130 FX129:FX130" name="Rango2_31_2_74"/>
    <protectedRange algorithmName="SHA-512" hashValue="YXHanhqXL0e4jPrzkCF8r/22WmlCviFUW909WKuG1JOcU0mp0/Huh0aP3EaGYxV2ep0WGu48HsShAy4Ka2uOiw==" saltValue="h/7U5iwJm7DLR4tRVfwZYw==" spinCount="100000" sqref="GH129:GH130 GB129:GB130" name="Rango2_33_50"/>
    <protectedRange algorithmName="SHA-512" hashValue="pL4tgTKqwEsWSIEGFTBd+4pvEhE7d5Q99Eijs+L/Y1rhA0saQGGRJw5Pv2HLOP0quglztFwB6WVnQ1YGxd4AiQ==" saltValue="IF5mhk2RcoEjrcYppes1VA==" spinCount="100000" sqref="FS129:FS130" name="Rango2_30_44"/>
    <protectedRange algorithmName="SHA-512" hashValue="EEHzbvEYwO1eufllBljOz0uf9BJ2ENtvOScQ7IsS321QhYbwKn7qhHKKP8cKj02rTDvVRMWvwQ1ZP0mZWsBprQ==" saltValue="CjXqBRFbKezlWOFV37MnDQ==" spinCount="100000" sqref="GP131:GQ131 GV131 GM131" name="Rango2_30_2_68"/>
    <protectedRange algorithmName="SHA-512" hashValue="Rgskw+AQdeJ5qbJdarzTa3SCkJfDGziy0Uan5N0F3IWn/H3Z/e+VcB56R7Nes7MPxNHewNP1sSSucVjz3iTLeA==" saltValue="qKZH3DnwaZHBzy3cBZo1qQ==" spinCount="100000" sqref="GE131" name="Rango2_31_28_43"/>
    <protectedRange algorithmName="SHA-512" hashValue="Umj9+5Ys20VQPxBFtc6qE5LtKKSgPKwit+B8dd4XnEUaLfBM2ozpkEC4YxwK0SbBiAHDDex+pY+LomQ0lyuamQ==" saltValue="N2/MCRws+mmA+NXw0axolg==" spinCount="100000" sqref="GI131 GG131 GD131 GA131 GK131 FX131" name="Rango2_31_2_75"/>
    <protectedRange algorithmName="SHA-512" hashValue="YXHanhqXL0e4jPrzkCF8r/22WmlCviFUW909WKuG1JOcU0mp0/Huh0aP3EaGYxV2ep0WGu48HsShAy4Ka2uOiw==" saltValue="h/7U5iwJm7DLR4tRVfwZYw==" spinCount="100000" sqref="GH131 GB131" name="Rango2_33_51"/>
    <protectedRange algorithmName="SHA-512" hashValue="pL4tgTKqwEsWSIEGFTBd+4pvEhE7d5Q99Eijs+L/Y1rhA0saQGGRJw5Pv2HLOP0quglztFwB6WVnQ1YGxd4AiQ==" saltValue="IF5mhk2RcoEjrcYppes1VA==" spinCount="100000" sqref="FS131" name="Rango2_30_45"/>
    <protectedRange algorithmName="SHA-512" hashValue="EEHzbvEYwO1eufllBljOz0uf9BJ2ENtvOScQ7IsS321QhYbwKn7qhHKKP8cKj02rTDvVRMWvwQ1ZP0mZWsBprQ==" saltValue="CjXqBRFbKezlWOFV37MnDQ==" spinCount="100000" sqref="GP132:GQ132 GV132 GM132" name="Rango2_30_2_69"/>
    <protectedRange algorithmName="SHA-512" hashValue="Rgskw+AQdeJ5qbJdarzTa3SCkJfDGziy0Uan5N0F3IWn/H3Z/e+VcB56R7Nes7MPxNHewNP1sSSucVjz3iTLeA==" saltValue="qKZH3DnwaZHBzy3cBZo1qQ==" spinCount="100000" sqref="GE132" name="Rango2_31_28_44"/>
    <protectedRange algorithmName="SHA-512" hashValue="Umj9+5Ys20VQPxBFtc6qE5LtKKSgPKwit+B8dd4XnEUaLfBM2ozpkEC4YxwK0SbBiAHDDex+pY+LomQ0lyuamQ==" saltValue="N2/MCRws+mmA+NXw0axolg==" spinCount="100000" sqref="GI132 GG132 GD132 GA132 GK132 FX132" name="Rango2_31_2_76"/>
    <protectedRange algorithmName="SHA-512" hashValue="YXHanhqXL0e4jPrzkCF8r/22WmlCviFUW909WKuG1JOcU0mp0/Huh0aP3EaGYxV2ep0WGu48HsShAy4Ka2uOiw==" saltValue="h/7U5iwJm7DLR4tRVfwZYw==" spinCount="100000" sqref="GH132 GB132" name="Rango2_33_52"/>
    <protectedRange algorithmName="SHA-512" hashValue="pL4tgTKqwEsWSIEGFTBd+4pvEhE7d5Q99Eijs+L/Y1rhA0saQGGRJw5Pv2HLOP0quglztFwB6WVnQ1YGxd4AiQ==" saltValue="IF5mhk2RcoEjrcYppes1VA==" spinCount="100000" sqref="FS132" name="Rango2_30_46"/>
    <protectedRange algorithmName="SHA-512" hashValue="EEHzbvEYwO1eufllBljOz0uf9BJ2ENtvOScQ7IsS321QhYbwKn7qhHKKP8cKj02rTDvVRMWvwQ1ZP0mZWsBprQ==" saltValue="CjXqBRFbKezlWOFV37MnDQ==" spinCount="100000" sqref="GP133:GQ133 GV133 GM133" name="Rango2_30_2_70"/>
    <protectedRange algorithmName="SHA-512" hashValue="Rgskw+AQdeJ5qbJdarzTa3SCkJfDGziy0Uan5N0F3IWn/H3Z/e+VcB56R7Nes7MPxNHewNP1sSSucVjz3iTLeA==" saltValue="qKZH3DnwaZHBzy3cBZo1qQ==" spinCount="100000" sqref="GE133" name="Rango2_31_28_45"/>
    <protectedRange algorithmName="SHA-512" hashValue="Umj9+5Ys20VQPxBFtc6qE5LtKKSgPKwit+B8dd4XnEUaLfBM2ozpkEC4YxwK0SbBiAHDDex+pY+LomQ0lyuamQ==" saltValue="N2/MCRws+mmA+NXw0axolg==" spinCount="100000" sqref="GI133 GG133 GD133 GA133 GK133 FX133" name="Rango2_31_2_77"/>
    <protectedRange algorithmName="SHA-512" hashValue="YXHanhqXL0e4jPrzkCF8r/22WmlCviFUW909WKuG1JOcU0mp0/Huh0aP3EaGYxV2ep0WGu48HsShAy4Ka2uOiw==" saltValue="h/7U5iwJm7DLR4tRVfwZYw==" spinCount="100000" sqref="GH133 GB133" name="Rango2_33_53"/>
    <protectedRange algorithmName="SHA-512" hashValue="pL4tgTKqwEsWSIEGFTBd+4pvEhE7d5Q99Eijs+L/Y1rhA0saQGGRJw5Pv2HLOP0quglztFwB6WVnQ1YGxd4AiQ==" saltValue="IF5mhk2RcoEjrcYppes1VA==" spinCount="100000" sqref="FS133" name="Rango2_30_47"/>
    <protectedRange algorithmName="SHA-512" hashValue="EEHzbvEYwO1eufllBljOz0uf9BJ2ENtvOScQ7IsS321QhYbwKn7qhHKKP8cKj02rTDvVRMWvwQ1ZP0mZWsBprQ==" saltValue="CjXqBRFbKezlWOFV37MnDQ==" spinCount="100000" sqref="GP134:GQ134 GV134 GM134" name="Rango2_30_2_71"/>
    <protectedRange algorithmName="SHA-512" hashValue="Rgskw+AQdeJ5qbJdarzTa3SCkJfDGziy0Uan5N0F3IWn/H3Z/e+VcB56R7Nes7MPxNHewNP1sSSucVjz3iTLeA==" saltValue="qKZH3DnwaZHBzy3cBZo1qQ==" spinCount="100000" sqref="GE134" name="Rango2_31_28_46"/>
    <protectedRange algorithmName="SHA-512" hashValue="Umj9+5Ys20VQPxBFtc6qE5LtKKSgPKwit+B8dd4XnEUaLfBM2ozpkEC4YxwK0SbBiAHDDex+pY+LomQ0lyuamQ==" saltValue="N2/MCRws+mmA+NXw0axolg==" spinCount="100000" sqref="GI134 GG134 GD134 GK134 FX134" name="Rango2_31_2_78"/>
    <protectedRange algorithmName="SHA-512" hashValue="YXHanhqXL0e4jPrzkCF8r/22WmlCviFUW909WKuG1JOcU0mp0/Huh0aP3EaGYxV2ep0WGu48HsShAy4Ka2uOiw==" saltValue="h/7U5iwJm7DLR4tRVfwZYw==" spinCount="100000" sqref="GH134 GB134" name="Rango2_33_54"/>
    <protectedRange algorithmName="SHA-512" hashValue="pL4tgTKqwEsWSIEGFTBd+4pvEhE7d5Q99Eijs+L/Y1rhA0saQGGRJw5Pv2HLOP0quglztFwB6WVnQ1YGxd4AiQ==" saltValue="IF5mhk2RcoEjrcYppes1VA==" spinCount="100000" sqref="FS134" name="Rango2_30_48"/>
    <protectedRange algorithmName="SHA-512" hashValue="EEHzbvEYwO1eufllBljOz0uf9BJ2ENtvOScQ7IsS321QhYbwKn7qhHKKP8cKj02rTDvVRMWvwQ1ZP0mZWsBprQ==" saltValue="CjXqBRFbKezlWOFV37MnDQ==" spinCount="100000" sqref="GP135:GQ135 GV135 GM135" name="Rango2_30_2_72"/>
    <protectedRange algorithmName="SHA-512" hashValue="Rgskw+AQdeJ5qbJdarzTa3SCkJfDGziy0Uan5N0F3IWn/H3Z/e+VcB56R7Nes7MPxNHewNP1sSSucVjz3iTLeA==" saltValue="qKZH3DnwaZHBzy3cBZo1qQ==" spinCount="100000" sqref="GE135" name="Rango2_31_28_47"/>
    <protectedRange algorithmName="SHA-512" hashValue="Umj9+5Ys20VQPxBFtc6qE5LtKKSgPKwit+B8dd4XnEUaLfBM2ozpkEC4YxwK0SbBiAHDDex+pY+LomQ0lyuamQ==" saltValue="N2/MCRws+mmA+NXw0axolg==" spinCount="100000" sqref="GI135 GG135 GD135 GK135 FX135" name="Rango2_31_2_79"/>
    <protectedRange algorithmName="SHA-512" hashValue="YXHanhqXL0e4jPrzkCF8r/22WmlCviFUW909WKuG1JOcU0mp0/Huh0aP3EaGYxV2ep0WGu48HsShAy4Ka2uOiw==" saltValue="h/7U5iwJm7DLR4tRVfwZYw==" spinCount="100000" sqref="GH135 GB135" name="Rango2_33_55"/>
    <protectedRange algorithmName="SHA-512" hashValue="pL4tgTKqwEsWSIEGFTBd+4pvEhE7d5Q99Eijs+L/Y1rhA0saQGGRJw5Pv2HLOP0quglztFwB6WVnQ1YGxd4AiQ==" saltValue="IF5mhk2RcoEjrcYppes1VA==" spinCount="100000" sqref="FS135" name="Rango2_30_49"/>
    <protectedRange algorithmName="SHA-512" hashValue="EEHzbvEYwO1eufllBljOz0uf9BJ2ENtvOScQ7IsS321QhYbwKn7qhHKKP8cKj02rTDvVRMWvwQ1ZP0mZWsBprQ==" saltValue="CjXqBRFbKezlWOFV37MnDQ==" spinCount="100000" sqref="GP136:GQ136 GV136 GM136" name="Rango2_30_2_73"/>
    <protectedRange algorithmName="SHA-512" hashValue="Rgskw+AQdeJ5qbJdarzTa3SCkJfDGziy0Uan5N0F3IWn/H3Z/e+VcB56R7Nes7MPxNHewNP1sSSucVjz3iTLeA==" saltValue="qKZH3DnwaZHBzy3cBZo1qQ==" spinCount="100000" sqref="GE136" name="Rango2_31_28_48"/>
    <protectedRange algorithmName="SHA-512" hashValue="Umj9+5Ys20VQPxBFtc6qE5LtKKSgPKwit+B8dd4XnEUaLfBM2ozpkEC4YxwK0SbBiAHDDex+pY+LomQ0lyuamQ==" saltValue="N2/MCRws+mmA+NXw0axolg==" spinCount="100000" sqref="GI136 GG136 GD136 GK136 FX136" name="Rango2_31_2_80"/>
    <protectedRange algorithmName="SHA-512" hashValue="YXHanhqXL0e4jPrzkCF8r/22WmlCviFUW909WKuG1JOcU0mp0/Huh0aP3EaGYxV2ep0WGu48HsShAy4Ka2uOiw==" saltValue="h/7U5iwJm7DLR4tRVfwZYw==" spinCount="100000" sqref="GH136 GB136" name="Rango2_33_56"/>
    <protectedRange algorithmName="SHA-512" hashValue="pL4tgTKqwEsWSIEGFTBd+4pvEhE7d5Q99Eijs+L/Y1rhA0saQGGRJw5Pv2HLOP0quglztFwB6WVnQ1YGxd4AiQ==" saltValue="IF5mhk2RcoEjrcYppes1VA==" spinCount="100000" sqref="FS136" name="Rango2_30_50"/>
    <protectedRange algorithmName="SHA-512" hashValue="EEHzbvEYwO1eufllBljOz0uf9BJ2ENtvOScQ7IsS321QhYbwKn7qhHKKP8cKj02rTDvVRMWvwQ1ZP0mZWsBprQ==" saltValue="CjXqBRFbKezlWOFV37MnDQ==" spinCount="100000" sqref="GP137:GQ139 GV137:GV139 GM137:GM139" name="Rango2_30_2_74"/>
    <protectedRange algorithmName="SHA-512" hashValue="Rgskw+AQdeJ5qbJdarzTa3SCkJfDGziy0Uan5N0F3IWn/H3Z/e+VcB56R7Nes7MPxNHewNP1sSSucVjz3iTLeA==" saltValue="qKZH3DnwaZHBzy3cBZo1qQ==" spinCount="100000" sqref="GE137:GE139" name="Rango2_31_28_49"/>
    <protectedRange algorithmName="SHA-512" hashValue="Umj9+5Ys20VQPxBFtc6qE5LtKKSgPKwit+B8dd4XnEUaLfBM2ozpkEC4YxwK0SbBiAHDDex+pY+LomQ0lyuamQ==" saltValue="N2/MCRws+mmA+NXw0axolg==" spinCount="100000" sqref="GI137:GI139 GG137:GG139 GD137:GD139 GA137 GK137:GK139 FX137:FX139" name="Rango2_31_2_81"/>
    <protectedRange algorithmName="SHA-512" hashValue="YXHanhqXL0e4jPrzkCF8r/22WmlCviFUW909WKuG1JOcU0mp0/Huh0aP3EaGYxV2ep0WGu48HsShAy4Ka2uOiw==" saltValue="h/7U5iwJm7DLR4tRVfwZYw==" spinCount="100000" sqref="GH137:GH139 GB137:GB139" name="Rango2_33_57"/>
    <protectedRange algorithmName="SHA-512" hashValue="pL4tgTKqwEsWSIEGFTBd+4pvEhE7d5Q99Eijs+L/Y1rhA0saQGGRJw5Pv2HLOP0quglztFwB6WVnQ1YGxd4AiQ==" saltValue="IF5mhk2RcoEjrcYppes1VA==" spinCount="100000" sqref="FS137:FS139" name="Rango2_30_51"/>
    <protectedRange algorithmName="SHA-512" hashValue="EEHzbvEYwO1eufllBljOz0uf9BJ2ENtvOScQ7IsS321QhYbwKn7qhHKKP8cKj02rTDvVRMWvwQ1ZP0mZWsBprQ==" saltValue="CjXqBRFbKezlWOFV37MnDQ==" spinCount="100000" sqref="GP140:GQ140 GV140 GM140" name="Rango2_30_2_75"/>
    <protectedRange algorithmName="SHA-512" hashValue="Rgskw+AQdeJ5qbJdarzTa3SCkJfDGziy0Uan5N0F3IWn/H3Z/e+VcB56R7Nes7MPxNHewNP1sSSucVjz3iTLeA==" saltValue="qKZH3DnwaZHBzy3cBZo1qQ==" spinCount="100000" sqref="GE140" name="Rango2_31_28_50"/>
    <protectedRange algorithmName="SHA-512" hashValue="Umj9+5Ys20VQPxBFtc6qE5LtKKSgPKwit+B8dd4XnEUaLfBM2ozpkEC4YxwK0SbBiAHDDex+pY+LomQ0lyuamQ==" saltValue="N2/MCRws+mmA+NXw0axolg==" spinCount="100000" sqref="GI140 GG140 GD140 GA140 GK140 FX140" name="Rango2_31_2_82"/>
    <protectedRange algorithmName="SHA-512" hashValue="YXHanhqXL0e4jPrzkCF8r/22WmlCviFUW909WKuG1JOcU0mp0/Huh0aP3EaGYxV2ep0WGu48HsShAy4Ka2uOiw==" saltValue="h/7U5iwJm7DLR4tRVfwZYw==" spinCount="100000" sqref="GH140 GB140" name="Rango2_33_58"/>
    <protectedRange algorithmName="SHA-512" hashValue="pL4tgTKqwEsWSIEGFTBd+4pvEhE7d5Q99Eijs+L/Y1rhA0saQGGRJw5Pv2HLOP0quglztFwB6WVnQ1YGxd4AiQ==" saltValue="IF5mhk2RcoEjrcYppes1VA==" spinCount="100000" sqref="FS140" name="Rango2_30_52"/>
    <protectedRange algorithmName="SHA-512" hashValue="EEHzbvEYwO1eufllBljOz0uf9BJ2ENtvOScQ7IsS321QhYbwKn7qhHKKP8cKj02rTDvVRMWvwQ1ZP0mZWsBprQ==" saltValue="CjXqBRFbKezlWOFV37MnDQ==" spinCount="100000" sqref="GP141:GQ141 GV141 GM141" name="Rango2_30_2_76"/>
    <protectedRange algorithmName="SHA-512" hashValue="Rgskw+AQdeJ5qbJdarzTa3SCkJfDGziy0Uan5N0F3IWn/H3Z/e+VcB56R7Nes7MPxNHewNP1sSSucVjz3iTLeA==" saltValue="qKZH3DnwaZHBzy3cBZo1qQ==" spinCount="100000" sqref="GE141" name="Rango2_31_28_51"/>
    <protectedRange algorithmName="SHA-512" hashValue="Umj9+5Ys20VQPxBFtc6qE5LtKKSgPKwit+B8dd4XnEUaLfBM2ozpkEC4YxwK0SbBiAHDDex+pY+LomQ0lyuamQ==" saltValue="N2/MCRws+mmA+NXw0axolg==" spinCount="100000" sqref="GI141 GG141 GD141 GA141 GK141 FX141" name="Rango2_31_2_83"/>
    <protectedRange algorithmName="SHA-512" hashValue="YXHanhqXL0e4jPrzkCF8r/22WmlCviFUW909WKuG1JOcU0mp0/Huh0aP3EaGYxV2ep0WGu48HsShAy4Ka2uOiw==" saltValue="h/7U5iwJm7DLR4tRVfwZYw==" spinCount="100000" sqref="GH141 GB141" name="Rango2_33_59"/>
    <protectedRange algorithmName="SHA-512" hashValue="pL4tgTKqwEsWSIEGFTBd+4pvEhE7d5Q99Eijs+L/Y1rhA0saQGGRJw5Pv2HLOP0quglztFwB6WVnQ1YGxd4AiQ==" saltValue="IF5mhk2RcoEjrcYppes1VA==" spinCount="100000" sqref="FS141" name="Rango2_30_53"/>
    <protectedRange algorithmName="SHA-512" hashValue="EEHzbvEYwO1eufllBljOz0uf9BJ2ENtvOScQ7IsS321QhYbwKn7qhHKKP8cKj02rTDvVRMWvwQ1ZP0mZWsBprQ==" saltValue="CjXqBRFbKezlWOFV37MnDQ==" spinCount="100000" sqref="GP142:GQ142 GV142 GM142" name="Rango2_30_2_77"/>
    <protectedRange algorithmName="SHA-512" hashValue="Rgskw+AQdeJ5qbJdarzTa3SCkJfDGziy0Uan5N0F3IWn/H3Z/e+VcB56R7Nes7MPxNHewNP1sSSucVjz3iTLeA==" saltValue="qKZH3DnwaZHBzy3cBZo1qQ==" spinCount="100000" sqref="GE142" name="Rango2_31_28_52"/>
    <protectedRange algorithmName="SHA-512" hashValue="Umj9+5Ys20VQPxBFtc6qE5LtKKSgPKwit+B8dd4XnEUaLfBM2ozpkEC4YxwK0SbBiAHDDex+pY+LomQ0lyuamQ==" saltValue="N2/MCRws+mmA+NXw0axolg==" spinCount="100000" sqref="GI142 GG142 GD142 GA142 GK142 FX142" name="Rango2_31_2_84"/>
    <protectedRange algorithmName="SHA-512" hashValue="YXHanhqXL0e4jPrzkCF8r/22WmlCviFUW909WKuG1JOcU0mp0/Huh0aP3EaGYxV2ep0WGu48HsShAy4Ka2uOiw==" saltValue="h/7U5iwJm7DLR4tRVfwZYw==" spinCount="100000" sqref="GH142 GB142" name="Rango2_33_60"/>
    <protectedRange algorithmName="SHA-512" hashValue="pL4tgTKqwEsWSIEGFTBd+4pvEhE7d5Q99Eijs+L/Y1rhA0saQGGRJw5Pv2HLOP0quglztFwB6WVnQ1YGxd4AiQ==" saltValue="IF5mhk2RcoEjrcYppes1VA==" spinCount="100000" sqref="FS142" name="Rango2_30_54"/>
    <protectedRange algorithmName="SHA-512" hashValue="Gqwr8n5jYbCESAqCFk8dpOzViQICBV+k0xoqBoQaZ5lHaRlvT9TZDB4yXtm+qC6OhD064ZDBOFWkwo+LHXu1sg==" saltValue="gEL9PCN2ekF2IxW9yqAGYA==" spinCount="100000" sqref="IR126" name="Rango2_40_2_40"/>
    <protectedRange algorithmName="SHA-512" hashValue="D8TacORwT7iz0mF9GEucchnMHfB5er2FFjQsxyeWWyeJkM6Bt3gYQ3LbcHPxZXFpVAYtFOuTrzYOCJrlZDx16g==" saltValue="QtCzIBktdS4NZkOEGcLTRQ==" spinCount="100000" sqref="IV126" name="Rango2_41_40"/>
    <protectedRange algorithmName="SHA-512" hashValue="Gqwr8n5jYbCESAqCFk8dpOzViQICBV+k0xoqBoQaZ5lHaRlvT9TZDB4yXtm+qC6OhD064ZDBOFWkwo+LHXu1sg==" saltValue="gEL9PCN2ekF2IxW9yqAGYA==" spinCount="100000" sqref="IR127" name="Rango2_40_2_41"/>
    <protectedRange algorithmName="SHA-512" hashValue="D8TacORwT7iz0mF9GEucchnMHfB5er2FFjQsxyeWWyeJkM6Bt3gYQ3LbcHPxZXFpVAYtFOuTrzYOCJrlZDx16g==" saltValue="QtCzIBktdS4NZkOEGcLTRQ==" spinCount="100000" sqref="IV127" name="Rango2_41_41"/>
    <protectedRange algorithmName="SHA-512" hashValue="Gqwr8n5jYbCESAqCFk8dpOzViQICBV+k0xoqBoQaZ5lHaRlvT9TZDB4yXtm+qC6OhD064ZDBOFWkwo+LHXu1sg==" saltValue="gEL9PCN2ekF2IxW9yqAGYA==" spinCount="100000" sqref="IR128" name="Rango2_40_2_42"/>
    <protectedRange algorithmName="SHA-512" hashValue="D8TacORwT7iz0mF9GEucchnMHfB5er2FFjQsxyeWWyeJkM6Bt3gYQ3LbcHPxZXFpVAYtFOuTrzYOCJrlZDx16g==" saltValue="QtCzIBktdS4NZkOEGcLTRQ==" spinCount="100000" sqref="IV128" name="Rango2_41_42"/>
    <protectedRange algorithmName="SHA-512" hashValue="Gqwr8n5jYbCESAqCFk8dpOzViQICBV+k0xoqBoQaZ5lHaRlvT9TZDB4yXtm+qC6OhD064ZDBOFWkwo+LHXu1sg==" saltValue="gEL9PCN2ekF2IxW9yqAGYA==" spinCount="100000" sqref="IR129:IR130" name="Rango2_40_2_43"/>
    <protectedRange algorithmName="SHA-512" hashValue="D8TacORwT7iz0mF9GEucchnMHfB5er2FFjQsxyeWWyeJkM6Bt3gYQ3LbcHPxZXFpVAYtFOuTrzYOCJrlZDx16g==" saltValue="QtCzIBktdS4NZkOEGcLTRQ==" spinCount="100000" sqref="IV129:IV130" name="Rango2_41_43"/>
    <protectedRange algorithmName="SHA-512" hashValue="Gqwr8n5jYbCESAqCFk8dpOzViQICBV+k0xoqBoQaZ5lHaRlvT9TZDB4yXtm+qC6OhD064ZDBOFWkwo+LHXu1sg==" saltValue="gEL9PCN2ekF2IxW9yqAGYA==" spinCount="100000" sqref="IR131" name="Rango2_40_2_44"/>
    <protectedRange algorithmName="SHA-512" hashValue="D8TacORwT7iz0mF9GEucchnMHfB5er2FFjQsxyeWWyeJkM6Bt3gYQ3LbcHPxZXFpVAYtFOuTrzYOCJrlZDx16g==" saltValue="QtCzIBktdS4NZkOEGcLTRQ==" spinCount="100000" sqref="IV131" name="Rango2_41_44"/>
    <protectedRange algorithmName="SHA-512" hashValue="Gqwr8n5jYbCESAqCFk8dpOzViQICBV+k0xoqBoQaZ5lHaRlvT9TZDB4yXtm+qC6OhD064ZDBOFWkwo+LHXu1sg==" saltValue="gEL9PCN2ekF2IxW9yqAGYA==" spinCount="100000" sqref="IR132" name="Rango2_40_2_45"/>
    <protectedRange algorithmName="SHA-512" hashValue="D8TacORwT7iz0mF9GEucchnMHfB5er2FFjQsxyeWWyeJkM6Bt3gYQ3LbcHPxZXFpVAYtFOuTrzYOCJrlZDx16g==" saltValue="QtCzIBktdS4NZkOEGcLTRQ==" spinCount="100000" sqref="IV132" name="Rango2_41_45"/>
    <protectedRange algorithmName="SHA-512" hashValue="Gqwr8n5jYbCESAqCFk8dpOzViQICBV+k0xoqBoQaZ5lHaRlvT9TZDB4yXtm+qC6OhD064ZDBOFWkwo+LHXu1sg==" saltValue="gEL9PCN2ekF2IxW9yqAGYA==" spinCount="100000" sqref="IR133" name="Rango2_40_2_46"/>
    <protectedRange algorithmName="SHA-512" hashValue="D8TacORwT7iz0mF9GEucchnMHfB5er2FFjQsxyeWWyeJkM6Bt3gYQ3LbcHPxZXFpVAYtFOuTrzYOCJrlZDx16g==" saltValue="QtCzIBktdS4NZkOEGcLTRQ==" spinCount="100000" sqref="IV133" name="Rango2_41_46"/>
    <protectedRange algorithmName="SHA-512" hashValue="Gqwr8n5jYbCESAqCFk8dpOzViQICBV+k0xoqBoQaZ5lHaRlvT9TZDB4yXtm+qC6OhD064ZDBOFWkwo+LHXu1sg==" saltValue="gEL9PCN2ekF2IxW9yqAGYA==" spinCount="100000" sqref="IR134" name="Rango2_40_2_47"/>
    <protectedRange algorithmName="SHA-512" hashValue="D8TacORwT7iz0mF9GEucchnMHfB5er2FFjQsxyeWWyeJkM6Bt3gYQ3LbcHPxZXFpVAYtFOuTrzYOCJrlZDx16g==" saltValue="QtCzIBktdS4NZkOEGcLTRQ==" spinCount="100000" sqref="IV134" name="Rango2_41_47"/>
    <protectedRange algorithmName="SHA-512" hashValue="Gqwr8n5jYbCESAqCFk8dpOzViQICBV+k0xoqBoQaZ5lHaRlvT9TZDB4yXtm+qC6OhD064ZDBOFWkwo+LHXu1sg==" saltValue="gEL9PCN2ekF2IxW9yqAGYA==" spinCount="100000" sqref="IR135" name="Rango2_40_2_48"/>
    <protectedRange algorithmName="SHA-512" hashValue="D8TacORwT7iz0mF9GEucchnMHfB5er2FFjQsxyeWWyeJkM6Bt3gYQ3LbcHPxZXFpVAYtFOuTrzYOCJrlZDx16g==" saltValue="QtCzIBktdS4NZkOEGcLTRQ==" spinCount="100000" sqref="IV135" name="Rango2_41_48"/>
    <protectedRange algorithmName="SHA-512" hashValue="Gqwr8n5jYbCESAqCFk8dpOzViQICBV+k0xoqBoQaZ5lHaRlvT9TZDB4yXtm+qC6OhD064ZDBOFWkwo+LHXu1sg==" saltValue="gEL9PCN2ekF2IxW9yqAGYA==" spinCount="100000" sqref="IR136" name="Rango2_40_2_49"/>
    <protectedRange algorithmName="SHA-512" hashValue="D8TacORwT7iz0mF9GEucchnMHfB5er2FFjQsxyeWWyeJkM6Bt3gYQ3LbcHPxZXFpVAYtFOuTrzYOCJrlZDx16g==" saltValue="QtCzIBktdS4NZkOEGcLTRQ==" spinCount="100000" sqref="IV136" name="Rango2_41_49"/>
    <protectedRange algorithmName="SHA-512" hashValue="Gqwr8n5jYbCESAqCFk8dpOzViQICBV+k0xoqBoQaZ5lHaRlvT9TZDB4yXtm+qC6OhD064ZDBOFWkwo+LHXu1sg==" saltValue="gEL9PCN2ekF2IxW9yqAGYA==" spinCount="100000" sqref="IR137:IR139" name="Rango2_40_2_50"/>
    <protectedRange algorithmName="SHA-512" hashValue="D8TacORwT7iz0mF9GEucchnMHfB5er2FFjQsxyeWWyeJkM6Bt3gYQ3LbcHPxZXFpVAYtFOuTrzYOCJrlZDx16g==" saltValue="QtCzIBktdS4NZkOEGcLTRQ==" spinCount="100000" sqref="IV137:IV139" name="Rango2_41_50"/>
    <protectedRange algorithmName="SHA-512" hashValue="Gqwr8n5jYbCESAqCFk8dpOzViQICBV+k0xoqBoQaZ5lHaRlvT9TZDB4yXtm+qC6OhD064ZDBOFWkwo+LHXu1sg==" saltValue="gEL9PCN2ekF2IxW9yqAGYA==" spinCount="100000" sqref="IR140" name="Rango2_40_2_51"/>
    <protectedRange algorithmName="SHA-512" hashValue="D8TacORwT7iz0mF9GEucchnMHfB5er2FFjQsxyeWWyeJkM6Bt3gYQ3LbcHPxZXFpVAYtFOuTrzYOCJrlZDx16g==" saltValue="QtCzIBktdS4NZkOEGcLTRQ==" spinCount="100000" sqref="IV140" name="Rango2_41_51"/>
    <protectedRange algorithmName="SHA-512" hashValue="Gqwr8n5jYbCESAqCFk8dpOzViQICBV+k0xoqBoQaZ5lHaRlvT9TZDB4yXtm+qC6OhD064ZDBOFWkwo+LHXu1sg==" saltValue="gEL9PCN2ekF2IxW9yqAGYA==" spinCount="100000" sqref="IR141" name="Rango2_40_2_52"/>
    <protectedRange algorithmName="SHA-512" hashValue="D8TacORwT7iz0mF9GEucchnMHfB5er2FFjQsxyeWWyeJkM6Bt3gYQ3LbcHPxZXFpVAYtFOuTrzYOCJrlZDx16g==" saltValue="QtCzIBktdS4NZkOEGcLTRQ==" spinCount="100000" sqref="IV141" name="Rango2_41_52"/>
    <protectedRange algorithmName="SHA-512" hashValue="Gqwr8n5jYbCESAqCFk8dpOzViQICBV+k0xoqBoQaZ5lHaRlvT9TZDB4yXtm+qC6OhD064ZDBOFWkwo+LHXu1sg==" saltValue="gEL9PCN2ekF2IxW9yqAGYA==" spinCount="100000" sqref="IR142" name="Rango2_40_2_53"/>
    <protectedRange algorithmName="SHA-512" hashValue="D8TacORwT7iz0mF9GEucchnMHfB5er2FFjQsxyeWWyeJkM6Bt3gYQ3LbcHPxZXFpVAYtFOuTrzYOCJrlZDx16g==" saltValue="QtCzIBktdS4NZkOEGcLTRQ==" spinCount="100000" sqref="IV142" name="Rango2_41_53"/>
    <protectedRange algorithmName="SHA-512" hashValue="6a5oYwZw9WJcgjqXpleUXH8uaqNEuymPPpeOb7lKBc1WoM6IG/DNyDLWmj2lYwxnZO2yhl+B61kwrxD9m9AdhQ==" saltValue="tdNQPzLQd+n9Ww064QJIaQ==" spinCount="100000" sqref="H143:H144" name="Rango2_61_29"/>
    <protectedRange algorithmName="SHA-512" hashValue="XM8+0Jh5zLWw02PI0Lt8dLqjTcW5ulySion19FAnruDN6QRp4UwcVqdfQxnOQAItgpWG7rNsELzjwy0iXOonxw==" saltValue="Sd4WFUedDfLKoMQTDrxJuQ==" spinCount="100000" sqref="J143:J144" name="Rango2_88_4_4_29"/>
    <protectedRange algorithmName="SHA-512" hashValue="EMMPgE8t/az1rHHzaZAQIhz+GQV0k2O/tQGA96sJqEEMzz1efIRa4CcLzC7iY9CCscto3g7dwz41haOE28iXYg==" saltValue="CVzFsG4X4LXUMo7796PiDQ==" spinCount="100000" sqref="K143:L144 I143:I144 D144:G144 B144 C144:C188 B143:G143" name="Rango2_10_29"/>
    <protectedRange algorithmName="SHA-512" hashValue="6a5oYwZw9WJcgjqXpleUXH8uaqNEuymPPpeOb7lKBc1WoM6IG/DNyDLWmj2lYwxnZO2yhl+B61kwrxD9m9AdhQ==" saltValue="tdNQPzLQd+n9Ww064QJIaQ==" spinCount="100000" sqref="H145" name="Rango2_61_30"/>
    <protectedRange algorithmName="SHA-512" hashValue="XM8+0Jh5zLWw02PI0Lt8dLqjTcW5ulySion19FAnruDN6QRp4UwcVqdfQxnOQAItgpWG7rNsELzjwy0iXOonxw==" saltValue="Sd4WFUedDfLKoMQTDrxJuQ==" spinCount="100000" sqref="J145" name="Rango2_88_4_4_30"/>
    <protectedRange algorithmName="SHA-512" hashValue="EMMPgE8t/az1rHHzaZAQIhz+GQV0k2O/tQGA96sJqEEMzz1efIRa4CcLzC7iY9CCscto3g7dwz41haOE28iXYg==" saltValue="CVzFsG4X4LXUMo7796PiDQ==" spinCount="100000" sqref="K145:L145 I145 B145 D145:G145" name="Rango2_10_30"/>
    <protectedRange algorithmName="SHA-512" hashValue="6a5oYwZw9WJcgjqXpleUXH8uaqNEuymPPpeOb7lKBc1WoM6IG/DNyDLWmj2lYwxnZO2yhl+B61kwrxD9m9AdhQ==" saltValue="tdNQPzLQd+n9Ww064QJIaQ==" spinCount="100000" sqref="H146" name="Rango2_61_31"/>
    <protectedRange algorithmName="SHA-512" hashValue="XM8+0Jh5zLWw02PI0Lt8dLqjTcW5ulySion19FAnruDN6QRp4UwcVqdfQxnOQAItgpWG7rNsELzjwy0iXOonxw==" saltValue="Sd4WFUedDfLKoMQTDrxJuQ==" spinCount="100000" sqref="J146" name="Rango2_88_4_4_31"/>
    <protectedRange algorithmName="SHA-512" hashValue="EMMPgE8t/az1rHHzaZAQIhz+GQV0k2O/tQGA96sJqEEMzz1efIRa4CcLzC7iY9CCscto3g7dwz41haOE28iXYg==" saltValue="CVzFsG4X4LXUMo7796PiDQ==" spinCount="100000" sqref="K146:L146 I146 B146 D146:G146" name="Rango2_10_31"/>
    <protectedRange algorithmName="SHA-512" hashValue="6a5oYwZw9WJcgjqXpleUXH8uaqNEuymPPpeOb7lKBc1WoM6IG/DNyDLWmj2lYwxnZO2yhl+B61kwrxD9m9AdhQ==" saltValue="tdNQPzLQd+n9Ww064QJIaQ==" spinCount="100000" sqref="H147:H148" name="Rango2_61_32"/>
    <protectedRange algorithmName="SHA-512" hashValue="XM8+0Jh5zLWw02PI0Lt8dLqjTcW5ulySion19FAnruDN6QRp4UwcVqdfQxnOQAItgpWG7rNsELzjwy0iXOonxw==" saltValue="Sd4WFUedDfLKoMQTDrxJuQ==" spinCount="100000" sqref="J147:J148" name="Rango2_88_4_4_32"/>
    <protectedRange algorithmName="SHA-512" hashValue="EMMPgE8t/az1rHHzaZAQIhz+GQV0k2O/tQGA96sJqEEMzz1efIRa4CcLzC7iY9CCscto3g7dwz41haOE28iXYg==" saltValue="CVzFsG4X4LXUMo7796PiDQ==" spinCount="100000" sqref="K147:L148 I147:I148 B147:B148 D147:G148" name="Rango2_10_32"/>
    <protectedRange algorithmName="SHA-512" hashValue="6a5oYwZw9WJcgjqXpleUXH8uaqNEuymPPpeOb7lKBc1WoM6IG/DNyDLWmj2lYwxnZO2yhl+B61kwrxD9m9AdhQ==" saltValue="tdNQPzLQd+n9Ww064QJIaQ==" spinCount="100000" sqref="H149:H150" name="Rango2_61_33"/>
    <protectedRange algorithmName="SHA-512" hashValue="XM8+0Jh5zLWw02PI0Lt8dLqjTcW5ulySion19FAnruDN6QRp4UwcVqdfQxnOQAItgpWG7rNsELzjwy0iXOonxw==" saltValue="Sd4WFUedDfLKoMQTDrxJuQ==" spinCount="100000" sqref="J149:J150" name="Rango2_88_4_4_33"/>
    <protectedRange algorithmName="SHA-512" hashValue="EMMPgE8t/az1rHHzaZAQIhz+GQV0k2O/tQGA96sJqEEMzz1efIRa4CcLzC7iY9CCscto3g7dwz41haOE28iXYg==" saltValue="CVzFsG4X4LXUMo7796PiDQ==" spinCount="100000" sqref="K149:L150 I149:I150 B149:B150 D149:G150" name="Rango2_10_33"/>
    <protectedRange algorithmName="SHA-512" hashValue="6a5oYwZw9WJcgjqXpleUXH8uaqNEuymPPpeOb7lKBc1WoM6IG/DNyDLWmj2lYwxnZO2yhl+B61kwrxD9m9AdhQ==" saltValue="tdNQPzLQd+n9Ww064QJIaQ==" spinCount="100000" sqref="H151" name="Rango2_61_34"/>
    <protectedRange algorithmName="SHA-512" hashValue="XM8+0Jh5zLWw02PI0Lt8dLqjTcW5ulySion19FAnruDN6QRp4UwcVqdfQxnOQAItgpWG7rNsELzjwy0iXOonxw==" saltValue="Sd4WFUedDfLKoMQTDrxJuQ==" spinCount="100000" sqref="J151" name="Rango2_88_4_4_34"/>
    <protectedRange algorithmName="SHA-512" hashValue="EMMPgE8t/az1rHHzaZAQIhz+GQV0k2O/tQGA96sJqEEMzz1efIRa4CcLzC7iY9CCscto3g7dwz41haOE28iXYg==" saltValue="CVzFsG4X4LXUMo7796PiDQ==" spinCount="100000" sqref="K151:L151 I151 B151 D151:G151" name="Rango2_10_34"/>
    <protectedRange algorithmName="SHA-512" hashValue="6a5oYwZw9WJcgjqXpleUXH8uaqNEuymPPpeOb7lKBc1WoM6IG/DNyDLWmj2lYwxnZO2yhl+B61kwrxD9m9AdhQ==" saltValue="tdNQPzLQd+n9Ww064QJIaQ==" spinCount="100000" sqref="H152" name="Rango2_61_35"/>
    <protectedRange algorithmName="SHA-512" hashValue="XM8+0Jh5zLWw02PI0Lt8dLqjTcW5ulySion19FAnruDN6QRp4UwcVqdfQxnOQAItgpWG7rNsELzjwy0iXOonxw==" saltValue="Sd4WFUedDfLKoMQTDrxJuQ==" spinCount="100000" sqref="J152" name="Rango2_88_4_4_35"/>
    <protectedRange algorithmName="SHA-512" hashValue="EMMPgE8t/az1rHHzaZAQIhz+GQV0k2O/tQGA96sJqEEMzz1efIRa4CcLzC7iY9CCscto3g7dwz41haOE28iXYg==" saltValue="CVzFsG4X4LXUMo7796PiDQ==" spinCount="100000" sqref="K152:L152 I152 B152 D152:G152" name="Rango2_10_35"/>
    <protectedRange algorithmName="SHA-512" hashValue="6a5oYwZw9WJcgjqXpleUXH8uaqNEuymPPpeOb7lKBc1WoM6IG/DNyDLWmj2lYwxnZO2yhl+B61kwrxD9m9AdhQ==" saltValue="tdNQPzLQd+n9Ww064QJIaQ==" spinCount="100000" sqref="H153" name="Rango2_61_36"/>
    <protectedRange algorithmName="SHA-512" hashValue="XM8+0Jh5zLWw02PI0Lt8dLqjTcW5ulySion19FAnruDN6QRp4UwcVqdfQxnOQAItgpWG7rNsELzjwy0iXOonxw==" saltValue="Sd4WFUedDfLKoMQTDrxJuQ==" spinCount="100000" sqref="J153" name="Rango2_88_4_4_36"/>
    <protectedRange algorithmName="SHA-512" hashValue="EMMPgE8t/az1rHHzaZAQIhz+GQV0k2O/tQGA96sJqEEMzz1efIRa4CcLzC7iY9CCscto3g7dwz41haOE28iXYg==" saltValue="CVzFsG4X4LXUMo7796PiDQ==" spinCount="100000" sqref="K153:L153 I153 B153 D153:G153" name="Rango2_10_36"/>
    <protectedRange algorithmName="SHA-512" hashValue="6a5oYwZw9WJcgjqXpleUXH8uaqNEuymPPpeOb7lKBc1WoM6IG/DNyDLWmj2lYwxnZO2yhl+B61kwrxD9m9AdhQ==" saltValue="tdNQPzLQd+n9Ww064QJIaQ==" spinCount="100000" sqref="H154" name="Rango2_61_37"/>
    <protectedRange algorithmName="SHA-512" hashValue="XM8+0Jh5zLWw02PI0Lt8dLqjTcW5ulySion19FAnruDN6QRp4UwcVqdfQxnOQAItgpWG7rNsELzjwy0iXOonxw==" saltValue="Sd4WFUedDfLKoMQTDrxJuQ==" spinCount="100000" sqref="J154" name="Rango2_88_4_4_37"/>
    <protectedRange algorithmName="SHA-512" hashValue="EMMPgE8t/az1rHHzaZAQIhz+GQV0k2O/tQGA96sJqEEMzz1efIRa4CcLzC7iY9CCscto3g7dwz41haOE28iXYg==" saltValue="CVzFsG4X4LXUMo7796PiDQ==" spinCount="100000" sqref="K154:L154 I154 B154 D154:G154" name="Rango2_10_37"/>
    <protectedRange algorithmName="SHA-512" hashValue="6a5oYwZw9WJcgjqXpleUXH8uaqNEuymPPpeOb7lKBc1WoM6IG/DNyDLWmj2lYwxnZO2yhl+B61kwrxD9m9AdhQ==" saltValue="tdNQPzLQd+n9Ww064QJIaQ==" spinCount="100000" sqref="H155" name="Rango2_61_38"/>
    <protectedRange algorithmName="SHA-512" hashValue="XM8+0Jh5zLWw02PI0Lt8dLqjTcW5ulySion19FAnruDN6QRp4UwcVqdfQxnOQAItgpWG7rNsELzjwy0iXOonxw==" saltValue="Sd4WFUedDfLKoMQTDrxJuQ==" spinCount="100000" sqref="J155" name="Rango2_88_4_4_38"/>
    <protectedRange algorithmName="SHA-512" hashValue="EMMPgE8t/az1rHHzaZAQIhz+GQV0k2O/tQGA96sJqEEMzz1efIRa4CcLzC7iY9CCscto3g7dwz41haOE28iXYg==" saltValue="CVzFsG4X4LXUMo7796PiDQ==" spinCount="100000" sqref="K155:L155 I155 B155 D155:G155" name="Rango2_10_38"/>
    <protectedRange algorithmName="SHA-512" hashValue="6a5oYwZw9WJcgjqXpleUXH8uaqNEuymPPpeOb7lKBc1WoM6IG/DNyDLWmj2lYwxnZO2yhl+B61kwrxD9m9AdhQ==" saltValue="tdNQPzLQd+n9Ww064QJIaQ==" spinCount="100000" sqref="H156:H157" name="Rango2_61_39"/>
    <protectedRange algorithmName="SHA-512" hashValue="XM8+0Jh5zLWw02PI0Lt8dLqjTcW5ulySion19FAnruDN6QRp4UwcVqdfQxnOQAItgpWG7rNsELzjwy0iXOonxw==" saltValue="Sd4WFUedDfLKoMQTDrxJuQ==" spinCount="100000" sqref="J156:J157" name="Rango2_88_4_4_39"/>
    <protectedRange algorithmName="SHA-512" hashValue="EMMPgE8t/az1rHHzaZAQIhz+GQV0k2O/tQGA96sJqEEMzz1efIRa4CcLzC7iY9CCscto3g7dwz41haOE28iXYg==" saltValue="CVzFsG4X4LXUMo7796PiDQ==" spinCount="100000" sqref="K156:L157 I156:I157 B156:B157 D156:G157" name="Rango2_10_39"/>
    <protectedRange algorithmName="SHA-512" hashValue="6a5oYwZw9WJcgjqXpleUXH8uaqNEuymPPpeOb7lKBc1WoM6IG/DNyDLWmj2lYwxnZO2yhl+B61kwrxD9m9AdhQ==" saltValue="tdNQPzLQd+n9Ww064QJIaQ==" spinCount="100000" sqref="H158" name="Rango2_61_40"/>
    <protectedRange algorithmName="SHA-512" hashValue="XM8+0Jh5zLWw02PI0Lt8dLqjTcW5ulySion19FAnruDN6QRp4UwcVqdfQxnOQAItgpWG7rNsELzjwy0iXOonxw==" saltValue="Sd4WFUedDfLKoMQTDrxJuQ==" spinCount="100000" sqref="J158" name="Rango2_88_4_4_40"/>
    <protectedRange algorithmName="SHA-512" hashValue="EMMPgE8t/az1rHHzaZAQIhz+GQV0k2O/tQGA96sJqEEMzz1efIRa4CcLzC7iY9CCscto3g7dwz41haOE28iXYg==" saltValue="CVzFsG4X4LXUMo7796PiDQ==" spinCount="100000" sqref="K158:L158 I158 B158 D158:G158" name="Rango2_10_40"/>
    <protectedRange algorithmName="SHA-512" hashValue="6a5oYwZw9WJcgjqXpleUXH8uaqNEuymPPpeOb7lKBc1WoM6IG/DNyDLWmj2lYwxnZO2yhl+B61kwrxD9m9AdhQ==" saltValue="tdNQPzLQd+n9Ww064QJIaQ==" spinCount="100000" sqref="H159:H162" name="Rango2_61_41"/>
    <protectedRange algorithmName="SHA-512" hashValue="XM8+0Jh5zLWw02PI0Lt8dLqjTcW5ulySion19FAnruDN6QRp4UwcVqdfQxnOQAItgpWG7rNsELzjwy0iXOonxw==" saltValue="Sd4WFUedDfLKoMQTDrxJuQ==" spinCount="100000" sqref="J159:J162" name="Rango2_88_4_4_41"/>
    <protectedRange algorithmName="SHA-512" hashValue="EMMPgE8t/az1rHHzaZAQIhz+GQV0k2O/tQGA96sJqEEMzz1efIRa4CcLzC7iY9CCscto3g7dwz41haOE28iXYg==" saltValue="CVzFsG4X4LXUMo7796PiDQ==" spinCount="100000" sqref="K159:L162 I159:I162 B159:B162 D159:G162" name="Rango2_10_41"/>
    <protectedRange algorithmName="SHA-512" hashValue="6a5oYwZw9WJcgjqXpleUXH8uaqNEuymPPpeOb7lKBc1WoM6IG/DNyDLWmj2lYwxnZO2yhl+B61kwrxD9m9AdhQ==" saltValue="tdNQPzLQd+n9Ww064QJIaQ==" spinCount="100000" sqref="H163" name="Rango2_61_42"/>
    <protectedRange algorithmName="SHA-512" hashValue="XM8+0Jh5zLWw02PI0Lt8dLqjTcW5ulySion19FAnruDN6QRp4UwcVqdfQxnOQAItgpWG7rNsELzjwy0iXOonxw==" saltValue="Sd4WFUedDfLKoMQTDrxJuQ==" spinCount="100000" sqref="J163" name="Rango2_88_4_4_42"/>
    <protectedRange algorithmName="SHA-512" hashValue="EMMPgE8t/az1rHHzaZAQIhz+GQV0k2O/tQGA96sJqEEMzz1efIRa4CcLzC7iY9CCscto3g7dwz41haOE28iXYg==" saltValue="CVzFsG4X4LXUMo7796PiDQ==" spinCount="100000" sqref="K163:L163 I163 B163 D163:G163" name="Rango2_10_42"/>
    <protectedRange algorithmName="SHA-512" hashValue="6a5oYwZw9WJcgjqXpleUXH8uaqNEuymPPpeOb7lKBc1WoM6IG/DNyDLWmj2lYwxnZO2yhl+B61kwrxD9m9AdhQ==" saltValue="tdNQPzLQd+n9Ww064QJIaQ==" spinCount="100000" sqref="H164" name="Rango2_61_43"/>
    <protectedRange algorithmName="SHA-512" hashValue="XM8+0Jh5zLWw02PI0Lt8dLqjTcW5ulySion19FAnruDN6QRp4UwcVqdfQxnOQAItgpWG7rNsELzjwy0iXOonxw==" saltValue="Sd4WFUedDfLKoMQTDrxJuQ==" spinCount="100000" sqref="J164" name="Rango2_88_4_4_43"/>
    <protectedRange algorithmName="SHA-512" hashValue="EMMPgE8t/az1rHHzaZAQIhz+GQV0k2O/tQGA96sJqEEMzz1efIRa4CcLzC7iY9CCscto3g7dwz41haOE28iXYg==" saltValue="CVzFsG4X4LXUMo7796PiDQ==" spinCount="100000" sqref="K164:L164 I164 B164 D164:G164" name="Rango2_10_43"/>
    <protectedRange algorithmName="SHA-512" hashValue="6a5oYwZw9WJcgjqXpleUXH8uaqNEuymPPpeOb7lKBc1WoM6IG/DNyDLWmj2lYwxnZO2yhl+B61kwrxD9m9AdhQ==" saltValue="tdNQPzLQd+n9Ww064QJIaQ==" spinCount="100000" sqref="H165:H166" name="Rango2_61_44"/>
    <protectedRange algorithmName="SHA-512" hashValue="XM8+0Jh5zLWw02PI0Lt8dLqjTcW5ulySion19FAnruDN6QRp4UwcVqdfQxnOQAItgpWG7rNsELzjwy0iXOonxw==" saltValue="Sd4WFUedDfLKoMQTDrxJuQ==" spinCount="100000" sqref="J165:J166" name="Rango2_88_4_4_44"/>
    <protectedRange algorithmName="SHA-512" hashValue="EMMPgE8t/az1rHHzaZAQIhz+GQV0k2O/tQGA96sJqEEMzz1efIRa4CcLzC7iY9CCscto3g7dwz41haOE28iXYg==" saltValue="CVzFsG4X4LXUMo7796PiDQ==" spinCount="100000" sqref="K165:L166 I165:I166 B165:B166 D165:G166" name="Rango2_10_44"/>
    <protectedRange algorithmName="SHA-512" hashValue="6a5oYwZw9WJcgjqXpleUXH8uaqNEuymPPpeOb7lKBc1WoM6IG/DNyDLWmj2lYwxnZO2yhl+B61kwrxD9m9AdhQ==" saltValue="tdNQPzLQd+n9Ww064QJIaQ==" spinCount="100000" sqref="H167" name="Rango2_61_45"/>
    <protectedRange algorithmName="SHA-512" hashValue="XM8+0Jh5zLWw02PI0Lt8dLqjTcW5ulySion19FAnruDN6QRp4UwcVqdfQxnOQAItgpWG7rNsELzjwy0iXOonxw==" saltValue="Sd4WFUedDfLKoMQTDrxJuQ==" spinCount="100000" sqref="J167" name="Rango2_88_4_4_45"/>
    <protectedRange algorithmName="SHA-512" hashValue="EMMPgE8t/az1rHHzaZAQIhz+GQV0k2O/tQGA96sJqEEMzz1efIRa4CcLzC7iY9CCscto3g7dwz41haOE28iXYg==" saltValue="CVzFsG4X4LXUMo7796PiDQ==" spinCount="100000" sqref="K167:L167 I167 B167 D167:G167" name="Rango2_10_45"/>
    <protectedRange algorithmName="SHA-512" hashValue="6a5oYwZw9WJcgjqXpleUXH8uaqNEuymPPpeOb7lKBc1WoM6IG/DNyDLWmj2lYwxnZO2yhl+B61kwrxD9m9AdhQ==" saltValue="tdNQPzLQd+n9Ww064QJIaQ==" spinCount="100000" sqref="H168" name="Rango2_61_46"/>
    <protectedRange algorithmName="SHA-512" hashValue="XM8+0Jh5zLWw02PI0Lt8dLqjTcW5ulySion19FAnruDN6QRp4UwcVqdfQxnOQAItgpWG7rNsELzjwy0iXOonxw==" saltValue="Sd4WFUedDfLKoMQTDrxJuQ==" spinCount="100000" sqref="J168" name="Rango2_88_4_4_46"/>
    <protectedRange algorithmName="SHA-512" hashValue="EMMPgE8t/az1rHHzaZAQIhz+GQV0k2O/tQGA96sJqEEMzz1efIRa4CcLzC7iY9CCscto3g7dwz41haOE28iXYg==" saltValue="CVzFsG4X4LXUMo7796PiDQ==" spinCount="100000" sqref="K168:L168 I168 B168 D168:G168" name="Rango2_10_46"/>
    <protectedRange algorithmName="SHA-512" hashValue="6a5oYwZw9WJcgjqXpleUXH8uaqNEuymPPpeOb7lKBc1WoM6IG/DNyDLWmj2lYwxnZO2yhl+B61kwrxD9m9AdhQ==" saltValue="tdNQPzLQd+n9Ww064QJIaQ==" spinCount="100000" sqref="H169" name="Rango2_61_47"/>
    <protectedRange algorithmName="SHA-512" hashValue="XM8+0Jh5zLWw02PI0Lt8dLqjTcW5ulySion19FAnruDN6QRp4UwcVqdfQxnOQAItgpWG7rNsELzjwy0iXOonxw==" saltValue="Sd4WFUedDfLKoMQTDrxJuQ==" spinCount="100000" sqref="J169" name="Rango2_88_4_4_47"/>
    <protectedRange algorithmName="SHA-512" hashValue="EMMPgE8t/az1rHHzaZAQIhz+GQV0k2O/tQGA96sJqEEMzz1efIRa4CcLzC7iY9CCscto3g7dwz41haOE28iXYg==" saltValue="CVzFsG4X4LXUMo7796PiDQ==" spinCount="100000" sqref="K169:L169 I169 B169 D169:G169" name="Rango2_10_47"/>
    <protectedRange algorithmName="SHA-512" hashValue="6a5oYwZw9WJcgjqXpleUXH8uaqNEuymPPpeOb7lKBc1WoM6IG/DNyDLWmj2lYwxnZO2yhl+B61kwrxD9m9AdhQ==" saltValue="tdNQPzLQd+n9Ww064QJIaQ==" spinCount="100000" sqref="H170" name="Rango2_61_48"/>
    <protectedRange algorithmName="SHA-512" hashValue="XM8+0Jh5zLWw02PI0Lt8dLqjTcW5ulySion19FAnruDN6QRp4UwcVqdfQxnOQAItgpWG7rNsELzjwy0iXOonxw==" saltValue="Sd4WFUedDfLKoMQTDrxJuQ==" spinCount="100000" sqref="J170" name="Rango2_88_4_4_48"/>
    <protectedRange algorithmName="SHA-512" hashValue="EMMPgE8t/az1rHHzaZAQIhz+GQV0k2O/tQGA96sJqEEMzz1efIRa4CcLzC7iY9CCscto3g7dwz41haOE28iXYg==" saltValue="CVzFsG4X4LXUMo7796PiDQ==" spinCount="100000" sqref="K170:L170 I170 B170 D170:G170" name="Rango2_10_48"/>
    <protectedRange algorithmName="SHA-512" hashValue="6a5oYwZw9WJcgjqXpleUXH8uaqNEuymPPpeOb7lKBc1WoM6IG/DNyDLWmj2lYwxnZO2yhl+B61kwrxD9m9AdhQ==" saltValue="tdNQPzLQd+n9Ww064QJIaQ==" spinCount="100000" sqref="H171" name="Rango2_61_49"/>
    <protectedRange algorithmName="SHA-512" hashValue="XM8+0Jh5zLWw02PI0Lt8dLqjTcW5ulySion19FAnruDN6QRp4UwcVqdfQxnOQAItgpWG7rNsELzjwy0iXOonxw==" saltValue="Sd4WFUedDfLKoMQTDrxJuQ==" spinCount="100000" sqref="J171" name="Rango2_88_4_4_49"/>
    <protectedRange algorithmName="SHA-512" hashValue="EMMPgE8t/az1rHHzaZAQIhz+GQV0k2O/tQGA96sJqEEMzz1efIRa4CcLzC7iY9CCscto3g7dwz41haOE28iXYg==" saltValue="CVzFsG4X4LXUMo7796PiDQ==" spinCount="100000" sqref="K171:L171 I171 B171 D171:G171" name="Rango2_10_49"/>
    <protectedRange algorithmName="SHA-512" hashValue="6a5oYwZw9WJcgjqXpleUXH8uaqNEuymPPpeOb7lKBc1WoM6IG/DNyDLWmj2lYwxnZO2yhl+B61kwrxD9m9AdhQ==" saltValue="tdNQPzLQd+n9Ww064QJIaQ==" spinCount="100000" sqref="H172:H173" name="Rango2_61_50"/>
    <protectedRange algorithmName="SHA-512" hashValue="XM8+0Jh5zLWw02PI0Lt8dLqjTcW5ulySion19FAnruDN6QRp4UwcVqdfQxnOQAItgpWG7rNsELzjwy0iXOonxw==" saltValue="Sd4WFUedDfLKoMQTDrxJuQ==" spinCount="100000" sqref="J172:J173" name="Rango2_88_4_4_50"/>
    <protectedRange algorithmName="SHA-512" hashValue="EMMPgE8t/az1rHHzaZAQIhz+GQV0k2O/tQGA96sJqEEMzz1efIRa4CcLzC7iY9CCscto3g7dwz41haOE28iXYg==" saltValue="CVzFsG4X4LXUMo7796PiDQ==" spinCount="100000" sqref="K172:L173 I172:I173 B172:B173 D172:G173" name="Rango2_10_50"/>
    <protectedRange algorithmName="SHA-512" hashValue="6a5oYwZw9WJcgjqXpleUXH8uaqNEuymPPpeOb7lKBc1WoM6IG/DNyDLWmj2lYwxnZO2yhl+B61kwrxD9m9AdhQ==" saltValue="tdNQPzLQd+n9Ww064QJIaQ==" spinCount="100000" sqref="H174:H176" name="Rango2_61_51"/>
    <protectedRange algorithmName="SHA-512" hashValue="XM8+0Jh5zLWw02PI0Lt8dLqjTcW5ulySion19FAnruDN6QRp4UwcVqdfQxnOQAItgpWG7rNsELzjwy0iXOonxw==" saltValue="Sd4WFUedDfLKoMQTDrxJuQ==" spinCount="100000" sqref="J174:J176" name="Rango2_88_4_4_51"/>
    <protectedRange algorithmName="SHA-512" hashValue="EMMPgE8t/az1rHHzaZAQIhz+GQV0k2O/tQGA96sJqEEMzz1efIRa4CcLzC7iY9CCscto3g7dwz41haOE28iXYg==" saltValue="CVzFsG4X4LXUMo7796PiDQ==" spinCount="100000" sqref="K174:L176 I174:I176 B174:B176 D174:G176" name="Rango2_10_51"/>
    <protectedRange algorithmName="SHA-512" hashValue="6a5oYwZw9WJcgjqXpleUXH8uaqNEuymPPpeOb7lKBc1WoM6IG/DNyDLWmj2lYwxnZO2yhl+B61kwrxD9m9AdhQ==" saltValue="tdNQPzLQd+n9Ww064QJIaQ==" spinCount="100000" sqref="H177" name="Rango2_61_52"/>
    <protectedRange algorithmName="SHA-512" hashValue="XM8+0Jh5zLWw02PI0Lt8dLqjTcW5ulySion19FAnruDN6QRp4UwcVqdfQxnOQAItgpWG7rNsELzjwy0iXOonxw==" saltValue="Sd4WFUedDfLKoMQTDrxJuQ==" spinCount="100000" sqref="J177" name="Rango2_88_4_4_52"/>
    <protectedRange algorithmName="SHA-512" hashValue="EMMPgE8t/az1rHHzaZAQIhz+GQV0k2O/tQGA96sJqEEMzz1efIRa4CcLzC7iY9CCscto3g7dwz41haOE28iXYg==" saltValue="CVzFsG4X4LXUMo7796PiDQ==" spinCount="100000" sqref="K177:L177 I177 B177 D177:G177" name="Rango2_10_52"/>
    <protectedRange algorithmName="SHA-512" hashValue="6a5oYwZw9WJcgjqXpleUXH8uaqNEuymPPpeOb7lKBc1WoM6IG/DNyDLWmj2lYwxnZO2yhl+B61kwrxD9m9AdhQ==" saltValue="tdNQPzLQd+n9Ww064QJIaQ==" spinCount="100000" sqref="H178:H179" name="Rango2_61_53"/>
    <protectedRange algorithmName="SHA-512" hashValue="XM8+0Jh5zLWw02PI0Lt8dLqjTcW5ulySion19FAnruDN6QRp4UwcVqdfQxnOQAItgpWG7rNsELzjwy0iXOonxw==" saltValue="Sd4WFUedDfLKoMQTDrxJuQ==" spinCount="100000" sqref="J178:J179" name="Rango2_88_4_4_53"/>
    <protectedRange algorithmName="SHA-512" hashValue="EMMPgE8t/az1rHHzaZAQIhz+GQV0k2O/tQGA96sJqEEMzz1efIRa4CcLzC7iY9CCscto3g7dwz41haOE28iXYg==" saltValue="CVzFsG4X4LXUMo7796PiDQ==" spinCount="100000" sqref="K178:L179 I178:I179 B178:B179 D178:G179" name="Rango2_10_53"/>
    <protectedRange algorithmName="SHA-512" hashValue="6a5oYwZw9WJcgjqXpleUXH8uaqNEuymPPpeOb7lKBc1WoM6IG/DNyDLWmj2lYwxnZO2yhl+B61kwrxD9m9AdhQ==" saltValue="tdNQPzLQd+n9Ww064QJIaQ==" spinCount="100000" sqref="H180" name="Rango2_61_54"/>
    <protectedRange algorithmName="SHA-512" hashValue="XM8+0Jh5zLWw02PI0Lt8dLqjTcW5ulySion19FAnruDN6QRp4UwcVqdfQxnOQAItgpWG7rNsELzjwy0iXOonxw==" saltValue="Sd4WFUedDfLKoMQTDrxJuQ==" spinCount="100000" sqref="J180" name="Rango2_88_4_4_54"/>
    <protectedRange algorithmName="SHA-512" hashValue="EMMPgE8t/az1rHHzaZAQIhz+GQV0k2O/tQGA96sJqEEMzz1efIRa4CcLzC7iY9CCscto3g7dwz41haOE28iXYg==" saltValue="CVzFsG4X4LXUMo7796PiDQ==" spinCount="100000" sqref="K180:L180 I180 B180 D180:G180" name="Rango2_10_54"/>
    <protectedRange algorithmName="SHA-512" hashValue="6a5oYwZw9WJcgjqXpleUXH8uaqNEuymPPpeOb7lKBc1WoM6IG/DNyDLWmj2lYwxnZO2yhl+B61kwrxD9m9AdhQ==" saltValue="tdNQPzLQd+n9Ww064QJIaQ==" spinCount="100000" sqref="H181" name="Rango2_61_55"/>
    <protectedRange algorithmName="SHA-512" hashValue="XM8+0Jh5zLWw02PI0Lt8dLqjTcW5ulySion19FAnruDN6QRp4UwcVqdfQxnOQAItgpWG7rNsELzjwy0iXOonxw==" saltValue="Sd4WFUedDfLKoMQTDrxJuQ==" spinCount="100000" sqref="J181" name="Rango2_88_4_4_55"/>
    <protectedRange algorithmName="SHA-512" hashValue="EMMPgE8t/az1rHHzaZAQIhz+GQV0k2O/tQGA96sJqEEMzz1efIRa4CcLzC7iY9CCscto3g7dwz41haOE28iXYg==" saltValue="CVzFsG4X4LXUMo7796PiDQ==" spinCount="100000" sqref="K181:L181 I181 B181 D181:G181" name="Rango2_10_55"/>
    <protectedRange algorithmName="SHA-512" hashValue="6a5oYwZw9WJcgjqXpleUXH8uaqNEuymPPpeOb7lKBc1WoM6IG/DNyDLWmj2lYwxnZO2yhl+B61kwrxD9m9AdhQ==" saltValue="tdNQPzLQd+n9Ww064QJIaQ==" spinCount="100000" sqref="H182" name="Rango2_61_56"/>
    <protectedRange algorithmName="SHA-512" hashValue="XM8+0Jh5zLWw02PI0Lt8dLqjTcW5ulySion19FAnruDN6QRp4UwcVqdfQxnOQAItgpWG7rNsELzjwy0iXOonxw==" saltValue="Sd4WFUedDfLKoMQTDrxJuQ==" spinCount="100000" sqref="J182" name="Rango2_88_4_4_56"/>
    <protectedRange algorithmName="SHA-512" hashValue="EMMPgE8t/az1rHHzaZAQIhz+GQV0k2O/tQGA96sJqEEMzz1efIRa4CcLzC7iY9CCscto3g7dwz41haOE28iXYg==" saltValue="CVzFsG4X4LXUMo7796PiDQ==" spinCount="100000" sqref="K182:L182 I182 B182 D182:G182" name="Rango2_10_56"/>
    <protectedRange algorithmName="SHA-512" hashValue="6a5oYwZw9WJcgjqXpleUXH8uaqNEuymPPpeOb7lKBc1WoM6IG/DNyDLWmj2lYwxnZO2yhl+B61kwrxD9m9AdhQ==" saltValue="tdNQPzLQd+n9Ww064QJIaQ==" spinCount="100000" sqref="H183" name="Rango2_61_57"/>
    <protectedRange algorithmName="SHA-512" hashValue="XM8+0Jh5zLWw02PI0Lt8dLqjTcW5ulySion19FAnruDN6QRp4UwcVqdfQxnOQAItgpWG7rNsELzjwy0iXOonxw==" saltValue="Sd4WFUedDfLKoMQTDrxJuQ==" spinCount="100000" sqref="J183" name="Rango2_88_4_4_57"/>
    <protectedRange algorithmName="SHA-512" hashValue="EMMPgE8t/az1rHHzaZAQIhz+GQV0k2O/tQGA96sJqEEMzz1efIRa4CcLzC7iY9CCscto3g7dwz41haOE28iXYg==" saltValue="CVzFsG4X4LXUMo7796PiDQ==" spinCount="100000" sqref="K183:L183 I183 B183 D183:G183" name="Rango2_10_57"/>
    <protectedRange algorithmName="SHA-512" hashValue="6a5oYwZw9WJcgjqXpleUXH8uaqNEuymPPpeOb7lKBc1WoM6IG/DNyDLWmj2lYwxnZO2yhl+B61kwrxD9m9AdhQ==" saltValue="tdNQPzLQd+n9Ww064QJIaQ==" spinCount="100000" sqref="H184" name="Rango2_61_58"/>
    <protectedRange algorithmName="SHA-512" hashValue="XM8+0Jh5zLWw02PI0Lt8dLqjTcW5ulySion19FAnruDN6QRp4UwcVqdfQxnOQAItgpWG7rNsELzjwy0iXOonxw==" saltValue="Sd4WFUedDfLKoMQTDrxJuQ==" spinCount="100000" sqref="J184" name="Rango2_88_4_4_58"/>
    <protectedRange algorithmName="SHA-512" hashValue="EMMPgE8t/az1rHHzaZAQIhz+GQV0k2O/tQGA96sJqEEMzz1efIRa4CcLzC7iY9CCscto3g7dwz41haOE28iXYg==" saltValue="CVzFsG4X4LXUMo7796PiDQ==" spinCount="100000" sqref="K184:L184 I184 B184 D184:G184" name="Rango2_10_58"/>
    <protectedRange algorithmName="SHA-512" hashValue="6a5oYwZw9WJcgjqXpleUXH8uaqNEuymPPpeOb7lKBc1WoM6IG/DNyDLWmj2lYwxnZO2yhl+B61kwrxD9m9AdhQ==" saltValue="tdNQPzLQd+n9Ww064QJIaQ==" spinCount="100000" sqref="H185:H188" name="Rango2_61_59"/>
    <protectedRange algorithmName="SHA-512" hashValue="XM8+0Jh5zLWw02PI0Lt8dLqjTcW5ulySion19FAnruDN6QRp4UwcVqdfQxnOQAItgpWG7rNsELzjwy0iXOonxw==" saltValue="Sd4WFUedDfLKoMQTDrxJuQ==" spinCount="100000" sqref="J185:J188" name="Rango2_88_4_4_59"/>
    <protectedRange algorithmName="SHA-512" hashValue="EMMPgE8t/az1rHHzaZAQIhz+GQV0k2O/tQGA96sJqEEMzz1efIRa4CcLzC7iY9CCscto3g7dwz41haOE28iXYg==" saltValue="CVzFsG4X4LXUMo7796PiDQ==" spinCount="100000" sqref="K185:L188 I185:I188 B185:B188 D185:G188" name="Rango2_10_59"/>
    <protectedRange algorithmName="SHA-512" hashValue="RQ91b7oAw60DVtcgB2vRpial2kSdzJx5guGCTYUwXYkKrtrUHfiYnLf9R+SNpYXlJDYpyEJLhcWwP0EqNN86dQ==" saltValue="W3RbH3zrcY9sy39xNwXNxg==" spinCount="100000" sqref="AZ143:BH144 BU143:BX144" name="Rango2_88_99_57"/>
    <protectedRange algorithmName="SHA-512" hashValue="fMbmUM1DQ7FuAPRNvFL5mPdHUYjQnlLFhkuaxvHguaqR7aWyDxcmJs0jLYQfQKY+oyhsMb4Lew4VL6i7um3/ew==" saltValue="ydaTm0CeH8+/cYqoL/AMaQ==" spinCount="100000" sqref="AT143:AT144 AV143:AY144" name="Rango2_88_91_53"/>
    <protectedRange algorithmName="SHA-512" hashValue="CHipOQaT63FWw628cQcXXJRZlrbNZ7OgmnEbDx38UmmH7z19GRYEzXFiVOzHAy1OAaAbST7g2bHZHDKQp2qm3w==" saltValue="iRVuL+373yLHv0ZHzS9qog==" spinCount="100000" sqref="AI143:AI144 AF143:AG144 AK143:AK144" name="Rango2_88_7_5_57"/>
    <protectedRange algorithmName="SHA-512" hashValue="NkG6oHuDGvGBEiLAAq8MEJHEfLQUMyjihfH+DBXhT+eQW0r1yri7tOJEFRM9nbOejjjXiviq9RFo7KB7wF+xJA==" saltValue="bpjB0AAANu2X/PeR3eiFkA==" spinCount="100000" sqref="AL143:AR144" name="Rango2_88_65_54"/>
    <protectedRange algorithmName="SHA-512" hashValue="fPHvtIAf3pQeZUoAI9C2/vdXMHBpqqEq+67P5Ypyu4+9IWqs3yc9TZcMWQ0THLxUwqseQPyVvakuYFtCwJHsxA==" saltValue="QHIogSs2PrwAfdqa9PAOFQ==" spinCount="100000" sqref="AB143:AB144" name="Rango2_88_5_5_54"/>
    <protectedRange algorithmName="SHA-512" hashValue="LEEeiU6pKqm7TAP46VGlz0q+evvFwpT/0iLpRuWuQ7MacbP0OGL1/FSmrIEOg2rb6M+Jla2bPbVWiGag27j87w==" saltValue="HEVt+pS5OloNDlqSnzGLLw==" spinCount="100000" sqref="AH143:AH144" name="Rango2_8_7_54"/>
    <protectedRange algorithmName="SHA-512" hashValue="AYYX88LSDB6RDNMvSqt0KPGWPjBqTk56tMxTOlv5QD61MGTKAAQnSnudvNDWPN0Bbllh2qRQC+P5uq7goxjdrw==" saltValue="i/iPMewnks1FoXYOjKMEVg==" spinCount="100000" sqref="AA143:AA144" name="Rango2_87_6_54"/>
    <protectedRange algorithmName="SHA-512" hashValue="NUll9P9xh7KbSfMYpMxsRZLfDw/y/AzW2LSWlpXVscBDqiAxmzo71xjs+a2lh+jRa7pceOC849slke4+ZKx8LA==" saltValue="8qbkKpQ+CiQuLnqgShNvXA==" spinCount="100000" sqref="S143:S144" name="Rango2_88_6_54"/>
    <protectedRange algorithmName="SHA-512" hashValue="KHhv3JU/LRdRrRTxxkgFceEHPZ5UzadmpZRZR3zmQRnPvkUJZuanRafIJ+qde0IWwLZSvFIQDyUAHq6v6k7XIg==" saltValue="2GKG1kCzVNNcn+vbOPuhJA==" spinCount="100000" sqref="P143:P144" name="Rango2_2_5_54"/>
    <protectedRange algorithmName="SHA-512" hashValue="RQ91b7oAw60DVtcgB2vRpial2kSdzJx5guGCTYUwXYkKrtrUHfiYnLf9R+SNpYXlJDYpyEJLhcWwP0EqNN86dQ==" saltValue="W3RbH3zrcY9sy39xNwXNxg==" spinCount="100000" sqref="AZ145:BH145 BU145:BX145" name="Rango2_88_99_58"/>
    <protectedRange algorithmName="SHA-512" hashValue="fMbmUM1DQ7FuAPRNvFL5mPdHUYjQnlLFhkuaxvHguaqR7aWyDxcmJs0jLYQfQKY+oyhsMb4Lew4VL6i7um3/ew==" saltValue="ydaTm0CeH8+/cYqoL/AMaQ==" spinCount="100000" sqref="AT145 AV145:AY145" name="Rango2_88_91_54"/>
    <protectedRange algorithmName="SHA-512" hashValue="CHipOQaT63FWw628cQcXXJRZlrbNZ7OgmnEbDx38UmmH7z19GRYEzXFiVOzHAy1OAaAbST7g2bHZHDKQp2qm3w==" saltValue="iRVuL+373yLHv0ZHzS9qog==" spinCount="100000" sqref="AI145 AF145:AG145 AK145" name="Rango2_88_7_5_58"/>
    <protectedRange algorithmName="SHA-512" hashValue="NkG6oHuDGvGBEiLAAq8MEJHEfLQUMyjihfH+DBXhT+eQW0r1yri7tOJEFRM9nbOejjjXiviq9RFo7KB7wF+xJA==" saltValue="bpjB0AAANu2X/PeR3eiFkA==" spinCount="100000" sqref="AL145:AR145" name="Rango2_88_65_55"/>
    <protectedRange algorithmName="SHA-512" hashValue="fPHvtIAf3pQeZUoAI9C2/vdXMHBpqqEq+67P5Ypyu4+9IWqs3yc9TZcMWQ0THLxUwqseQPyVvakuYFtCwJHsxA==" saltValue="QHIogSs2PrwAfdqa9PAOFQ==" spinCount="100000" sqref="AB145" name="Rango2_88_5_5_55"/>
    <protectedRange algorithmName="SHA-512" hashValue="LEEeiU6pKqm7TAP46VGlz0q+evvFwpT/0iLpRuWuQ7MacbP0OGL1/FSmrIEOg2rb6M+Jla2bPbVWiGag27j87w==" saltValue="HEVt+pS5OloNDlqSnzGLLw==" spinCount="100000" sqref="AH145" name="Rango2_8_7_55"/>
    <protectedRange algorithmName="SHA-512" hashValue="AYYX88LSDB6RDNMvSqt0KPGWPjBqTk56tMxTOlv5QD61MGTKAAQnSnudvNDWPN0Bbllh2qRQC+P5uq7goxjdrw==" saltValue="i/iPMewnks1FoXYOjKMEVg==" spinCount="100000" sqref="AA145" name="Rango2_87_6_55"/>
    <protectedRange algorithmName="SHA-512" hashValue="NUll9P9xh7KbSfMYpMxsRZLfDw/y/AzW2LSWlpXVscBDqiAxmzo71xjs+a2lh+jRa7pceOC849slke4+ZKx8LA==" saltValue="8qbkKpQ+CiQuLnqgShNvXA==" spinCount="100000" sqref="S145" name="Rango2_88_6_55"/>
    <protectedRange algorithmName="SHA-512" hashValue="KHhv3JU/LRdRrRTxxkgFceEHPZ5UzadmpZRZR3zmQRnPvkUJZuanRafIJ+qde0IWwLZSvFIQDyUAHq6v6k7XIg==" saltValue="2GKG1kCzVNNcn+vbOPuhJA==" spinCount="100000" sqref="P145" name="Rango2_2_5_55"/>
    <protectedRange algorithmName="SHA-512" hashValue="RQ91b7oAw60DVtcgB2vRpial2kSdzJx5guGCTYUwXYkKrtrUHfiYnLf9R+SNpYXlJDYpyEJLhcWwP0EqNN86dQ==" saltValue="W3RbH3zrcY9sy39xNwXNxg==" spinCount="100000" sqref="AZ146:BH146 BU146:BX146" name="Rango2_88_99_59"/>
    <protectedRange algorithmName="SHA-512" hashValue="fMbmUM1DQ7FuAPRNvFL5mPdHUYjQnlLFhkuaxvHguaqR7aWyDxcmJs0jLYQfQKY+oyhsMb4Lew4VL6i7um3/ew==" saltValue="ydaTm0CeH8+/cYqoL/AMaQ==" spinCount="100000" sqref="AT146 AV146:AY146" name="Rango2_88_91_55"/>
    <protectedRange algorithmName="SHA-512" hashValue="CHipOQaT63FWw628cQcXXJRZlrbNZ7OgmnEbDx38UmmH7z19GRYEzXFiVOzHAy1OAaAbST7g2bHZHDKQp2qm3w==" saltValue="iRVuL+373yLHv0ZHzS9qog==" spinCount="100000" sqref="AI146 AF146:AG146 AK146" name="Rango2_88_7_5_59"/>
    <protectedRange algorithmName="SHA-512" hashValue="NkG6oHuDGvGBEiLAAq8MEJHEfLQUMyjihfH+DBXhT+eQW0r1yri7tOJEFRM9nbOejjjXiviq9RFo7KB7wF+xJA==" saltValue="bpjB0AAANu2X/PeR3eiFkA==" spinCount="100000" sqref="AL146:AR146" name="Rango2_88_65_56"/>
    <protectedRange algorithmName="SHA-512" hashValue="fPHvtIAf3pQeZUoAI9C2/vdXMHBpqqEq+67P5Ypyu4+9IWqs3yc9TZcMWQ0THLxUwqseQPyVvakuYFtCwJHsxA==" saltValue="QHIogSs2PrwAfdqa9PAOFQ==" spinCount="100000" sqref="AB146" name="Rango2_88_5_5_56"/>
    <protectedRange algorithmName="SHA-512" hashValue="LEEeiU6pKqm7TAP46VGlz0q+evvFwpT/0iLpRuWuQ7MacbP0OGL1/FSmrIEOg2rb6M+Jla2bPbVWiGag27j87w==" saltValue="HEVt+pS5OloNDlqSnzGLLw==" spinCount="100000" sqref="AH146" name="Rango2_8_7_56"/>
    <protectedRange algorithmName="SHA-512" hashValue="AYYX88LSDB6RDNMvSqt0KPGWPjBqTk56tMxTOlv5QD61MGTKAAQnSnudvNDWPN0Bbllh2qRQC+P5uq7goxjdrw==" saltValue="i/iPMewnks1FoXYOjKMEVg==" spinCount="100000" sqref="AA146" name="Rango2_87_6_56"/>
    <protectedRange algorithmName="SHA-512" hashValue="NUll9P9xh7KbSfMYpMxsRZLfDw/y/AzW2LSWlpXVscBDqiAxmzo71xjs+a2lh+jRa7pceOC849slke4+ZKx8LA==" saltValue="8qbkKpQ+CiQuLnqgShNvXA==" spinCount="100000" sqref="S146" name="Rango2_88_6_56"/>
    <protectedRange algorithmName="SHA-512" hashValue="KHhv3JU/LRdRrRTxxkgFceEHPZ5UzadmpZRZR3zmQRnPvkUJZuanRafIJ+qde0IWwLZSvFIQDyUAHq6v6k7XIg==" saltValue="2GKG1kCzVNNcn+vbOPuhJA==" spinCount="100000" sqref="P146" name="Rango2_2_5_56"/>
    <protectedRange algorithmName="SHA-512" hashValue="RQ91b7oAw60DVtcgB2vRpial2kSdzJx5guGCTYUwXYkKrtrUHfiYnLf9R+SNpYXlJDYpyEJLhcWwP0EqNN86dQ==" saltValue="W3RbH3zrcY9sy39xNwXNxg==" spinCount="100000" sqref="AZ147:BH148 BU147:BX148" name="Rango2_88_99_60"/>
    <protectedRange algorithmName="SHA-512" hashValue="fMbmUM1DQ7FuAPRNvFL5mPdHUYjQnlLFhkuaxvHguaqR7aWyDxcmJs0jLYQfQKY+oyhsMb4Lew4VL6i7um3/ew==" saltValue="ydaTm0CeH8+/cYqoL/AMaQ==" spinCount="100000" sqref="AT147:AT148 AV147:AY148" name="Rango2_88_91_56"/>
    <protectedRange algorithmName="SHA-512" hashValue="CHipOQaT63FWw628cQcXXJRZlrbNZ7OgmnEbDx38UmmH7z19GRYEzXFiVOzHAy1OAaAbST7g2bHZHDKQp2qm3w==" saltValue="iRVuL+373yLHv0ZHzS9qog==" spinCount="100000" sqref="AI147:AI148 AF147:AG148 AK147:AK148" name="Rango2_88_7_5_60"/>
    <protectedRange algorithmName="SHA-512" hashValue="NkG6oHuDGvGBEiLAAq8MEJHEfLQUMyjihfH+DBXhT+eQW0r1yri7tOJEFRM9nbOejjjXiviq9RFo7KB7wF+xJA==" saltValue="bpjB0AAANu2X/PeR3eiFkA==" spinCount="100000" sqref="AL147:AR148" name="Rango2_88_65_57"/>
    <protectedRange algorithmName="SHA-512" hashValue="fPHvtIAf3pQeZUoAI9C2/vdXMHBpqqEq+67P5Ypyu4+9IWqs3yc9TZcMWQ0THLxUwqseQPyVvakuYFtCwJHsxA==" saltValue="QHIogSs2PrwAfdqa9PAOFQ==" spinCount="100000" sqref="AB147:AB148" name="Rango2_88_5_5_57"/>
    <protectedRange algorithmName="SHA-512" hashValue="LEEeiU6pKqm7TAP46VGlz0q+evvFwpT/0iLpRuWuQ7MacbP0OGL1/FSmrIEOg2rb6M+Jla2bPbVWiGag27j87w==" saltValue="HEVt+pS5OloNDlqSnzGLLw==" spinCount="100000" sqref="AH147:AH148" name="Rango2_8_7_57"/>
    <protectedRange algorithmName="SHA-512" hashValue="AYYX88LSDB6RDNMvSqt0KPGWPjBqTk56tMxTOlv5QD61MGTKAAQnSnudvNDWPN0Bbllh2qRQC+P5uq7goxjdrw==" saltValue="i/iPMewnks1FoXYOjKMEVg==" spinCount="100000" sqref="AA147:AA148" name="Rango2_87_6_57"/>
    <protectedRange algorithmName="SHA-512" hashValue="NUll9P9xh7KbSfMYpMxsRZLfDw/y/AzW2LSWlpXVscBDqiAxmzo71xjs+a2lh+jRa7pceOC849slke4+ZKx8LA==" saltValue="8qbkKpQ+CiQuLnqgShNvXA==" spinCount="100000" sqref="S147:S148" name="Rango2_88_6_57"/>
    <protectedRange algorithmName="SHA-512" hashValue="KHhv3JU/LRdRrRTxxkgFceEHPZ5UzadmpZRZR3zmQRnPvkUJZuanRafIJ+qde0IWwLZSvFIQDyUAHq6v6k7XIg==" saltValue="2GKG1kCzVNNcn+vbOPuhJA==" spinCount="100000" sqref="P147:P148" name="Rango2_2_5_57"/>
    <protectedRange algorithmName="SHA-512" hashValue="RQ91b7oAw60DVtcgB2vRpial2kSdzJx5guGCTYUwXYkKrtrUHfiYnLf9R+SNpYXlJDYpyEJLhcWwP0EqNN86dQ==" saltValue="W3RbH3zrcY9sy39xNwXNxg==" spinCount="100000" sqref="AZ149:BH150 BU149:BX150" name="Rango2_88_99_61"/>
    <protectedRange algorithmName="SHA-512" hashValue="fMbmUM1DQ7FuAPRNvFL5mPdHUYjQnlLFhkuaxvHguaqR7aWyDxcmJs0jLYQfQKY+oyhsMb4Lew4VL6i7um3/ew==" saltValue="ydaTm0CeH8+/cYqoL/AMaQ==" spinCount="100000" sqref="AT149:AT150 AV149:AY150" name="Rango2_88_91_57"/>
    <protectedRange algorithmName="SHA-512" hashValue="CHipOQaT63FWw628cQcXXJRZlrbNZ7OgmnEbDx38UmmH7z19GRYEzXFiVOzHAy1OAaAbST7g2bHZHDKQp2qm3w==" saltValue="iRVuL+373yLHv0ZHzS9qog==" spinCount="100000" sqref="AI149:AI150 AF149:AG150 AK149:AK150" name="Rango2_88_7_5_61"/>
    <protectedRange algorithmName="SHA-512" hashValue="NkG6oHuDGvGBEiLAAq8MEJHEfLQUMyjihfH+DBXhT+eQW0r1yri7tOJEFRM9nbOejjjXiviq9RFo7KB7wF+xJA==" saltValue="bpjB0AAANu2X/PeR3eiFkA==" spinCount="100000" sqref="AL149:AR150" name="Rango2_88_65_58"/>
    <protectedRange algorithmName="SHA-512" hashValue="fPHvtIAf3pQeZUoAI9C2/vdXMHBpqqEq+67P5Ypyu4+9IWqs3yc9TZcMWQ0THLxUwqseQPyVvakuYFtCwJHsxA==" saltValue="QHIogSs2PrwAfdqa9PAOFQ==" spinCount="100000" sqref="AB149:AB150" name="Rango2_88_5_5_58"/>
    <protectedRange algorithmName="SHA-512" hashValue="LEEeiU6pKqm7TAP46VGlz0q+evvFwpT/0iLpRuWuQ7MacbP0OGL1/FSmrIEOg2rb6M+Jla2bPbVWiGag27j87w==" saltValue="HEVt+pS5OloNDlqSnzGLLw==" spinCount="100000" sqref="AH149:AH150" name="Rango2_8_7_58"/>
    <protectedRange algorithmName="SHA-512" hashValue="AYYX88LSDB6RDNMvSqt0KPGWPjBqTk56tMxTOlv5QD61MGTKAAQnSnudvNDWPN0Bbllh2qRQC+P5uq7goxjdrw==" saltValue="i/iPMewnks1FoXYOjKMEVg==" spinCount="100000" sqref="AA149:AA150" name="Rango2_87_6_58"/>
    <protectedRange algorithmName="SHA-512" hashValue="NUll9P9xh7KbSfMYpMxsRZLfDw/y/AzW2LSWlpXVscBDqiAxmzo71xjs+a2lh+jRa7pceOC849slke4+ZKx8LA==" saltValue="8qbkKpQ+CiQuLnqgShNvXA==" spinCount="100000" sqref="S149:S150" name="Rango2_88_6_58"/>
    <protectedRange algorithmName="SHA-512" hashValue="KHhv3JU/LRdRrRTxxkgFceEHPZ5UzadmpZRZR3zmQRnPvkUJZuanRafIJ+qde0IWwLZSvFIQDyUAHq6v6k7XIg==" saltValue="2GKG1kCzVNNcn+vbOPuhJA==" spinCount="100000" sqref="P149:P150" name="Rango2_2_5_58"/>
    <protectedRange algorithmName="SHA-512" hashValue="RQ91b7oAw60DVtcgB2vRpial2kSdzJx5guGCTYUwXYkKrtrUHfiYnLf9R+SNpYXlJDYpyEJLhcWwP0EqNN86dQ==" saltValue="W3RbH3zrcY9sy39xNwXNxg==" spinCount="100000" sqref="AZ151:BH151 BU151:BX151" name="Rango2_88_99_62"/>
    <protectedRange algorithmName="SHA-512" hashValue="fMbmUM1DQ7FuAPRNvFL5mPdHUYjQnlLFhkuaxvHguaqR7aWyDxcmJs0jLYQfQKY+oyhsMb4Lew4VL6i7um3/ew==" saltValue="ydaTm0CeH8+/cYqoL/AMaQ==" spinCount="100000" sqref="AT151 AV151:AY151" name="Rango2_88_91_58"/>
    <protectedRange algorithmName="SHA-512" hashValue="CHipOQaT63FWw628cQcXXJRZlrbNZ7OgmnEbDx38UmmH7z19GRYEzXFiVOzHAy1OAaAbST7g2bHZHDKQp2qm3w==" saltValue="iRVuL+373yLHv0ZHzS9qog==" spinCount="100000" sqref="AI151 AF151:AG151 AK151" name="Rango2_88_7_5_62"/>
    <protectedRange algorithmName="SHA-512" hashValue="NkG6oHuDGvGBEiLAAq8MEJHEfLQUMyjihfH+DBXhT+eQW0r1yri7tOJEFRM9nbOejjjXiviq9RFo7KB7wF+xJA==" saltValue="bpjB0AAANu2X/PeR3eiFkA==" spinCount="100000" sqref="AL151:AR151" name="Rango2_88_65_59"/>
    <protectedRange algorithmName="SHA-512" hashValue="fPHvtIAf3pQeZUoAI9C2/vdXMHBpqqEq+67P5Ypyu4+9IWqs3yc9TZcMWQ0THLxUwqseQPyVvakuYFtCwJHsxA==" saltValue="QHIogSs2PrwAfdqa9PAOFQ==" spinCount="100000" sqref="AB151" name="Rango2_88_5_5_59"/>
    <protectedRange algorithmName="SHA-512" hashValue="LEEeiU6pKqm7TAP46VGlz0q+evvFwpT/0iLpRuWuQ7MacbP0OGL1/FSmrIEOg2rb6M+Jla2bPbVWiGag27j87w==" saltValue="HEVt+pS5OloNDlqSnzGLLw==" spinCount="100000" sqref="AH151" name="Rango2_8_7_59"/>
    <protectedRange algorithmName="SHA-512" hashValue="AYYX88LSDB6RDNMvSqt0KPGWPjBqTk56tMxTOlv5QD61MGTKAAQnSnudvNDWPN0Bbllh2qRQC+P5uq7goxjdrw==" saltValue="i/iPMewnks1FoXYOjKMEVg==" spinCount="100000" sqref="AA151" name="Rango2_87_6_59"/>
    <protectedRange algorithmName="SHA-512" hashValue="NUll9P9xh7KbSfMYpMxsRZLfDw/y/AzW2LSWlpXVscBDqiAxmzo71xjs+a2lh+jRa7pceOC849slke4+ZKx8LA==" saltValue="8qbkKpQ+CiQuLnqgShNvXA==" spinCount="100000" sqref="S151" name="Rango2_88_6_59"/>
    <protectedRange algorithmName="SHA-512" hashValue="KHhv3JU/LRdRrRTxxkgFceEHPZ5UzadmpZRZR3zmQRnPvkUJZuanRafIJ+qde0IWwLZSvFIQDyUAHq6v6k7XIg==" saltValue="2GKG1kCzVNNcn+vbOPuhJA==" spinCount="100000" sqref="P151" name="Rango2_2_5_59"/>
    <protectedRange algorithmName="SHA-512" hashValue="RQ91b7oAw60DVtcgB2vRpial2kSdzJx5guGCTYUwXYkKrtrUHfiYnLf9R+SNpYXlJDYpyEJLhcWwP0EqNN86dQ==" saltValue="W3RbH3zrcY9sy39xNwXNxg==" spinCount="100000" sqref="AZ152:BH152 BU152:BX152" name="Rango2_88_99_63"/>
    <protectedRange algorithmName="SHA-512" hashValue="fMbmUM1DQ7FuAPRNvFL5mPdHUYjQnlLFhkuaxvHguaqR7aWyDxcmJs0jLYQfQKY+oyhsMb4Lew4VL6i7um3/ew==" saltValue="ydaTm0CeH8+/cYqoL/AMaQ==" spinCount="100000" sqref="AT152 AV152:AY152" name="Rango2_88_91_59"/>
    <protectedRange algorithmName="SHA-512" hashValue="CHipOQaT63FWw628cQcXXJRZlrbNZ7OgmnEbDx38UmmH7z19GRYEzXFiVOzHAy1OAaAbST7g2bHZHDKQp2qm3w==" saltValue="iRVuL+373yLHv0ZHzS9qog==" spinCount="100000" sqref="AI152 AF152:AG152 AK152" name="Rango2_88_7_5_63"/>
    <protectedRange algorithmName="SHA-512" hashValue="NkG6oHuDGvGBEiLAAq8MEJHEfLQUMyjihfH+DBXhT+eQW0r1yri7tOJEFRM9nbOejjjXiviq9RFo7KB7wF+xJA==" saltValue="bpjB0AAANu2X/PeR3eiFkA==" spinCount="100000" sqref="AL152:AR152" name="Rango2_88_65_60"/>
    <protectedRange algorithmName="SHA-512" hashValue="fPHvtIAf3pQeZUoAI9C2/vdXMHBpqqEq+67P5Ypyu4+9IWqs3yc9TZcMWQ0THLxUwqseQPyVvakuYFtCwJHsxA==" saltValue="QHIogSs2PrwAfdqa9PAOFQ==" spinCount="100000" sqref="AB152" name="Rango2_88_5_5_60"/>
    <protectedRange algorithmName="SHA-512" hashValue="LEEeiU6pKqm7TAP46VGlz0q+evvFwpT/0iLpRuWuQ7MacbP0OGL1/FSmrIEOg2rb6M+Jla2bPbVWiGag27j87w==" saltValue="HEVt+pS5OloNDlqSnzGLLw==" spinCount="100000" sqref="AH152" name="Rango2_8_7_60"/>
    <protectedRange algorithmName="SHA-512" hashValue="AYYX88LSDB6RDNMvSqt0KPGWPjBqTk56tMxTOlv5QD61MGTKAAQnSnudvNDWPN0Bbllh2qRQC+P5uq7goxjdrw==" saltValue="i/iPMewnks1FoXYOjKMEVg==" spinCount="100000" sqref="AA152" name="Rango2_87_6_60"/>
    <protectedRange algorithmName="SHA-512" hashValue="NUll9P9xh7KbSfMYpMxsRZLfDw/y/AzW2LSWlpXVscBDqiAxmzo71xjs+a2lh+jRa7pceOC849slke4+ZKx8LA==" saltValue="8qbkKpQ+CiQuLnqgShNvXA==" spinCount="100000" sqref="S152" name="Rango2_88_6_60"/>
    <protectedRange algorithmName="SHA-512" hashValue="KHhv3JU/LRdRrRTxxkgFceEHPZ5UzadmpZRZR3zmQRnPvkUJZuanRafIJ+qde0IWwLZSvFIQDyUAHq6v6k7XIg==" saltValue="2GKG1kCzVNNcn+vbOPuhJA==" spinCount="100000" sqref="P152" name="Rango2_2_5_60"/>
    <protectedRange algorithmName="SHA-512" hashValue="RQ91b7oAw60DVtcgB2vRpial2kSdzJx5guGCTYUwXYkKrtrUHfiYnLf9R+SNpYXlJDYpyEJLhcWwP0EqNN86dQ==" saltValue="W3RbH3zrcY9sy39xNwXNxg==" spinCount="100000" sqref="AZ153:BH153 BU153:BX153" name="Rango2_88_99_64"/>
    <protectedRange algorithmName="SHA-512" hashValue="fMbmUM1DQ7FuAPRNvFL5mPdHUYjQnlLFhkuaxvHguaqR7aWyDxcmJs0jLYQfQKY+oyhsMb4Lew4VL6i7um3/ew==" saltValue="ydaTm0CeH8+/cYqoL/AMaQ==" spinCount="100000" sqref="AT153 AV153:AY153" name="Rango2_88_91_60"/>
    <protectedRange algorithmName="SHA-512" hashValue="CHipOQaT63FWw628cQcXXJRZlrbNZ7OgmnEbDx38UmmH7z19GRYEzXFiVOzHAy1OAaAbST7g2bHZHDKQp2qm3w==" saltValue="iRVuL+373yLHv0ZHzS9qog==" spinCount="100000" sqref="AI153 AF153:AG153 AK153" name="Rango2_88_7_5_64"/>
    <protectedRange algorithmName="SHA-512" hashValue="NkG6oHuDGvGBEiLAAq8MEJHEfLQUMyjihfH+DBXhT+eQW0r1yri7tOJEFRM9nbOejjjXiviq9RFo7KB7wF+xJA==" saltValue="bpjB0AAANu2X/PeR3eiFkA==" spinCount="100000" sqref="AL153:AR153" name="Rango2_88_65_61"/>
    <protectedRange algorithmName="SHA-512" hashValue="fPHvtIAf3pQeZUoAI9C2/vdXMHBpqqEq+67P5Ypyu4+9IWqs3yc9TZcMWQ0THLxUwqseQPyVvakuYFtCwJHsxA==" saltValue="QHIogSs2PrwAfdqa9PAOFQ==" spinCount="100000" sqref="AB153" name="Rango2_88_5_5_61"/>
    <protectedRange algorithmName="SHA-512" hashValue="LEEeiU6pKqm7TAP46VGlz0q+evvFwpT/0iLpRuWuQ7MacbP0OGL1/FSmrIEOg2rb6M+Jla2bPbVWiGag27j87w==" saltValue="HEVt+pS5OloNDlqSnzGLLw==" spinCount="100000" sqref="AH153" name="Rango2_8_7_61"/>
    <protectedRange algorithmName="SHA-512" hashValue="AYYX88LSDB6RDNMvSqt0KPGWPjBqTk56tMxTOlv5QD61MGTKAAQnSnudvNDWPN0Bbllh2qRQC+P5uq7goxjdrw==" saltValue="i/iPMewnks1FoXYOjKMEVg==" spinCount="100000" sqref="AA153" name="Rango2_87_6_61"/>
    <protectedRange algorithmName="SHA-512" hashValue="NUll9P9xh7KbSfMYpMxsRZLfDw/y/AzW2LSWlpXVscBDqiAxmzo71xjs+a2lh+jRa7pceOC849slke4+ZKx8LA==" saltValue="8qbkKpQ+CiQuLnqgShNvXA==" spinCount="100000" sqref="S153" name="Rango2_88_6_61"/>
    <protectedRange algorithmName="SHA-512" hashValue="KHhv3JU/LRdRrRTxxkgFceEHPZ5UzadmpZRZR3zmQRnPvkUJZuanRafIJ+qde0IWwLZSvFIQDyUAHq6v6k7XIg==" saltValue="2GKG1kCzVNNcn+vbOPuhJA==" spinCount="100000" sqref="P153" name="Rango2_2_5_61"/>
    <protectedRange algorithmName="SHA-512" hashValue="RQ91b7oAw60DVtcgB2vRpial2kSdzJx5guGCTYUwXYkKrtrUHfiYnLf9R+SNpYXlJDYpyEJLhcWwP0EqNN86dQ==" saltValue="W3RbH3zrcY9sy39xNwXNxg==" spinCount="100000" sqref="AZ154:BH154 BU154:BX154" name="Rango2_88_99_65"/>
    <protectedRange algorithmName="SHA-512" hashValue="fMbmUM1DQ7FuAPRNvFL5mPdHUYjQnlLFhkuaxvHguaqR7aWyDxcmJs0jLYQfQKY+oyhsMb4Lew4VL6i7um3/ew==" saltValue="ydaTm0CeH8+/cYqoL/AMaQ==" spinCount="100000" sqref="AT154 AV154:AY154" name="Rango2_88_91_61"/>
    <protectedRange algorithmName="SHA-512" hashValue="CHipOQaT63FWw628cQcXXJRZlrbNZ7OgmnEbDx38UmmH7z19GRYEzXFiVOzHAy1OAaAbST7g2bHZHDKQp2qm3w==" saltValue="iRVuL+373yLHv0ZHzS9qog==" spinCount="100000" sqref="AI154 AF154:AG154 AK154" name="Rango2_88_7_5_65"/>
    <protectedRange algorithmName="SHA-512" hashValue="NkG6oHuDGvGBEiLAAq8MEJHEfLQUMyjihfH+DBXhT+eQW0r1yri7tOJEFRM9nbOejjjXiviq9RFo7KB7wF+xJA==" saltValue="bpjB0AAANu2X/PeR3eiFkA==" spinCount="100000" sqref="AL154:AR154" name="Rango2_88_65_62"/>
    <protectedRange algorithmName="SHA-512" hashValue="fPHvtIAf3pQeZUoAI9C2/vdXMHBpqqEq+67P5Ypyu4+9IWqs3yc9TZcMWQ0THLxUwqseQPyVvakuYFtCwJHsxA==" saltValue="QHIogSs2PrwAfdqa9PAOFQ==" spinCount="100000" sqref="AB154" name="Rango2_88_5_5_62"/>
    <protectedRange algorithmName="SHA-512" hashValue="LEEeiU6pKqm7TAP46VGlz0q+evvFwpT/0iLpRuWuQ7MacbP0OGL1/FSmrIEOg2rb6M+Jla2bPbVWiGag27j87w==" saltValue="HEVt+pS5OloNDlqSnzGLLw==" spinCount="100000" sqref="AH154" name="Rango2_8_7_62"/>
    <protectedRange algorithmName="SHA-512" hashValue="AYYX88LSDB6RDNMvSqt0KPGWPjBqTk56tMxTOlv5QD61MGTKAAQnSnudvNDWPN0Bbllh2qRQC+P5uq7goxjdrw==" saltValue="i/iPMewnks1FoXYOjKMEVg==" spinCount="100000" sqref="AA154" name="Rango2_87_6_62"/>
    <protectedRange algorithmName="SHA-512" hashValue="NUll9P9xh7KbSfMYpMxsRZLfDw/y/AzW2LSWlpXVscBDqiAxmzo71xjs+a2lh+jRa7pceOC849slke4+ZKx8LA==" saltValue="8qbkKpQ+CiQuLnqgShNvXA==" spinCount="100000" sqref="S154" name="Rango2_88_6_62"/>
    <protectedRange algorithmName="SHA-512" hashValue="KHhv3JU/LRdRrRTxxkgFceEHPZ5UzadmpZRZR3zmQRnPvkUJZuanRafIJ+qde0IWwLZSvFIQDyUAHq6v6k7XIg==" saltValue="2GKG1kCzVNNcn+vbOPuhJA==" spinCount="100000" sqref="P154" name="Rango2_2_5_62"/>
    <protectedRange algorithmName="SHA-512" hashValue="RQ91b7oAw60DVtcgB2vRpial2kSdzJx5guGCTYUwXYkKrtrUHfiYnLf9R+SNpYXlJDYpyEJLhcWwP0EqNN86dQ==" saltValue="W3RbH3zrcY9sy39xNwXNxg==" spinCount="100000" sqref="AZ155:BH155 BU155:BX155" name="Rango2_88_99_66"/>
    <protectedRange algorithmName="SHA-512" hashValue="fMbmUM1DQ7FuAPRNvFL5mPdHUYjQnlLFhkuaxvHguaqR7aWyDxcmJs0jLYQfQKY+oyhsMb4Lew4VL6i7um3/ew==" saltValue="ydaTm0CeH8+/cYqoL/AMaQ==" spinCount="100000" sqref="AT155 AV155:AY155" name="Rango2_88_91_62"/>
    <protectedRange algorithmName="SHA-512" hashValue="CHipOQaT63FWw628cQcXXJRZlrbNZ7OgmnEbDx38UmmH7z19GRYEzXFiVOzHAy1OAaAbST7g2bHZHDKQp2qm3w==" saltValue="iRVuL+373yLHv0ZHzS9qog==" spinCount="100000" sqref="AI155 AF155:AG155 AK155" name="Rango2_88_7_5_66"/>
    <protectedRange algorithmName="SHA-512" hashValue="NkG6oHuDGvGBEiLAAq8MEJHEfLQUMyjihfH+DBXhT+eQW0r1yri7tOJEFRM9nbOejjjXiviq9RFo7KB7wF+xJA==" saltValue="bpjB0AAANu2X/PeR3eiFkA==" spinCount="100000" sqref="AL155:AR155" name="Rango2_88_65_63"/>
    <protectedRange algorithmName="SHA-512" hashValue="fPHvtIAf3pQeZUoAI9C2/vdXMHBpqqEq+67P5Ypyu4+9IWqs3yc9TZcMWQ0THLxUwqseQPyVvakuYFtCwJHsxA==" saltValue="QHIogSs2PrwAfdqa9PAOFQ==" spinCount="100000" sqref="AB155" name="Rango2_88_5_5_63"/>
    <protectedRange algorithmName="SHA-512" hashValue="LEEeiU6pKqm7TAP46VGlz0q+evvFwpT/0iLpRuWuQ7MacbP0OGL1/FSmrIEOg2rb6M+Jla2bPbVWiGag27j87w==" saltValue="HEVt+pS5OloNDlqSnzGLLw==" spinCount="100000" sqref="AH155" name="Rango2_8_7_63"/>
    <protectedRange algorithmName="SHA-512" hashValue="AYYX88LSDB6RDNMvSqt0KPGWPjBqTk56tMxTOlv5QD61MGTKAAQnSnudvNDWPN0Bbllh2qRQC+P5uq7goxjdrw==" saltValue="i/iPMewnks1FoXYOjKMEVg==" spinCount="100000" sqref="AA155" name="Rango2_87_6_63"/>
    <protectedRange algorithmName="SHA-512" hashValue="NUll9P9xh7KbSfMYpMxsRZLfDw/y/AzW2LSWlpXVscBDqiAxmzo71xjs+a2lh+jRa7pceOC849slke4+ZKx8LA==" saltValue="8qbkKpQ+CiQuLnqgShNvXA==" spinCount="100000" sqref="S155" name="Rango2_88_6_63"/>
    <protectedRange algorithmName="SHA-512" hashValue="KHhv3JU/LRdRrRTxxkgFceEHPZ5UzadmpZRZR3zmQRnPvkUJZuanRafIJ+qde0IWwLZSvFIQDyUAHq6v6k7XIg==" saltValue="2GKG1kCzVNNcn+vbOPuhJA==" spinCount="100000" sqref="P155" name="Rango2_2_5_63"/>
    <protectedRange algorithmName="SHA-512" hashValue="RQ91b7oAw60DVtcgB2vRpial2kSdzJx5guGCTYUwXYkKrtrUHfiYnLf9R+SNpYXlJDYpyEJLhcWwP0EqNN86dQ==" saltValue="W3RbH3zrcY9sy39xNwXNxg==" spinCount="100000" sqref="AZ156:BH157 BU156:BX157" name="Rango2_88_99_67"/>
    <protectedRange algorithmName="SHA-512" hashValue="fMbmUM1DQ7FuAPRNvFL5mPdHUYjQnlLFhkuaxvHguaqR7aWyDxcmJs0jLYQfQKY+oyhsMb4Lew4VL6i7um3/ew==" saltValue="ydaTm0CeH8+/cYqoL/AMaQ==" spinCount="100000" sqref="AT156:AT157 AV156:AY157" name="Rango2_88_91_63"/>
    <protectedRange algorithmName="SHA-512" hashValue="CHipOQaT63FWw628cQcXXJRZlrbNZ7OgmnEbDx38UmmH7z19GRYEzXFiVOzHAy1OAaAbST7g2bHZHDKQp2qm3w==" saltValue="iRVuL+373yLHv0ZHzS9qog==" spinCount="100000" sqref="AI156:AI157 AF156:AG157 AK156:AK157" name="Rango2_88_7_5_67"/>
    <protectedRange algorithmName="SHA-512" hashValue="NkG6oHuDGvGBEiLAAq8MEJHEfLQUMyjihfH+DBXhT+eQW0r1yri7tOJEFRM9nbOejjjXiviq9RFo7KB7wF+xJA==" saltValue="bpjB0AAANu2X/PeR3eiFkA==" spinCount="100000" sqref="AL156:AR157" name="Rango2_88_65_64"/>
    <protectedRange algorithmName="SHA-512" hashValue="fPHvtIAf3pQeZUoAI9C2/vdXMHBpqqEq+67P5Ypyu4+9IWqs3yc9TZcMWQ0THLxUwqseQPyVvakuYFtCwJHsxA==" saltValue="QHIogSs2PrwAfdqa9PAOFQ==" spinCount="100000" sqref="AB156:AB157" name="Rango2_88_5_5_64"/>
    <protectedRange algorithmName="SHA-512" hashValue="LEEeiU6pKqm7TAP46VGlz0q+evvFwpT/0iLpRuWuQ7MacbP0OGL1/FSmrIEOg2rb6M+Jla2bPbVWiGag27j87w==" saltValue="HEVt+pS5OloNDlqSnzGLLw==" spinCount="100000" sqref="AH156:AH157" name="Rango2_8_7_64"/>
    <protectedRange algorithmName="SHA-512" hashValue="AYYX88LSDB6RDNMvSqt0KPGWPjBqTk56tMxTOlv5QD61MGTKAAQnSnudvNDWPN0Bbllh2qRQC+P5uq7goxjdrw==" saltValue="i/iPMewnks1FoXYOjKMEVg==" spinCount="100000" sqref="AA156:AA157" name="Rango2_87_6_64"/>
    <protectedRange algorithmName="SHA-512" hashValue="NUll9P9xh7KbSfMYpMxsRZLfDw/y/AzW2LSWlpXVscBDqiAxmzo71xjs+a2lh+jRa7pceOC849slke4+ZKx8LA==" saltValue="8qbkKpQ+CiQuLnqgShNvXA==" spinCount="100000" sqref="S156:S157" name="Rango2_88_6_64"/>
    <protectedRange algorithmName="SHA-512" hashValue="KHhv3JU/LRdRrRTxxkgFceEHPZ5UzadmpZRZR3zmQRnPvkUJZuanRafIJ+qde0IWwLZSvFIQDyUAHq6v6k7XIg==" saltValue="2GKG1kCzVNNcn+vbOPuhJA==" spinCount="100000" sqref="P156:P157" name="Rango2_2_5_64"/>
    <protectedRange algorithmName="SHA-512" hashValue="RQ91b7oAw60DVtcgB2vRpial2kSdzJx5guGCTYUwXYkKrtrUHfiYnLf9R+SNpYXlJDYpyEJLhcWwP0EqNN86dQ==" saltValue="W3RbH3zrcY9sy39xNwXNxg==" spinCount="100000" sqref="AZ158:BH158 BU158:BX158" name="Rango2_88_99_68"/>
    <protectedRange algorithmName="SHA-512" hashValue="fMbmUM1DQ7FuAPRNvFL5mPdHUYjQnlLFhkuaxvHguaqR7aWyDxcmJs0jLYQfQKY+oyhsMb4Lew4VL6i7um3/ew==" saltValue="ydaTm0CeH8+/cYqoL/AMaQ==" spinCount="100000" sqref="AT158 AV158:AY158" name="Rango2_88_91_64"/>
    <protectedRange algorithmName="SHA-512" hashValue="CHipOQaT63FWw628cQcXXJRZlrbNZ7OgmnEbDx38UmmH7z19GRYEzXFiVOzHAy1OAaAbST7g2bHZHDKQp2qm3w==" saltValue="iRVuL+373yLHv0ZHzS9qog==" spinCount="100000" sqref="AI158 AF158:AG158 AK158" name="Rango2_88_7_5_68"/>
    <protectedRange algorithmName="SHA-512" hashValue="NkG6oHuDGvGBEiLAAq8MEJHEfLQUMyjihfH+DBXhT+eQW0r1yri7tOJEFRM9nbOejjjXiviq9RFo7KB7wF+xJA==" saltValue="bpjB0AAANu2X/PeR3eiFkA==" spinCount="100000" sqref="AL158:AR158" name="Rango2_88_65_65"/>
    <protectedRange algorithmName="SHA-512" hashValue="fPHvtIAf3pQeZUoAI9C2/vdXMHBpqqEq+67P5Ypyu4+9IWqs3yc9TZcMWQ0THLxUwqseQPyVvakuYFtCwJHsxA==" saltValue="QHIogSs2PrwAfdqa9PAOFQ==" spinCount="100000" sqref="AB158" name="Rango2_88_5_5_65"/>
    <protectedRange algorithmName="SHA-512" hashValue="LEEeiU6pKqm7TAP46VGlz0q+evvFwpT/0iLpRuWuQ7MacbP0OGL1/FSmrIEOg2rb6M+Jla2bPbVWiGag27j87w==" saltValue="HEVt+pS5OloNDlqSnzGLLw==" spinCount="100000" sqref="AH158" name="Rango2_8_7_65"/>
    <protectedRange algorithmName="SHA-512" hashValue="AYYX88LSDB6RDNMvSqt0KPGWPjBqTk56tMxTOlv5QD61MGTKAAQnSnudvNDWPN0Bbllh2qRQC+P5uq7goxjdrw==" saltValue="i/iPMewnks1FoXYOjKMEVg==" spinCount="100000" sqref="AA158" name="Rango2_87_6_65"/>
    <protectedRange algorithmName="SHA-512" hashValue="NUll9P9xh7KbSfMYpMxsRZLfDw/y/AzW2LSWlpXVscBDqiAxmzo71xjs+a2lh+jRa7pceOC849slke4+ZKx8LA==" saltValue="8qbkKpQ+CiQuLnqgShNvXA==" spinCount="100000" sqref="S158" name="Rango2_88_6_65"/>
    <protectedRange algorithmName="SHA-512" hashValue="KHhv3JU/LRdRrRTxxkgFceEHPZ5UzadmpZRZR3zmQRnPvkUJZuanRafIJ+qde0IWwLZSvFIQDyUAHq6v6k7XIg==" saltValue="2GKG1kCzVNNcn+vbOPuhJA==" spinCount="100000" sqref="P158" name="Rango2_2_5_65"/>
    <protectedRange algorithmName="SHA-512" hashValue="RQ91b7oAw60DVtcgB2vRpial2kSdzJx5guGCTYUwXYkKrtrUHfiYnLf9R+SNpYXlJDYpyEJLhcWwP0EqNN86dQ==" saltValue="W3RbH3zrcY9sy39xNwXNxg==" spinCount="100000" sqref="AZ159:BH162 BU159:BX162" name="Rango2_88_99_69"/>
    <protectedRange algorithmName="SHA-512" hashValue="fMbmUM1DQ7FuAPRNvFL5mPdHUYjQnlLFhkuaxvHguaqR7aWyDxcmJs0jLYQfQKY+oyhsMb4Lew4VL6i7um3/ew==" saltValue="ydaTm0CeH8+/cYqoL/AMaQ==" spinCount="100000" sqref="AT159:AT162 AV159:AY162" name="Rango2_88_91_65"/>
    <protectedRange algorithmName="SHA-512" hashValue="CHipOQaT63FWw628cQcXXJRZlrbNZ7OgmnEbDx38UmmH7z19GRYEzXFiVOzHAy1OAaAbST7g2bHZHDKQp2qm3w==" saltValue="iRVuL+373yLHv0ZHzS9qog==" spinCount="100000" sqref="AI159:AI162 AF159:AG162 AK159:AK162" name="Rango2_88_7_5_69"/>
    <protectedRange algorithmName="SHA-512" hashValue="NkG6oHuDGvGBEiLAAq8MEJHEfLQUMyjihfH+DBXhT+eQW0r1yri7tOJEFRM9nbOejjjXiviq9RFo7KB7wF+xJA==" saltValue="bpjB0AAANu2X/PeR3eiFkA==" spinCount="100000" sqref="AL159:AR162" name="Rango2_88_65_66"/>
    <protectedRange algorithmName="SHA-512" hashValue="fPHvtIAf3pQeZUoAI9C2/vdXMHBpqqEq+67P5Ypyu4+9IWqs3yc9TZcMWQ0THLxUwqseQPyVvakuYFtCwJHsxA==" saltValue="QHIogSs2PrwAfdqa9PAOFQ==" spinCount="100000" sqref="AB159:AB162" name="Rango2_88_5_5_66"/>
    <protectedRange algorithmName="SHA-512" hashValue="LEEeiU6pKqm7TAP46VGlz0q+evvFwpT/0iLpRuWuQ7MacbP0OGL1/FSmrIEOg2rb6M+Jla2bPbVWiGag27j87w==" saltValue="HEVt+pS5OloNDlqSnzGLLw==" spinCount="100000" sqref="AH159:AH162" name="Rango2_8_7_66"/>
    <protectedRange algorithmName="SHA-512" hashValue="AYYX88LSDB6RDNMvSqt0KPGWPjBqTk56tMxTOlv5QD61MGTKAAQnSnudvNDWPN0Bbllh2qRQC+P5uq7goxjdrw==" saltValue="i/iPMewnks1FoXYOjKMEVg==" spinCount="100000" sqref="AA159:AA162" name="Rango2_87_6_66"/>
    <protectedRange algorithmName="SHA-512" hashValue="NUll9P9xh7KbSfMYpMxsRZLfDw/y/AzW2LSWlpXVscBDqiAxmzo71xjs+a2lh+jRa7pceOC849slke4+ZKx8LA==" saltValue="8qbkKpQ+CiQuLnqgShNvXA==" spinCount="100000" sqref="S159:S162" name="Rango2_88_6_66"/>
    <protectedRange algorithmName="SHA-512" hashValue="KHhv3JU/LRdRrRTxxkgFceEHPZ5UzadmpZRZR3zmQRnPvkUJZuanRafIJ+qde0IWwLZSvFIQDyUAHq6v6k7XIg==" saltValue="2GKG1kCzVNNcn+vbOPuhJA==" spinCount="100000" sqref="P159:P162" name="Rango2_2_5_66"/>
    <protectedRange algorithmName="SHA-512" hashValue="RQ91b7oAw60DVtcgB2vRpial2kSdzJx5guGCTYUwXYkKrtrUHfiYnLf9R+SNpYXlJDYpyEJLhcWwP0EqNN86dQ==" saltValue="W3RbH3zrcY9sy39xNwXNxg==" spinCount="100000" sqref="AZ163:BH163 BU163:BX163" name="Rango2_88_99_70"/>
    <protectedRange algorithmName="SHA-512" hashValue="fMbmUM1DQ7FuAPRNvFL5mPdHUYjQnlLFhkuaxvHguaqR7aWyDxcmJs0jLYQfQKY+oyhsMb4Lew4VL6i7um3/ew==" saltValue="ydaTm0CeH8+/cYqoL/AMaQ==" spinCount="100000" sqref="AT163 AV163:AY163" name="Rango2_88_91_66"/>
    <protectedRange algorithmName="SHA-512" hashValue="CHipOQaT63FWw628cQcXXJRZlrbNZ7OgmnEbDx38UmmH7z19GRYEzXFiVOzHAy1OAaAbST7g2bHZHDKQp2qm3w==" saltValue="iRVuL+373yLHv0ZHzS9qog==" spinCount="100000" sqref="AI163 AF163:AG163 AK163" name="Rango2_88_7_5_70"/>
    <protectedRange algorithmName="SHA-512" hashValue="NkG6oHuDGvGBEiLAAq8MEJHEfLQUMyjihfH+DBXhT+eQW0r1yri7tOJEFRM9nbOejjjXiviq9RFo7KB7wF+xJA==" saltValue="bpjB0AAANu2X/PeR3eiFkA==" spinCount="100000" sqref="AL163:AR163" name="Rango2_88_65_67"/>
    <protectedRange algorithmName="SHA-512" hashValue="fPHvtIAf3pQeZUoAI9C2/vdXMHBpqqEq+67P5Ypyu4+9IWqs3yc9TZcMWQ0THLxUwqseQPyVvakuYFtCwJHsxA==" saltValue="QHIogSs2PrwAfdqa9PAOFQ==" spinCount="100000" sqref="AB163" name="Rango2_88_5_5_67"/>
    <protectedRange algorithmName="SHA-512" hashValue="LEEeiU6pKqm7TAP46VGlz0q+evvFwpT/0iLpRuWuQ7MacbP0OGL1/FSmrIEOg2rb6M+Jla2bPbVWiGag27j87w==" saltValue="HEVt+pS5OloNDlqSnzGLLw==" spinCount="100000" sqref="AH163" name="Rango2_8_7_67"/>
    <protectedRange algorithmName="SHA-512" hashValue="AYYX88LSDB6RDNMvSqt0KPGWPjBqTk56tMxTOlv5QD61MGTKAAQnSnudvNDWPN0Bbllh2qRQC+P5uq7goxjdrw==" saltValue="i/iPMewnks1FoXYOjKMEVg==" spinCount="100000" sqref="AA163" name="Rango2_87_6_67"/>
    <protectedRange algorithmName="SHA-512" hashValue="NUll9P9xh7KbSfMYpMxsRZLfDw/y/AzW2LSWlpXVscBDqiAxmzo71xjs+a2lh+jRa7pceOC849slke4+ZKx8LA==" saltValue="8qbkKpQ+CiQuLnqgShNvXA==" spinCount="100000" sqref="S163" name="Rango2_88_6_67"/>
    <protectedRange algorithmName="SHA-512" hashValue="KHhv3JU/LRdRrRTxxkgFceEHPZ5UzadmpZRZR3zmQRnPvkUJZuanRafIJ+qde0IWwLZSvFIQDyUAHq6v6k7XIg==" saltValue="2GKG1kCzVNNcn+vbOPuhJA==" spinCount="100000" sqref="P163" name="Rango2_2_5_67"/>
    <protectedRange algorithmName="SHA-512" hashValue="RQ91b7oAw60DVtcgB2vRpial2kSdzJx5guGCTYUwXYkKrtrUHfiYnLf9R+SNpYXlJDYpyEJLhcWwP0EqNN86dQ==" saltValue="W3RbH3zrcY9sy39xNwXNxg==" spinCount="100000" sqref="AZ164:BH164 BU164:BX164" name="Rango2_88_99_71"/>
    <protectedRange algorithmName="SHA-512" hashValue="fMbmUM1DQ7FuAPRNvFL5mPdHUYjQnlLFhkuaxvHguaqR7aWyDxcmJs0jLYQfQKY+oyhsMb4Lew4VL6i7um3/ew==" saltValue="ydaTm0CeH8+/cYqoL/AMaQ==" spinCount="100000" sqref="AT164 AV164:AY164" name="Rango2_88_91_67"/>
    <protectedRange algorithmName="SHA-512" hashValue="CHipOQaT63FWw628cQcXXJRZlrbNZ7OgmnEbDx38UmmH7z19GRYEzXFiVOzHAy1OAaAbST7g2bHZHDKQp2qm3w==" saltValue="iRVuL+373yLHv0ZHzS9qog==" spinCount="100000" sqref="AI164 AF164:AG164 AK164" name="Rango2_88_7_5_71"/>
    <protectedRange algorithmName="SHA-512" hashValue="NkG6oHuDGvGBEiLAAq8MEJHEfLQUMyjihfH+DBXhT+eQW0r1yri7tOJEFRM9nbOejjjXiviq9RFo7KB7wF+xJA==" saltValue="bpjB0AAANu2X/PeR3eiFkA==" spinCount="100000" sqref="AL164:AR164" name="Rango2_88_65_68"/>
    <protectedRange algorithmName="SHA-512" hashValue="fPHvtIAf3pQeZUoAI9C2/vdXMHBpqqEq+67P5Ypyu4+9IWqs3yc9TZcMWQ0THLxUwqseQPyVvakuYFtCwJHsxA==" saltValue="QHIogSs2PrwAfdqa9PAOFQ==" spinCount="100000" sqref="AB164" name="Rango2_88_5_5_68"/>
    <protectedRange algorithmName="SHA-512" hashValue="LEEeiU6pKqm7TAP46VGlz0q+evvFwpT/0iLpRuWuQ7MacbP0OGL1/FSmrIEOg2rb6M+Jla2bPbVWiGag27j87w==" saltValue="HEVt+pS5OloNDlqSnzGLLw==" spinCount="100000" sqref="AH164" name="Rango2_8_7_68"/>
    <protectedRange algorithmName="SHA-512" hashValue="AYYX88LSDB6RDNMvSqt0KPGWPjBqTk56tMxTOlv5QD61MGTKAAQnSnudvNDWPN0Bbllh2qRQC+P5uq7goxjdrw==" saltValue="i/iPMewnks1FoXYOjKMEVg==" spinCount="100000" sqref="AA164" name="Rango2_87_6_68"/>
    <protectedRange algorithmName="SHA-512" hashValue="NUll9P9xh7KbSfMYpMxsRZLfDw/y/AzW2LSWlpXVscBDqiAxmzo71xjs+a2lh+jRa7pceOC849slke4+ZKx8LA==" saltValue="8qbkKpQ+CiQuLnqgShNvXA==" spinCount="100000" sqref="S164" name="Rango2_88_6_68"/>
    <protectedRange algorithmName="SHA-512" hashValue="KHhv3JU/LRdRrRTxxkgFceEHPZ5UzadmpZRZR3zmQRnPvkUJZuanRafIJ+qde0IWwLZSvFIQDyUAHq6v6k7XIg==" saltValue="2GKG1kCzVNNcn+vbOPuhJA==" spinCount="100000" sqref="P164" name="Rango2_2_5_68"/>
    <protectedRange algorithmName="SHA-512" hashValue="RQ91b7oAw60DVtcgB2vRpial2kSdzJx5guGCTYUwXYkKrtrUHfiYnLf9R+SNpYXlJDYpyEJLhcWwP0EqNN86dQ==" saltValue="W3RbH3zrcY9sy39xNwXNxg==" spinCount="100000" sqref="AZ165:BH166 BU165:BX166" name="Rango2_88_99_72"/>
    <protectedRange algorithmName="SHA-512" hashValue="fMbmUM1DQ7FuAPRNvFL5mPdHUYjQnlLFhkuaxvHguaqR7aWyDxcmJs0jLYQfQKY+oyhsMb4Lew4VL6i7um3/ew==" saltValue="ydaTm0CeH8+/cYqoL/AMaQ==" spinCount="100000" sqref="AT165:AT166 AV165:AY166" name="Rango2_88_91_68"/>
    <protectedRange algorithmName="SHA-512" hashValue="CHipOQaT63FWw628cQcXXJRZlrbNZ7OgmnEbDx38UmmH7z19GRYEzXFiVOzHAy1OAaAbST7g2bHZHDKQp2qm3w==" saltValue="iRVuL+373yLHv0ZHzS9qog==" spinCount="100000" sqref="AI165:AI166 AF165:AG166 AK165:AK166" name="Rango2_88_7_5_72"/>
    <protectedRange algorithmName="SHA-512" hashValue="NkG6oHuDGvGBEiLAAq8MEJHEfLQUMyjihfH+DBXhT+eQW0r1yri7tOJEFRM9nbOejjjXiviq9RFo7KB7wF+xJA==" saltValue="bpjB0AAANu2X/PeR3eiFkA==" spinCount="100000" sqref="AL165:AR166" name="Rango2_88_65_69"/>
    <protectedRange algorithmName="SHA-512" hashValue="fPHvtIAf3pQeZUoAI9C2/vdXMHBpqqEq+67P5Ypyu4+9IWqs3yc9TZcMWQ0THLxUwqseQPyVvakuYFtCwJHsxA==" saltValue="QHIogSs2PrwAfdqa9PAOFQ==" spinCount="100000" sqref="AB165:AB166" name="Rango2_88_5_5_69"/>
    <protectedRange algorithmName="SHA-512" hashValue="LEEeiU6pKqm7TAP46VGlz0q+evvFwpT/0iLpRuWuQ7MacbP0OGL1/FSmrIEOg2rb6M+Jla2bPbVWiGag27j87w==" saltValue="HEVt+pS5OloNDlqSnzGLLw==" spinCount="100000" sqref="AH165:AH166" name="Rango2_8_7_69"/>
    <protectedRange algorithmName="SHA-512" hashValue="AYYX88LSDB6RDNMvSqt0KPGWPjBqTk56tMxTOlv5QD61MGTKAAQnSnudvNDWPN0Bbllh2qRQC+P5uq7goxjdrw==" saltValue="i/iPMewnks1FoXYOjKMEVg==" spinCount="100000" sqref="AA165:AA166" name="Rango2_87_6_69"/>
    <protectedRange algorithmName="SHA-512" hashValue="NUll9P9xh7KbSfMYpMxsRZLfDw/y/AzW2LSWlpXVscBDqiAxmzo71xjs+a2lh+jRa7pceOC849slke4+ZKx8LA==" saltValue="8qbkKpQ+CiQuLnqgShNvXA==" spinCount="100000" sqref="S165:S166" name="Rango2_88_6_69"/>
    <protectedRange algorithmName="SHA-512" hashValue="KHhv3JU/LRdRrRTxxkgFceEHPZ5UzadmpZRZR3zmQRnPvkUJZuanRafIJ+qde0IWwLZSvFIQDyUAHq6v6k7XIg==" saltValue="2GKG1kCzVNNcn+vbOPuhJA==" spinCount="100000" sqref="P165:P166" name="Rango2_2_5_69"/>
    <protectedRange algorithmName="SHA-512" hashValue="RQ91b7oAw60DVtcgB2vRpial2kSdzJx5guGCTYUwXYkKrtrUHfiYnLf9R+SNpYXlJDYpyEJLhcWwP0EqNN86dQ==" saltValue="W3RbH3zrcY9sy39xNwXNxg==" spinCount="100000" sqref="AZ167:BH167 BU167:BX167" name="Rango2_88_99_73"/>
    <protectedRange algorithmName="SHA-512" hashValue="fMbmUM1DQ7FuAPRNvFL5mPdHUYjQnlLFhkuaxvHguaqR7aWyDxcmJs0jLYQfQKY+oyhsMb4Lew4VL6i7um3/ew==" saltValue="ydaTm0CeH8+/cYqoL/AMaQ==" spinCount="100000" sqref="AT167 AV167:AY167" name="Rango2_88_91_69"/>
    <protectedRange algorithmName="SHA-512" hashValue="CHipOQaT63FWw628cQcXXJRZlrbNZ7OgmnEbDx38UmmH7z19GRYEzXFiVOzHAy1OAaAbST7g2bHZHDKQp2qm3w==" saltValue="iRVuL+373yLHv0ZHzS9qog==" spinCount="100000" sqref="AI167 AF167:AG167 AK167" name="Rango2_88_7_5_73"/>
    <protectedRange algorithmName="SHA-512" hashValue="NkG6oHuDGvGBEiLAAq8MEJHEfLQUMyjihfH+DBXhT+eQW0r1yri7tOJEFRM9nbOejjjXiviq9RFo7KB7wF+xJA==" saltValue="bpjB0AAANu2X/PeR3eiFkA==" spinCount="100000" sqref="AL167:AR167" name="Rango2_88_65_70"/>
    <protectedRange algorithmName="SHA-512" hashValue="fPHvtIAf3pQeZUoAI9C2/vdXMHBpqqEq+67P5Ypyu4+9IWqs3yc9TZcMWQ0THLxUwqseQPyVvakuYFtCwJHsxA==" saltValue="QHIogSs2PrwAfdqa9PAOFQ==" spinCount="100000" sqref="AB167" name="Rango2_88_5_5_70"/>
    <protectedRange algorithmName="SHA-512" hashValue="LEEeiU6pKqm7TAP46VGlz0q+evvFwpT/0iLpRuWuQ7MacbP0OGL1/FSmrIEOg2rb6M+Jla2bPbVWiGag27j87w==" saltValue="HEVt+pS5OloNDlqSnzGLLw==" spinCount="100000" sqref="AH167" name="Rango2_8_7_70"/>
    <protectedRange algorithmName="SHA-512" hashValue="AYYX88LSDB6RDNMvSqt0KPGWPjBqTk56tMxTOlv5QD61MGTKAAQnSnudvNDWPN0Bbllh2qRQC+P5uq7goxjdrw==" saltValue="i/iPMewnks1FoXYOjKMEVg==" spinCount="100000" sqref="AA167" name="Rango2_87_6_70"/>
    <protectedRange algorithmName="SHA-512" hashValue="NUll9P9xh7KbSfMYpMxsRZLfDw/y/AzW2LSWlpXVscBDqiAxmzo71xjs+a2lh+jRa7pceOC849slke4+ZKx8LA==" saltValue="8qbkKpQ+CiQuLnqgShNvXA==" spinCount="100000" sqref="S167" name="Rango2_88_6_70"/>
    <protectedRange algorithmName="SHA-512" hashValue="KHhv3JU/LRdRrRTxxkgFceEHPZ5UzadmpZRZR3zmQRnPvkUJZuanRafIJ+qde0IWwLZSvFIQDyUAHq6v6k7XIg==" saltValue="2GKG1kCzVNNcn+vbOPuhJA==" spinCount="100000" sqref="P167" name="Rango2_2_5_70"/>
    <protectedRange algorithmName="SHA-512" hashValue="RQ91b7oAw60DVtcgB2vRpial2kSdzJx5guGCTYUwXYkKrtrUHfiYnLf9R+SNpYXlJDYpyEJLhcWwP0EqNN86dQ==" saltValue="W3RbH3zrcY9sy39xNwXNxg==" spinCount="100000" sqref="AZ168:BH168 BU168:BX168" name="Rango2_88_99_74"/>
    <protectedRange algorithmName="SHA-512" hashValue="fMbmUM1DQ7FuAPRNvFL5mPdHUYjQnlLFhkuaxvHguaqR7aWyDxcmJs0jLYQfQKY+oyhsMb4Lew4VL6i7um3/ew==" saltValue="ydaTm0CeH8+/cYqoL/AMaQ==" spinCount="100000" sqref="AT168 AV168:AY168" name="Rango2_88_91_70"/>
    <protectedRange algorithmName="SHA-512" hashValue="CHipOQaT63FWw628cQcXXJRZlrbNZ7OgmnEbDx38UmmH7z19GRYEzXFiVOzHAy1OAaAbST7g2bHZHDKQp2qm3w==" saltValue="iRVuL+373yLHv0ZHzS9qog==" spinCount="100000" sqref="AI168 AF168:AG168 AK168" name="Rango2_88_7_5_74"/>
    <protectedRange algorithmName="SHA-512" hashValue="NkG6oHuDGvGBEiLAAq8MEJHEfLQUMyjihfH+DBXhT+eQW0r1yri7tOJEFRM9nbOejjjXiviq9RFo7KB7wF+xJA==" saltValue="bpjB0AAANu2X/PeR3eiFkA==" spinCount="100000" sqref="AL168:AR168" name="Rango2_88_65_71"/>
    <protectedRange algorithmName="SHA-512" hashValue="fPHvtIAf3pQeZUoAI9C2/vdXMHBpqqEq+67P5Ypyu4+9IWqs3yc9TZcMWQ0THLxUwqseQPyVvakuYFtCwJHsxA==" saltValue="QHIogSs2PrwAfdqa9PAOFQ==" spinCount="100000" sqref="AB168" name="Rango2_88_5_5_71"/>
    <protectedRange algorithmName="SHA-512" hashValue="LEEeiU6pKqm7TAP46VGlz0q+evvFwpT/0iLpRuWuQ7MacbP0OGL1/FSmrIEOg2rb6M+Jla2bPbVWiGag27j87w==" saltValue="HEVt+pS5OloNDlqSnzGLLw==" spinCount="100000" sqref="AH168" name="Rango2_8_7_71"/>
    <protectedRange algorithmName="SHA-512" hashValue="AYYX88LSDB6RDNMvSqt0KPGWPjBqTk56tMxTOlv5QD61MGTKAAQnSnudvNDWPN0Bbllh2qRQC+P5uq7goxjdrw==" saltValue="i/iPMewnks1FoXYOjKMEVg==" spinCount="100000" sqref="AA168" name="Rango2_87_6_71"/>
    <protectedRange algorithmName="SHA-512" hashValue="NUll9P9xh7KbSfMYpMxsRZLfDw/y/AzW2LSWlpXVscBDqiAxmzo71xjs+a2lh+jRa7pceOC849slke4+ZKx8LA==" saltValue="8qbkKpQ+CiQuLnqgShNvXA==" spinCount="100000" sqref="S168" name="Rango2_88_6_71"/>
    <protectedRange algorithmName="SHA-512" hashValue="KHhv3JU/LRdRrRTxxkgFceEHPZ5UzadmpZRZR3zmQRnPvkUJZuanRafIJ+qde0IWwLZSvFIQDyUAHq6v6k7XIg==" saltValue="2GKG1kCzVNNcn+vbOPuhJA==" spinCount="100000" sqref="P168" name="Rango2_2_5_71"/>
    <protectedRange algorithmName="SHA-512" hashValue="RQ91b7oAw60DVtcgB2vRpial2kSdzJx5guGCTYUwXYkKrtrUHfiYnLf9R+SNpYXlJDYpyEJLhcWwP0EqNN86dQ==" saltValue="W3RbH3zrcY9sy39xNwXNxg==" spinCount="100000" sqref="AZ169:BH169 BU169:BX169" name="Rango2_88_99_75"/>
    <protectedRange algorithmName="SHA-512" hashValue="fMbmUM1DQ7FuAPRNvFL5mPdHUYjQnlLFhkuaxvHguaqR7aWyDxcmJs0jLYQfQKY+oyhsMb4Lew4VL6i7um3/ew==" saltValue="ydaTm0CeH8+/cYqoL/AMaQ==" spinCount="100000" sqref="AT169 AV169:AY169" name="Rango2_88_91_71"/>
    <protectedRange algorithmName="SHA-512" hashValue="CHipOQaT63FWw628cQcXXJRZlrbNZ7OgmnEbDx38UmmH7z19GRYEzXFiVOzHAy1OAaAbST7g2bHZHDKQp2qm3w==" saltValue="iRVuL+373yLHv0ZHzS9qog==" spinCount="100000" sqref="AI169 AF169:AG169 AK169" name="Rango2_88_7_5_75"/>
    <protectedRange algorithmName="SHA-512" hashValue="NkG6oHuDGvGBEiLAAq8MEJHEfLQUMyjihfH+DBXhT+eQW0r1yri7tOJEFRM9nbOejjjXiviq9RFo7KB7wF+xJA==" saltValue="bpjB0AAANu2X/PeR3eiFkA==" spinCount="100000" sqref="AL169:AR169" name="Rango2_88_65_72"/>
    <protectedRange algorithmName="SHA-512" hashValue="fPHvtIAf3pQeZUoAI9C2/vdXMHBpqqEq+67P5Ypyu4+9IWqs3yc9TZcMWQ0THLxUwqseQPyVvakuYFtCwJHsxA==" saltValue="QHIogSs2PrwAfdqa9PAOFQ==" spinCount="100000" sqref="AB169" name="Rango2_88_5_5_72"/>
    <protectedRange algorithmName="SHA-512" hashValue="LEEeiU6pKqm7TAP46VGlz0q+evvFwpT/0iLpRuWuQ7MacbP0OGL1/FSmrIEOg2rb6M+Jla2bPbVWiGag27j87w==" saltValue="HEVt+pS5OloNDlqSnzGLLw==" spinCount="100000" sqref="AH169" name="Rango2_8_7_72"/>
    <protectedRange algorithmName="SHA-512" hashValue="AYYX88LSDB6RDNMvSqt0KPGWPjBqTk56tMxTOlv5QD61MGTKAAQnSnudvNDWPN0Bbllh2qRQC+P5uq7goxjdrw==" saltValue="i/iPMewnks1FoXYOjKMEVg==" spinCount="100000" sqref="AA169" name="Rango2_87_6_72"/>
    <protectedRange algorithmName="SHA-512" hashValue="NUll9P9xh7KbSfMYpMxsRZLfDw/y/AzW2LSWlpXVscBDqiAxmzo71xjs+a2lh+jRa7pceOC849slke4+ZKx8LA==" saltValue="8qbkKpQ+CiQuLnqgShNvXA==" spinCount="100000" sqref="S169" name="Rango2_88_6_72"/>
    <protectedRange algorithmName="SHA-512" hashValue="KHhv3JU/LRdRrRTxxkgFceEHPZ5UzadmpZRZR3zmQRnPvkUJZuanRafIJ+qde0IWwLZSvFIQDyUAHq6v6k7XIg==" saltValue="2GKG1kCzVNNcn+vbOPuhJA==" spinCount="100000" sqref="P169" name="Rango2_2_5_72"/>
    <protectedRange algorithmName="SHA-512" hashValue="RQ91b7oAw60DVtcgB2vRpial2kSdzJx5guGCTYUwXYkKrtrUHfiYnLf9R+SNpYXlJDYpyEJLhcWwP0EqNN86dQ==" saltValue="W3RbH3zrcY9sy39xNwXNxg==" spinCount="100000" sqref="AZ170:BH170 BU170:BX170" name="Rango2_88_99_76"/>
    <protectedRange algorithmName="SHA-512" hashValue="fMbmUM1DQ7FuAPRNvFL5mPdHUYjQnlLFhkuaxvHguaqR7aWyDxcmJs0jLYQfQKY+oyhsMb4Lew4VL6i7um3/ew==" saltValue="ydaTm0CeH8+/cYqoL/AMaQ==" spinCount="100000" sqref="AT170 AV170:AY170" name="Rango2_88_91_72"/>
    <protectedRange algorithmName="SHA-512" hashValue="CHipOQaT63FWw628cQcXXJRZlrbNZ7OgmnEbDx38UmmH7z19GRYEzXFiVOzHAy1OAaAbST7g2bHZHDKQp2qm3w==" saltValue="iRVuL+373yLHv0ZHzS9qog==" spinCount="100000" sqref="AI170 AF170:AG170 AK170" name="Rango2_88_7_5_76"/>
    <protectedRange algorithmName="SHA-512" hashValue="NkG6oHuDGvGBEiLAAq8MEJHEfLQUMyjihfH+DBXhT+eQW0r1yri7tOJEFRM9nbOejjjXiviq9RFo7KB7wF+xJA==" saltValue="bpjB0AAANu2X/PeR3eiFkA==" spinCount="100000" sqref="AL170:AR170" name="Rango2_88_65_73"/>
    <protectedRange algorithmName="SHA-512" hashValue="fPHvtIAf3pQeZUoAI9C2/vdXMHBpqqEq+67P5Ypyu4+9IWqs3yc9TZcMWQ0THLxUwqseQPyVvakuYFtCwJHsxA==" saltValue="QHIogSs2PrwAfdqa9PAOFQ==" spinCount="100000" sqref="AB170" name="Rango2_88_5_5_73"/>
    <protectedRange algorithmName="SHA-512" hashValue="LEEeiU6pKqm7TAP46VGlz0q+evvFwpT/0iLpRuWuQ7MacbP0OGL1/FSmrIEOg2rb6M+Jla2bPbVWiGag27j87w==" saltValue="HEVt+pS5OloNDlqSnzGLLw==" spinCount="100000" sqref="AH170" name="Rango2_8_7_73"/>
    <protectedRange algorithmName="SHA-512" hashValue="AYYX88LSDB6RDNMvSqt0KPGWPjBqTk56tMxTOlv5QD61MGTKAAQnSnudvNDWPN0Bbllh2qRQC+P5uq7goxjdrw==" saltValue="i/iPMewnks1FoXYOjKMEVg==" spinCount="100000" sqref="AA170" name="Rango2_87_6_73"/>
    <protectedRange algorithmName="SHA-512" hashValue="NUll9P9xh7KbSfMYpMxsRZLfDw/y/AzW2LSWlpXVscBDqiAxmzo71xjs+a2lh+jRa7pceOC849slke4+ZKx8LA==" saltValue="8qbkKpQ+CiQuLnqgShNvXA==" spinCount="100000" sqref="S170" name="Rango2_88_6_73"/>
    <protectedRange algorithmName="SHA-512" hashValue="KHhv3JU/LRdRrRTxxkgFceEHPZ5UzadmpZRZR3zmQRnPvkUJZuanRafIJ+qde0IWwLZSvFIQDyUAHq6v6k7XIg==" saltValue="2GKG1kCzVNNcn+vbOPuhJA==" spinCount="100000" sqref="P170" name="Rango2_2_5_73"/>
    <protectedRange algorithmName="SHA-512" hashValue="RQ91b7oAw60DVtcgB2vRpial2kSdzJx5guGCTYUwXYkKrtrUHfiYnLf9R+SNpYXlJDYpyEJLhcWwP0EqNN86dQ==" saltValue="W3RbH3zrcY9sy39xNwXNxg==" spinCount="100000" sqref="AZ171:BH171 BU171:BX171" name="Rango2_88_99_77"/>
    <protectedRange algorithmName="SHA-512" hashValue="fMbmUM1DQ7FuAPRNvFL5mPdHUYjQnlLFhkuaxvHguaqR7aWyDxcmJs0jLYQfQKY+oyhsMb4Lew4VL6i7um3/ew==" saltValue="ydaTm0CeH8+/cYqoL/AMaQ==" spinCount="100000" sqref="AT171 AV171:AY171" name="Rango2_88_91_73"/>
    <protectedRange algorithmName="SHA-512" hashValue="CHipOQaT63FWw628cQcXXJRZlrbNZ7OgmnEbDx38UmmH7z19GRYEzXFiVOzHAy1OAaAbST7g2bHZHDKQp2qm3w==" saltValue="iRVuL+373yLHv0ZHzS9qog==" spinCount="100000" sqref="AI171 AF171:AG171 AK171" name="Rango2_88_7_5_77"/>
    <protectedRange algorithmName="SHA-512" hashValue="NkG6oHuDGvGBEiLAAq8MEJHEfLQUMyjihfH+DBXhT+eQW0r1yri7tOJEFRM9nbOejjjXiviq9RFo7KB7wF+xJA==" saltValue="bpjB0AAANu2X/PeR3eiFkA==" spinCount="100000" sqref="AL171:AR171" name="Rango2_88_65_74"/>
    <protectedRange algorithmName="SHA-512" hashValue="fPHvtIAf3pQeZUoAI9C2/vdXMHBpqqEq+67P5Ypyu4+9IWqs3yc9TZcMWQ0THLxUwqseQPyVvakuYFtCwJHsxA==" saltValue="QHIogSs2PrwAfdqa9PAOFQ==" spinCount="100000" sqref="AB171" name="Rango2_88_5_5_74"/>
    <protectedRange algorithmName="SHA-512" hashValue="LEEeiU6pKqm7TAP46VGlz0q+evvFwpT/0iLpRuWuQ7MacbP0OGL1/FSmrIEOg2rb6M+Jla2bPbVWiGag27j87w==" saltValue="HEVt+pS5OloNDlqSnzGLLw==" spinCount="100000" sqref="AH171" name="Rango2_8_7_74"/>
    <protectedRange algorithmName="SHA-512" hashValue="AYYX88LSDB6RDNMvSqt0KPGWPjBqTk56tMxTOlv5QD61MGTKAAQnSnudvNDWPN0Bbllh2qRQC+P5uq7goxjdrw==" saltValue="i/iPMewnks1FoXYOjKMEVg==" spinCount="100000" sqref="AA171" name="Rango2_87_6_74"/>
    <protectedRange algorithmName="SHA-512" hashValue="NUll9P9xh7KbSfMYpMxsRZLfDw/y/AzW2LSWlpXVscBDqiAxmzo71xjs+a2lh+jRa7pceOC849slke4+ZKx8LA==" saltValue="8qbkKpQ+CiQuLnqgShNvXA==" spinCount="100000" sqref="S171" name="Rango2_88_6_74"/>
    <protectedRange algorithmName="SHA-512" hashValue="KHhv3JU/LRdRrRTxxkgFceEHPZ5UzadmpZRZR3zmQRnPvkUJZuanRafIJ+qde0IWwLZSvFIQDyUAHq6v6k7XIg==" saltValue="2GKG1kCzVNNcn+vbOPuhJA==" spinCount="100000" sqref="P171" name="Rango2_2_5_74"/>
    <protectedRange algorithmName="SHA-512" hashValue="RQ91b7oAw60DVtcgB2vRpial2kSdzJx5guGCTYUwXYkKrtrUHfiYnLf9R+SNpYXlJDYpyEJLhcWwP0EqNN86dQ==" saltValue="W3RbH3zrcY9sy39xNwXNxg==" spinCount="100000" sqref="AZ172:BH173 BU172:BX173" name="Rango2_88_99_78"/>
    <protectedRange algorithmName="SHA-512" hashValue="fMbmUM1DQ7FuAPRNvFL5mPdHUYjQnlLFhkuaxvHguaqR7aWyDxcmJs0jLYQfQKY+oyhsMb4Lew4VL6i7um3/ew==" saltValue="ydaTm0CeH8+/cYqoL/AMaQ==" spinCount="100000" sqref="AT172:AT173 AV172:AY173" name="Rango2_88_91_74"/>
    <protectedRange algorithmName="SHA-512" hashValue="CHipOQaT63FWw628cQcXXJRZlrbNZ7OgmnEbDx38UmmH7z19GRYEzXFiVOzHAy1OAaAbST7g2bHZHDKQp2qm3w==" saltValue="iRVuL+373yLHv0ZHzS9qog==" spinCount="100000" sqref="AI172:AI173 AF172:AG173 AK172:AK173" name="Rango2_88_7_5_78"/>
    <protectedRange algorithmName="SHA-512" hashValue="NkG6oHuDGvGBEiLAAq8MEJHEfLQUMyjihfH+DBXhT+eQW0r1yri7tOJEFRM9nbOejjjXiviq9RFo7KB7wF+xJA==" saltValue="bpjB0AAANu2X/PeR3eiFkA==" spinCount="100000" sqref="AL172:AR173" name="Rango2_88_65_75"/>
    <protectedRange algorithmName="SHA-512" hashValue="fPHvtIAf3pQeZUoAI9C2/vdXMHBpqqEq+67P5Ypyu4+9IWqs3yc9TZcMWQ0THLxUwqseQPyVvakuYFtCwJHsxA==" saltValue="QHIogSs2PrwAfdqa9PAOFQ==" spinCount="100000" sqref="AB172:AB173" name="Rango2_88_5_5_75"/>
    <protectedRange algorithmName="SHA-512" hashValue="LEEeiU6pKqm7TAP46VGlz0q+evvFwpT/0iLpRuWuQ7MacbP0OGL1/FSmrIEOg2rb6M+Jla2bPbVWiGag27j87w==" saltValue="HEVt+pS5OloNDlqSnzGLLw==" spinCount="100000" sqref="AH172:AH173" name="Rango2_8_7_75"/>
    <protectedRange algorithmName="SHA-512" hashValue="AYYX88LSDB6RDNMvSqt0KPGWPjBqTk56tMxTOlv5QD61MGTKAAQnSnudvNDWPN0Bbllh2qRQC+P5uq7goxjdrw==" saltValue="i/iPMewnks1FoXYOjKMEVg==" spinCount="100000" sqref="AA172:AA173" name="Rango2_87_6_75"/>
    <protectedRange algorithmName="SHA-512" hashValue="NUll9P9xh7KbSfMYpMxsRZLfDw/y/AzW2LSWlpXVscBDqiAxmzo71xjs+a2lh+jRa7pceOC849slke4+ZKx8LA==" saltValue="8qbkKpQ+CiQuLnqgShNvXA==" spinCount="100000" sqref="S172:S173" name="Rango2_88_6_75"/>
    <protectedRange algorithmName="SHA-512" hashValue="KHhv3JU/LRdRrRTxxkgFceEHPZ5UzadmpZRZR3zmQRnPvkUJZuanRafIJ+qde0IWwLZSvFIQDyUAHq6v6k7XIg==" saltValue="2GKG1kCzVNNcn+vbOPuhJA==" spinCount="100000" sqref="P172:P173" name="Rango2_2_5_75"/>
    <protectedRange algorithmName="SHA-512" hashValue="RQ91b7oAw60DVtcgB2vRpial2kSdzJx5guGCTYUwXYkKrtrUHfiYnLf9R+SNpYXlJDYpyEJLhcWwP0EqNN86dQ==" saltValue="W3RbH3zrcY9sy39xNwXNxg==" spinCount="100000" sqref="AZ174:BH176 BU174:BX176" name="Rango2_88_99_79"/>
    <protectedRange algorithmName="SHA-512" hashValue="fMbmUM1DQ7FuAPRNvFL5mPdHUYjQnlLFhkuaxvHguaqR7aWyDxcmJs0jLYQfQKY+oyhsMb4Lew4VL6i7um3/ew==" saltValue="ydaTm0CeH8+/cYqoL/AMaQ==" spinCount="100000" sqref="AT174:AT176 AV174:AY176" name="Rango2_88_91_75"/>
    <protectedRange algorithmName="SHA-512" hashValue="CHipOQaT63FWw628cQcXXJRZlrbNZ7OgmnEbDx38UmmH7z19GRYEzXFiVOzHAy1OAaAbST7g2bHZHDKQp2qm3w==" saltValue="iRVuL+373yLHv0ZHzS9qog==" spinCount="100000" sqref="AI174:AI176 AF174:AG176 AK174:AK176" name="Rango2_88_7_5_79"/>
    <protectedRange algorithmName="SHA-512" hashValue="NkG6oHuDGvGBEiLAAq8MEJHEfLQUMyjihfH+DBXhT+eQW0r1yri7tOJEFRM9nbOejjjXiviq9RFo7KB7wF+xJA==" saltValue="bpjB0AAANu2X/PeR3eiFkA==" spinCount="100000" sqref="AL174:AR176" name="Rango2_88_65_76"/>
    <protectedRange algorithmName="SHA-512" hashValue="fPHvtIAf3pQeZUoAI9C2/vdXMHBpqqEq+67P5Ypyu4+9IWqs3yc9TZcMWQ0THLxUwqseQPyVvakuYFtCwJHsxA==" saltValue="QHIogSs2PrwAfdqa9PAOFQ==" spinCount="100000" sqref="AB174:AB176" name="Rango2_88_5_5_76"/>
    <protectedRange algorithmName="SHA-512" hashValue="LEEeiU6pKqm7TAP46VGlz0q+evvFwpT/0iLpRuWuQ7MacbP0OGL1/FSmrIEOg2rb6M+Jla2bPbVWiGag27j87w==" saltValue="HEVt+pS5OloNDlqSnzGLLw==" spinCount="100000" sqref="AH174:AH176" name="Rango2_8_7_76"/>
    <protectedRange algorithmName="SHA-512" hashValue="AYYX88LSDB6RDNMvSqt0KPGWPjBqTk56tMxTOlv5QD61MGTKAAQnSnudvNDWPN0Bbllh2qRQC+P5uq7goxjdrw==" saltValue="i/iPMewnks1FoXYOjKMEVg==" spinCount="100000" sqref="AA174:AA176" name="Rango2_87_6_76"/>
    <protectedRange algorithmName="SHA-512" hashValue="NUll9P9xh7KbSfMYpMxsRZLfDw/y/AzW2LSWlpXVscBDqiAxmzo71xjs+a2lh+jRa7pceOC849slke4+ZKx8LA==" saltValue="8qbkKpQ+CiQuLnqgShNvXA==" spinCount="100000" sqref="S174:S176" name="Rango2_88_6_76"/>
    <protectedRange algorithmName="SHA-512" hashValue="KHhv3JU/LRdRrRTxxkgFceEHPZ5UzadmpZRZR3zmQRnPvkUJZuanRafIJ+qde0IWwLZSvFIQDyUAHq6v6k7XIg==" saltValue="2GKG1kCzVNNcn+vbOPuhJA==" spinCount="100000" sqref="P174:P176" name="Rango2_2_5_76"/>
    <protectedRange algorithmName="SHA-512" hashValue="RQ91b7oAw60DVtcgB2vRpial2kSdzJx5guGCTYUwXYkKrtrUHfiYnLf9R+SNpYXlJDYpyEJLhcWwP0EqNN86dQ==" saltValue="W3RbH3zrcY9sy39xNwXNxg==" spinCount="100000" sqref="AZ177:BH177 BU177:BX177" name="Rango2_88_99_80"/>
    <protectedRange algorithmName="SHA-512" hashValue="fMbmUM1DQ7FuAPRNvFL5mPdHUYjQnlLFhkuaxvHguaqR7aWyDxcmJs0jLYQfQKY+oyhsMb4Lew4VL6i7um3/ew==" saltValue="ydaTm0CeH8+/cYqoL/AMaQ==" spinCount="100000" sqref="AT177 AV177:AY177" name="Rango2_88_91_76"/>
    <protectedRange algorithmName="SHA-512" hashValue="CHipOQaT63FWw628cQcXXJRZlrbNZ7OgmnEbDx38UmmH7z19GRYEzXFiVOzHAy1OAaAbST7g2bHZHDKQp2qm3w==" saltValue="iRVuL+373yLHv0ZHzS9qog==" spinCount="100000" sqref="AI177 AF177:AG177 AK177" name="Rango2_88_7_5_80"/>
    <protectedRange algorithmName="SHA-512" hashValue="NkG6oHuDGvGBEiLAAq8MEJHEfLQUMyjihfH+DBXhT+eQW0r1yri7tOJEFRM9nbOejjjXiviq9RFo7KB7wF+xJA==" saltValue="bpjB0AAANu2X/PeR3eiFkA==" spinCount="100000" sqref="AL177:AR177" name="Rango2_88_65_77"/>
    <protectedRange algorithmName="SHA-512" hashValue="fPHvtIAf3pQeZUoAI9C2/vdXMHBpqqEq+67P5Ypyu4+9IWqs3yc9TZcMWQ0THLxUwqseQPyVvakuYFtCwJHsxA==" saltValue="QHIogSs2PrwAfdqa9PAOFQ==" spinCount="100000" sqref="AB177" name="Rango2_88_5_5_77"/>
    <protectedRange algorithmName="SHA-512" hashValue="LEEeiU6pKqm7TAP46VGlz0q+evvFwpT/0iLpRuWuQ7MacbP0OGL1/FSmrIEOg2rb6M+Jla2bPbVWiGag27j87w==" saltValue="HEVt+pS5OloNDlqSnzGLLw==" spinCount="100000" sqref="AH177" name="Rango2_8_7_77"/>
    <protectedRange algorithmName="SHA-512" hashValue="AYYX88LSDB6RDNMvSqt0KPGWPjBqTk56tMxTOlv5QD61MGTKAAQnSnudvNDWPN0Bbllh2qRQC+P5uq7goxjdrw==" saltValue="i/iPMewnks1FoXYOjKMEVg==" spinCount="100000" sqref="AA177" name="Rango2_87_6_77"/>
    <protectedRange algorithmName="SHA-512" hashValue="NUll9P9xh7KbSfMYpMxsRZLfDw/y/AzW2LSWlpXVscBDqiAxmzo71xjs+a2lh+jRa7pceOC849slke4+ZKx8LA==" saltValue="8qbkKpQ+CiQuLnqgShNvXA==" spinCount="100000" sqref="S177" name="Rango2_88_6_77"/>
    <protectedRange algorithmName="SHA-512" hashValue="KHhv3JU/LRdRrRTxxkgFceEHPZ5UzadmpZRZR3zmQRnPvkUJZuanRafIJ+qde0IWwLZSvFIQDyUAHq6v6k7XIg==" saltValue="2GKG1kCzVNNcn+vbOPuhJA==" spinCount="100000" sqref="P177" name="Rango2_2_5_77"/>
    <protectedRange algorithmName="SHA-512" hashValue="RQ91b7oAw60DVtcgB2vRpial2kSdzJx5guGCTYUwXYkKrtrUHfiYnLf9R+SNpYXlJDYpyEJLhcWwP0EqNN86dQ==" saltValue="W3RbH3zrcY9sy39xNwXNxg==" spinCount="100000" sqref="AZ178:BH179 BU178:BX179" name="Rango2_88_99_81"/>
    <protectedRange algorithmName="SHA-512" hashValue="fMbmUM1DQ7FuAPRNvFL5mPdHUYjQnlLFhkuaxvHguaqR7aWyDxcmJs0jLYQfQKY+oyhsMb4Lew4VL6i7um3/ew==" saltValue="ydaTm0CeH8+/cYqoL/AMaQ==" spinCount="100000" sqref="AT178:AT179 AV178:AY179" name="Rango2_88_91_77"/>
    <protectedRange algorithmName="SHA-512" hashValue="CHipOQaT63FWw628cQcXXJRZlrbNZ7OgmnEbDx38UmmH7z19GRYEzXFiVOzHAy1OAaAbST7g2bHZHDKQp2qm3w==" saltValue="iRVuL+373yLHv0ZHzS9qog==" spinCount="100000" sqref="AI178:AI179 AF178:AG179 AK178:AK179" name="Rango2_88_7_5_81"/>
    <protectedRange algorithmName="SHA-512" hashValue="NkG6oHuDGvGBEiLAAq8MEJHEfLQUMyjihfH+DBXhT+eQW0r1yri7tOJEFRM9nbOejjjXiviq9RFo7KB7wF+xJA==" saltValue="bpjB0AAANu2X/PeR3eiFkA==" spinCount="100000" sqref="AL178:AR179" name="Rango2_88_65_78"/>
    <protectedRange algorithmName="SHA-512" hashValue="fPHvtIAf3pQeZUoAI9C2/vdXMHBpqqEq+67P5Ypyu4+9IWqs3yc9TZcMWQ0THLxUwqseQPyVvakuYFtCwJHsxA==" saltValue="QHIogSs2PrwAfdqa9PAOFQ==" spinCount="100000" sqref="AB178:AB179" name="Rango2_88_5_5_78"/>
    <protectedRange algorithmName="SHA-512" hashValue="LEEeiU6pKqm7TAP46VGlz0q+evvFwpT/0iLpRuWuQ7MacbP0OGL1/FSmrIEOg2rb6M+Jla2bPbVWiGag27j87w==" saltValue="HEVt+pS5OloNDlqSnzGLLw==" spinCount="100000" sqref="AH178:AH179" name="Rango2_8_7_78"/>
    <protectedRange algorithmName="SHA-512" hashValue="AYYX88LSDB6RDNMvSqt0KPGWPjBqTk56tMxTOlv5QD61MGTKAAQnSnudvNDWPN0Bbllh2qRQC+P5uq7goxjdrw==" saltValue="i/iPMewnks1FoXYOjKMEVg==" spinCount="100000" sqref="AA178:AA179" name="Rango2_87_6_78"/>
    <protectedRange algorithmName="SHA-512" hashValue="NUll9P9xh7KbSfMYpMxsRZLfDw/y/AzW2LSWlpXVscBDqiAxmzo71xjs+a2lh+jRa7pceOC849slke4+ZKx8LA==" saltValue="8qbkKpQ+CiQuLnqgShNvXA==" spinCount="100000" sqref="S178:S179" name="Rango2_88_6_78"/>
    <protectedRange algorithmName="SHA-512" hashValue="KHhv3JU/LRdRrRTxxkgFceEHPZ5UzadmpZRZR3zmQRnPvkUJZuanRafIJ+qde0IWwLZSvFIQDyUAHq6v6k7XIg==" saltValue="2GKG1kCzVNNcn+vbOPuhJA==" spinCount="100000" sqref="P178:P179" name="Rango2_2_5_78"/>
    <protectedRange algorithmName="SHA-512" hashValue="RQ91b7oAw60DVtcgB2vRpial2kSdzJx5guGCTYUwXYkKrtrUHfiYnLf9R+SNpYXlJDYpyEJLhcWwP0EqNN86dQ==" saltValue="W3RbH3zrcY9sy39xNwXNxg==" spinCount="100000" sqref="AZ180:BH180 BU180:BX180" name="Rango2_88_99_82"/>
    <protectedRange algorithmName="SHA-512" hashValue="fMbmUM1DQ7FuAPRNvFL5mPdHUYjQnlLFhkuaxvHguaqR7aWyDxcmJs0jLYQfQKY+oyhsMb4Lew4VL6i7um3/ew==" saltValue="ydaTm0CeH8+/cYqoL/AMaQ==" spinCount="100000" sqref="AT180 AV180:AY180" name="Rango2_88_91_78"/>
    <protectedRange algorithmName="SHA-512" hashValue="CHipOQaT63FWw628cQcXXJRZlrbNZ7OgmnEbDx38UmmH7z19GRYEzXFiVOzHAy1OAaAbST7g2bHZHDKQp2qm3w==" saltValue="iRVuL+373yLHv0ZHzS9qog==" spinCount="100000" sqref="AI180 AF180:AG180 AK180" name="Rango2_88_7_5_82"/>
    <protectedRange algorithmName="SHA-512" hashValue="NkG6oHuDGvGBEiLAAq8MEJHEfLQUMyjihfH+DBXhT+eQW0r1yri7tOJEFRM9nbOejjjXiviq9RFo7KB7wF+xJA==" saltValue="bpjB0AAANu2X/PeR3eiFkA==" spinCount="100000" sqref="AL180:AR180" name="Rango2_88_65_79"/>
    <protectedRange algorithmName="SHA-512" hashValue="fPHvtIAf3pQeZUoAI9C2/vdXMHBpqqEq+67P5Ypyu4+9IWqs3yc9TZcMWQ0THLxUwqseQPyVvakuYFtCwJHsxA==" saltValue="QHIogSs2PrwAfdqa9PAOFQ==" spinCount="100000" sqref="AB180" name="Rango2_88_5_5_79"/>
    <protectedRange algorithmName="SHA-512" hashValue="LEEeiU6pKqm7TAP46VGlz0q+evvFwpT/0iLpRuWuQ7MacbP0OGL1/FSmrIEOg2rb6M+Jla2bPbVWiGag27j87w==" saltValue="HEVt+pS5OloNDlqSnzGLLw==" spinCount="100000" sqref="AH180" name="Rango2_8_7_79"/>
    <protectedRange algorithmName="SHA-512" hashValue="AYYX88LSDB6RDNMvSqt0KPGWPjBqTk56tMxTOlv5QD61MGTKAAQnSnudvNDWPN0Bbllh2qRQC+P5uq7goxjdrw==" saltValue="i/iPMewnks1FoXYOjKMEVg==" spinCount="100000" sqref="AA180" name="Rango2_87_6_79"/>
    <protectedRange algorithmName="SHA-512" hashValue="NUll9P9xh7KbSfMYpMxsRZLfDw/y/AzW2LSWlpXVscBDqiAxmzo71xjs+a2lh+jRa7pceOC849slke4+ZKx8LA==" saltValue="8qbkKpQ+CiQuLnqgShNvXA==" spinCount="100000" sqref="S180" name="Rango2_88_6_79"/>
    <protectedRange algorithmName="SHA-512" hashValue="KHhv3JU/LRdRrRTxxkgFceEHPZ5UzadmpZRZR3zmQRnPvkUJZuanRafIJ+qde0IWwLZSvFIQDyUAHq6v6k7XIg==" saltValue="2GKG1kCzVNNcn+vbOPuhJA==" spinCount="100000" sqref="P180" name="Rango2_2_5_79"/>
    <protectedRange algorithmName="SHA-512" hashValue="RQ91b7oAw60DVtcgB2vRpial2kSdzJx5guGCTYUwXYkKrtrUHfiYnLf9R+SNpYXlJDYpyEJLhcWwP0EqNN86dQ==" saltValue="W3RbH3zrcY9sy39xNwXNxg==" spinCount="100000" sqref="AZ181:BH181 BU181:BX181" name="Rango2_88_99_83"/>
    <protectedRange algorithmName="SHA-512" hashValue="fMbmUM1DQ7FuAPRNvFL5mPdHUYjQnlLFhkuaxvHguaqR7aWyDxcmJs0jLYQfQKY+oyhsMb4Lew4VL6i7um3/ew==" saltValue="ydaTm0CeH8+/cYqoL/AMaQ==" spinCount="100000" sqref="AT181 AV181:AY181" name="Rango2_88_91_79"/>
    <protectedRange algorithmName="SHA-512" hashValue="CHipOQaT63FWw628cQcXXJRZlrbNZ7OgmnEbDx38UmmH7z19GRYEzXFiVOzHAy1OAaAbST7g2bHZHDKQp2qm3w==" saltValue="iRVuL+373yLHv0ZHzS9qog==" spinCount="100000" sqref="AI181 AF181:AG181 AK181" name="Rango2_88_7_5_83"/>
    <protectedRange algorithmName="SHA-512" hashValue="NkG6oHuDGvGBEiLAAq8MEJHEfLQUMyjihfH+DBXhT+eQW0r1yri7tOJEFRM9nbOejjjXiviq9RFo7KB7wF+xJA==" saltValue="bpjB0AAANu2X/PeR3eiFkA==" spinCount="100000" sqref="AL181:AR181" name="Rango2_88_65_80"/>
    <protectedRange algorithmName="SHA-512" hashValue="fPHvtIAf3pQeZUoAI9C2/vdXMHBpqqEq+67P5Ypyu4+9IWqs3yc9TZcMWQ0THLxUwqseQPyVvakuYFtCwJHsxA==" saltValue="QHIogSs2PrwAfdqa9PAOFQ==" spinCount="100000" sqref="AB181" name="Rango2_88_5_5_80"/>
    <protectedRange algorithmName="SHA-512" hashValue="LEEeiU6pKqm7TAP46VGlz0q+evvFwpT/0iLpRuWuQ7MacbP0OGL1/FSmrIEOg2rb6M+Jla2bPbVWiGag27j87w==" saltValue="HEVt+pS5OloNDlqSnzGLLw==" spinCount="100000" sqref="AH181" name="Rango2_8_7_80"/>
    <protectedRange algorithmName="SHA-512" hashValue="AYYX88LSDB6RDNMvSqt0KPGWPjBqTk56tMxTOlv5QD61MGTKAAQnSnudvNDWPN0Bbllh2qRQC+P5uq7goxjdrw==" saltValue="i/iPMewnks1FoXYOjKMEVg==" spinCount="100000" sqref="AA181" name="Rango2_87_6_80"/>
    <protectedRange algorithmName="SHA-512" hashValue="NUll9P9xh7KbSfMYpMxsRZLfDw/y/AzW2LSWlpXVscBDqiAxmzo71xjs+a2lh+jRa7pceOC849slke4+ZKx8LA==" saltValue="8qbkKpQ+CiQuLnqgShNvXA==" spinCount="100000" sqref="S181" name="Rango2_88_6_80"/>
    <protectedRange algorithmName="SHA-512" hashValue="KHhv3JU/LRdRrRTxxkgFceEHPZ5UzadmpZRZR3zmQRnPvkUJZuanRafIJ+qde0IWwLZSvFIQDyUAHq6v6k7XIg==" saltValue="2GKG1kCzVNNcn+vbOPuhJA==" spinCount="100000" sqref="P181" name="Rango2_2_5_80"/>
    <protectedRange algorithmName="SHA-512" hashValue="RQ91b7oAw60DVtcgB2vRpial2kSdzJx5guGCTYUwXYkKrtrUHfiYnLf9R+SNpYXlJDYpyEJLhcWwP0EqNN86dQ==" saltValue="W3RbH3zrcY9sy39xNwXNxg==" spinCount="100000" sqref="AZ182:BH182 BU182:BX182" name="Rango2_88_99_84"/>
    <protectedRange algorithmName="SHA-512" hashValue="fMbmUM1DQ7FuAPRNvFL5mPdHUYjQnlLFhkuaxvHguaqR7aWyDxcmJs0jLYQfQKY+oyhsMb4Lew4VL6i7um3/ew==" saltValue="ydaTm0CeH8+/cYqoL/AMaQ==" spinCount="100000" sqref="AT182 AV182:AY182" name="Rango2_88_91_80"/>
    <protectedRange algorithmName="SHA-512" hashValue="CHipOQaT63FWw628cQcXXJRZlrbNZ7OgmnEbDx38UmmH7z19GRYEzXFiVOzHAy1OAaAbST7g2bHZHDKQp2qm3w==" saltValue="iRVuL+373yLHv0ZHzS9qog==" spinCount="100000" sqref="AI182 AF182:AG182 AK182" name="Rango2_88_7_5_84"/>
    <protectedRange algorithmName="SHA-512" hashValue="NkG6oHuDGvGBEiLAAq8MEJHEfLQUMyjihfH+DBXhT+eQW0r1yri7tOJEFRM9nbOejjjXiviq9RFo7KB7wF+xJA==" saltValue="bpjB0AAANu2X/PeR3eiFkA==" spinCount="100000" sqref="AL182:AR182" name="Rango2_88_65_81"/>
    <protectedRange algorithmName="SHA-512" hashValue="fPHvtIAf3pQeZUoAI9C2/vdXMHBpqqEq+67P5Ypyu4+9IWqs3yc9TZcMWQ0THLxUwqseQPyVvakuYFtCwJHsxA==" saltValue="QHIogSs2PrwAfdqa9PAOFQ==" spinCount="100000" sqref="AB182" name="Rango2_88_5_5_81"/>
    <protectedRange algorithmName="SHA-512" hashValue="LEEeiU6pKqm7TAP46VGlz0q+evvFwpT/0iLpRuWuQ7MacbP0OGL1/FSmrIEOg2rb6M+Jla2bPbVWiGag27j87w==" saltValue="HEVt+pS5OloNDlqSnzGLLw==" spinCount="100000" sqref="AH182" name="Rango2_8_7_81"/>
    <protectedRange algorithmName="SHA-512" hashValue="AYYX88LSDB6RDNMvSqt0KPGWPjBqTk56tMxTOlv5QD61MGTKAAQnSnudvNDWPN0Bbllh2qRQC+P5uq7goxjdrw==" saltValue="i/iPMewnks1FoXYOjKMEVg==" spinCount="100000" sqref="AA182" name="Rango2_87_6_81"/>
    <protectedRange algorithmName="SHA-512" hashValue="NUll9P9xh7KbSfMYpMxsRZLfDw/y/AzW2LSWlpXVscBDqiAxmzo71xjs+a2lh+jRa7pceOC849slke4+ZKx8LA==" saltValue="8qbkKpQ+CiQuLnqgShNvXA==" spinCount="100000" sqref="S182" name="Rango2_88_6_81"/>
    <protectedRange algorithmName="SHA-512" hashValue="KHhv3JU/LRdRrRTxxkgFceEHPZ5UzadmpZRZR3zmQRnPvkUJZuanRafIJ+qde0IWwLZSvFIQDyUAHq6v6k7XIg==" saltValue="2GKG1kCzVNNcn+vbOPuhJA==" spinCount="100000" sqref="P182" name="Rango2_2_5_81"/>
    <protectedRange algorithmName="SHA-512" hashValue="RQ91b7oAw60DVtcgB2vRpial2kSdzJx5guGCTYUwXYkKrtrUHfiYnLf9R+SNpYXlJDYpyEJLhcWwP0EqNN86dQ==" saltValue="W3RbH3zrcY9sy39xNwXNxg==" spinCount="100000" sqref="AZ183:BH183 BU183:BX183" name="Rango2_88_99_85"/>
    <protectedRange algorithmName="SHA-512" hashValue="fMbmUM1DQ7FuAPRNvFL5mPdHUYjQnlLFhkuaxvHguaqR7aWyDxcmJs0jLYQfQKY+oyhsMb4Lew4VL6i7um3/ew==" saltValue="ydaTm0CeH8+/cYqoL/AMaQ==" spinCount="100000" sqref="AT183 AV183:AY183" name="Rango2_88_91_81"/>
    <protectedRange algorithmName="SHA-512" hashValue="CHipOQaT63FWw628cQcXXJRZlrbNZ7OgmnEbDx38UmmH7z19GRYEzXFiVOzHAy1OAaAbST7g2bHZHDKQp2qm3w==" saltValue="iRVuL+373yLHv0ZHzS9qog==" spinCount="100000" sqref="AI183 AF183:AG183 AK183" name="Rango2_88_7_5_85"/>
    <protectedRange algorithmName="SHA-512" hashValue="NkG6oHuDGvGBEiLAAq8MEJHEfLQUMyjihfH+DBXhT+eQW0r1yri7tOJEFRM9nbOejjjXiviq9RFo7KB7wF+xJA==" saltValue="bpjB0AAANu2X/PeR3eiFkA==" spinCount="100000" sqref="AL183:AR183" name="Rango2_88_65_82"/>
    <protectedRange algorithmName="SHA-512" hashValue="fPHvtIAf3pQeZUoAI9C2/vdXMHBpqqEq+67P5Ypyu4+9IWqs3yc9TZcMWQ0THLxUwqseQPyVvakuYFtCwJHsxA==" saltValue="QHIogSs2PrwAfdqa9PAOFQ==" spinCount="100000" sqref="AB183" name="Rango2_88_5_5_82"/>
    <protectedRange algorithmName="SHA-512" hashValue="LEEeiU6pKqm7TAP46VGlz0q+evvFwpT/0iLpRuWuQ7MacbP0OGL1/FSmrIEOg2rb6M+Jla2bPbVWiGag27j87w==" saltValue="HEVt+pS5OloNDlqSnzGLLw==" spinCount="100000" sqref="AH183" name="Rango2_8_7_82"/>
    <protectedRange algorithmName="SHA-512" hashValue="AYYX88LSDB6RDNMvSqt0KPGWPjBqTk56tMxTOlv5QD61MGTKAAQnSnudvNDWPN0Bbllh2qRQC+P5uq7goxjdrw==" saltValue="i/iPMewnks1FoXYOjKMEVg==" spinCount="100000" sqref="AA183" name="Rango2_87_6_82"/>
    <protectedRange algorithmName="SHA-512" hashValue="NUll9P9xh7KbSfMYpMxsRZLfDw/y/AzW2LSWlpXVscBDqiAxmzo71xjs+a2lh+jRa7pceOC849slke4+ZKx8LA==" saltValue="8qbkKpQ+CiQuLnqgShNvXA==" spinCount="100000" sqref="S183" name="Rango2_88_6_82"/>
    <protectedRange algorithmName="SHA-512" hashValue="KHhv3JU/LRdRrRTxxkgFceEHPZ5UzadmpZRZR3zmQRnPvkUJZuanRafIJ+qde0IWwLZSvFIQDyUAHq6v6k7XIg==" saltValue="2GKG1kCzVNNcn+vbOPuhJA==" spinCount="100000" sqref="P183" name="Rango2_2_5_82"/>
    <protectedRange algorithmName="SHA-512" hashValue="RQ91b7oAw60DVtcgB2vRpial2kSdzJx5guGCTYUwXYkKrtrUHfiYnLf9R+SNpYXlJDYpyEJLhcWwP0EqNN86dQ==" saltValue="W3RbH3zrcY9sy39xNwXNxg==" spinCount="100000" sqref="AZ184:BH184 BU184:BX184" name="Rango2_88_99_86"/>
    <protectedRange algorithmName="SHA-512" hashValue="fMbmUM1DQ7FuAPRNvFL5mPdHUYjQnlLFhkuaxvHguaqR7aWyDxcmJs0jLYQfQKY+oyhsMb4Lew4VL6i7um3/ew==" saltValue="ydaTm0CeH8+/cYqoL/AMaQ==" spinCount="100000" sqref="AT184 AV184:AY184" name="Rango2_88_91_82"/>
    <protectedRange algorithmName="SHA-512" hashValue="CHipOQaT63FWw628cQcXXJRZlrbNZ7OgmnEbDx38UmmH7z19GRYEzXFiVOzHAy1OAaAbST7g2bHZHDKQp2qm3w==" saltValue="iRVuL+373yLHv0ZHzS9qog==" spinCount="100000" sqref="AI184 AF184:AG184 AK184" name="Rango2_88_7_5_86"/>
    <protectedRange algorithmName="SHA-512" hashValue="NkG6oHuDGvGBEiLAAq8MEJHEfLQUMyjihfH+DBXhT+eQW0r1yri7tOJEFRM9nbOejjjXiviq9RFo7KB7wF+xJA==" saltValue="bpjB0AAANu2X/PeR3eiFkA==" spinCount="100000" sqref="AL184:AR184" name="Rango2_88_65_83"/>
    <protectedRange algorithmName="SHA-512" hashValue="fPHvtIAf3pQeZUoAI9C2/vdXMHBpqqEq+67P5Ypyu4+9IWqs3yc9TZcMWQ0THLxUwqseQPyVvakuYFtCwJHsxA==" saltValue="QHIogSs2PrwAfdqa9PAOFQ==" spinCount="100000" sqref="AB184" name="Rango2_88_5_5_83"/>
    <protectedRange algorithmName="SHA-512" hashValue="LEEeiU6pKqm7TAP46VGlz0q+evvFwpT/0iLpRuWuQ7MacbP0OGL1/FSmrIEOg2rb6M+Jla2bPbVWiGag27j87w==" saltValue="HEVt+pS5OloNDlqSnzGLLw==" spinCount="100000" sqref="AH184" name="Rango2_8_7_83"/>
    <protectedRange algorithmName="SHA-512" hashValue="AYYX88LSDB6RDNMvSqt0KPGWPjBqTk56tMxTOlv5QD61MGTKAAQnSnudvNDWPN0Bbllh2qRQC+P5uq7goxjdrw==" saltValue="i/iPMewnks1FoXYOjKMEVg==" spinCount="100000" sqref="AA184" name="Rango2_87_6_83"/>
    <protectedRange algorithmName="SHA-512" hashValue="NUll9P9xh7KbSfMYpMxsRZLfDw/y/AzW2LSWlpXVscBDqiAxmzo71xjs+a2lh+jRa7pceOC849slke4+ZKx8LA==" saltValue="8qbkKpQ+CiQuLnqgShNvXA==" spinCount="100000" sqref="S184" name="Rango2_88_6_83"/>
    <protectedRange algorithmName="SHA-512" hashValue="KHhv3JU/LRdRrRTxxkgFceEHPZ5UzadmpZRZR3zmQRnPvkUJZuanRafIJ+qde0IWwLZSvFIQDyUAHq6v6k7XIg==" saltValue="2GKG1kCzVNNcn+vbOPuhJA==" spinCount="100000" sqref="P184" name="Rango2_2_5_83"/>
    <protectedRange algorithmName="SHA-512" hashValue="RQ91b7oAw60DVtcgB2vRpial2kSdzJx5guGCTYUwXYkKrtrUHfiYnLf9R+SNpYXlJDYpyEJLhcWwP0EqNN86dQ==" saltValue="W3RbH3zrcY9sy39xNwXNxg==" spinCount="100000" sqref="AZ185:BH188 BU185:BX188" name="Rango2_88_99_87"/>
    <protectedRange algorithmName="SHA-512" hashValue="fMbmUM1DQ7FuAPRNvFL5mPdHUYjQnlLFhkuaxvHguaqR7aWyDxcmJs0jLYQfQKY+oyhsMb4Lew4VL6i7um3/ew==" saltValue="ydaTm0CeH8+/cYqoL/AMaQ==" spinCount="100000" sqref="AT185:AT188 AV185:AY188" name="Rango2_88_91_83"/>
    <protectedRange algorithmName="SHA-512" hashValue="CHipOQaT63FWw628cQcXXJRZlrbNZ7OgmnEbDx38UmmH7z19GRYEzXFiVOzHAy1OAaAbST7g2bHZHDKQp2qm3w==" saltValue="iRVuL+373yLHv0ZHzS9qog==" spinCount="100000" sqref="AI185:AI188 AF185:AG188 AK185:AK188" name="Rango2_88_7_5_87"/>
    <protectedRange algorithmName="SHA-512" hashValue="NkG6oHuDGvGBEiLAAq8MEJHEfLQUMyjihfH+DBXhT+eQW0r1yri7tOJEFRM9nbOejjjXiviq9RFo7KB7wF+xJA==" saltValue="bpjB0AAANu2X/PeR3eiFkA==" spinCount="100000" sqref="AL185:AR188" name="Rango2_88_65_84"/>
    <protectedRange algorithmName="SHA-512" hashValue="fPHvtIAf3pQeZUoAI9C2/vdXMHBpqqEq+67P5Ypyu4+9IWqs3yc9TZcMWQ0THLxUwqseQPyVvakuYFtCwJHsxA==" saltValue="QHIogSs2PrwAfdqa9PAOFQ==" spinCount="100000" sqref="AB185:AB188" name="Rango2_88_5_5_84"/>
    <protectedRange algorithmName="SHA-512" hashValue="LEEeiU6pKqm7TAP46VGlz0q+evvFwpT/0iLpRuWuQ7MacbP0OGL1/FSmrIEOg2rb6M+Jla2bPbVWiGag27j87w==" saltValue="HEVt+pS5OloNDlqSnzGLLw==" spinCount="100000" sqref="AH185:AH188" name="Rango2_8_7_84"/>
    <protectedRange algorithmName="SHA-512" hashValue="AYYX88LSDB6RDNMvSqt0KPGWPjBqTk56tMxTOlv5QD61MGTKAAQnSnudvNDWPN0Bbllh2qRQC+P5uq7goxjdrw==" saltValue="i/iPMewnks1FoXYOjKMEVg==" spinCount="100000" sqref="AA185:AA188" name="Rango2_87_6_84"/>
    <protectedRange algorithmName="SHA-512" hashValue="NUll9P9xh7KbSfMYpMxsRZLfDw/y/AzW2LSWlpXVscBDqiAxmzo71xjs+a2lh+jRa7pceOC849slke4+ZKx8LA==" saltValue="8qbkKpQ+CiQuLnqgShNvXA==" spinCount="100000" sqref="S185:S188" name="Rango2_88_6_84"/>
    <protectedRange algorithmName="SHA-512" hashValue="KHhv3JU/LRdRrRTxxkgFceEHPZ5UzadmpZRZR3zmQRnPvkUJZuanRafIJ+qde0IWwLZSvFIQDyUAHq6v6k7XIg==" saltValue="2GKG1kCzVNNcn+vbOPuhJA==" spinCount="100000" sqref="P185:P188" name="Rango2_2_5_84"/>
    <protectedRange algorithmName="SHA-512" hashValue="9+DNppQbWrLYYUMoJ+lyQctV2bX3Vq9kZnegLbpjTLP49It2ovUbcartuoQTeXgP+TGpY//7mDH/UQlFCKDGiA==" saltValue="KUnni6YEm00anzSSvyLqQA==" spinCount="100000" sqref="FM143" name="Rango2_20_2"/>
    <protectedRange algorithmName="SHA-512" hashValue="9+DNppQbWrLYYUMoJ+lyQctV2bX3Vq9kZnegLbpjTLP49It2ovUbcartuoQTeXgP+TGpY//7mDH/UQlFCKDGiA==" saltValue="KUnni6YEm00anzSSvyLqQA==" spinCount="100000" sqref="FJ143" name="Rango2_19_2"/>
    <protectedRange algorithmName="SHA-512" hashValue="9+DNppQbWrLYYUMoJ+lyQctV2bX3Vq9kZnegLbpjTLP49It2ovUbcartuoQTeXgP+TGpY//7mDH/UQlFCKDGiA==" saltValue="KUnni6YEm00anzSSvyLqQA==" spinCount="100000" sqref="FG143" name="Rango2_18_2"/>
    <protectedRange algorithmName="SHA-512" hashValue="9+DNppQbWrLYYUMoJ+lyQctV2bX3Vq9kZnegLbpjTLP49It2ovUbcartuoQTeXgP+TGpY//7mDH/UQlFCKDGiA==" saltValue="KUnni6YEm00anzSSvyLqQA==" spinCount="100000" sqref="FD143" name="Rango2_17_2"/>
    <protectedRange algorithmName="SHA-512" hashValue="9+DNppQbWrLYYUMoJ+lyQctV2bX3Vq9kZnegLbpjTLP49It2ovUbcartuoQTeXgP+TGpY//7mDH/UQlFCKDGiA==" saltValue="KUnni6YEm00anzSSvyLqQA==" spinCount="100000" sqref="HC143:HH143" name="Rango2_15_2"/>
    <protectedRange algorithmName="SHA-512" hashValue="EEHzbvEYwO1eufllBljOz0uf9BJ2ENtvOScQ7IsS321QhYbwKn7qhHKKP8cKj02rTDvVRMWvwQ1ZP0mZWsBprQ==" saltValue="CjXqBRFbKezlWOFV37MnDQ==" spinCount="100000" sqref="GV143:GV144 GM143:GM144 GP143:GQ144" name="Rango2_30_2_78"/>
    <protectedRange algorithmName="SHA-512" hashValue="Rgskw+AQdeJ5qbJdarzTa3SCkJfDGziy0Uan5N0F3IWn/H3Z/e+VcB56R7Nes7MPxNHewNP1sSSucVjz3iTLeA==" saltValue="qKZH3DnwaZHBzy3cBZo1qQ==" spinCount="100000" sqref="GE143:GE144" name="Rango2_31_28_53"/>
    <protectedRange algorithmName="SHA-512" hashValue="Umj9+5Ys20VQPxBFtc6qE5LtKKSgPKwit+B8dd4XnEUaLfBM2ozpkEC4YxwK0SbBiAHDDex+pY+LomQ0lyuamQ==" saltValue="N2/MCRws+mmA+NXw0axolg==" spinCount="100000" sqref="GI143:GI144 GG143:GG144 GD143:GD144 GK143:GK144 FX143:FX144 GA143" name="Rango2_31_2_85"/>
    <protectedRange algorithmName="SHA-512" hashValue="YXHanhqXL0e4jPrzkCF8r/22WmlCviFUW909WKuG1JOcU0mp0/Huh0aP3EaGYxV2ep0WGu48HsShAy4Ka2uOiw==" saltValue="h/7U5iwJm7DLR4tRVfwZYw==" spinCount="100000" sqref="GH143:GH144 GB143:GB144" name="Rango2_33_61"/>
    <protectedRange algorithmName="SHA-512" hashValue="pL4tgTKqwEsWSIEGFTBd+4pvEhE7d5Q99Eijs+L/Y1rhA0saQGGRJw5Pv2HLOP0quglztFwB6WVnQ1YGxd4AiQ==" saltValue="IF5mhk2RcoEjrcYppes1VA==" spinCount="100000" sqref="FS143:FS144" name="Rango2_30_55"/>
    <protectedRange algorithmName="SHA-512" hashValue="EEHzbvEYwO1eufllBljOz0uf9BJ2ENtvOScQ7IsS321QhYbwKn7qhHKKP8cKj02rTDvVRMWvwQ1ZP0mZWsBprQ==" saltValue="CjXqBRFbKezlWOFV37MnDQ==" spinCount="100000" sqref="GV145 GM145 GP145:GQ145" name="Rango2_30_2_79"/>
    <protectedRange algorithmName="SHA-512" hashValue="Rgskw+AQdeJ5qbJdarzTa3SCkJfDGziy0Uan5N0F3IWn/H3Z/e+VcB56R7Nes7MPxNHewNP1sSSucVjz3iTLeA==" saltValue="qKZH3DnwaZHBzy3cBZo1qQ==" spinCount="100000" sqref="GE145" name="Rango2_31_28_54"/>
    <protectedRange algorithmName="SHA-512" hashValue="Umj9+5Ys20VQPxBFtc6qE5LtKKSgPKwit+B8dd4XnEUaLfBM2ozpkEC4YxwK0SbBiAHDDex+pY+LomQ0lyuamQ==" saltValue="N2/MCRws+mmA+NXw0axolg==" spinCount="100000" sqref="GI145 GG145 GD145 GK145 FX145 GA145" name="Rango2_31_2_86"/>
    <protectedRange algorithmName="SHA-512" hashValue="YXHanhqXL0e4jPrzkCF8r/22WmlCviFUW909WKuG1JOcU0mp0/Huh0aP3EaGYxV2ep0WGu48HsShAy4Ka2uOiw==" saltValue="h/7U5iwJm7DLR4tRVfwZYw==" spinCount="100000" sqref="GH145 GB145" name="Rango2_33_62"/>
    <protectedRange algorithmName="SHA-512" hashValue="pL4tgTKqwEsWSIEGFTBd+4pvEhE7d5Q99Eijs+L/Y1rhA0saQGGRJw5Pv2HLOP0quglztFwB6WVnQ1YGxd4AiQ==" saltValue="IF5mhk2RcoEjrcYppes1VA==" spinCount="100000" sqref="FS145" name="Rango2_30_56"/>
    <protectedRange algorithmName="SHA-512" hashValue="EEHzbvEYwO1eufllBljOz0uf9BJ2ENtvOScQ7IsS321QhYbwKn7qhHKKP8cKj02rTDvVRMWvwQ1ZP0mZWsBprQ==" saltValue="CjXqBRFbKezlWOFV37MnDQ==" spinCount="100000" sqref="GV146 GM146 GP146:GQ146" name="Rango2_30_2_80"/>
    <protectedRange algorithmName="SHA-512" hashValue="Rgskw+AQdeJ5qbJdarzTa3SCkJfDGziy0Uan5N0F3IWn/H3Z/e+VcB56R7Nes7MPxNHewNP1sSSucVjz3iTLeA==" saltValue="qKZH3DnwaZHBzy3cBZo1qQ==" spinCount="100000" sqref="GE146" name="Rango2_31_28_55"/>
    <protectedRange algorithmName="SHA-512" hashValue="Umj9+5Ys20VQPxBFtc6qE5LtKKSgPKwit+B8dd4XnEUaLfBM2ozpkEC4YxwK0SbBiAHDDex+pY+LomQ0lyuamQ==" saltValue="N2/MCRws+mmA+NXw0axolg==" spinCount="100000" sqref="GI146 GG146 GD146 GK146 FX146 GA146" name="Rango2_31_2_87"/>
    <protectedRange algorithmName="SHA-512" hashValue="YXHanhqXL0e4jPrzkCF8r/22WmlCviFUW909WKuG1JOcU0mp0/Huh0aP3EaGYxV2ep0WGu48HsShAy4Ka2uOiw==" saltValue="h/7U5iwJm7DLR4tRVfwZYw==" spinCount="100000" sqref="GH146 GB146" name="Rango2_33_63"/>
    <protectedRange algorithmName="SHA-512" hashValue="pL4tgTKqwEsWSIEGFTBd+4pvEhE7d5Q99Eijs+L/Y1rhA0saQGGRJw5Pv2HLOP0quglztFwB6WVnQ1YGxd4AiQ==" saltValue="IF5mhk2RcoEjrcYppes1VA==" spinCount="100000" sqref="FS146" name="Rango2_30_57"/>
    <protectedRange algorithmName="SHA-512" hashValue="EEHzbvEYwO1eufllBljOz0uf9BJ2ENtvOScQ7IsS321QhYbwKn7qhHKKP8cKj02rTDvVRMWvwQ1ZP0mZWsBprQ==" saltValue="CjXqBRFbKezlWOFV37MnDQ==" spinCount="100000" sqref="GV147:GV148 GM147:GM148 GP147:GQ148" name="Rango2_30_2_81"/>
    <protectedRange algorithmName="SHA-512" hashValue="Rgskw+AQdeJ5qbJdarzTa3SCkJfDGziy0Uan5N0F3IWn/H3Z/e+VcB56R7Nes7MPxNHewNP1sSSucVjz3iTLeA==" saltValue="qKZH3DnwaZHBzy3cBZo1qQ==" spinCount="100000" sqref="GE147:GE148" name="Rango2_31_28_56"/>
    <protectedRange algorithmName="SHA-512" hashValue="Umj9+5Ys20VQPxBFtc6qE5LtKKSgPKwit+B8dd4XnEUaLfBM2ozpkEC4YxwK0SbBiAHDDex+pY+LomQ0lyuamQ==" saltValue="N2/MCRws+mmA+NXw0axolg==" spinCount="100000" sqref="GI147:GI148 GG147:GG148 GD147:GD148 GK147:GK148 FX147:FX148 GA148" name="Rango2_31_2_88"/>
    <protectedRange algorithmName="SHA-512" hashValue="YXHanhqXL0e4jPrzkCF8r/22WmlCviFUW909WKuG1JOcU0mp0/Huh0aP3EaGYxV2ep0WGu48HsShAy4Ka2uOiw==" saltValue="h/7U5iwJm7DLR4tRVfwZYw==" spinCount="100000" sqref="GH147:GH148 GB147:GB148" name="Rango2_33_64"/>
    <protectedRange algorithmName="SHA-512" hashValue="pL4tgTKqwEsWSIEGFTBd+4pvEhE7d5Q99Eijs+L/Y1rhA0saQGGRJw5Pv2HLOP0quglztFwB6WVnQ1YGxd4AiQ==" saltValue="IF5mhk2RcoEjrcYppes1VA==" spinCount="100000" sqref="FS147:FS148" name="Rango2_30_58"/>
    <protectedRange algorithmName="SHA-512" hashValue="EEHzbvEYwO1eufllBljOz0uf9BJ2ENtvOScQ7IsS321QhYbwKn7qhHKKP8cKj02rTDvVRMWvwQ1ZP0mZWsBprQ==" saltValue="CjXqBRFbKezlWOFV37MnDQ==" spinCount="100000" sqref="GV149:GV150 GM149:GM150 GP149:GQ150" name="Rango2_30_2_82"/>
    <protectedRange algorithmName="SHA-512" hashValue="Rgskw+AQdeJ5qbJdarzTa3SCkJfDGziy0Uan5N0F3IWn/H3Z/e+VcB56R7Nes7MPxNHewNP1sSSucVjz3iTLeA==" saltValue="qKZH3DnwaZHBzy3cBZo1qQ==" spinCount="100000" sqref="GE149:GE150" name="Rango2_31_28_57"/>
    <protectedRange algorithmName="SHA-512" hashValue="Umj9+5Ys20VQPxBFtc6qE5LtKKSgPKwit+B8dd4XnEUaLfBM2ozpkEC4YxwK0SbBiAHDDex+pY+LomQ0lyuamQ==" saltValue="N2/MCRws+mmA+NXw0axolg==" spinCount="100000" sqref="GI149:GI150 GG149:GG150 GD149:GD150 GK149:GK150 FX149:FX150" name="Rango2_31_2_89"/>
    <protectedRange algorithmName="SHA-512" hashValue="YXHanhqXL0e4jPrzkCF8r/22WmlCviFUW909WKuG1JOcU0mp0/Huh0aP3EaGYxV2ep0WGu48HsShAy4Ka2uOiw==" saltValue="h/7U5iwJm7DLR4tRVfwZYw==" spinCount="100000" sqref="GH149:GH150 GB149:GB150" name="Rango2_33_65"/>
    <protectedRange algorithmName="SHA-512" hashValue="pL4tgTKqwEsWSIEGFTBd+4pvEhE7d5Q99Eijs+L/Y1rhA0saQGGRJw5Pv2HLOP0quglztFwB6WVnQ1YGxd4AiQ==" saltValue="IF5mhk2RcoEjrcYppes1VA==" spinCount="100000" sqref="FS149:FS150" name="Rango2_30_59"/>
    <protectedRange algorithmName="SHA-512" hashValue="EEHzbvEYwO1eufllBljOz0uf9BJ2ENtvOScQ7IsS321QhYbwKn7qhHKKP8cKj02rTDvVRMWvwQ1ZP0mZWsBprQ==" saltValue="CjXqBRFbKezlWOFV37MnDQ==" spinCount="100000" sqref="GV151 GM151 GP151:GQ151" name="Rango2_30_2_83"/>
    <protectedRange algorithmName="SHA-512" hashValue="Rgskw+AQdeJ5qbJdarzTa3SCkJfDGziy0Uan5N0F3IWn/H3Z/e+VcB56R7Nes7MPxNHewNP1sSSucVjz3iTLeA==" saltValue="qKZH3DnwaZHBzy3cBZo1qQ==" spinCount="100000" sqref="GE151" name="Rango2_31_28_58"/>
    <protectedRange algorithmName="SHA-512" hashValue="Umj9+5Ys20VQPxBFtc6qE5LtKKSgPKwit+B8dd4XnEUaLfBM2ozpkEC4YxwK0SbBiAHDDex+pY+LomQ0lyuamQ==" saltValue="N2/MCRws+mmA+NXw0axolg==" spinCount="100000" sqref="GI151 GG151 GD151 GK151 FX151 GA151" name="Rango2_31_2_90"/>
    <protectedRange algorithmName="SHA-512" hashValue="YXHanhqXL0e4jPrzkCF8r/22WmlCviFUW909WKuG1JOcU0mp0/Huh0aP3EaGYxV2ep0WGu48HsShAy4Ka2uOiw==" saltValue="h/7U5iwJm7DLR4tRVfwZYw==" spinCount="100000" sqref="GH151 GB151" name="Rango2_33_66"/>
    <protectedRange algorithmName="SHA-512" hashValue="pL4tgTKqwEsWSIEGFTBd+4pvEhE7d5Q99Eijs+L/Y1rhA0saQGGRJw5Pv2HLOP0quglztFwB6WVnQ1YGxd4AiQ==" saltValue="IF5mhk2RcoEjrcYppes1VA==" spinCount="100000" sqref="FS151" name="Rango2_30_60"/>
    <protectedRange algorithmName="SHA-512" hashValue="EEHzbvEYwO1eufllBljOz0uf9BJ2ENtvOScQ7IsS321QhYbwKn7qhHKKP8cKj02rTDvVRMWvwQ1ZP0mZWsBprQ==" saltValue="CjXqBRFbKezlWOFV37MnDQ==" spinCount="100000" sqref="GV152 GM152 GP152:GQ152" name="Rango2_30_2_84"/>
    <protectedRange algorithmName="SHA-512" hashValue="Rgskw+AQdeJ5qbJdarzTa3SCkJfDGziy0Uan5N0F3IWn/H3Z/e+VcB56R7Nes7MPxNHewNP1sSSucVjz3iTLeA==" saltValue="qKZH3DnwaZHBzy3cBZo1qQ==" spinCount="100000" sqref="GE152" name="Rango2_31_28_59"/>
    <protectedRange algorithmName="SHA-512" hashValue="Umj9+5Ys20VQPxBFtc6qE5LtKKSgPKwit+B8dd4XnEUaLfBM2ozpkEC4YxwK0SbBiAHDDex+pY+LomQ0lyuamQ==" saltValue="N2/MCRws+mmA+NXw0axolg==" spinCount="100000" sqref="GI152 GG152 GD152 GK152 FX152 GA152" name="Rango2_31_2_91"/>
    <protectedRange algorithmName="SHA-512" hashValue="YXHanhqXL0e4jPrzkCF8r/22WmlCviFUW909WKuG1JOcU0mp0/Huh0aP3EaGYxV2ep0WGu48HsShAy4Ka2uOiw==" saltValue="h/7U5iwJm7DLR4tRVfwZYw==" spinCount="100000" sqref="GH152 GB152" name="Rango2_33_67"/>
    <protectedRange algorithmName="SHA-512" hashValue="pL4tgTKqwEsWSIEGFTBd+4pvEhE7d5Q99Eijs+L/Y1rhA0saQGGRJw5Pv2HLOP0quglztFwB6WVnQ1YGxd4AiQ==" saltValue="IF5mhk2RcoEjrcYppes1VA==" spinCount="100000" sqref="FS152" name="Rango2_30_61"/>
    <protectedRange algorithmName="SHA-512" hashValue="EEHzbvEYwO1eufllBljOz0uf9BJ2ENtvOScQ7IsS321QhYbwKn7qhHKKP8cKj02rTDvVRMWvwQ1ZP0mZWsBprQ==" saltValue="CjXqBRFbKezlWOFV37MnDQ==" spinCount="100000" sqref="GV153 GM153 GP153:GQ153" name="Rango2_30_2_85"/>
    <protectedRange algorithmName="SHA-512" hashValue="Rgskw+AQdeJ5qbJdarzTa3SCkJfDGziy0Uan5N0F3IWn/H3Z/e+VcB56R7Nes7MPxNHewNP1sSSucVjz3iTLeA==" saltValue="qKZH3DnwaZHBzy3cBZo1qQ==" spinCount="100000" sqref="GE153" name="Rango2_31_28_60"/>
    <protectedRange algorithmName="SHA-512" hashValue="Umj9+5Ys20VQPxBFtc6qE5LtKKSgPKwit+B8dd4XnEUaLfBM2ozpkEC4YxwK0SbBiAHDDex+pY+LomQ0lyuamQ==" saltValue="N2/MCRws+mmA+NXw0axolg==" spinCount="100000" sqref="GI153 GG153 GD153 GK153 FX153" name="Rango2_31_2_92"/>
    <protectedRange algorithmName="SHA-512" hashValue="YXHanhqXL0e4jPrzkCF8r/22WmlCviFUW909WKuG1JOcU0mp0/Huh0aP3EaGYxV2ep0WGu48HsShAy4Ka2uOiw==" saltValue="h/7U5iwJm7DLR4tRVfwZYw==" spinCount="100000" sqref="GH153 GB153" name="Rango2_33_68"/>
    <protectedRange algorithmName="SHA-512" hashValue="pL4tgTKqwEsWSIEGFTBd+4pvEhE7d5Q99Eijs+L/Y1rhA0saQGGRJw5Pv2HLOP0quglztFwB6WVnQ1YGxd4AiQ==" saltValue="IF5mhk2RcoEjrcYppes1VA==" spinCount="100000" sqref="FS153" name="Rango2_30_62"/>
    <protectedRange algorithmName="SHA-512" hashValue="EEHzbvEYwO1eufllBljOz0uf9BJ2ENtvOScQ7IsS321QhYbwKn7qhHKKP8cKj02rTDvVRMWvwQ1ZP0mZWsBprQ==" saltValue="CjXqBRFbKezlWOFV37MnDQ==" spinCount="100000" sqref="GV154 GM154 GP154:GQ154" name="Rango2_30_2_86"/>
    <protectedRange algorithmName="SHA-512" hashValue="Rgskw+AQdeJ5qbJdarzTa3SCkJfDGziy0Uan5N0F3IWn/H3Z/e+VcB56R7Nes7MPxNHewNP1sSSucVjz3iTLeA==" saltValue="qKZH3DnwaZHBzy3cBZo1qQ==" spinCount="100000" sqref="GE154" name="Rango2_31_28_61"/>
    <protectedRange algorithmName="SHA-512" hashValue="Umj9+5Ys20VQPxBFtc6qE5LtKKSgPKwit+B8dd4XnEUaLfBM2ozpkEC4YxwK0SbBiAHDDex+pY+LomQ0lyuamQ==" saltValue="N2/MCRws+mmA+NXw0axolg==" spinCount="100000" sqref="GI154 GG154 GD154 GK154 FX154" name="Rango2_31_2_93"/>
    <protectedRange algorithmName="SHA-512" hashValue="YXHanhqXL0e4jPrzkCF8r/22WmlCviFUW909WKuG1JOcU0mp0/Huh0aP3EaGYxV2ep0WGu48HsShAy4Ka2uOiw==" saltValue="h/7U5iwJm7DLR4tRVfwZYw==" spinCount="100000" sqref="GH154 GB154" name="Rango2_33_69"/>
    <protectedRange algorithmName="SHA-512" hashValue="pL4tgTKqwEsWSIEGFTBd+4pvEhE7d5Q99Eijs+L/Y1rhA0saQGGRJw5Pv2HLOP0quglztFwB6WVnQ1YGxd4AiQ==" saltValue="IF5mhk2RcoEjrcYppes1VA==" spinCount="100000" sqref="FS154" name="Rango2_30_63"/>
    <protectedRange algorithmName="SHA-512" hashValue="EEHzbvEYwO1eufllBljOz0uf9BJ2ENtvOScQ7IsS321QhYbwKn7qhHKKP8cKj02rTDvVRMWvwQ1ZP0mZWsBprQ==" saltValue="CjXqBRFbKezlWOFV37MnDQ==" spinCount="100000" sqref="GV155 GM155 GP155:GQ155" name="Rango2_30_2_87"/>
    <protectedRange algorithmName="SHA-512" hashValue="Rgskw+AQdeJ5qbJdarzTa3SCkJfDGziy0Uan5N0F3IWn/H3Z/e+VcB56R7Nes7MPxNHewNP1sSSucVjz3iTLeA==" saltValue="qKZH3DnwaZHBzy3cBZo1qQ==" spinCount="100000" sqref="GE155" name="Rango2_31_28_62"/>
    <protectedRange algorithmName="SHA-512" hashValue="Umj9+5Ys20VQPxBFtc6qE5LtKKSgPKwit+B8dd4XnEUaLfBM2ozpkEC4YxwK0SbBiAHDDex+pY+LomQ0lyuamQ==" saltValue="N2/MCRws+mmA+NXw0axolg==" spinCount="100000" sqref="GI155 GG155 GD155 GK155 FX155 GA155" name="Rango2_31_2_94"/>
    <protectedRange algorithmName="SHA-512" hashValue="YXHanhqXL0e4jPrzkCF8r/22WmlCviFUW909WKuG1JOcU0mp0/Huh0aP3EaGYxV2ep0WGu48HsShAy4Ka2uOiw==" saltValue="h/7U5iwJm7DLR4tRVfwZYw==" spinCount="100000" sqref="GH155 GB155" name="Rango2_33_70"/>
    <protectedRange algorithmName="SHA-512" hashValue="pL4tgTKqwEsWSIEGFTBd+4pvEhE7d5Q99Eijs+L/Y1rhA0saQGGRJw5Pv2HLOP0quglztFwB6WVnQ1YGxd4AiQ==" saltValue="IF5mhk2RcoEjrcYppes1VA==" spinCount="100000" sqref="FS155" name="Rango2_30_64"/>
    <protectedRange algorithmName="SHA-512" hashValue="EEHzbvEYwO1eufllBljOz0uf9BJ2ENtvOScQ7IsS321QhYbwKn7qhHKKP8cKj02rTDvVRMWvwQ1ZP0mZWsBprQ==" saltValue="CjXqBRFbKezlWOFV37MnDQ==" spinCount="100000" sqref="GV156:GV157 GM156:GM157 GP156:GQ157" name="Rango2_30_2_88"/>
    <protectedRange algorithmName="SHA-512" hashValue="Rgskw+AQdeJ5qbJdarzTa3SCkJfDGziy0Uan5N0F3IWn/H3Z/e+VcB56R7Nes7MPxNHewNP1sSSucVjz3iTLeA==" saltValue="qKZH3DnwaZHBzy3cBZo1qQ==" spinCount="100000" sqref="GE156:GE157" name="Rango2_31_28_63"/>
    <protectedRange algorithmName="SHA-512" hashValue="Umj9+5Ys20VQPxBFtc6qE5LtKKSgPKwit+B8dd4XnEUaLfBM2ozpkEC4YxwK0SbBiAHDDex+pY+LomQ0lyuamQ==" saltValue="N2/MCRws+mmA+NXw0axolg==" spinCount="100000" sqref="GI156:GI157 GG156:GG157 GD156:GD157 GK156:GK157 FX156:FX157 GA157" name="Rango2_31_2_95"/>
    <protectedRange algorithmName="SHA-512" hashValue="YXHanhqXL0e4jPrzkCF8r/22WmlCviFUW909WKuG1JOcU0mp0/Huh0aP3EaGYxV2ep0WGu48HsShAy4Ka2uOiw==" saltValue="h/7U5iwJm7DLR4tRVfwZYw==" spinCount="100000" sqref="GH156:GH157 GB156:GB157" name="Rango2_33_71"/>
    <protectedRange algorithmName="SHA-512" hashValue="pL4tgTKqwEsWSIEGFTBd+4pvEhE7d5Q99Eijs+L/Y1rhA0saQGGRJw5Pv2HLOP0quglztFwB6WVnQ1YGxd4AiQ==" saltValue="IF5mhk2RcoEjrcYppes1VA==" spinCount="100000" sqref="FS156:FS157" name="Rango2_30_65"/>
    <protectedRange algorithmName="SHA-512" hashValue="EEHzbvEYwO1eufllBljOz0uf9BJ2ENtvOScQ7IsS321QhYbwKn7qhHKKP8cKj02rTDvVRMWvwQ1ZP0mZWsBprQ==" saltValue="CjXqBRFbKezlWOFV37MnDQ==" spinCount="100000" sqref="GV158 GM158 GP158:GQ158" name="Rango2_30_2_89"/>
    <protectedRange algorithmName="SHA-512" hashValue="Rgskw+AQdeJ5qbJdarzTa3SCkJfDGziy0Uan5N0F3IWn/H3Z/e+VcB56R7Nes7MPxNHewNP1sSSucVjz3iTLeA==" saltValue="qKZH3DnwaZHBzy3cBZo1qQ==" spinCount="100000" sqref="GE158" name="Rango2_31_28_64"/>
    <protectedRange algorithmName="SHA-512" hashValue="Umj9+5Ys20VQPxBFtc6qE5LtKKSgPKwit+B8dd4XnEUaLfBM2ozpkEC4YxwK0SbBiAHDDex+pY+LomQ0lyuamQ==" saltValue="N2/MCRws+mmA+NXw0axolg==" spinCount="100000" sqref="GI158 GG158 GD158 GK158 FX158" name="Rango2_31_2_96"/>
    <protectedRange algorithmName="SHA-512" hashValue="YXHanhqXL0e4jPrzkCF8r/22WmlCviFUW909WKuG1JOcU0mp0/Huh0aP3EaGYxV2ep0WGu48HsShAy4Ka2uOiw==" saltValue="h/7U5iwJm7DLR4tRVfwZYw==" spinCount="100000" sqref="GH158 GB158" name="Rango2_33_72"/>
    <protectedRange algorithmName="SHA-512" hashValue="pL4tgTKqwEsWSIEGFTBd+4pvEhE7d5Q99Eijs+L/Y1rhA0saQGGRJw5Pv2HLOP0quglztFwB6WVnQ1YGxd4AiQ==" saltValue="IF5mhk2RcoEjrcYppes1VA==" spinCount="100000" sqref="FS158" name="Rango2_30_66"/>
    <protectedRange algorithmName="SHA-512" hashValue="EEHzbvEYwO1eufllBljOz0uf9BJ2ENtvOScQ7IsS321QhYbwKn7qhHKKP8cKj02rTDvVRMWvwQ1ZP0mZWsBprQ==" saltValue="CjXqBRFbKezlWOFV37MnDQ==" spinCount="100000" sqref="GV159:GV162 GM159:GM162 GP159:GQ162" name="Rango2_30_2_90"/>
    <protectedRange algorithmName="SHA-512" hashValue="Rgskw+AQdeJ5qbJdarzTa3SCkJfDGziy0Uan5N0F3IWn/H3Z/e+VcB56R7Nes7MPxNHewNP1sSSucVjz3iTLeA==" saltValue="qKZH3DnwaZHBzy3cBZo1qQ==" spinCount="100000" sqref="GE159:GE162" name="Rango2_31_28_65"/>
    <protectedRange algorithmName="SHA-512" hashValue="Umj9+5Ys20VQPxBFtc6qE5LtKKSgPKwit+B8dd4XnEUaLfBM2ozpkEC4YxwK0SbBiAHDDex+pY+LomQ0lyuamQ==" saltValue="N2/MCRws+mmA+NXw0axolg==" spinCount="100000" sqref="GI159:GI162 GG159:GG162 GD159:GD162 GK159:GK162 FX159:FX162 GA162" name="Rango2_31_2_97"/>
    <protectedRange algorithmName="SHA-512" hashValue="YXHanhqXL0e4jPrzkCF8r/22WmlCviFUW909WKuG1JOcU0mp0/Huh0aP3EaGYxV2ep0WGu48HsShAy4Ka2uOiw==" saltValue="h/7U5iwJm7DLR4tRVfwZYw==" spinCount="100000" sqref="GH159:GH162 GB159:GB160 GB162" name="Rango2_33_73"/>
    <protectedRange algorithmName="SHA-512" hashValue="pL4tgTKqwEsWSIEGFTBd+4pvEhE7d5Q99Eijs+L/Y1rhA0saQGGRJw5Pv2HLOP0quglztFwB6WVnQ1YGxd4AiQ==" saltValue="IF5mhk2RcoEjrcYppes1VA==" spinCount="100000" sqref="FS159:FS162" name="Rango2_30_67"/>
    <protectedRange algorithmName="SHA-512" hashValue="EEHzbvEYwO1eufllBljOz0uf9BJ2ENtvOScQ7IsS321QhYbwKn7qhHKKP8cKj02rTDvVRMWvwQ1ZP0mZWsBprQ==" saltValue="CjXqBRFbKezlWOFV37MnDQ==" spinCount="100000" sqref="GV163 GM163 GP163:GQ163" name="Rango2_30_2_91"/>
    <protectedRange algorithmName="SHA-512" hashValue="Rgskw+AQdeJ5qbJdarzTa3SCkJfDGziy0Uan5N0F3IWn/H3Z/e+VcB56R7Nes7MPxNHewNP1sSSucVjz3iTLeA==" saltValue="qKZH3DnwaZHBzy3cBZo1qQ==" spinCount="100000" sqref="GE163" name="Rango2_31_28_66"/>
    <protectedRange algorithmName="SHA-512" hashValue="Umj9+5Ys20VQPxBFtc6qE5LtKKSgPKwit+B8dd4XnEUaLfBM2ozpkEC4YxwK0SbBiAHDDex+pY+LomQ0lyuamQ==" saltValue="N2/MCRws+mmA+NXw0axolg==" spinCount="100000" sqref="GI163 GG163 GD163 GK163 FX163" name="Rango2_31_2_98"/>
    <protectedRange algorithmName="SHA-512" hashValue="YXHanhqXL0e4jPrzkCF8r/22WmlCviFUW909WKuG1JOcU0mp0/Huh0aP3EaGYxV2ep0WGu48HsShAy4Ka2uOiw==" saltValue="h/7U5iwJm7DLR4tRVfwZYw==" spinCount="100000" sqref="GH163 GB163" name="Rango2_33_74"/>
    <protectedRange algorithmName="SHA-512" hashValue="pL4tgTKqwEsWSIEGFTBd+4pvEhE7d5Q99Eijs+L/Y1rhA0saQGGRJw5Pv2HLOP0quglztFwB6WVnQ1YGxd4AiQ==" saltValue="IF5mhk2RcoEjrcYppes1VA==" spinCount="100000" sqref="FS163" name="Rango2_30_68"/>
    <protectedRange algorithmName="SHA-512" hashValue="EEHzbvEYwO1eufllBljOz0uf9BJ2ENtvOScQ7IsS321QhYbwKn7qhHKKP8cKj02rTDvVRMWvwQ1ZP0mZWsBprQ==" saltValue="CjXqBRFbKezlWOFV37MnDQ==" spinCount="100000" sqref="GV164 GM164 GP164:GQ164" name="Rango2_30_2_92"/>
    <protectedRange algorithmName="SHA-512" hashValue="Rgskw+AQdeJ5qbJdarzTa3SCkJfDGziy0Uan5N0F3IWn/H3Z/e+VcB56R7Nes7MPxNHewNP1sSSucVjz3iTLeA==" saltValue="qKZH3DnwaZHBzy3cBZo1qQ==" spinCount="100000" sqref="GE164" name="Rango2_31_28_67"/>
    <protectedRange algorithmName="SHA-512" hashValue="Umj9+5Ys20VQPxBFtc6qE5LtKKSgPKwit+B8dd4XnEUaLfBM2ozpkEC4YxwK0SbBiAHDDex+pY+LomQ0lyuamQ==" saltValue="N2/MCRws+mmA+NXw0axolg==" spinCount="100000" sqref="GI164 GG164 GD164 GK164 FX164 GA164" name="Rango2_31_2_99"/>
    <protectedRange algorithmName="SHA-512" hashValue="YXHanhqXL0e4jPrzkCF8r/22WmlCviFUW909WKuG1JOcU0mp0/Huh0aP3EaGYxV2ep0WGu48HsShAy4Ka2uOiw==" saltValue="h/7U5iwJm7DLR4tRVfwZYw==" spinCount="100000" sqref="GH164 GB164" name="Rango2_33_75"/>
    <protectedRange algorithmName="SHA-512" hashValue="pL4tgTKqwEsWSIEGFTBd+4pvEhE7d5Q99Eijs+L/Y1rhA0saQGGRJw5Pv2HLOP0quglztFwB6WVnQ1YGxd4AiQ==" saltValue="IF5mhk2RcoEjrcYppes1VA==" spinCount="100000" sqref="FS164" name="Rango2_30_69"/>
    <protectedRange algorithmName="SHA-512" hashValue="EEHzbvEYwO1eufllBljOz0uf9BJ2ENtvOScQ7IsS321QhYbwKn7qhHKKP8cKj02rTDvVRMWvwQ1ZP0mZWsBprQ==" saltValue="CjXqBRFbKezlWOFV37MnDQ==" spinCount="100000" sqref="GV165:GV166 GM165:GM166 GP165:GQ166" name="Rango2_30_2_93"/>
    <protectedRange algorithmName="SHA-512" hashValue="Rgskw+AQdeJ5qbJdarzTa3SCkJfDGziy0Uan5N0F3IWn/H3Z/e+VcB56R7Nes7MPxNHewNP1sSSucVjz3iTLeA==" saltValue="qKZH3DnwaZHBzy3cBZo1qQ==" spinCount="100000" sqref="GE166" name="Rango2_31_28_68"/>
    <protectedRange algorithmName="SHA-512" hashValue="YXHanhqXL0e4jPrzkCF8r/22WmlCviFUW909WKuG1JOcU0mp0/Huh0aP3EaGYxV2ep0WGu48HsShAy4Ka2uOiw==" saltValue="h/7U5iwJm7DLR4tRVfwZYw==" spinCount="100000" sqref="GH165:GH166 GB165:GB166" name="Rango2_33_76"/>
    <protectedRange algorithmName="SHA-512" hashValue="pL4tgTKqwEsWSIEGFTBd+4pvEhE7d5Q99Eijs+L/Y1rhA0saQGGRJw5Pv2HLOP0quglztFwB6WVnQ1YGxd4AiQ==" saltValue="IF5mhk2RcoEjrcYppes1VA==" spinCount="100000" sqref="FS165:FS166" name="Rango2_30_70"/>
    <protectedRange algorithmName="SHA-512" hashValue="EEHzbvEYwO1eufllBljOz0uf9BJ2ENtvOScQ7IsS321QhYbwKn7qhHKKP8cKj02rTDvVRMWvwQ1ZP0mZWsBprQ==" saltValue="CjXqBRFbKezlWOFV37MnDQ==" spinCount="100000" sqref="GV167 GM167 GP167:GQ167" name="Rango2_30_2_94"/>
    <protectedRange algorithmName="SHA-512" hashValue="Rgskw+AQdeJ5qbJdarzTa3SCkJfDGziy0Uan5N0F3IWn/H3Z/e+VcB56R7Nes7MPxNHewNP1sSSucVjz3iTLeA==" saltValue="qKZH3DnwaZHBzy3cBZo1qQ==" spinCount="100000" sqref="GE167" name="Rango2_31_28_69"/>
    <protectedRange algorithmName="SHA-512" hashValue="YXHanhqXL0e4jPrzkCF8r/22WmlCviFUW909WKuG1JOcU0mp0/Huh0aP3EaGYxV2ep0WGu48HsShAy4Ka2uOiw==" saltValue="h/7U5iwJm7DLR4tRVfwZYw==" spinCount="100000" sqref="GH167" name="Rango2_33_77"/>
    <protectedRange algorithmName="SHA-512" hashValue="pL4tgTKqwEsWSIEGFTBd+4pvEhE7d5Q99Eijs+L/Y1rhA0saQGGRJw5Pv2HLOP0quglztFwB6WVnQ1YGxd4AiQ==" saltValue="IF5mhk2RcoEjrcYppes1VA==" spinCount="100000" sqref="FS167" name="Rango2_30_71"/>
    <protectedRange algorithmName="SHA-512" hashValue="EEHzbvEYwO1eufllBljOz0uf9BJ2ENtvOScQ7IsS321QhYbwKn7qhHKKP8cKj02rTDvVRMWvwQ1ZP0mZWsBprQ==" saltValue="CjXqBRFbKezlWOFV37MnDQ==" spinCount="100000" sqref="GV168 GM168 GP168:GQ168" name="Rango2_30_2_95"/>
    <protectedRange algorithmName="SHA-512" hashValue="Rgskw+AQdeJ5qbJdarzTa3SCkJfDGziy0Uan5N0F3IWn/H3Z/e+VcB56R7Nes7MPxNHewNP1sSSucVjz3iTLeA==" saltValue="qKZH3DnwaZHBzy3cBZo1qQ==" spinCount="100000" sqref="GE168" name="Rango2_31_28_70"/>
    <protectedRange algorithmName="SHA-512" hashValue="YXHanhqXL0e4jPrzkCF8r/22WmlCviFUW909WKuG1JOcU0mp0/Huh0aP3EaGYxV2ep0WGu48HsShAy4Ka2uOiw==" saltValue="h/7U5iwJm7DLR4tRVfwZYw==" spinCount="100000" sqref="GH168" name="Rango2_33_78"/>
    <protectedRange algorithmName="SHA-512" hashValue="pL4tgTKqwEsWSIEGFTBd+4pvEhE7d5Q99Eijs+L/Y1rhA0saQGGRJw5Pv2HLOP0quglztFwB6WVnQ1YGxd4AiQ==" saltValue="IF5mhk2RcoEjrcYppes1VA==" spinCount="100000" sqref="FS168" name="Rango2_30_72"/>
    <protectedRange algorithmName="SHA-512" hashValue="EEHzbvEYwO1eufllBljOz0uf9BJ2ENtvOScQ7IsS321QhYbwKn7qhHKKP8cKj02rTDvVRMWvwQ1ZP0mZWsBprQ==" saltValue="CjXqBRFbKezlWOFV37MnDQ==" spinCount="100000" sqref="GV169 GM169 GP169:GQ169" name="Rango2_30_2_96"/>
    <protectedRange algorithmName="SHA-512" hashValue="Rgskw+AQdeJ5qbJdarzTa3SCkJfDGziy0Uan5N0F3IWn/H3Z/e+VcB56R7Nes7MPxNHewNP1sSSucVjz3iTLeA==" saltValue="qKZH3DnwaZHBzy3cBZo1qQ==" spinCount="100000" sqref="GE169" name="Rango2_31_28_71"/>
    <protectedRange algorithmName="SHA-512" hashValue="YXHanhqXL0e4jPrzkCF8r/22WmlCviFUW909WKuG1JOcU0mp0/Huh0aP3EaGYxV2ep0WGu48HsShAy4Ka2uOiw==" saltValue="h/7U5iwJm7DLR4tRVfwZYw==" spinCount="100000" sqref="GH169 GB169" name="Rango2_33_79"/>
    <protectedRange algorithmName="SHA-512" hashValue="pL4tgTKqwEsWSIEGFTBd+4pvEhE7d5Q99Eijs+L/Y1rhA0saQGGRJw5Pv2HLOP0quglztFwB6WVnQ1YGxd4AiQ==" saltValue="IF5mhk2RcoEjrcYppes1VA==" spinCount="100000" sqref="FS169" name="Rango2_30_73"/>
    <protectedRange algorithmName="SHA-512" hashValue="EEHzbvEYwO1eufllBljOz0uf9BJ2ENtvOScQ7IsS321QhYbwKn7qhHKKP8cKj02rTDvVRMWvwQ1ZP0mZWsBprQ==" saltValue="CjXqBRFbKezlWOFV37MnDQ==" spinCount="100000" sqref="GV170 GM170 GP170:GQ170" name="Rango2_30_2_97"/>
    <protectedRange algorithmName="SHA-512" hashValue="Rgskw+AQdeJ5qbJdarzTa3SCkJfDGziy0Uan5N0F3IWn/H3Z/e+VcB56R7Nes7MPxNHewNP1sSSucVjz3iTLeA==" saltValue="qKZH3DnwaZHBzy3cBZo1qQ==" spinCount="100000" sqref="GE170" name="Rango2_31_28_72"/>
    <protectedRange algorithmName="SHA-512" hashValue="YXHanhqXL0e4jPrzkCF8r/22WmlCviFUW909WKuG1JOcU0mp0/Huh0aP3EaGYxV2ep0WGu48HsShAy4Ka2uOiw==" saltValue="h/7U5iwJm7DLR4tRVfwZYw==" spinCount="100000" sqref="GH170 GB170" name="Rango2_33_80"/>
    <protectedRange algorithmName="SHA-512" hashValue="pL4tgTKqwEsWSIEGFTBd+4pvEhE7d5Q99Eijs+L/Y1rhA0saQGGRJw5Pv2HLOP0quglztFwB6WVnQ1YGxd4AiQ==" saltValue="IF5mhk2RcoEjrcYppes1VA==" spinCount="100000" sqref="FS170" name="Rango2_30_74"/>
    <protectedRange algorithmName="SHA-512" hashValue="EEHzbvEYwO1eufllBljOz0uf9BJ2ENtvOScQ7IsS321QhYbwKn7qhHKKP8cKj02rTDvVRMWvwQ1ZP0mZWsBprQ==" saltValue="CjXqBRFbKezlWOFV37MnDQ==" spinCount="100000" sqref="GV171 GM171 GP171:GQ171" name="Rango2_30_2_98"/>
    <protectedRange algorithmName="SHA-512" hashValue="Rgskw+AQdeJ5qbJdarzTa3SCkJfDGziy0Uan5N0F3IWn/H3Z/e+VcB56R7Nes7MPxNHewNP1sSSucVjz3iTLeA==" saltValue="qKZH3DnwaZHBzy3cBZo1qQ==" spinCount="100000" sqref="GE171" name="Rango2_31_28_73"/>
    <protectedRange algorithmName="SHA-512" hashValue="YXHanhqXL0e4jPrzkCF8r/22WmlCviFUW909WKuG1JOcU0mp0/Huh0aP3EaGYxV2ep0WGu48HsShAy4Ka2uOiw==" saltValue="h/7U5iwJm7DLR4tRVfwZYw==" spinCount="100000" sqref="GH171" name="Rango2_33_81"/>
    <protectedRange algorithmName="SHA-512" hashValue="pL4tgTKqwEsWSIEGFTBd+4pvEhE7d5Q99Eijs+L/Y1rhA0saQGGRJw5Pv2HLOP0quglztFwB6WVnQ1YGxd4AiQ==" saltValue="IF5mhk2RcoEjrcYppes1VA==" spinCount="100000" sqref="FS171" name="Rango2_30_75"/>
    <protectedRange algorithmName="SHA-512" hashValue="EEHzbvEYwO1eufllBljOz0uf9BJ2ENtvOScQ7IsS321QhYbwKn7qhHKKP8cKj02rTDvVRMWvwQ1ZP0mZWsBprQ==" saltValue="CjXqBRFbKezlWOFV37MnDQ==" spinCount="100000" sqref="GV172:GV173 GM172:GM173 GP172:GQ173" name="Rango2_30_2_99"/>
    <protectedRange algorithmName="SHA-512" hashValue="Rgskw+AQdeJ5qbJdarzTa3SCkJfDGziy0Uan5N0F3IWn/H3Z/e+VcB56R7Nes7MPxNHewNP1sSSucVjz3iTLeA==" saltValue="qKZH3DnwaZHBzy3cBZo1qQ==" spinCount="100000" sqref="GE172:GE173" name="Rango2_31_28_74"/>
    <protectedRange algorithmName="SHA-512" hashValue="YXHanhqXL0e4jPrzkCF8r/22WmlCviFUW909WKuG1JOcU0mp0/Huh0aP3EaGYxV2ep0WGu48HsShAy4Ka2uOiw==" saltValue="h/7U5iwJm7DLR4tRVfwZYw==" spinCount="100000" sqref="GH172:GH173 GB172:GB173" name="Rango2_33_82"/>
    <protectedRange algorithmName="SHA-512" hashValue="pL4tgTKqwEsWSIEGFTBd+4pvEhE7d5Q99Eijs+L/Y1rhA0saQGGRJw5Pv2HLOP0quglztFwB6WVnQ1YGxd4AiQ==" saltValue="IF5mhk2RcoEjrcYppes1VA==" spinCount="100000" sqref="FS172:FS173" name="Rango2_30_76"/>
    <protectedRange algorithmName="SHA-512" hashValue="Rgskw+AQdeJ5qbJdarzTa3SCkJfDGziy0Uan5N0F3IWn/H3Z/e+VcB56R7Nes7MPxNHewNP1sSSucVjz3iTLeA==" saltValue="qKZH3DnwaZHBzy3cBZo1qQ==" spinCount="100000" sqref="GE174:GE176" name="Rango2_31_28_75"/>
    <protectedRange algorithmName="SHA-512" hashValue="YXHanhqXL0e4jPrzkCF8r/22WmlCviFUW909WKuG1JOcU0mp0/Huh0aP3EaGYxV2ep0WGu48HsShAy4Ka2uOiw==" saltValue="h/7U5iwJm7DLR4tRVfwZYw==" spinCount="100000" sqref="GH174:GH176 GB175:GB176" name="Rango2_33_83"/>
    <protectedRange algorithmName="SHA-512" hashValue="pL4tgTKqwEsWSIEGFTBd+4pvEhE7d5Q99Eijs+L/Y1rhA0saQGGRJw5Pv2HLOP0quglztFwB6WVnQ1YGxd4AiQ==" saltValue="IF5mhk2RcoEjrcYppes1VA==" spinCount="100000" sqref="FS174:FS176" name="Rango2_30_77"/>
    <protectedRange algorithmName="SHA-512" hashValue="Rgskw+AQdeJ5qbJdarzTa3SCkJfDGziy0Uan5N0F3IWn/H3Z/e+VcB56R7Nes7MPxNHewNP1sSSucVjz3iTLeA==" saltValue="qKZH3DnwaZHBzy3cBZo1qQ==" spinCount="100000" sqref="GE177" name="Rango2_31_28_76"/>
    <protectedRange algorithmName="SHA-512" hashValue="YXHanhqXL0e4jPrzkCF8r/22WmlCviFUW909WKuG1JOcU0mp0/Huh0aP3EaGYxV2ep0WGu48HsShAy4Ka2uOiw==" saltValue="h/7U5iwJm7DLR4tRVfwZYw==" spinCount="100000" sqref="GH177 GB177" name="Rango2_33_84"/>
    <protectedRange algorithmName="SHA-512" hashValue="pL4tgTKqwEsWSIEGFTBd+4pvEhE7d5Q99Eijs+L/Y1rhA0saQGGRJw5Pv2HLOP0quglztFwB6WVnQ1YGxd4AiQ==" saltValue="IF5mhk2RcoEjrcYppes1VA==" spinCount="100000" sqref="FS177" name="Rango2_30_78"/>
    <protectedRange algorithmName="SHA-512" hashValue="Rgskw+AQdeJ5qbJdarzTa3SCkJfDGziy0Uan5N0F3IWn/H3Z/e+VcB56R7Nes7MPxNHewNP1sSSucVjz3iTLeA==" saltValue="qKZH3DnwaZHBzy3cBZo1qQ==" spinCount="100000" sqref="GE178:GE179" name="Rango2_31_28_77"/>
    <protectedRange algorithmName="SHA-512" hashValue="YXHanhqXL0e4jPrzkCF8r/22WmlCviFUW909WKuG1JOcU0mp0/Huh0aP3EaGYxV2ep0WGu48HsShAy4Ka2uOiw==" saltValue="h/7U5iwJm7DLR4tRVfwZYw==" spinCount="100000" sqref="GH178:GH179 GB178" name="Rango2_33_85"/>
    <protectedRange algorithmName="SHA-512" hashValue="pL4tgTKqwEsWSIEGFTBd+4pvEhE7d5Q99Eijs+L/Y1rhA0saQGGRJw5Pv2HLOP0quglztFwB6WVnQ1YGxd4AiQ==" saltValue="IF5mhk2RcoEjrcYppes1VA==" spinCount="100000" sqref="FS178:FS179" name="Rango2_30_79"/>
    <protectedRange algorithmName="SHA-512" hashValue="Rgskw+AQdeJ5qbJdarzTa3SCkJfDGziy0Uan5N0F3IWn/H3Z/e+VcB56R7Nes7MPxNHewNP1sSSucVjz3iTLeA==" saltValue="qKZH3DnwaZHBzy3cBZo1qQ==" spinCount="100000" sqref="GE180" name="Rango2_31_28_78"/>
    <protectedRange algorithmName="SHA-512" hashValue="YXHanhqXL0e4jPrzkCF8r/22WmlCviFUW909WKuG1JOcU0mp0/Huh0aP3EaGYxV2ep0WGu48HsShAy4Ka2uOiw==" saltValue="h/7U5iwJm7DLR4tRVfwZYw==" spinCount="100000" sqref="GH180 GB180" name="Rango2_33_86"/>
    <protectedRange algorithmName="SHA-512" hashValue="pL4tgTKqwEsWSIEGFTBd+4pvEhE7d5Q99Eijs+L/Y1rhA0saQGGRJw5Pv2HLOP0quglztFwB6WVnQ1YGxd4AiQ==" saltValue="IF5mhk2RcoEjrcYppes1VA==" spinCount="100000" sqref="FS180" name="Rango2_30_80"/>
    <protectedRange algorithmName="SHA-512" hashValue="Rgskw+AQdeJ5qbJdarzTa3SCkJfDGziy0Uan5N0F3IWn/H3Z/e+VcB56R7Nes7MPxNHewNP1sSSucVjz3iTLeA==" saltValue="qKZH3DnwaZHBzy3cBZo1qQ==" spinCount="100000" sqref="GE181" name="Rango2_31_28_79"/>
    <protectedRange algorithmName="SHA-512" hashValue="YXHanhqXL0e4jPrzkCF8r/22WmlCviFUW909WKuG1JOcU0mp0/Huh0aP3EaGYxV2ep0WGu48HsShAy4Ka2uOiw==" saltValue="h/7U5iwJm7DLR4tRVfwZYw==" spinCount="100000" sqref="GH181 GB181" name="Rango2_33_87"/>
    <protectedRange algorithmName="SHA-512" hashValue="pL4tgTKqwEsWSIEGFTBd+4pvEhE7d5Q99Eijs+L/Y1rhA0saQGGRJw5Pv2HLOP0quglztFwB6WVnQ1YGxd4AiQ==" saltValue="IF5mhk2RcoEjrcYppes1VA==" spinCount="100000" sqref="FS181" name="Rango2_30_81"/>
    <protectedRange algorithmName="SHA-512" hashValue="Rgskw+AQdeJ5qbJdarzTa3SCkJfDGziy0Uan5N0F3IWn/H3Z/e+VcB56R7Nes7MPxNHewNP1sSSucVjz3iTLeA==" saltValue="qKZH3DnwaZHBzy3cBZo1qQ==" spinCount="100000" sqref="GE182" name="Rango2_31_28_80"/>
    <protectedRange algorithmName="SHA-512" hashValue="YXHanhqXL0e4jPrzkCF8r/22WmlCviFUW909WKuG1JOcU0mp0/Huh0aP3EaGYxV2ep0WGu48HsShAy4Ka2uOiw==" saltValue="h/7U5iwJm7DLR4tRVfwZYw==" spinCount="100000" sqref="GH182 GB182" name="Rango2_33_88"/>
    <protectedRange algorithmName="SHA-512" hashValue="pL4tgTKqwEsWSIEGFTBd+4pvEhE7d5Q99Eijs+L/Y1rhA0saQGGRJw5Pv2HLOP0quglztFwB6WVnQ1YGxd4AiQ==" saltValue="IF5mhk2RcoEjrcYppes1VA==" spinCount="100000" sqref="FS182" name="Rango2_30_82"/>
    <protectedRange algorithmName="SHA-512" hashValue="Rgskw+AQdeJ5qbJdarzTa3SCkJfDGziy0Uan5N0F3IWn/H3Z/e+VcB56R7Nes7MPxNHewNP1sSSucVjz3iTLeA==" saltValue="qKZH3DnwaZHBzy3cBZo1qQ==" spinCount="100000" sqref="GE183" name="Rango2_31_28_81"/>
    <protectedRange algorithmName="SHA-512" hashValue="YXHanhqXL0e4jPrzkCF8r/22WmlCviFUW909WKuG1JOcU0mp0/Huh0aP3EaGYxV2ep0WGu48HsShAy4Ka2uOiw==" saltValue="h/7U5iwJm7DLR4tRVfwZYw==" spinCount="100000" sqref="GH183 GB183" name="Rango2_33_89"/>
    <protectedRange algorithmName="SHA-512" hashValue="pL4tgTKqwEsWSIEGFTBd+4pvEhE7d5Q99Eijs+L/Y1rhA0saQGGRJw5Pv2HLOP0quglztFwB6WVnQ1YGxd4AiQ==" saltValue="IF5mhk2RcoEjrcYppes1VA==" spinCount="100000" sqref="FS183" name="Rango2_30_83"/>
    <protectedRange algorithmName="SHA-512" hashValue="Rgskw+AQdeJ5qbJdarzTa3SCkJfDGziy0Uan5N0F3IWn/H3Z/e+VcB56R7Nes7MPxNHewNP1sSSucVjz3iTLeA==" saltValue="qKZH3DnwaZHBzy3cBZo1qQ==" spinCount="100000" sqref="GE184" name="Rango2_31_28_82"/>
    <protectedRange algorithmName="SHA-512" hashValue="YXHanhqXL0e4jPrzkCF8r/22WmlCviFUW909WKuG1JOcU0mp0/Huh0aP3EaGYxV2ep0WGu48HsShAy4Ka2uOiw==" saltValue="h/7U5iwJm7DLR4tRVfwZYw==" spinCount="100000" sqref="GH184 GB184" name="Rango2_33_90"/>
    <protectedRange algorithmName="SHA-512" hashValue="pL4tgTKqwEsWSIEGFTBd+4pvEhE7d5Q99Eijs+L/Y1rhA0saQGGRJw5Pv2HLOP0quglztFwB6WVnQ1YGxd4AiQ==" saltValue="IF5mhk2RcoEjrcYppes1VA==" spinCount="100000" sqref="FS184" name="Rango2_30_84"/>
    <protectedRange algorithmName="SHA-512" hashValue="Rgskw+AQdeJ5qbJdarzTa3SCkJfDGziy0Uan5N0F3IWn/H3Z/e+VcB56R7Nes7MPxNHewNP1sSSucVjz3iTLeA==" saltValue="qKZH3DnwaZHBzy3cBZo1qQ==" spinCount="100000" sqref="GE185:GE188" name="Rango2_31_28_83"/>
    <protectedRange algorithmName="SHA-512" hashValue="YXHanhqXL0e4jPrzkCF8r/22WmlCviFUW909WKuG1JOcU0mp0/Huh0aP3EaGYxV2ep0WGu48HsShAy4Ka2uOiw==" saltValue="h/7U5iwJm7DLR4tRVfwZYw==" spinCount="100000" sqref="GH185:GH188 GB185:GB188" name="Rango2_33_91"/>
    <protectedRange algorithmName="SHA-512" hashValue="pL4tgTKqwEsWSIEGFTBd+4pvEhE7d5Q99Eijs+L/Y1rhA0saQGGRJw5Pv2HLOP0quglztFwB6WVnQ1YGxd4AiQ==" saltValue="IF5mhk2RcoEjrcYppes1VA==" spinCount="100000" sqref="FS185:FS188" name="Rango2_30_85"/>
    <protectedRange algorithmName="SHA-512" hashValue="9+DNppQbWrLYYUMoJ+lyQctV2bX3Vq9kZnegLbpjTLP49It2ovUbcartuoQTeXgP+TGpY//7mDH/UQlFCKDGiA==" saltValue="KUnni6YEm00anzSSvyLqQA==" spinCount="100000" sqref="JB143" name="Rango2_21_2"/>
    <protectedRange algorithmName="SHA-512" hashValue="Gqwr8n5jYbCESAqCFk8dpOzViQICBV+k0xoqBoQaZ5lHaRlvT9TZDB4yXtm+qC6OhD064ZDBOFWkwo+LHXu1sg==" saltValue="gEL9PCN2ekF2IxW9yqAGYA==" spinCount="100000" sqref="IR143:IR144" name="Rango2_40_2_54"/>
    <protectedRange algorithmName="SHA-512" hashValue="D8TacORwT7iz0mF9GEucchnMHfB5er2FFjQsxyeWWyeJkM6Bt3gYQ3LbcHPxZXFpVAYtFOuTrzYOCJrlZDx16g==" saltValue="QtCzIBktdS4NZkOEGcLTRQ==" spinCount="100000" sqref="IV143:IV144" name="Rango2_41_54"/>
    <protectedRange algorithmName="SHA-512" hashValue="Gqwr8n5jYbCESAqCFk8dpOzViQICBV+k0xoqBoQaZ5lHaRlvT9TZDB4yXtm+qC6OhD064ZDBOFWkwo+LHXu1sg==" saltValue="gEL9PCN2ekF2IxW9yqAGYA==" spinCount="100000" sqref="IR145" name="Rango2_40_2_55"/>
    <protectedRange algorithmName="SHA-512" hashValue="D8TacORwT7iz0mF9GEucchnMHfB5er2FFjQsxyeWWyeJkM6Bt3gYQ3LbcHPxZXFpVAYtFOuTrzYOCJrlZDx16g==" saltValue="QtCzIBktdS4NZkOEGcLTRQ==" spinCount="100000" sqref="IV145" name="Rango2_41_55"/>
    <protectedRange algorithmName="SHA-512" hashValue="Gqwr8n5jYbCESAqCFk8dpOzViQICBV+k0xoqBoQaZ5lHaRlvT9TZDB4yXtm+qC6OhD064ZDBOFWkwo+LHXu1sg==" saltValue="gEL9PCN2ekF2IxW9yqAGYA==" spinCount="100000" sqref="IR146" name="Rango2_40_2_56"/>
    <protectedRange algorithmName="SHA-512" hashValue="D8TacORwT7iz0mF9GEucchnMHfB5er2FFjQsxyeWWyeJkM6Bt3gYQ3LbcHPxZXFpVAYtFOuTrzYOCJrlZDx16g==" saltValue="QtCzIBktdS4NZkOEGcLTRQ==" spinCount="100000" sqref="IV146" name="Rango2_41_56"/>
    <protectedRange algorithmName="SHA-512" hashValue="Gqwr8n5jYbCESAqCFk8dpOzViQICBV+k0xoqBoQaZ5lHaRlvT9TZDB4yXtm+qC6OhD064ZDBOFWkwo+LHXu1sg==" saltValue="gEL9PCN2ekF2IxW9yqAGYA==" spinCount="100000" sqref="IR147:IR148" name="Rango2_40_2_57"/>
    <protectedRange algorithmName="SHA-512" hashValue="D8TacORwT7iz0mF9GEucchnMHfB5er2FFjQsxyeWWyeJkM6Bt3gYQ3LbcHPxZXFpVAYtFOuTrzYOCJrlZDx16g==" saltValue="QtCzIBktdS4NZkOEGcLTRQ==" spinCount="100000" sqref="IV147:IV148" name="Rango2_41_57"/>
    <protectedRange algorithmName="SHA-512" hashValue="Gqwr8n5jYbCESAqCFk8dpOzViQICBV+k0xoqBoQaZ5lHaRlvT9TZDB4yXtm+qC6OhD064ZDBOFWkwo+LHXu1sg==" saltValue="gEL9PCN2ekF2IxW9yqAGYA==" spinCount="100000" sqref="IR149:IR150" name="Rango2_40_2_58"/>
    <protectedRange algorithmName="SHA-512" hashValue="D8TacORwT7iz0mF9GEucchnMHfB5er2FFjQsxyeWWyeJkM6Bt3gYQ3LbcHPxZXFpVAYtFOuTrzYOCJrlZDx16g==" saltValue="QtCzIBktdS4NZkOEGcLTRQ==" spinCount="100000" sqref="IV149:IV150" name="Rango2_41_58"/>
    <protectedRange algorithmName="SHA-512" hashValue="Gqwr8n5jYbCESAqCFk8dpOzViQICBV+k0xoqBoQaZ5lHaRlvT9TZDB4yXtm+qC6OhD064ZDBOFWkwo+LHXu1sg==" saltValue="gEL9PCN2ekF2IxW9yqAGYA==" spinCount="100000" sqref="IR151" name="Rango2_40_2_59"/>
    <protectedRange algorithmName="SHA-512" hashValue="D8TacORwT7iz0mF9GEucchnMHfB5er2FFjQsxyeWWyeJkM6Bt3gYQ3LbcHPxZXFpVAYtFOuTrzYOCJrlZDx16g==" saltValue="QtCzIBktdS4NZkOEGcLTRQ==" spinCount="100000" sqref="IV151" name="Rango2_41_59"/>
    <protectedRange algorithmName="SHA-512" hashValue="Gqwr8n5jYbCESAqCFk8dpOzViQICBV+k0xoqBoQaZ5lHaRlvT9TZDB4yXtm+qC6OhD064ZDBOFWkwo+LHXu1sg==" saltValue="gEL9PCN2ekF2IxW9yqAGYA==" spinCount="100000" sqref="IR152" name="Rango2_40_2_60"/>
    <protectedRange algorithmName="SHA-512" hashValue="D8TacORwT7iz0mF9GEucchnMHfB5er2FFjQsxyeWWyeJkM6Bt3gYQ3LbcHPxZXFpVAYtFOuTrzYOCJrlZDx16g==" saltValue="QtCzIBktdS4NZkOEGcLTRQ==" spinCount="100000" sqref="IV152" name="Rango2_41_60"/>
    <protectedRange algorithmName="SHA-512" hashValue="Gqwr8n5jYbCESAqCFk8dpOzViQICBV+k0xoqBoQaZ5lHaRlvT9TZDB4yXtm+qC6OhD064ZDBOFWkwo+LHXu1sg==" saltValue="gEL9PCN2ekF2IxW9yqAGYA==" spinCount="100000" sqref="IR153" name="Rango2_40_2_61"/>
    <protectedRange algorithmName="SHA-512" hashValue="D8TacORwT7iz0mF9GEucchnMHfB5er2FFjQsxyeWWyeJkM6Bt3gYQ3LbcHPxZXFpVAYtFOuTrzYOCJrlZDx16g==" saltValue="QtCzIBktdS4NZkOEGcLTRQ==" spinCount="100000" sqref="IV153" name="Rango2_41_61"/>
    <protectedRange algorithmName="SHA-512" hashValue="Gqwr8n5jYbCESAqCFk8dpOzViQICBV+k0xoqBoQaZ5lHaRlvT9TZDB4yXtm+qC6OhD064ZDBOFWkwo+LHXu1sg==" saltValue="gEL9PCN2ekF2IxW9yqAGYA==" spinCount="100000" sqref="IR154" name="Rango2_40_2_62"/>
    <protectedRange algorithmName="SHA-512" hashValue="D8TacORwT7iz0mF9GEucchnMHfB5er2FFjQsxyeWWyeJkM6Bt3gYQ3LbcHPxZXFpVAYtFOuTrzYOCJrlZDx16g==" saltValue="QtCzIBktdS4NZkOEGcLTRQ==" spinCount="100000" sqref="IV154" name="Rango2_41_62"/>
    <protectedRange algorithmName="SHA-512" hashValue="Gqwr8n5jYbCESAqCFk8dpOzViQICBV+k0xoqBoQaZ5lHaRlvT9TZDB4yXtm+qC6OhD064ZDBOFWkwo+LHXu1sg==" saltValue="gEL9PCN2ekF2IxW9yqAGYA==" spinCount="100000" sqref="IR155" name="Rango2_40_2_63"/>
    <protectedRange algorithmName="SHA-512" hashValue="D8TacORwT7iz0mF9GEucchnMHfB5er2FFjQsxyeWWyeJkM6Bt3gYQ3LbcHPxZXFpVAYtFOuTrzYOCJrlZDx16g==" saltValue="QtCzIBktdS4NZkOEGcLTRQ==" spinCount="100000" sqref="IV155" name="Rango2_41_63"/>
    <protectedRange algorithmName="SHA-512" hashValue="Gqwr8n5jYbCESAqCFk8dpOzViQICBV+k0xoqBoQaZ5lHaRlvT9TZDB4yXtm+qC6OhD064ZDBOFWkwo+LHXu1sg==" saltValue="gEL9PCN2ekF2IxW9yqAGYA==" spinCount="100000" sqref="IR156:IR157" name="Rango2_40_2_64"/>
    <protectedRange algorithmName="SHA-512" hashValue="D8TacORwT7iz0mF9GEucchnMHfB5er2FFjQsxyeWWyeJkM6Bt3gYQ3LbcHPxZXFpVAYtFOuTrzYOCJrlZDx16g==" saltValue="QtCzIBktdS4NZkOEGcLTRQ==" spinCount="100000" sqref="IV156:IV157" name="Rango2_41_64"/>
    <protectedRange algorithmName="SHA-512" hashValue="Gqwr8n5jYbCESAqCFk8dpOzViQICBV+k0xoqBoQaZ5lHaRlvT9TZDB4yXtm+qC6OhD064ZDBOFWkwo+LHXu1sg==" saltValue="gEL9PCN2ekF2IxW9yqAGYA==" spinCount="100000" sqref="IR158" name="Rango2_40_2_65"/>
    <protectedRange algorithmName="SHA-512" hashValue="D8TacORwT7iz0mF9GEucchnMHfB5er2FFjQsxyeWWyeJkM6Bt3gYQ3LbcHPxZXFpVAYtFOuTrzYOCJrlZDx16g==" saltValue="QtCzIBktdS4NZkOEGcLTRQ==" spinCount="100000" sqref="IV158" name="Rango2_41_65"/>
    <protectedRange algorithmName="SHA-512" hashValue="Gqwr8n5jYbCESAqCFk8dpOzViQICBV+k0xoqBoQaZ5lHaRlvT9TZDB4yXtm+qC6OhD064ZDBOFWkwo+LHXu1sg==" saltValue="gEL9PCN2ekF2IxW9yqAGYA==" spinCount="100000" sqref="IR159:IR162" name="Rango2_40_2_66"/>
    <protectedRange algorithmName="SHA-512" hashValue="D8TacORwT7iz0mF9GEucchnMHfB5er2FFjQsxyeWWyeJkM6Bt3gYQ3LbcHPxZXFpVAYtFOuTrzYOCJrlZDx16g==" saltValue="QtCzIBktdS4NZkOEGcLTRQ==" spinCount="100000" sqref="IV159:IV162" name="Rango2_41_66"/>
    <protectedRange algorithmName="SHA-512" hashValue="Gqwr8n5jYbCESAqCFk8dpOzViQICBV+k0xoqBoQaZ5lHaRlvT9TZDB4yXtm+qC6OhD064ZDBOFWkwo+LHXu1sg==" saltValue="gEL9PCN2ekF2IxW9yqAGYA==" spinCount="100000" sqref="IR163" name="Rango2_40_2_67"/>
    <protectedRange algorithmName="SHA-512" hashValue="D8TacORwT7iz0mF9GEucchnMHfB5er2FFjQsxyeWWyeJkM6Bt3gYQ3LbcHPxZXFpVAYtFOuTrzYOCJrlZDx16g==" saltValue="QtCzIBktdS4NZkOEGcLTRQ==" spinCount="100000" sqref="IV163" name="Rango2_41_67"/>
    <protectedRange algorithmName="SHA-512" hashValue="Gqwr8n5jYbCESAqCFk8dpOzViQICBV+k0xoqBoQaZ5lHaRlvT9TZDB4yXtm+qC6OhD064ZDBOFWkwo+LHXu1sg==" saltValue="gEL9PCN2ekF2IxW9yqAGYA==" spinCount="100000" sqref="IR164" name="Rango2_40_2_68"/>
    <protectedRange algorithmName="SHA-512" hashValue="D8TacORwT7iz0mF9GEucchnMHfB5er2FFjQsxyeWWyeJkM6Bt3gYQ3LbcHPxZXFpVAYtFOuTrzYOCJrlZDx16g==" saltValue="QtCzIBktdS4NZkOEGcLTRQ==" spinCount="100000" sqref="IV164" name="Rango2_41_68"/>
    <protectedRange algorithmName="SHA-512" hashValue="Gqwr8n5jYbCESAqCFk8dpOzViQICBV+k0xoqBoQaZ5lHaRlvT9TZDB4yXtm+qC6OhD064ZDBOFWkwo+LHXu1sg==" saltValue="gEL9PCN2ekF2IxW9yqAGYA==" spinCount="100000" sqref="IR165:IR166" name="Rango2_40_2_69"/>
    <protectedRange algorithmName="SHA-512" hashValue="D8TacORwT7iz0mF9GEucchnMHfB5er2FFjQsxyeWWyeJkM6Bt3gYQ3LbcHPxZXFpVAYtFOuTrzYOCJrlZDx16g==" saltValue="QtCzIBktdS4NZkOEGcLTRQ==" spinCount="100000" sqref="IV165:IV166" name="Rango2_41_69"/>
    <protectedRange algorithmName="SHA-512" hashValue="Gqwr8n5jYbCESAqCFk8dpOzViQICBV+k0xoqBoQaZ5lHaRlvT9TZDB4yXtm+qC6OhD064ZDBOFWkwo+LHXu1sg==" saltValue="gEL9PCN2ekF2IxW9yqAGYA==" spinCount="100000" sqref="IR167" name="Rango2_40_2_70"/>
    <protectedRange algorithmName="SHA-512" hashValue="D8TacORwT7iz0mF9GEucchnMHfB5er2FFjQsxyeWWyeJkM6Bt3gYQ3LbcHPxZXFpVAYtFOuTrzYOCJrlZDx16g==" saltValue="QtCzIBktdS4NZkOEGcLTRQ==" spinCount="100000" sqref="IV167" name="Rango2_41_70"/>
    <protectedRange algorithmName="SHA-512" hashValue="Gqwr8n5jYbCESAqCFk8dpOzViQICBV+k0xoqBoQaZ5lHaRlvT9TZDB4yXtm+qC6OhD064ZDBOFWkwo+LHXu1sg==" saltValue="gEL9PCN2ekF2IxW9yqAGYA==" spinCount="100000" sqref="IR168" name="Rango2_40_2_71"/>
    <protectedRange algorithmName="SHA-512" hashValue="D8TacORwT7iz0mF9GEucchnMHfB5er2FFjQsxyeWWyeJkM6Bt3gYQ3LbcHPxZXFpVAYtFOuTrzYOCJrlZDx16g==" saltValue="QtCzIBktdS4NZkOEGcLTRQ==" spinCount="100000" sqref="IV168" name="Rango2_41_71"/>
    <protectedRange algorithmName="SHA-512" hashValue="Gqwr8n5jYbCESAqCFk8dpOzViQICBV+k0xoqBoQaZ5lHaRlvT9TZDB4yXtm+qC6OhD064ZDBOFWkwo+LHXu1sg==" saltValue="gEL9PCN2ekF2IxW9yqAGYA==" spinCount="100000" sqref="IR169" name="Rango2_40_2_72"/>
    <protectedRange algorithmName="SHA-512" hashValue="D8TacORwT7iz0mF9GEucchnMHfB5er2FFjQsxyeWWyeJkM6Bt3gYQ3LbcHPxZXFpVAYtFOuTrzYOCJrlZDx16g==" saltValue="QtCzIBktdS4NZkOEGcLTRQ==" spinCount="100000" sqref="IV169" name="Rango2_41_72"/>
    <protectedRange algorithmName="SHA-512" hashValue="Gqwr8n5jYbCESAqCFk8dpOzViQICBV+k0xoqBoQaZ5lHaRlvT9TZDB4yXtm+qC6OhD064ZDBOFWkwo+LHXu1sg==" saltValue="gEL9PCN2ekF2IxW9yqAGYA==" spinCount="100000" sqref="IR170" name="Rango2_40_2_73"/>
    <protectedRange algorithmName="SHA-512" hashValue="D8TacORwT7iz0mF9GEucchnMHfB5er2FFjQsxyeWWyeJkM6Bt3gYQ3LbcHPxZXFpVAYtFOuTrzYOCJrlZDx16g==" saltValue="QtCzIBktdS4NZkOEGcLTRQ==" spinCount="100000" sqref="IV170" name="Rango2_41_73"/>
    <protectedRange algorithmName="SHA-512" hashValue="Gqwr8n5jYbCESAqCFk8dpOzViQICBV+k0xoqBoQaZ5lHaRlvT9TZDB4yXtm+qC6OhD064ZDBOFWkwo+LHXu1sg==" saltValue="gEL9PCN2ekF2IxW9yqAGYA==" spinCount="100000" sqref="IR171" name="Rango2_40_2_74"/>
    <protectedRange algorithmName="SHA-512" hashValue="D8TacORwT7iz0mF9GEucchnMHfB5er2FFjQsxyeWWyeJkM6Bt3gYQ3LbcHPxZXFpVAYtFOuTrzYOCJrlZDx16g==" saltValue="QtCzIBktdS4NZkOEGcLTRQ==" spinCount="100000" sqref="IV171" name="Rango2_41_74"/>
    <protectedRange algorithmName="SHA-512" hashValue="Gqwr8n5jYbCESAqCFk8dpOzViQICBV+k0xoqBoQaZ5lHaRlvT9TZDB4yXtm+qC6OhD064ZDBOFWkwo+LHXu1sg==" saltValue="gEL9PCN2ekF2IxW9yqAGYA==" spinCount="100000" sqref="IR172:IR173" name="Rango2_40_2_75"/>
    <protectedRange algorithmName="SHA-512" hashValue="D8TacORwT7iz0mF9GEucchnMHfB5er2FFjQsxyeWWyeJkM6Bt3gYQ3LbcHPxZXFpVAYtFOuTrzYOCJrlZDx16g==" saltValue="QtCzIBktdS4NZkOEGcLTRQ==" spinCount="100000" sqref="IV172:IV173" name="Rango2_41_75"/>
    <protectedRange algorithmName="SHA-512" hashValue="Gqwr8n5jYbCESAqCFk8dpOzViQICBV+k0xoqBoQaZ5lHaRlvT9TZDB4yXtm+qC6OhD064ZDBOFWkwo+LHXu1sg==" saltValue="gEL9PCN2ekF2IxW9yqAGYA==" spinCount="100000" sqref="IR174:IR176" name="Rango2_40_2_76"/>
    <protectedRange algorithmName="SHA-512" hashValue="D8TacORwT7iz0mF9GEucchnMHfB5er2FFjQsxyeWWyeJkM6Bt3gYQ3LbcHPxZXFpVAYtFOuTrzYOCJrlZDx16g==" saltValue="QtCzIBktdS4NZkOEGcLTRQ==" spinCount="100000" sqref="IV174:IV176" name="Rango2_41_76"/>
    <protectedRange algorithmName="SHA-512" hashValue="Gqwr8n5jYbCESAqCFk8dpOzViQICBV+k0xoqBoQaZ5lHaRlvT9TZDB4yXtm+qC6OhD064ZDBOFWkwo+LHXu1sg==" saltValue="gEL9PCN2ekF2IxW9yqAGYA==" spinCount="100000" sqref="IR177" name="Rango2_40_2_77"/>
    <protectedRange algorithmName="SHA-512" hashValue="D8TacORwT7iz0mF9GEucchnMHfB5er2FFjQsxyeWWyeJkM6Bt3gYQ3LbcHPxZXFpVAYtFOuTrzYOCJrlZDx16g==" saltValue="QtCzIBktdS4NZkOEGcLTRQ==" spinCount="100000" sqref="IV177" name="Rango2_41_77"/>
    <protectedRange algorithmName="SHA-512" hashValue="Gqwr8n5jYbCESAqCFk8dpOzViQICBV+k0xoqBoQaZ5lHaRlvT9TZDB4yXtm+qC6OhD064ZDBOFWkwo+LHXu1sg==" saltValue="gEL9PCN2ekF2IxW9yqAGYA==" spinCount="100000" sqref="IR178:IR179" name="Rango2_40_2_78"/>
    <protectedRange algorithmName="SHA-512" hashValue="D8TacORwT7iz0mF9GEucchnMHfB5er2FFjQsxyeWWyeJkM6Bt3gYQ3LbcHPxZXFpVAYtFOuTrzYOCJrlZDx16g==" saltValue="QtCzIBktdS4NZkOEGcLTRQ==" spinCount="100000" sqref="IV178:IV179" name="Rango2_41_78"/>
    <protectedRange algorithmName="SHA-512" hashValue="Gqwr8n5jYbCESAqCFk8dpOzViQICBV+k0xoqBoQaZ5lHaRlvT9TZDB4yXtm+qC6OhD064ZDBOFWkwo+LHXu1sg==" saltValue="gEL9PCN2ekF2IxW9yqAGYA==" spinCount="100000" sqref="IR180" name="Rango2_40_2_79"/>
    <protectedRange algorithmName="SHA-512" hashValue="D8TacORwT7iz0mF9GEucchnMHfB5er2FFjQsxyeWWyeJkM6Bt3gYQ3LbcHPxZXFpVAYtFOuTrzYOCJrlZDx16g==" saltValue="QtCzIBktdS4NZkOEGcLTRQ==" spinCount="100000" sqref="IV180" name="Rango2_41_79"/>
    <protectedRange algorithmName="SHA-512" hashValue="Gqwr8n5jYbCESAqCFk8dpOzViQICBV+k0xoqBoQaZ5lHaRlvT9TZDB4yXtm+qC6OhD064ZDBOFWkwo+LHXu1sg==" saltValue="gEL9PCN2ekF2IxW9yqAGYA==" spinCount="100000" sqref="IR181" name="Rango2_40_2_80"/>
    <protectedRange algorithmName="SHA-512" hashValue="D8TacORwT7iz0mF9GEucchnMHfB5er2FFjQsxyeWWyeJkM6Bt3gYQ3LbcHPxZXFpVAYtFOuTrzYOCJrlZDx16g==" saltValue="QtCzIBktdS4NZkOEGcLTRQ==" spinCount="100000" sqref="IV181" name="Rango2_41_80"/>
    <protectedRange algorithmName="SHA-512" hashValue="Gqwr8n5jYbCESAqCFk8dpOzViQICBV+k0xoqBoQaZ5lHaRlvT9TZDB4yXtm+qC6OhD064ZDBOFWkwo+LHXu1sg==" saltValue="gEL9PCN2ekF2IxW9yqAGYA==" spinCount="100000" sqref="IR182" name="Rango2_40_2_81"/>
    <protectedRange algorithmName="SHA-512" hashValue="D8TacORwT7iz0mF9GEucchnMHfB5er2FFjQsxyeWWyeJkM6Bt3gYQ3LbcHPxZXFpVAYtFOuTrzYOCJrlZDx16g==" saltValue="QtCzIBktdS4NZkOEGcLTRQ==" spinCount="100000" sqref="IV182" name="Rango2_41_81"/>
    <protectedRange algorithmName="SHA-512" hashValue="Gqwr8n5jYbCESAqCFk8dpOzViQICBV+k0xoqBoQaZ5lHaRlvT9TZDB4yXtm+qC6OhD064ZDBOFWkwo+LHXu1sg==" saltValue="gEL9PCN2ekF2IxW9yqAGYA==" spinCount="100000" sqref="IR183" name="Rango2_40_2_82"/>
    <protectedRange algorithmName="SHA-512" hashValue="D8TacORwT7iz0mF9GEucchnMHfB5er2FFjQsxyeWWyeJkM6Bt3gYQ3LbcHPxZXFpVAYtFOuTrzYOCJrlZDx16g==" saltValue="QtCzIBktdS4NZkOEGcLTRQ==" spinCount="100000" sqref="IV183" name="Rango2_41_82"/>
    <protectedRange algorithmName="SHA-512" hashValue="Gqwr8n5jYbCESAqCFk8dpOzViQICBV+k0xoqBoQaZ5lHaRlvT9TZDB4yXtm+qC6OhD064ZDBOFWkwo+LHXu1sg==" saltValue="gEL9PCN2ekF2IxW9yqAGYA==" spinCount="100000" sqref="IR184" name="Rango2_40_2_83"/>
    <protectedRange algorithmName="SHA-512" hashValue="D8TacORwT7iz0mF9GEucchnMHfB5er2FFjQsxyeWWyeJkM6Bt3gYQ3LbcHPxZXFpVAYtFOuTrzYOCJrlZDx16g==" saltValue="QtCzIBktdS4NZkOEGcLTRQ==" spinCount="100000" sqref="IV184" name="Rango2_41_83"/>
    <protectedRange algorithmName="SHA-512" hashValue="Gqwr8n5jYbCESAqCFk8dpOzViQICBV+k0xoqBoQaZ5lHaRlvT9TZDB4yXtm+qC6OhD064ZDBOFWkwo+LHXu1sg==" saltValue="gEL9PCN2ekF2IxW9yqAGYA==" spinCount="100000" sqref="IR185:IR188" name="Rango2_40_2_84"/>
    <protectedRange algorithmName="SHA-512" hashValue="D8TacORwT7iz0mF9GEucchnMHfB5er2FFjQsxyeWWyeJkM6Bt3gYQ3LbcHPxZXFpVAYtFOuTrzYOCJrlZDx16g==" saltValue="QtCzIBktdS4NZkOEGcLTRQ==" spinCount="100000" sqref="IV185:IV188" name="Rango2_41_84"/>
    <protectedRange algorithmName="SHA-512" hashValue="6a5oYwZw9WJcgjqXpleUXH8uaqNEuymPPpeOb7lKBc1WoM6IG/DNyDLWmj2lYwxnZO2yhl+B61kwrxD9m9AdhQ==" saltValue="tdNQPzLQd+n9Ww064QJIaQ==" spinCount="100000" sqref="H189" name="Rango2_61_60"/>
    <protectedRange algorithmName="SHA-512" hashValue="XM8+0Jh5zLWw02PI0Lt8dLqjTcW5ulySion19FAnruDN6QRp4UwcVqdfQxnOQAItgpWG7rNsELzjwy0iXOonxw==" saltValue="Sd4WFUedDfLKoMQTDrxJuQ==" spinCount="100000" sqref="J189" name="Rango2_88_4_4_60"/>
    <protectedRange algorithmName="SHA-512" hashValue="EMMPgE8t/az1rHHzaZAQIhz+GQV0k2O/tQGA96sJqEEMzz1efIRa4CcLzC7iY9CCscto3g7dwz41haOE28iXYg==" saltValue="CVzFsG4X4LXUMo7796PiDQ==" spinCount="100000" sqref="K189:L189 I189 C190:C229 B189:G189" name="Rango2_10_60"/>
    <protectedRange algorithmName="SHA-512" hashValue="6a5oYwZw9WJcgjqXpleUXH8uaqNEuymPPpeOb7lKBc1WoM6IG/DNyDLWmj2lYwxnZO2yhl+B61kwrxD9m9AdhQ==" saltValue="tdNQPzLQd+n9Ww064QJIaQ==" spinCount="100000" sqref="H190" name="Rango2_61_61"/>
    <protectedRange algorithmName="SHA-512" hashValue="XM8+0Jh5zLWw02PI0Lt8dLqjTcW5ulySion19FAnruDN6QRp4UwcVqdfQxnOQAItgpWG7rNsELzjwy0iXOonxw==" saltValue="Sd4WFUedDfLKoMQTDrxJuQ==" spinCount="100000" sqref="J190" name="Rango2_88_4_4_61"/>
    <protectedRange algorithmName="SHA-512" hashValue="EMMPgE8t/az1rHHzaZAQIhz+GQV0k2O/tQGA96sJqEEMzz1efIRa4CcLzC7iY9CCscto3g7dwz41haOE28iXYg==" saltValue="CVzFsG4X4LXUMo7796PiDQ==" spinCount="100000" sqref="K190:L190 I190 B190 D190:G190" name="Rango2_10_61"/>
    <protectedRange algorithmName="SHA-512" hashValue="6a5oYwZw9WJcgjqXpleUXH8uaqNEuymPPpeOb7lKBc1WoM6IG/DNyDLWmj2lYwxnZO2yhl+B61kwrxD9m9AdhQ==" saltValue="tdNQPzLQd+n9Ww064QJIaQ==" spinCount="100000" sqref="H191" name="Rango2_61_62"/>
    <protectedRange algorithmName="SHA-512" hashValue="XM8+0Jh5zLWw02PI0Lt8dLqjTcW5ulySion19FAnruDN6QRp4UwcVqdfQxnOQAItgpWG7rNsELzjwy0iXOonxw==" saltValue="Sd4WFUedDfLKoMQTDrxJuQ==" spinCount="100000" sqref="J191" name="Rango2_88_4_4_62"/>
    <protectedRange algorithmName="SHA-512" hashValue="EMMPgE8t/az1rHHzaZAQIhz+GQV0k2O/tQGA96sJqEEMzz1efIRa4CcLzC7iY9CCscto3g7dwz41haOE28iXYg==" saltValue="CVzFsG4X4LXUMo7796PiDQ==" spinCount="100000" sqref="K191:L191 I191 B191 D191:G191" name="Rango2_10_62"/>
    <protectedRange algorithmName="SHA-512" hashValue="6a5oYwZw9WJcgjqXpleUXH8uaqNEuymPPpeOb7lKBc1WoM6IG/DNyDLWmj2lYwxnZO2yhl+B61kwrxD9m9AdhQ==" saltValue="tdNQPzLQd+n9Ww064QJIaQ==" spinCount="100000" sqref="H192" name="Rango2_61_63"/>
    <protectedRange algorithmName="SHA-512" hashValue="XM8+0Jh5zLWw02PI0Lt8dLqjTcW5ulySion19FAnruDN6QRp4UwcVqdfQxnOQAItgpWG7rNsELzjwy0iXOonxw==" saltValue="Sd4WFUedDfLKoMQTDrxJuQ==" spinCount="100000" sqref="J192" name="Rango2_88_4_4_63"/>
    <protectedRange algorithmName="SHA-512" hashValue="EMMPgE8t/az1rHHzaZAQIhz+GQV0k2O/tQGA96sJqEEMzz1efIRa4CcLzC7iY9CCscto3g7dwz41haOE28iXYg==" saltValue="CVzFsG4X4LXUMo7796PiDQ==" spinCount="100000" sqref="K192:L192 I192 B192 D192:G192" name="Rango2_10_63"/>
    <protectedRange algorithmName="SHA-512" hashValue="6a5oYwZw9WJcgjqXpleUXH8uaqNEuymPPpeOb7lKBc1WoM6IG/DNyDLWmj2lYwxnZO2yhl+B61kwrxD9m9AdhQ==" saltValue="tdNQPzLQd+n9Ww064QJIaQ==" spinCount="100000" sqref="H193" name="Rango2_61_64"/>
    <protectedRange algorithmName="SHA-512" hashValue="XM8+0Jh5zLWw02PI0Lt8dLqjTcW5ulySion19FAnruDN6QRp4UwcVqdfQxnOQAItgpWG7rNsELzjwy0iXOonxw==" saltValue="Sd4WFUedDfLKoMQTDrxJuQ==" spinCount="100000" sqref="J193" name="Rango2_88_4_4_64"/>
    <protectedRange algorithmName="SHA-512" hashValue="EMMPgE8t/az1rHHzaZAQIhz+GQV0k2O/tQGA96sJqEEMzz1efIRa4CcLzC7iY9CCscto3g7dwz41haOE28iXYg==" saltValue="CVzFsG4X4LXUMo7796PiDQ==" spinCount="100000" sqref="K193:L193 I193 B193 D193:G193" name="Rango2_10_64"/>
    <protectedRange algorithmName="SHA-512" hashValue="6a5oYwZw9WJcgjqXpleUXH8uaqNEuymPPpeOb7lKBc1WoM6IG/DNyDLWmj2lYwxnZO2yhl+B61kwrxD9m9AdhQ==" saltValue="tdNQPzLQd+n9Ww064QJIaQ==" spinCount="100000" sqref="H194:H195" name="Rango2_61_65"/>
    <protectedRange algorithmName="SHA-512" hashValue="XM8+0Jh5zLWw02PI0Lt8dLqjTcW5ulySion19FAnruDN6QRp4UwcVqdfQxnOQAItgpWG7rNsELzjwy0iXOonxw==" saltValue="Sd4WFUedDfLKoMQTDrxJuQ==" spinCount="100000" sqref="J194:J195" name="Rango2_88_4_4_65"/>
    <protectedRange algorithmName="SHA-512" hashValue="EMMPgE8t/az1rHHzaZAQIhz+GQV0k2O/tQGA96sJqEEMzz1efIRa4CcLzC7iY9CCscto3g7dwz41haOE28iXYg==" saltValue="CVzFsG4X4LXUMo7796PiDQ==" spinCount="100000" sqref="K194:L195 I194:I195 B194:B195 D194:G195" name="Rango2_10_65"/>
    <protectedRange algorithmName="SHA-512" hashValue="6a5oYwZw9WJcgjqXpleUXH8uaqNEuymPPpeOb7lKBc1WoM6IG/DNyDLWmj2lYwxnZO2yhl+B61kwrxD9m9AdhQ==" saltValue="tdNQPzLQd+n9Ww064QJIaQ==" spinCount="100000" sqref="H196:H197" name="Rango2_61_66"/>
    <protectedRange algorithmName="SHA-512" hashValue="XM8+0Jh5zLWw02PI0Lt8dLqjTcW5ulySion19FAnruDN6QRp4UwcVqdfQxnOQAItgpWG7rNsELzjwy0iXOonxw==" saltValue="Sd4WFUedDfLKoMQTDrxJuQ==" spinCount="100000" sqref="J196:J197" name="Rango2_88_4_4_66"/>
    <protectedRange algorithmName="SHA-512" hashValue="EMMPgE8t/az1rHHzaZAQIhz+GQV0k2O/tQGA96sJqEEMzz1efIRa4CcLzC7iY9CCscto3g7dwz41haOE28iXYg==" saltValue="CVzFsG4X4LXUMo7796PiDQ==" spinCount="100000" sqref="K196:L197 I196:I197 B196:B197 D196:G197" name="Rango2_10_66"/>
    <protectedRange algorithmName="SHA-512" hashValue="6a5oYwZw9WJcgjqXpleUXH8uaqNEuymPPpeOb7lKBc1WoM6IG/DNyDLWmj2lYwxnZO2yhl+B61kwrxD9m9AdhQ==" saltValue="tdNQPzLQd+n9Ww064QJIaQ==" spinCount="100000" sqref="H198" name="Rango2_61_67"/>
    <protectedRange algorithmName="SHA-512" hashValue="XM8+0Jh5zLWw02PI0Lt8dLqjTcW5ulySion19FAnruDN6QRp4UwcVqdfQxnOQAItgpWG7rNsELzjwy0iXOonxw==" saltValue="Sd4WFUedDfLKoMQTDrxJuQ==" spinCount="100000" sqref="J198" name="Rango2_88_4_4_67"/>
    <protectedRange algorithmName="SHA-512" hashValue="EMMPgE8t/az1rHHzaZAQIhz+GQV0k2O/tQGA96sJqEEMzz1efIRa4CcLzC7iY9CCscto3g7dwz41haOE28iXYg==" saltValue="CVzFsG4X4LXUMo7796PiDQ==" spinCount="100000" sqref="K198:L198 I198 B198 D198:G198" name="Rango2_10_67"/>
    <protectedRange algorithmName="SHA-512" hashValue="6a5oYwZw9WJcgjqXpleUXH8uaqNEuymPPpeOb7lKBc1WoM6IG/DNyDLWmj2lYwxnZO2yhl+B61kwrxD9m9AdhQ==" saltValue="tdNQPzLQd+n9Ww064QJIaQ==" spinCount="100000" sqref="H199" name="Rango2_61_68"/>
    <protectedRange algorithmName="SHA-512" hashValue="XM8+0Jh5zLWw02PI0Lt8dLqjTcW5ulySion19FAnruDN6QRp4UwcVqdfQxnOQAItgpWG7rNsELzjwy0iXOonxw==" saltValue="Sd4WFUedDfLKoMQTDrxJuQ==" spinCount="100000" sqref="J199" name="Rango2_88_4_4_68"/>
    <protectedRange algorithmName="SHA-512" hashValue="EMMPgE8t/az1rHHzaZAQIhz+GQV0k2O/tQGA96sJqEEMzz1efIRa4CcLzC7iY9CCscto3g7dwz41haOE28iXYg==" saltValue="CVzFsG4X4LXUMo7796PiDQ==" spinCount="100000" sqref="K199:L199 I199 B199 D199:G199" name="Rango2_10_68"/>
    <protectedRange algorithmName="SHA-512" hashValue="6a5oYwZw9WJcgjqXpleUXH8uaqNEuymPPpeOb7lKBc1WoM6IG/DNyDLWmj2lYwxnZO2yhl+B61kwrxD9m9AdhQ==" saltValue="tdNQPzLQd+n9Ww064QJIaQ==" spinCount="100000" sqref="H200" name="Rango2_61_69"/>
    <protectedRange algorithmName="SHA-512" hashValue="XM8+0Jh5zLWw02PI0Lt8dLqjTcW5ulySion19FAnruDN6QRp4UwcVqdfQxnOQAItgpWG7rNsELzjwy0iXOonxw==" saltValue="Sd4WFUedDfLKoMQTDrxJuQ==" spinCount="100000" sqref="J200" name="Rango2_88_4_4_69"/>
    <protectedRange algorithmName="SHA-512" hashValue="EMMPgE8t/az1rHHzaZAQIhz+GQV0k2O/tQGA96sJqEEMzz1efIRa4CcLzC7iY9CCscto3g7dwz41haOE28iXYg==" saltValue="CVzFsG4X4LXUMo7796PiDQ==" spinCount="100000" sqref="K200:L200 I200 B200 D200:G200" name="Rango2_10_69"/>
    <protectedRange algorithmName="SHA-512" hashValue="6a5oYwZw9WJcgjqXpleUXH8uaqNEuymPPpeOb7lKBc1WoM6IG/DNyDLWmj2lYwxnZO2yhl+B61kwrxD9m9AdhQ==" saltValue="tdNQPzLQd+n9Ww064QJIaQ==" spinCount="100000" sqref="H201" name="Rango2_61_70"/>
    <protectedRange algorithmName="SHA-512" hashValue="XM8+0Jh5zLWw02PI0Lt8dLqjTcW5ulySion19FAnruDN6QRp4UwcVqdfQxnOQAItgpWG7rNsELzjwy0iXOonxw==" saltValue="Sd4WFUedDfLKoMQTDrxJuQ==" spinCount="100000" sqref="J201" name="Rango2_88_4_4_70"/>
    <protectedRange algorithmName="SHA-512" hashValue="EMMPgE8t/az1rHHzaZAQIhz+GQV0k2O/tQGA96sJqEEMzz1efIRa4CcLzC7iY9CCscto3g7dwz41haOE28iXYg==" saltValue="CVzFsG4X4LXUMo7796PiDQ==" spinCount="100000" sqref="K201:L201 I201 B201 D201:G201" name="Rango2_10_70"/>
    <protectedRange algorithmName="SHA-512" hashValue="6a5oYwZw9WJcgjqXpleUXH8uaqNEuymPPpeOb7lKBc1WoM6IG/DNyDLWmj2lYwxnZO2yhl+B61kwrxD9m9AdhQ==" saltValue="tdNQPzLQd+n9Ww064QJIaQ==" spinCount="100000" sqref="H202" name="Rango2_61_71"/>
    <protectedRange algorithmName="SHA-512" hashValue="XM8+0Jh5zLWw02PI0Lt8dLqjTcW5ulySion19FAnruDN6QRp4UwcVqdfQxnOQAItgpWG7rNsELzjwy0iXOonxw==" saltValue="Sd4WFUedDfLKoMQTDrxJuQ==" spinCount="100000" sqref="J202" name="Rango2_88_4_4_71"/>
    <protectedRange algorithmName="SHA-512" hashValue="EMMPgE8t/az1rHHzaZAQIhz+GQV0k2O/tQGA96sJqEEMzz1efIRa4CcLzC7iY9CCscto3g7dwz41haOE28iXYg==" saltValue="CVzFsG4X4LXUMo7796PiDQ==" spinCount="100000" sqref="K202:L202 I202 B202 D202:G202" name="Rango2_10_71"/>
    <protectedRange algorithmName="SHA-512" hashValue="6a5oYwZw9WJcgjqXpleUXH8uaqNEuymPPpeOb7lKBc1WoM6IG/DNyDLWmj2lYwxnZO2yhl+B61kwrxD9m9AdhQ==" saltValue="tdNQPzLQd+n9Ww064QJIaQ==" spinCount="100000" sqref="H203" name="Rango2_61_72"/>
    <protectedRange algorithmName="SHA-512" hashValue="XM8+0Jh5zLWw02PI0Lt8dLqjTcW5ulySion19FAnruDN6QRp4UwcVqdfQxnOQAItgpWG7rNsELzjwy0iXOonxw==" saltValue="Sd4WFUedDfLKoMQTDrxJuQ==" spinCount="100000" sqref="J203" name="Rango2_88_4_4_72"/>
    <protectedRange algorithmName="SHA-512" hashValue="EMMPgE8t/az1rHHzaZAQIhz+GQV0k2O/tQGA96sJqEEMzz1efIRa4CcLzC7iY9CCscto3g7dwz41haOE28iXYg==" saltValue="CVzFsG4X4LXUMo7796PiDQ==" spinCount="100000" sqref="K203:L203 I203 B203 D203:G203" name="Rango2_10_72"/>
    <protectedRange algorithmName="SHA-512" hashValue="6a5oYwZw9WJcgjqXpleUXH8uaqNEuymPPpeOb7lKBc1WoM6IG/DNyDLWmj2lYwxnZO2yhl+B61kwrxD9m9AdhQ==" saltValue="tdNQPzLQd+n9Ww064QJIaQ==" spinCount="100000" sqref="H204" name="Rango2_61_73"/>
    <protectedRange algorithmName="SHA-512" hashValue="XM8+0Jh5zLWw02PI0Lt8dLqjTcW5ulySion19FAnruDN6QRp4UwcVqdfQxnOQAItgpWG7rNsELzjwy0iXOonxw==" saltValue="Sd4WFUedDfLKoMQTDrxJuQ==" spinCount="100000" sqref="J204" name="Rango2_88_4_4_73"/>
    <protectedRange algorithmName="SHA-512" hashValue="EMMPgE8t/az1rHHzaZAQIhz+GQV0k2O/tQGA96sJqEEMzz1efIRa4CcLzC7iY9CCscto3g7dwz41haOE28iXYg==" saltValue="CVzFsG4X4LXUMo7796PiDQ==" spinCount="100000" sqref="K204:L204 I204 B204 D204:G204" name="Rango2_10_73"/>
    <protectedRange algorithmName="SHA-512" hashValue="6a5oYwZw9WJcgjqXpleUXH8uaqNEuymPPpeOb7lKBc1WoM6IG/DNyDLWmj2lYwxnZO2yhl+B61kwrxD9m9AdhQ==" saltValue="tdNQPzLQd+n9Ww064QJIaQ==" spinCount="100000" sqref="H205:H206" name="Rango2_61_74"/>
    <protectedRange algorithmName="SHA-512" hashValue="XM8+0Jh5zLWw02PI0Lt8dLqjTcW5ulySion19FAnruDN6QRp4UwcVqdfQxnOQAItgpWG7rNsELzjwy0iXOonxw==" saltValue="Sd4WFUedDfLKoMQTDrxJuQ==" spinCount="100000" sqref="J205:J206" name="Rango2_88_4_4_74"/>
    <protectedRange algorithmName="SHA-512" hashValue="EMMPgE8t/az1rHHzaZAQIhz+GQV0k2O/tQGA96sJqEEMzz1efIRa4CcLzC7iY9CCscto3g7dwz41haOE28iXYg==" saltValue="CVzFsG4X4LXUMo7796PiDQ==" spinCount="100000" sqref="K205:L206 I205:I206 B205:B206 D205:G206" name="Rango2_10_74"/>
    <protectedRange algorithmName="SHA-512" hashValue="6a5oYwZw9WJcgjqXpleUXH8uaqNEuymPPpeOb7lKBc1WoM6IG/DNyDLWmj2lYwxnZO2yhl+B61kwrxD9m9AdhQ==" saltValue="tdNQPzLQd+n9Ww064QJIaQ==" spinCount="100000" sqref="H207" name="Rango2_61_75"/>
    <protectedRange algorithmName="SHA-512" hashValue="XM8+0Jh5zLWw02PI0Lt8dLqjTcW5ulySion19FAnruDN6QRp4UwcVqdfQxnOQAItgpWG7rNsELzjwy0iXOonxw==" saltValue="Sd4WFUedDfLKoMQTDrxJuQ==" spinCount="100000" sqref="J207" name="Rango2_88_4_4_75"/>
    <protectedRange algorithmName="SHA-512" hashValue="EMMPgE8t/az1rHHzaZAQIhz+GQV0k2O/tQGA96sJqEEMzz1efIRa4CcLzC7iY9CCscto3g7dwz41haOE28iXYg==" saltValue="CVzFsG4X4LXUMo7796PiDQ==" spinCount="100000" sqref="K207:L207 I207 B207 D207:G207" name="Rango2_10_75"/>
    <protectedRange algorithmName="SHA-512" hashValue="6a5oYwZw9WJcgjqXpleUXH8uaqNEuymPPpeOb7lKBc1WoM6IG/DNyDLWmj2lYwxnZO2yhl+B61kwrxD9m9AdhQ==" saltValue="tdNQPzLQd+n9Ww064QJIaQ==" spinCount="100000" sqref="H208" name="Rango2_61_76"/>
    <protectedRange algorithmName="SHA-512" hashValue="XM8+0Jh5zLWw02PI0Lt8dLqjTcW5ulySion19FAnruDN6QRp4UwcVqdfQxnOQAItgpWG7rNsELzjwy0iXOonxw==" saltValue="Sd4WFUedDfLKoMQTDrxJuQ==" spinCount="100000" sqref="J208" name="Rango2_88_4_4_76"/>
    <protectedRange algorithmName="SHA-512" hashValue="EMMPgE8t/az1rHHzaZAQIhz+GQV0k2O/tQGA96sJqEEMzz1efIRa4CcLzC7iY9CCscto3g7dwz41haOE28iXYg==" saltValue="CVzFsG4X4LXUMo7796PiDQ==" spinCount="100000" sqref="K208:L208 I208 B208 D208:G208" name="Rango2_10_76"/>
    <protectedRange algorithmName="SHA-512" hashValue="6a5oYwZw9WJcgjqXpleUXH8uaqNEuymPPpeOb7lKBc1WoM6IG/DNyDLWmj2lYwxnZO2yhl+B61kwrxD9m9AdhQ==" saltValue="tdNQPzLQd+n9Ww064QJIaQ==" spinCount="100000" sqref="H209" name="Rango2_61_77"/>
    <protectedRange algorithmName="SHA-512" hashValue="XM8+0Jh5zLWw02PI0Lt8dLqjTcW5ulySion19FAnruDN6QRp4UwcVqdfQxnOQAItgpWG7rNsELzjwy0iXOonxw==" saltValue="Sd4WFUedDfLKoMQTDrxJuQ==" spinCount="100000" sqref="J209" name="Rango2_88_4_4_77"/>
    <protectedRange algorithmName="SHA-512" hashValue="EMMPgE8t/az1rHHzaZAQIhz+GQV0k2O/tQGA96sJqEEMzz1efIRa4CcLzC7iY9CCscto3g7dwz41haOE28iXYg==" saltValue="CVzFsG4X4LXUMo7796PiDQ==" spinCount="100000" sqref="K209:L209 I209 B209 D209:G209" name="Rango2_10_77"/>
    <protectedRange algorithmName="SHA-512" hashValue="6a5oYwZw9WJcgjqXpleUXH8uaqNEuymPPpeOb7lKBc1WoM6IG/DNyDLWmj2lYwxnZO2yhl+B61kwrxD9m9AdhQ==" saltValue="tdNQPzLQd+n9Ww064QJIaQ==" spinCount="100000" sqref="H210:H211" name="Rango2_61_78"/>
    <protectedRange algorithmName="SHA-512" hashValue="XM8+0Jh5zLWw02PI0Lt8dLqjTcW5ulySion19FAnruDN6QRp4UwcVqdfQxnOQAItgpWG7rNsELzjwy0iXOonxw==" saltValue="Sd4WFUedDfLKoMQTDrxJuQ==" spinCount="100000" sqref="J210:J211" name="Rango2_88_4_4_78"/>
    <protectedRange algorithmName="SHA-512" hashValue="EMMPgE8t/az1rHHzaZAQIhz+GQV0k2O/tQGA96sJqEEMzz1efIRa4CcLzC7iY9CCscto3g7dwz41haOE28iXYg==" saltValue="CVzFsG4X4LXUMo7796PiDQ==" spinCount="100000" sqref="K210:L211 I210:I211 B210:B211 D210:G211" name="Rango2_10_78"/>
    <protectedRange algorithmName="SHA-512" hashValue="6a5oYwZw9WJcgjqXpleUXH8uaqNEuymPPpeOb7lKBc1WoM6IG/DNyDLWmj2lYwxnZO2yhl+B61kwrxD9m9AdhQ==" saltValue="tdNQPzLQd+n9Ww064QJIaQ==" spinCount="100000" sqref="H212" name="Rango2_61_79"/>
    <protectedRange algorithmName="SHA-512" hashValue="XM8+0Jh5zLWw02PI0Lt8dLqjTcW5ulySion19FAnruDN6QRp4UwcVqdfQxnOQAItgpWG7rNsELzjwy0iXOonxw==" saltValue="Sd4WFUedDfLKoMQTDrxJuQ==" spinCount="100000" sqref="J212" name="Rango2_88_4_4_79"/>
    <protectedRange algorithmName="SHA-512" hashValue="EMMPgE8t/az1rHHzaZAQIhz+GQV0k2O/tQGA96sJqEEMzz1efIRa4CcLzC7iY9CCscto3g7dwz41haOE28iXYg==" saltValue="CVzFsG4X4LXUMo7796PiDQ==" spinCount="100000" sqref="K212:L212 I212 B212 D212:G212" name="Rango2_10_79"/>
    <protectedRange algorithmName="SHA-512" hashValue="6a5oYwZw9WJcgjqXpleUXH8uaqNEuymPPpeOb7lKBc1WoM6IG/DNyDLWmj2lYwxnZO2yhl+B61kwrxD9m9AdhQ==" saltValue="tdNQPzLQd+n9Ww064QJIaQ==" spinCount="100000" sqref="H213" name="Rango2_61_80"/>
    <protectedRange algorithmName="SHA-512" hashValue="XM8+0Jh5zLWw02PI0Lt8dLqjTcW5ulySion19FAnruDN6QRp4UwcVqdfQxnOQAItgpWG7rNsELzjwy0iXOonxw==" saltValue="Sd4WFUedDfLKoMQTDrxJuQ==" spinCount="100000" sqref="J213" name="Rango2_88_4_4_80"/>
    <protectedRange algorithmName="SHA-512" hashValue="EMMPgE8t/az1rHHzaZAQIhz+GQV0k2O/tQGA96sJqEEMzz1efIRa4CcLzC7iY9CCscto3g7dwz41haOE28iXYg==" saltValue="CVzFsG4X4LXUMo7796PiDQ==" spinCount="100000" sqref="K213:L213 I213 B213 D213:G213" name="Rango2_10_80"/>
    <protectedRange algorithmName="SHA-512" hashValue="6a5oYwZw9WJcgjqXpleUXH8uaqNEuymPPpeOb7lKBc1WoM6IG/DNyDLWmj2lYwxnZO2yhl+B61kwrxD9m9AdhQ==" saltValue="tdNQPzLQd+n9Ww064QJIaQ==" spinCount="100000" sqref="H214:H215" name="Rango2_61_81"/>
    <protectedRange algorithmName="SHA-512" hashValue="XM8+0Jh5zLWw02PI0Lt8dLqjTcW5ulySion19FAnruDN6QRp4UwcVqdfQxnOQAItgpWG7rNsELzjwy0iXOonxw==" saltValue="Sd4WFUedDfLKoMQTDrxJuQ==" spinCount="100000" sqref="J214:J215" name="Rango2_88_4_4_81"/>
    <protectedRange algorithmName="SHA-512" hashValue="EMMPgE8t/az1rHHzaZAQIhz+GQV0k2O/tQGA96sJqEEMzz1efIRa4CcLzC7iY9CCscto3g7dwz41haOE28iXYg==" saltValue="CVzFsG4X4LXUMo7796PiDQ==" spinCount="100000" sqref="K214:L215 I214:I215 B214:B215 D214:G215" name="Rango2_10_81"/>
    <protectedRange algorithmName="SHA-512" hashValue="6a5oYwZw9WJcgjqXpleUXH8uaqNEuymPPpeOb7lKBc1WoM6IG/DNyDLWmj2lYwxnZO2yhl+B61kwrxD9m9AdhQ==" saltValue="tdNQPzLQd+n9Ww064QJIaQ==" spinCount="100000" sqref="H216" name="Rango2_61_82"/>
    <protectedRange algorithmName="SHA-512" hashValue="XM8+0Jh5zLWw02PI0Lt8dLqjTcW5ulySion19FAnruDN6QRp4UwcVqdfQxnOQAItgpWG7rNsELzjwy0iXOonxw==" saltValue="Sd4WFUedDfLKoMQTDrxJuQ==" spinCount="100000" sqref="J216" name="Rango2_88_4_4_82"/>
    <protectedRange algorithmName="SHA-512" hashValue="EMMPgE8t/az1rHHzaZAQIhz+GQV0k2O/tQGA96sJqEEMzz1efIRa4CcLzC7iY9CCscto3g7dwz41haOE28iXYg==" saltValue="CVzFsG4X4LXUMo7796PiDQ==" spinCount="100000" sqref="K216:L216 I216 B216 D216:G216" name="Rango2_10_82"/>
    <protectedRange algorithmName="SHA-512" hashValue="6a5oYwZw9WJcgjqXpleUXH8uaqNEuymPPpeOb7lKBc1WoM6IG/DNyDLWmj2lYwxnZO2yhl+B61kwrxD9m9AdhQ==" saltValue="tdNQPzLQd+n9Ww064QJIaQ==" spinCount="100000" sqref="H217" name="Rango2_61_83"/>
    <protectedRange algorithmName="SHA-512" hashValue="XM8+0Jh5zLWw02PI0Lt8dLqjTcW5ulySion19FAnruDN6QRp4UwcVqdfQxnOQAItgpWG7rNsELzjwy0iXOonxw==" saltValue="Sd4WFUedDfLKoMQTDrxJuQ==" spinCount="100000" sqref="J217" name="Rango2_88_4_4_83"/>
    <protectedRange algorithmName="SHA-512" hashValue="EMMPgE8t/az1rHHzaZAQIhz+GQV0k2O/tQGA96sJqEEMzz1efIRa4CcLzC7iY9CCscto3g7dwz41haOE28iXYg==" saltValue="CVzFsG4X4LXUMo7796PiDQ==" spinCount="100000" sqref="K217:L217 I217 B217 D217:G217" name="Rango2_10_83"/>
    <protectedRange algorithmName="SHA-512" hashValue="6a5oYwZw9WJcgjqXpleUXH8uaqNEuymPPpeOb7lKBc1WoM6IG/DNyDLWmj2lYwxnZO2yhl+B61kwrxD9m9AdhQ==" saltValue="tdNQPzLQd+n9Ww064QJIaQ==" spinCount="100000" sqref="H218" name="Rango2_61_84"/>
    <protectedRange algorithmName="SHA-512" hashValue="XM8+0Jh5zLWw02PI0Lt8dLqjTcW5ulySion19FAnruDN6QRp4UwcVqdfQxnOQAItgpWG7rNsELzjwy0iXOonxw==" saltValue="Sd4WFUedDfLKoMQTDrxJuQ==" spinCount="100000" sqref="J218" name="Rango2_88_4_4_84"/>
    <protectedRange algorithmName="SHA-512" hashValue="EMMPgE8t/az1rHHzaZAQIhz+GQV0k2O/tQGA96sJqEEMzz1efIRa4CcLzC7iY9CCscto3g7dwz41haOE28iXYg==" saltValue="CVzFsG4X4LXUMo7796PiDQ==" spinCount="100000" sqref="K218:L218 I218 B218 D218:G218" name="Rango2_10_84"/>
    <protectedRange algorithmName="SHA-512" hashValue="6a5oYwZw9WJcgjqXpleUXH8uaqNEuymPPpeOb7lKBc1WoM6IG/DNyDLWmj2lYwxnZO2yhl+B61kwrxD9m9AdhQ==" saltValue="tdNQPzLQd+n9Ww064QJIaQ==" spinCount="100000" sqref="H219" name="Rango2_61_85"/>
    <protectedRange algorithmName="SHA-512" hashValue="XM8+0Jh5zLWw02PI0Lt8dLqjTcW5ulySion19FAnruDN6QRp4UwcVqdfQxnOQAItgpWG7rNsELzjwy0iXOonxw==" saltValue="Sd4WFUedDfLKoMQTDrxJuQ==" spinCount="100000" sqref="J219" name="Rango2_88_4_4_85"/>
    <protectedRange algorithmName="SHA-512" hashValue="EMMPgE8t/az1rHHzaZAQIhz+GQV0k2O/tQGA96sJqEEMzz1efIRa4CcLzC7iY9CCscto3g7dwz41haOE28iXYg==" saltValue="CVzFsG4X4LXUMo7796PiDQ==" spinCount="100000" sqref="K219:L219 I219 B219 D219:G219" name="Rango2_10_85"/>
    <protectedRange algorithmName="SHA-512" hashValue="6a5oYwZw9WJcgjqXpleUXH8uaqNEuymPPpeOb7lKBc1WoM6IG/DNyDLWmj2lYwxnZO2yhl+B61kwrxD9m9AdhQ==" saltValue="tdNQPzLQd+n9Ww064QJIaQ==" spinCount="100000" sqref="H220" name="Rango2_61_86"/>
    <protectedRange algorithmName="SHA-512" hashValue="XM8+0Jh5zLWw02PI0Lt8dLqjTcW5ulySion19FAnruDN6QRp4UwcVqdfQxnOQAItgpWG7rNsELzjwy0iXOonxw==" saltValue="Sd4WFUedDfLKoMQTDrxJuQ==" spinCount="100000" sqref="J220" name="Rango2_88_4_4_86"/>
    <protectedRange algorithmName="SHA-512" hashValue="EMMPgE8t/az1rHHzaZAQIhz+GQV0k2O/tQGA96sJqEEMzz1efIRa4CcLzC7iY9CCscto3g7dwz41haOE28iXYg==" saltValue="CVzFsG4X4LXUMo7796PiDQ==" spinCount="100000" sqref="K220:L220 I220 B220 D220:G220" name="Rango2_10_86"/>
    <protectedRange algorithmName="SHA-512" hashValue="6a5oYwZw9WJcgjqXpleUXH8uaqNEuymPPpeOb7lKBc1WoM6IG/DNyDLWmj2lYwxnZO2yhl+B61kwrxD9m9AdhQ==" saltValue="tdNQPzLQd+n9Ww064QJIaQ==" spinCount="100000" sqref="H221" name="Rango2_61_87"/>
    <protectedRange algorithmName="SHA-512" hashValue="XM8+0Jh5zLWw02PI0Lt8dLqjTcW5ulySion19FAnruDN6QRp4UwcVqdfQxnOQAItgpWG7rNsELzjwy0iXOonxw==" saltValue="Sd4WFUedDfLKoMQTDrxJuQ==" spinCount="100000" sqref="J221" name="Rango2_88_4_4_87"/>
    <protectedRange algorithmName="SHA-512" hashValue="EMMPgE8t/az1rHHzaZAQIhz+GQV0k2O/tQGA96sJqEEMzz1efIRa4CcLzC7iY9CCscto3g7dwz41haOE28iXYg==" saltValue="CVzFsG4X4LXUMo7796PiDQ==" spinCount="100000" sqref="K221:L221 I221 B221 D221:G221" name="Rango2_10_87"/>
    <protectedRange algorithmName="SHA-512" hashValue="6a5oYwZw9WJcgjqXpleUXH8uaqNEuymPPpeOb7lKBc1WoM6IG/DNyDLWmj2lYwxnZO2yhl+B61kwrxD9m9AdhQ==" saltValue="tdNQPzLQd+n9Ww064QJIaQ==" spinCount="100000" sqref="H222" name="Rango2_61_88"/>
    <protectedRange algorithmName="SHA-512" hashValue="XM8+0Jh5zLWw02PI0Lt8dLqjTcW5ulySion19FAnruDN6QRp4UwcVqdfQxnOQAItgpWG7rNsELzjwy0iXOonxw==" saltValue="Sd4WFUedDfLKoMQTDrxJuQ==" spinCount="100000" sqref="J222" name="Rango2_88_4_4_88"/>
    <protectedRange algorithmName="SHA-512" hashValue="EMMPgE8t/az1rHHzaZAQIhz+GQV0k2O/tQGA96sJqEEMzz1efIRa4CcLzC7iY9CCscto3g7dwz41haOE28iXYg==" saltValue="CVzFsG4X4LXUMo7796PiDQ==" spinCount="100000" sqref="K222:L222 I222 B222 D222:G222" name="Rango2_10_88"/>
    <protectedRange algorithmName="SHA-512" hashValue="6a5oYwZw9WJcgjqXpleUXH8uaqNEuymPPpeOb7lKBc1WoM6IG/DNyDLWmj2lYwxnZO2yhl+B61kwrxD9m9AdhQ==" saltValue="tdNQPzLQd+n9Ww064QJIaQ==" spinCount="100000" sqref="H223" name="Rango2_61_89"/>
    <protectedRange algorithmName="SHA-512" hashValue="XM8+0Jh5zLWw02PI0Lt8dLqjTcW5ulySion19FAnruDN6QRp4UwcVqdfQxnOQAItgpWG7rNsELzjwy0iXOonxw==" saltValue="Sd4WFUedDfLKoMQTDrxJuQ==" spinCount="100000" sqref="J223" name="Rango2_88_4_4_89"/>
    <protectedRange algorithmName="SHA-512" hashValue="EMMPgE8t/az1rHHzaZAQIhz+GQV0k2O/tQGA96sJqEEMzz1efIRa4CcLzC7iY9CCscto3g7dwz41haOE28iXYg==" saltValue="CVzFsG4X4LXUMo7796PiDQ==" spinCount="100000" sqref="K223:L223 I223 B223 D223:G223" name="Rango2_10_89"/>
    <protectedRange algorithmName="SHA-512" hashValue="6a5oYwZw9WJcgjqXpleUXH8uaqNEuymPPpeOb7lKBc1WoM6IG/DNyDLWmj2lYwxnZO2yhl+B61kwrxD9m9AdhQ==" saltValue="tdNQPzLQd+n9Ww064QJIaQ==" spinCount="100000" sqref="H224" name="Rango2_61_90"/>
    <protectedRange algorithmName="SHA-512" hashValue="XM8+0Jh5zLWw02PI0Lt8dLqjTcW5ulySion19FAnruDN6QRp4UwcVqdfQxnOQAItgpWG7rNsELzjwy0iXOonxw==" saltValue="Sd4WFUedDfLKoMQTDrxJuQ==" spinCount="100000" sqref="J224" name="Rango2_88_4_4_90"/>
    <protectedRange algorithmName="SHA-512" hashValue="EMMPgE8t/az1rHHzaZAQIhz+GQV0k2O/tQGA96sJqEEMzz1efIRa4CcLzC7iY9CCscto3g7dwz41haOE28iXYg==" saltValue="CVzFsG4X4LXUMo7796PiDQ==" spinCount="100000" sqref="K224:L224 I224 B224 D224:G224" name="Rango2_10_90"/>
    <protectedRange algorithmName="SHA-512" hashValue="6a5oYwZw9WJcgjqXpleUXH8uaqNEuymPPpeOb7lKBc1WoM6IG/DNyDLWmj2lYwxnZO2yhl+B61kwrxD9m9AdhQ==" saltValue="tdNQPzLQd+n9Ww064QJIaQ==" spinCount="100000" sqref="H225" name="Rango2_61_91"/>
    <protectedRange algorithmName="SHA-512" hashValue="XM8+0Jh5zLWw02PI0Lt8dLqjTcW5ulySion19FAnruDN6QRp4UwcVqdfQxnOQAItgpWG7rNsELzjwy0iXOonxw==" saltValue="Sd4WFUedDfLKoMQTDrxJuQ==" spinCount="100000" sqref="J225" name="Rango2_88_4_4_91"/>
    <protectedRange algorithmName="SHA-512" hashValue="EMMPgE8t/az1rHHzaZAQIhz+GQV0k2O/tQGA96sJqEEMzz1efIRa4CcLzC7iY9CCscto3g7dwz41haOE28iXYg==" saltValue="CVzFsG4X4LXUMo7796PiDQ==" spinCount="100000" sqref="K225:L225 I225 B225 D225:G225" name="Rango2_10_91"/>
    <protectedRange algorithmName="SHA-512" hashValue="6a5oYwZw9WJcgjqXpleUXH8uaqNEuymPPpeOb7lKBc1WoM6IG/DNyDLWmj2lYwxnZO2yhl+B61kwrxD9m9AdhQ==" saltValue="tdNQPzLQd+n9Ww064QJIaQ==" spinCount="100000" sqref="H226" name="Rango2_61_92"/>
    <protectedRange algorithmName="SHA-512" hashValue="XM8+0Jh5zLWw02PI0Lt8dLqjTcW5ulySion19FAnruDN6QRp4UwcVqdfQxnOQAItgpWG7rNsELzjwy0iXOonxw==" saltValue="Sd4WFUedDfLKoMQTDrxJuQ==" spinCount="100000" sqref="J226" name="Rango2_88_4_4_92"/>
    <protectedRange algorithmName="SHA-512" hashValue="EMMPgE8t/az1rHHzaZAQIhz+GQV0k2O/tQGA96sJqEEMzz1efIRa4CcLzC7iY9CCscto3g7dwz41haOE28iXYg==" saltValue="CVzFsG4X4LXUMo7796PiDQ==" spinCount="100000" sqref="K226:L226 I226 B226 D226:G226" name="Rango2_10_92"/>
    <protectedRange algorithmName="SHA-512" hashValue="6a5oYwZw9WJcgjqXpleUXH8uaqNEuymPPpeOb7lKBc1WoM6IG/DNyDLWmj2lYwxnZO2yhl+B61kwrxD9m9AdhQ==" saltValue="tdNQPzLQd+n9Ww064QJIaQ==" spinCount="100000" sqref="H227" name="Rango2_61_93"/>
    <protectedRange algorithmName="SHA-512" hashValue="XM8+0Jh5zLWw02PI0Lt8dLqjTcW5ulySion19FAnruDN6QRp4UwcVqdfQxnOQAItgpWG7rNsELzjwy0iXOonxw==" saltValue="Sd4WFUedDfLKoMQTDrxJuQ==" spinCount="100000" sqref="J227" name="Rango2_88_4_4_93"/>
    <protectedRange algorithmName="SHA-512" hashValue="EMMPgE8t/az1rHHzaZAQIhz+GQV0k2O/tQGA96sJqEEMzz1efIRa4CcLzC7iY9CCscto3g7dwz41haOE28iXYg==" saltValue="CVzFsG4X4LXUMo7796PiDQ==" spinCount="100000" sqref="K227:L227 I227 B227 D227:G227" name="Rango2_10_93"/>
    <protectedRange algorithmName="SHA-512" hashValue="6a5oYwZw9WJcgjqXpleUXH8uaqNEuymPPpeOb7lKBc1WoM6IG/DNyDLWmj2lYwxnZO2yhl+B61kwrxD9m9AdhQ==" saltValue="tdNQPzLQd+n9Ww064QJIaQ==" spinCount="100000" sqref="H228" name="Rango2_61_94"/>
    <protectedRange algorithmName="SHA-512" hashValue="XM8+0Jh5zLWw02PI0Lt8dLqjTcW5ulySion19FAnruDN6QRp4UwcVqdfQxnOQAItgpWG7rNsELzjwy0iXOonxw==" saltValue="Sd4WFUedDfLKoMQTDrxJuQ==" spinCount="100000" sqref="J228" name="Rango2_88_4_4_94"/>
    <protectedRange algorithmName="SHA-512" hashValue="EMMPgE8t/az1rHHzaZAQIhz+GQV0k2O/tQGA96sJqEEMzz1efIRa4CcLzC7iY9CCscto3g7dwz41haOE28iXYg==" saltValue="CVzFsG4X4LXUMo7796PiDQ==" spinCount="100000" sqref="K228:L228 I228 B228 D228:G228" name="Rango2_10_94"/>
    <protectedRange algorithmName="SHA-512" hashValue="6a5oYwZw9WJcgjqXpleUXH8uaqNEuymPPpeOb7lKBc1WoM6IG/DNyDLWmj2lYwxnZO2yhl+B61kwrxD9m9AdhQ==" saltValue="tdNQPzLQd+n9Ww064QJIaQ==" spinCount="100000" sqref="H229" name="Rango2_61_95"/>
    <protectedRange algorithmName="SHA-512" hashValue="XM8+0Jh5zLWw02PI0Lt8dLqjTcW5ulySion19FAnruDN6QRp4UwcVqdfQxnOQAItgpWG7rNsELzjwy0iXOonxw==" saltValue="Sd4WFUedDfLKoMQTDrxJuQ==" spinCount="100000" sqref="J229" name="Rango2_88_4_4_95"/>
    <protectedRange algorithmName="SHA-512" hashValue="EMMPgE8t/az1rHHzaZAQIhz+GQV0k2O/tQGA96sJqEEMzz1efIRa4CcLzC7iY9CCscto3g7dwz41haOE28iXYg==" saltValue="CVzFsG4X4LXUMo7796PiDQ==" spinCount="100000" sqref="K229:L229 I229 B229 D229:G229" name="Rango2_10_95"/>
    <protectedRange algorithmName="SHA-512" hashValue="RQ91b7oAw60DVtcgB2vRpial2kSdzJx5guGCTYUwXYkKrtrUHfiYnLf9R+SNpYXlJDYpyEJLhcWwP0EqNN86dQ==" saltValue="W3RbH3zrcY9sy39xNwXNxg==" spinCount="100000" sqref="AZ189:BH189 BU189:BX189" name="Rango2_88_99_88"/>
    <protectedRange algorithmName="SHA-512" hashValue="fMbmUM1DQ7FuAPRNvFL5mPdHUYjQnlLFhkuaxvHguaqR7aWyDxcmJs0jLYQfQKY+oyhsMb4Lew4VL6i7um3/ew==" saltValue="ydaTm0CeH8+/cYqoL/AMaQ==" spinCount="100000" sqref="AT189 AV189:AY189" name="Rango2_88_91_84"/>
    <protectedRange algorithmName="SHA-512" hashValue="CHipOQaT63FWw628cQcXXJRZlrbNZ7OgmnEbDx38UmmH7z19GRYEzXFiVOzHAy1OAaAbST7g2bHZHDKQp2qm3w==" saltValue="iRVuL+373yLHv0ZHzS9qog==" spinCount="100000" sqref="AF189:AG189 AI189 AK189" name="Rango2_88_7_5_88"/>
    <protectedRange algorithmName="SHA-512" hashValue="NkG6oHuDGvGBEiLAAq8MEJHEfLQUMyjihfH+DBXhT+eQW0r1yri7tOJEFRM9nbOejjjXiviq9RFo7KB7wF+xJA==" saltValue="bpjB0AAANu2X/PeR3eiFkA==" spinCount="100000" sqref="AL189:AR189" name="Rango2_88_65_85"/>
    <protectedRange algorithmName="SHA-512" hashValue="fPHvtIAf3pQeZUoAI9C2/vdXMHBpqqEq+67P5Ypyu4+9IWqs3yc9TZcMWQ0THLxUwqseQPyVvakuYFtCwJHsxA==" saltValue="QHIogSs2PrwAfdqa9PAOFQ==" spinCount="100000" sqref="AB189" name="Rango2_88_5_5_85"/>
    <protectedRange algorithmName="SHA-512" hashValue="LEEeiU6pKqm7TAP46VGlz0q+evvFwpT/0iLpRuWuQ7MacbP0OGL1/FSmrIEOg2rb6M+Jla2bPbVWiGag27j87w==" saltValue="HEVt+pS5OloNDlqSnzGLLw==" spinCount="100000" sqref="AH189" name="Rango2_8_7_85"/>
    <protectedRange algorithmName="SHA-512" hashValue="AYYX88LSDB6RDNMvSqt0KPGWPjBqTk56tMxTOlv5QD61MGTKAAQnSnudvNDWPN0Bbllh2qRQC+P5uq7goxjdrw==" saltValue="i/iPMewnks1FoXYOjKMEVg==" spinCount="100000" sqref="AA189" name="Rango2_87_6_85"/>
    <protectedRange algorithmName="SHA-512" hashValue="NUll9P9xh7KbSfMYpMxsRZLfDw/y/AzW2LSWlpXVscBDqiAxmzo71xjs+a2lh+jRa7pceOC849slke4+ZKx8LA==" saltValue="8qbkKpQ+CiQuLnqgShNvXA==" spinCount="100000" sqref="S189" name="Rango2_88_6_85"/>
    <protectedRange algorithmName="SHA-512" hashValue="KHhv3JU/LRdRrRTxxkgFceEHPZ5UzadmpZRZR3zmQRnPvkUJZuanRafIJ+qde0IWwLZSvFIQDyUAHq6v6k7XIg==" saltValue="2GKG1kCzVNNcn+vbOPuhJA==" spinCount="100000" sqref="P189" name="Rango2_2_5_85"/>
    <protectedRange algorithmName="SHA-512" hashValue="RQ91b7oAw60DVtcgB2vRpial2kSdzJx5guGCTYUwXYkKrtrUHfiYnLf9R+SNpYXlJDYpyEJLhcWwP0EqNN86dQ==" saltValue="W3RbH3zrcY9sy39xNwXNxg==" spinCount="100000" sqref="AZ190:BH190 BU190:BX190" name="Rango2_88_99_89"/>
    <protectedRange algorithmName="SHA-512" hashValue="fMbmUM1DQ7FuAPRNvFL5mPdHUYjQnlLFhkuaxvHguaqR7aWyDxcmJs0jLYQfQKY+oyhsMb4Lew4VL6i7um3/ew==" saltValue="ydaTm0CeH8+/cYqoL/AMaQ==" spinCount="100000" sqref="AT190 AV190:AY190" name="Rango2_88_91_85"/>
    <protectedRange algorithmName="SHA-512" hashValue="CHipOQaT63FWw628cQcXXJRZlrbNZ7OgmnEbDx38UmmH7z19GRYEzXFiVOzHAy1OAaAbST7g2bHZHDKQp2qm3w==" saltValue="iRVuL+373yLHv0ZHzS9qog==" spinCount="100000" sqref="AF190:AG190 AI190 AK190" name="Rango2_88_7_5_89"/>
    <protectedRange algorithmName="SHA-512" hashValue="NkG6oHuDGvGBEiLAAq8MEJHEfLQUMyjihfH+DBXhT+eQW0r1yri7tOJEFRM9nbOejjjXiviq9RFo7KB7wF+xJA==" saltValue="bpjB0AAANu2X/PeR3eiFkA==" spinCount="100000" sqref="AL190:AR190" name="Rango2_88_65_86"/>
    <protectedRange algorithmName="SHA-512" hashValue="fPHvtIAf3pQeZUoAI9C2/vdXMHBpqqEq+67P5Ypyu4+9IWqs3yc9TZcMWQ0THLxUwqseQPyVvakuYFtCwJHsxA==" saltValue="QHIogSs2PrwAfdqa9PAOFQ==" spinCount="100000" sqref="AB190" name="Rango2_88_5_5_86"/>
    <protectedRange algorithmName="SHA-512" hashValue="LEEeiU6pKqm7TAP46VGlz0q+evvFwpT/0iLpRuWuQ7MacbP0OGL1/FSmrIEOg2rb6M+Jla2bPbVWiGag27j87w==" saltValue="HEVt+pS5OloNDlqSnzGLLw==" spinCount="100000" sqref="AH190" name="Rango2_8_7_86"/>
    <protectedRange algorithmName="SHA-512" hashValue="AYYX88LSDB6RDNMvSqt0KPGWPjBqTk56tMxTOlv5QD61MGTKAAQnSnudvNDWPN0Bbllh2qRQC+P5uq7goxjdrw==" saltValue="i/iPMewnks1FoXYOjKMEVg==" spinCount="100000" sqref="AA190" name="Rango2_87_6_86"/>
    <protectedRange algorithmName="SHA-512" hashValue="NUll9P9xh7KbSfMYpMxsRZLfDw/y/AzW2LSWlpXVscBDqiAxmzo71xjs+a2lh+jRa7pceOC849slke4+ZKx8LA==" saltValue="8qbkKpQ+CiQuLnqgShNvXA==" spinCount="100000" sqref="S190" name="Rango2_88_6_86"/>
    <protectedRange algorithmName="SHA-512" hashValue="KHhv3JU/LRdRrRTxxkgFceEHPZ5UzadmpZRZR3zmQRnPvkUJZuanRafIJ+qde0IWwLZSvFIQDyUAHq6v6k7XIg==" saltValue="2GKG1kCzVNNcn+vbOPuhJA==" spinCount="100000" sqref="P190" name="Rango2_2_5_86"/>
    <protectedRange algorithmName="SHA-512" hashValue="RQ91b7oAw60DVtcgB2vRpial2kSdzJx5guGCTYUwXYkKrtrUHfiYnLf9R+SNpYXlJDYpyEJLhcWwP0EqNN86dQ==" saltValue="W3RbH3zrcY9sy39xNwXNxg==" spinCount="100000" sqref="AZ191:BH191 BU191:BX191" name="Rango2_88_99_90"/>
    <protectedRange algorithmName="SHA-512" hashValue="fMbmUM1DQ7FuAPRNvFL5mPdHUYjQnlLFhkuaxvHguaqR7aWyDxcmJs0jLYQfQKY+oyhsMb4Lew4VL6i7um3/ew==" saltValue="ydaTm0CeH8+/cYqoL/AMaQ==" spinCount="100000" sqref="AT191 AV191:AY191" name="Rango2_88_91_86"/>
    <protectedRange algorithmName="SHA-512" hashValue="CHipOQaT63FWw628cQcXXJRZlrbNZ7OgmnEbDx38UmmH7z19GRYEzXFiVOzHAy1OAaAbST7g2bHZHDKQp2qm3w==" saltValue="iRVuL+373yLHv0ZHzS9qog==" spinCount="100000" sqref="AF191:AG191 AI191 AK191" name="Rango2_88_7_5_90"/>
    <protectedRange algorithmName="SHA-512" hashValue="NkG6oHuDGvGBEiLAAq8MEJHEfLQUMyjihfH+DBXhT+eQW0r1yri7tOJEFRM9nbOejjjXiviq9RFo7KB7wF+xJA==" saltValue="bpjB0AAANu2X/PeR3eiFkA==" spinCount="100000" sqref="AL191:AR191" name="Rango2_88_65_87"/>
    <protectedRange algorithmName="SHA-512" hashValue="fPHvtIAf3pQeZUoAI9C2/vdXMHBpqqEq+67P5Ypyu4+9IWqs3yc9TZcMWQ0THLxUwqseQPyVvakuYFtCwJHsxA==" saltValue="QHIogSs2PrwAfdqa9PAOFQ==" spinCount="100000" sqref="AB191" name="Rango2_88_5_5_87"/>
    <protectedRange algorithmName="SHA-512" hashValue="LEEeiU6pKqm7TAP46VGlz0q+evvFwpT/0iLpRuWuQ7MacbP0OGL1/FSmrIEOg2rb6M+Jla2bPbVWiGag27j87w==" saltValue="HEVt+pS5OloNDlqSnzGLLw==" spinCount="100000" sqref="AH191" name="Rango2_8_7_87"/>
    <protectedRange algorithmName="SHA-512" hashValue="AYYX88LSDB6RDNMvSqt0KPGWPjBqTk56tMxTOlv5QD61MGTKAAQnSnudvNDWPN0Bbllh2qRQC+P5uq7goxjdrw==" saltValue="i/iPMewnks1FoXYOjKMEVg==" spinCount="100000" sqref="AA191" name="Rango2_87_6_87"/>
    <protectedRange algorithmName="SHA-512" hashValue="NUll9P9xh7KbSfMYpMxsRZLfDw/y/AzW2LSWlpXVscBDqiAxmzo71xjs+a2lh+jRa7pceOC849slke4+ZKx8LA==" saltValue="8qbkKpQ+CiQuLnqgShNvXA==" spinCount="100000" sqref="S191" name="Rango2_88_6_87"/>
    <protectedRange algorithmName="SHA-512" hashValue="KHhv3JU/LRdRrRTxxkgFceEHPZ5UzadmpZRZR3zmQRnPvkUJZuanRafIJ+qde0IWwLZSvFIQDyUAHq6v6k7XIg==" saltValue="2GKG1kCzVNNcn+vbOPuhJA==" spinCount="100000" sqref="P191" name="Rango2_2_5_87"/>
    <protectedRange algorithmName="SHA-512" hashValue="RQ91b7oAw60DVtcgB2vRpial2kSdzJx5guGCTYUwXYkKrtrUHfiYnLf9R+SNpYXlJDYpyEJLhcWwP0EqNN86dQ==" saltValue="W3RbH3zrcY9sy39xNwXNxg==" spinCount="100000" sqref="AZ192:BH192 BU192:BX192" name="Rango2_88_99_91"/>
    <protectedRange algorithmName="SHA-512" hashValue="fMbmUM1DQ7FuAPRNvFL5mPdHUYjQnlLFhkuaxvHguaqR7aWyDxcmJs0jLYQfQKY+oyhsMb4Lew4VL6i7um3/ew==" saltValue="ydaTm0CeH8+/cYqoL/AMaQ==" spinCount="100000" sqref="AT192 AV192:AY192" name="Rango2_88_91_87"/>
    <protectedRange algorithmName="SHA-512" hashValue="CHipOQaT63FWw628cQcXXJRZlrbNZ7OgmnEbDx38UmmH7z19GRYEzXFiVOzHAy1OAaAbST7g2bHZHDKQp2qm3w==" saltValue="iRVuL+373yLHv0ZHzS9qog==" spinCount="100000" sqref="AF192:AG192 AI192 AK192" name="Rango2_88_7_5_91"/>
    <protectedRange algorithmName="SHA-512" hashValue="NkG6oHuDGvGBEiLAAq8MEJHEfLQUMyjihfH+DBXhT+eQW0r1yri7tOJEFRM9nbOejjjXiviq9RFo7KB7wF+xJA==" saltValue="bpjB0AAANu2X/PeR3eiFkA==" spinCount="100000" sqref="AL192:AR192" name="Rango2_88_65_88"/>
    <protectedRange algorithmName="SHA-512" hashValue="fPHvtIAf3pQeZUoAI9C2/vdXMHBpqqEq+67P5Ypyu4+9IWqs3yc9TZcMWQ0THLxUwqseQPyVvakuYFtCwJHsxA==" saltValue="QHIogSs2PrwAfdqa9PAOFQ==" spinCount="100000" sqref="AB192" name="Rango2_88_5_5_88"/>
    <protectedRange algorithmName="SHA-512" hashValue="LEEeiU6pKqm7TAP46VGlz0q+evvFwpT/0iLpRuWuQ7MacbP0OGL1/FSmrIEOg2rb6M+Jla2bPbVWiGag27j87w==" saltValue="HEVt+pS5OloNDlqSnzGLLw==" spinCount="100000" sqref="AH192" name="Rango2_8_7_88"/>
    <protectedRange algorithmName="SHA-512" hashValue="AYYX88LSDB6RDNMvSqt0KPGWPjBqTk56tMxTOlv5QD61MGTKAAQnSnudvNDWPN0Bbllh2qRQC+P5uq7goxjdrw==" saltValue="i/iPMewnks1FoXYOjKMEVg==" spinCount="100000" sqref="AA192" name="Rango2_87_6_88"/>
    <protectedRange algorithmName="SHA-512" hashValue="NUll9P9xh7KbSfMYpMxsRZLfDw/y/AzW2LSWlpXVscBDqiAxmzo71xjs+a2lh+jRa7pceOC849slke4+ZKx8LA==" saltValue="8qbkKpQ+CiQuLnqgShNvXA==" spinCount="100000" sqref="S192" name="Rango2_88_6_88"/>
    <protectedRange algorithmName="SHA-512" hashValue="KHhv3JU/LRdRrRTxxkgFceEHPZ5UzadmpZRZR3zmQRnPvkUJZuanRafIJ+qde0IWwLZSvFIQDyUAHq6v6k7XIg==" saltValue="2GKG1kCzVNNcn+vbOPuhJA==" spinCount="100000" sqref="P192" name="Rango2_2_5_88"/>
    <protectedRange algorithmName="SHA-512" hashValue="RQ91b7oAw60DVtcgB2vRpial2kSdzJx5guGCTYUwXYkKrtrUHfiYnLf9R+SNpYXlJDYpyEJLhcWwP0EqNN86dQ==" saltValue="W3RbH3zrcY9sy39xNwXNxg==" spinCount="100000" sqref="AZ193:BH193 BU193:BX193" name="Rango2_88_99_92"/>
    <protectedRange algorithmName="SHA-512" hashValue="fMbmUM1DQ7FuAPRNvFL5mPdHUYjQnlLFhkuaxvHguaqR7aWyDxcmJs0jLYQfQKY+oyhsMb4Lew4VL6i7um3/ew==" saltValue="ydaTm0CeH8+/cYqoL/AMaQ==" spinCount="100000" sqref="AT193 AV193:AY193" name="Rango2_88_91_88"/>
    <protectedRange algorithmName="SHA-512" hashValue="CHipOQaT63FWw628cQcXXJRZlrbNZ7OgmnEbDx38UmmH7z19GRYEzXFiVOzHAy1OAaAbST7g2bHZHDKQp2qm3w==" saltValue="iRVuL+373yLHv0ZHzS9qog==" spinCount="100000" sqref="AF193:AG193 AI193 AK193" name="Rango2_88_7_5_92"/>
    <protectedRange algorithmName="SHA-512" hashValue="NkG6oHuDGvGBEiLAAq8MEJHEfLQUMyjihfH+DBXhT+eQW0r1yri7tOJEFRM9nbOejjjXiviq9RFo7KB7wF+xJA==" saltValue="bpjB0AAANu2X/PeR3eiFkA==" spinCount="100000" sqref="AL193:AR193" name="Rango2_88_65_89"/>
    <protectedRange algorithmName="SHA-512" hashValue="fPHvtIAf3pQeZUoAI9C2/vdXMHBpqqEq+67P5Ypyu4+9IWqs3yc9TZcMWQ0THLxUwqseQPyVvakuYFtCwJHsxA==" saltValue="QHIogSs2PrwAfdqa9PAOFQ==" spinCount="100000" sqref="AB193" name="Rango2_88_5_5_89"/>
    <protectedRange algorithmName="SHA-512" hashValue="LEEeiU6pKqm7TAP46VGlz0q+evvFwpT/0iLpRuWuQ7MacbP0OGL1/FSmrIEOg2rb6M+Jla2bPbVWiGag27j87w==" saltValue="HEVt+pS5OloNDlqSnzGLLw==" spinCount="100000" sqref="AH193" name="Rango2_8_7_89"/>
    <protectedRange algorithmName="SHA-512" hashValue="AYYX88LSDB6RDNMvSqt0KPGWPjBqTk56tMxTOlv5QD61MGTKAAQnSnudvNDWPN0Bbllh2qRQC+P5uq7goxjdrw==" saltValue="i/iPMewnks1FoXYOjKMEVg==" spinCount="100000" sqref="AA193" name="Rango2_87_6_89"/>
    <protectedRange algorithmName="SHA-512" hashValue="NUll9P9xh7KbSfMYpMxsRZLfDw/y/AzW2LSWlpXVscBDqiAxmzo71xjs+a2lh+jRa7pceOC849slke4+ZKx8LA==" saltValue="8qbkKpQ+CiQuLnqgShNvXA==" spinCount="100000" sqref="S193" name="Rango2_88_6_89"/>
    <protectedRange algorithmName="SHA-512" hashValue="KHhv3JU/LRdRrRTxxkgFceEHPZ5UzadmpZRZR3zmQRnPvkUJZuanRafIJ+qde0IWwLZSvFIQDyUAHq6v6k7XIg==" saltValue="2GKG1kCzVNNcn+vbOPuhJA==" spinCount="100000" sqref="P193" name="Rango2_2_5_89"/>
    <protectedRange algorithmName="SHA-512" hashValue="RQ91b7oAw60DVtcgB2vRpial2kSdzJx5guGCTYUwXYkKrtrUHfiYnLf9R+SNpYXlJDYpyEJLhcWwP0EqNN86dQ==" saltValue="W3RbH3zrcY9sy39xNwXNxg==" spinCount="100000" sqref="AZ194:BH195 BU194:BX195" name="Rango2_88_99_93"/>
    <protectedRange algorithmName="SHA-512" hashValue="fMbmUM1DQ7FuAPRNvFL5mPdHUYjQnlLFhkuaxvHguaqR7aWyDxcmJs0jLYQfQKY+oyhsMb4Lew4VL6i7um3/ew==" saltValue="ydaTm0CeH8+/cYqoL/AMaQ==" spinCount="100000" sqref="AT194:AT195 AV194:AY195" name="Rango2_88_91_89"/>
    <protectedRange algorithmName="SHA-512" hashValue="CHipOQaT63FWw628cQcXXJRZlrbNZ7OgmnEbDx38UmmH7z19GRYEzXFiVOzHAy1OAaAbST7g2bHZHDKQp2qm3w==" saltValue="iRVuL+373yLHv0ZHzS9qog==" spinCount="100000" sqref="AF194:AG195 AI194:AI195 AK194:AK195" name="Rango2_88_7_5_93"/>
    <protectedRange algorithmName="SHA-512" hashValue="NkG6oHuDGvGBEiLAAq8MEJHEfLQUMyjihfH+DBXhT+eQW0r1yri7tOJEFRM9nbOejjjXiviq9RFo7KB7wF+xJA==" saltValue="bpjB0AAANu2X/PeR3eiFkA==" spinCount="100000" sqref="AL194:AR195" name="Rango2_88_65_90"/>
    <protectedRange algorithmName="SHA-512" hashValue="fPHvtIAf3pQeZUoAI9C2/vdXMHBpqqEq+67P5Ypyu4+9IWqs3yc9TZcMWQ0THLxUwqseQPyVvakuYFtCwJHsxA==" saltValue="QHIogSs2PrwAfdqa9PAOFQ==" spinCount="100000" sqref="AB194:AB195" name="Rango2_88_5_5_90"/>
    <protectedRange algorithmName="SHA-512" hashValue="LEEeiU6pKqm7TAP46VGlz0q+evvFwpT/0iLpRuWuQ7MacbP0OGL1/FSmrIEOg2rb6M+Jla2bPbVWiGag27j87w==" saltValue="HEVt+pS5OloNDlqSnzGLLw==" spinCount="100000" sqref="AH194:AH195" name="Rango2_8_7_90"/>
    <protectedRange algorithmName="SHA-512" hashValue="AYYX88LSDB6RDNMvSqt0KPGWPjBqTk56tMxTOlv5QD61MGTKAAQnSnudvNDWPN0Bbllh2qRQC+P5uq7goxjdrw==" saltValue="i/iPMewnks1FoXYOjKMEVg==" spinCount="100000" sqref="AA194:AA195" name="Rango2_87_6_90"/>
    <protectedRange algorithmName="SHA-512" hashValue="NUll9P9xh7KbSfMYpMxsRZLfDw/y/AzW2LSWlpXVscBDqiAxmzo71xjs+a2lh+jRa7pceOC849slke4+ZKx8LA==" saltValue="8qbkKpQ+CiQuLnqgShNvXA==" spinCount="100000" sqref="S194:S195" name="Rango2_88_6_90"/>
    <protectedRange algorithmName="SHA-512" hashValue="KHhv3JU/LRdRrRTxxkgFceEHPZ5UzadmpZRZR3zmQRnPvkUJZuanRafIJ+qde0IWwLZSvFIQDyUAHq6v6k7XIg==" saltValue="2GKG1kCzVNNcn+vbOPuhJA==" spinCount="100000" sqref="P194:P195" name="Rango2_2_5_90"/>
    <protectedRange algorithmName="SHA-512" hashValue="RQ91b7oAw60DVtcgB2vRpial2kSdzJx5guGCTYUwXYkKrtrUHfiYnLf9R+SNpYXlJDYpyEJLhcWwP0EqNN86dQ==" saltValue="W3RbH3zrcY9sy39xNwXNxg==" spinCount="100000" sqref="AZ196:BH197 BU196:BX197" name="Rango2_88_99_94"/>
    <protectedRange algorithmName="SHA-512" hashValue="fMbmUM1DQ7FuAPRNvFL5mPdHUYjQnlLFhkuaxvHguaqR7aWyDxcmJs0jLYQfQKY+oyhsMb4Lew4VL6i7um3/ew==" saltValue="ydaTm0CeH8+/cYqoL/AMaQ==" spinCount="100000" sqref="AT196:AT197 AV196:AY197" name="Rango2_88_91_90"/>
    <protectedRange algorithmName="SHA-512" hashValue="CHipOQaT63FWw628cQcXXJRZlrbNZ7OgmnEbDx38UmmH7z19GRYEzXFiVOzHAy1OAaAbST7g2bHZHDKQp2qm3w==" saltValue="iRVuL+373yLHv0ZHzS9qog==" spinCount="100000" sqref="AF196:AG197 AI196:AI197 AK196:AK197" name="Rango2_88_7_5_94"/>
    <protectedRange algorithmName="SHA-512" hashValue="NkG6oHuDGvGBEiLAAq8MEJHEfLQUMyjihfH+DBXhT+eQW0r1yri7tOJEFRM9nbOejjjXiviq9RFo7KB7wF+xJA==" saltValue="bpjB0AAANu2X/PeR3eiFkA==" spinCount="100000" sqref="AL196:AR197" name="Rango2_88_65_91"/>
    <protectedRange algorithmName="SHA-512" hashValue="fPHvtIAf3pQeZUoAI9C2/vdXMHBpqqEq+67P5Ypyu4+9IWqs3yc9TZcMWQ0THLxUwqseQPyVvakuYFtCwJHsxA==" saltValue="QHIogSs2PrwAfdqa9PAOFQ==" spinCount="100000" sqref="AB196:AB197" name="Rango2_88_5_5_91"/>
    <protectedRange algorithmName="SHA-512" hashValue="LEEeiU6pKqm7TAP46VGlz0q+evvFwpT/0iLpRuWuQ7MacbP0OGL1/FSmrIEOg2rb6M+Jla2bPbVWiGag27j87w==" saltValue="HEVt+pS5OloNDlqSnzGLLw==" spinCount="100000" sqref="AH196:AH197" name="Rango2_8_7_91"/>
    <protectedRange algorithmName="SHA-512" hashValue="AYYX88LSDB6RDNMvSqt0KPGWPjBqTk56tMxTOlv5QD61MGTKAAQnSnudvNDWPN0Bbllh2qRQC+P5uq7goxjdrw==" saltValue="i/iPMewnks1FoXYOjKMEVg==" spinCount="100000" sqref="AA196:AA197" name="Rango2_87_6_91"/>
    <protectedRange algorithmName="SHA-512" hashValue="NUll9P9xh7KbSfMYpMxsRZLfDw/y/AzW2LSWlpXVscBDqiAxmzo71xjs+a2lh+jRa7pceOC849slke4+ZKx8LA==" saltValue="8qbkKpQ+CiQuLnqgShNvXA==" spinCount="100000" sqref="S196:S197" name="Rango2_88_6_91"/>
    <protectedRange algorithmName="SHA-512" hashValue="KHhv3JU/LRdRrRTxxkgFceEHPZ5UzadmpZRZR3zmQRnPvkUJZuanRafIJ+qde0IWwLZSvFIQDyUAHq6v6k7XIg==" saltValue="2GKG1kCzVNNcn+vbOPuhJA==" spinCount="100000" sqref="P196:P197" name="Rango2_2_5_91"/>
    <protectedRange algorithmName="SHA-512" hashValue="RQ91b7oAw60DVtcgB2vRpial2kSdzJx5guGCTYUwXYkKrtrUHfiYnLf9R+SNpYXlJDYpyEJLhcWwP0EqNN86dQ==" saltValue="W3RbH3zrcY9sy39xNwXNxg==" spinCount="100000" sqref="AZ198:BH198 BU198:BX198" name="Rango2_88_99_95"/>
    <protectedRange algorithmName="SHA-512" hashValue="fMbmUM1DQ7FuAPRNvFL5mPdHUYjQnlLFhkuaxvHguaqR7aWyDxcmJs0jLYQfQKY+oyhsMb4Lew4VL6i7um3/ew==" saltValue="ydaTm0CeH8+/cYqoL/AMaQ==" spinCount="100000" sqref="AT198 AV198:AY198" name="Rango2_88_91_91"/>
    <protectedRange algorithmName="SHA-512" hashValue="CHipOQaT63FWw628cQcXXJRZlrbNZ7OgmnEbDx38UmmH7z19GRYEzXFiVOzHAy1OAaAbST7g2bHZHDKQp2qm3w==" saltValue="iRVuL+373yLHv0ZHzS9qog==" spinCount="100000" sqref="AF198:AG198 AI198 AK198" name="Rango2_88_7_5_95"/>
    <protectedRange algorithmName="SHA-512" hashValue="NkG6oHuDGvGBEiLAAq8MEJHEfLQUMyjihfH+DBXhT+eQW0r1yri7tOJEFRM9nbOejjjXiviq9RFo7KB7wF+xJA==" saltValue="bpjB0AAANu2X/PeR3eiFkA==" spinCount="100000" sqref="AL198:AR198" name="Rango2_88_65_92"/>
    <protectedRange algorithmName="SHA-512" hashValue="fPHvtIAf3pQeZUoAI9C2/vdXMHBpqqEq+67P5Ypyu4+9IWqs3yc9TZcMWQ0THLxUwqseQPyVvakuYFtCwJHsxA==" saltValue="QHIogSs2PrwAfdqa9PAOFQ==" spinCount="100000" sqref="AB198" name="Rango2_88_5_5_92"/>
    <protectedRange algorithmName="SHA-512" hashValue="LEEeiU6pKqm7TAP46VGlz0q+evvFwpT/0iLpRuWuQ7MacbP0OGL1/FSmrIEOg2rb6M+Jla2bPbVWiGag27j87w==" saltValue="HEVt+pS5OloNDlqSnzGLLw==" spinCount="100000" sqref="AH198" name="Rango2_8_7_92"/>
    <protectedRange algorithmName="SHA-512" hashValue="AYYX88LSDB6RDNMvSqt0KPGWPjBqTk56tMxTOlv5QD61MGTKAAQnSnudvNDWPN0Bbllh2qRQC+P5uq7goxjdrw==" saltValue="i/iPMewnks1FoXYOjKMEVg==" spinCount="100000" sqref="AA198" name="Rango2_87_6_92"/>
    <protectedRange algorithmName="SHA-512" hashValue="NUll9P9xh7KbSfMYpMxsRZLfDw/y/AzW2LSWlpXVscBDqiAxmzo71xjs+a2lh+jRa7pceOC849slke4+ZKx8LA==" saltValue="8qbkKpQ+CiQuLnqgShNvXA==" spinCount="100000" sqref="S198" name="Rango2_88_6_92"/>
    <protectedRange algorithmName="SHA-512" hashValue="KHhv3JU/LRdRrRTxxkgFceEHPZ5UzadmpZRZR3zmQRnPvkUJZuanRafIJ+qde0IWwLZSvFIQDyUAHq6v6k7XIg==" saltValue="2GKG1kCzVNNcn+vbOPuhJA==" spinCount="100000" sqref="P198" name="Rango2_2_5_92"/>
    <protectedRange algorithmName="SHA-512" hashValue="RQ91b7oAw60DVtcgB2vRpial2kSdzJx5guGCTYUwXYkKrtrUHfiYnLf9R+SNpYXlJDYpyEJLhcWwP0EqNN86dQ==" saltValue="W3RbH3zrcY9sy39xNwXNxg==" spinCount="100000" sqref="AZ199:BH199 BU199:BX199" name="Rango2_88_99_96"/>
    <protectedRange algorithmName="SHA-512" hashValue="fMbmUM1DQ7FuAPRNvFL5mPdHUYjQnlLFhkuaxvHguaqR7aWyDxcmJs0jLYQfQKY+oyhsMb4Lew4VL6i7um3/ew==" saltValue="ydaTm0CeH8+/cYqoL/AMaQ==" spinCount="100000" sqref="AT199 AV199:AY199" name="Rango2_88_91_92"/>
    <protectedRange algorithmName="SHA-512" hashValue="CHipOQaT63FWw628cQcXXJRZlrbNZ7OgmnEbDx38UmmH7z19GRYEzXFiVOzHAy1OAaAbST7g2bHZHDKQp2qm3w==" saltValue="iRVuL+373yLHv0ZHzS9qog==" spinCount="100000" sqref="AF199:AG199 AI199 AK199" name="Rango2_88_7_5_96"/>
    <protectedRange algorithmName="SHA-512" hashValue="NkG6oHuDGvGBEiLAAq8MEJHEfLQUMyjihfH+DBXhT+eQW0r1yri7tOJEFRM9nbOejjjXiviq9RFo7KB7wF+xJA==" saltValue="bpjB0AAANu2X/PeR3eiFkA==" spinCount="100000" sqref="AL199:AR199" name="Rango2_88_65_93"/>
    <protectedRange algorithmName="SHA-512" hashValue="fPHvtIAf3pQeZUoAI9C2/vdXMHBpqqEq+67P5Ypyu4+9IWqs3yc9TZcMWQ0THLxUwqseQPyVvakuYFtCwJHsxA==" saltValue="QHIogSs2PrwAfdqa9PAOFQ==" spinCount="100000" sqref="AB199" name="Rango2_88_5_5_93"/>
    <protectedRange algorithmName="SHA-512" hashValue="LEEeiU6pKqm7TAP46VGlz0q+evvFwpT/0iLpRuWuQ7MacbP0OGL1/FSmrIEOg2rb6M+Jla2bPbVWiGag27j87w==" saltValue="HEVt+pS5OloNDlqSnzGLLw==" spinCount="100000" sqref="AH199" name="Rango2_8_7_93"/>
    <protectedRange algorithmName="SHA-512" hashValue="AYYX88LSDB6RDNMvSqt0KPGWPjBqTk56tMxTOlv5QD61MGTKAAQnSnudvNDWPN0Bbllh2qRQC+P5uq7goxjdrw==" saltValue="i/iPMewnks1FoXYOjKMEVg==" spinCount="100000" sqref="AA199" name="Rango2_87_6_93"/>
    <protectedRange algorithmName="SHA-512" hashValue="NUll9P9xh7KbSfMYpMxsRZLfDw/y/AzW2LSWlpXVscBDqiAxmzo71xjs+a2lh+jRa7pceOC849slke4+ZKx8LA==" saltValue="8qbkKpQ+CiQuLnqgShNvXA==" spinCount="100000" sqref="S199" name="Rango2_88_6_93"/>
    <protectedRange algorithmName="SHA-512" hashValue="KHhv3JU/LRdRrRTxxkgFceEHPZ5UzadmpZRZR3zmQRnPvkUJZuanRafIJ+qde0IWwLZSvFIQDyUAHq6v6k7XIg==" saltValue="2GKG1kCzVNNcn+vbOPuhJA==" spinCount="100000" sqref="P199" name="Rango2_2_5_93"/>
    <protectedRange algorithmName="SHA-512" hashValue="RQ91b7oAw60DVtcgB2vRpial2kSdzJx5guGCTYUwXYkKrtrUHfiYnLf9R+SNpYXlJDYpyEJLhcWwP0EqNN86dQ==" saltValue="W3RbH3zrcY9sy39xNwXNxg==" spinCount="100000" sqref="AZ200:BH200 BU200:BX200" name="Rango2_88_99_97"/>
    <protectedRange algorithmName="SHA-512" hashValue="fMbmUM1DQ7FuAPRNvFL5mPdHUYjQnlLFhkuaxvHguaqR7aWyDxcmJs0jLYQfQKY+oyhsMb4Lew4VL6i7um3/ew==" saltValue="ydaTm0CeH8+/cYqoL/AMaQ==" spinCount="100000" sqref="AT200 AV200:AY200" name="Rango2_88_91_93"/>
    <protectedRange algorithmName="SHA-512" hashValue="CHipOQaT63FWw628cQcXXJRZlrbNZ7OgmnEbDx38UmmH7z19GRYEzXFiVOzHAy1OAaAbST7g2bHZHDKQp2qm3w==" saltValue="iRVuL+373yLHv0ZHzS9qog==" spinCount="100000" sqref="AF200:AG200 AI200 AK200" name="Rango2_88_7_5_97"/>
    <protectedRange algorithmName="SHA-512" hashValue="NkG6oHuDGvGBEiLAAq8MEJHEfLQUMyjihfH+DBXhT+eQW0r1yri7tOJEFRM9nbOejjjXiviq9RFo7KB7wF+xJA==" saltValue="bpjB0AAANu2X/PeR3eiFkA==" spinCount="100000" sqref="AL200:AR200" name="Rango2_88_65_94"/>
    <protectedRange algorithmName="SHA-512" hashValue="fPHvtIAf3pQeZUoAI9C2/vdXMHBpqqEq+67P5Ypyu4+9IWqs3yc9TZcMWQ0THLxUwqseQPyVvakuYFtCwJHsxA==" saltValue="QHIogSs2PrwAfdqa9PAOFQ==" spinCount="100000" sqref="AB200" name="Rango2_88_5_5_94"/>
    <protectedRange algorithmName="SHA-512" hashValue="LEEeiU6pKqm7TAP46VGlz0q+evvFwpT/0iLpRuWuQ7MacbP0OGL1/FSmrIEOg2rb6M+Jla2bPbVWiGag27j87w==" saltValue="HEVt+pS5OloNDlqSnzGLLw==" spinCount="100000" sqref="AH200" name="Rango2_8_7_94"/>
    <protectedRange algorithmName="SHA-512" hashValue="AYYX88LSDB6RDNMvSqt0KPGWPjBqTk56tMxTOlv5QD61MGTKAAQnSnudvNDWPN0Bbllh2qRQC+P5uq7goxjdrw==" saltValue="i/iPMewnks1FoXYOjKMEVg==" spinCount="100000" sqref="AA200" name="Rango2_87_6_94"/>
    <protectedRange algorithmName="SHA-512" hashValue="NUll9P9xh7KbSfMYpMxsRZLfDw/y/AzW2LSWlpXVscBDqiAxmzo71xjs+a2lh+jRa7pceOC849slke4+ZKx8LA==" saltValue="8qbkKpQ+CiQuLnqgShNvXA==" spinCount="100000" sqref="S200" name="Rango2_88_6_94"/>
    <protectedRange algorithmName="SHA-512" hashValue="KHhv3JU/LRdRrRTxxkgFceEHPZ5UzadmpZRZR3zmQRnPvkUJZuanRafIJ+qde0IWwLZSvFIQDyUAHq6v6k7XIg==" saltValue="2GKG1kCzVNNcn+vbOPuhJA==" spinCount="100000" sqref="P200" name="Rango2_2_5_94"/>
    <protectedRange algorithmName="SHA-512" hashValue="RQ91b7oAw60DVtcgB2vRpial2kSdzJx5guGCTYUwXYkKrtrUHfiYnLf9R+SNpYXlJDYpyEJLhcWwP0EqNN86dQ==" saltValue="W3RbH3zrcY9sy39xNwXNxg==" spinCount="100000" sqref="AZ201:BH201 BU201:BX201" name="Rango2_88_99_98"/>
    <protectedRange algorithmName="SHA-512" hashValue="fMbmUM1DQ7FuAPRNvFL5mPdHUYjQnlLFhkuaxvHguaqR7aWyDxcmJs0jLYQfQKY+oyhsMb4Lew4VL6i7um3/ew==" saltValue="ydaTm0CeH8+/cYqoL/AMaQ==" spinCount="100000" sqref="AT201 AV201:AY201" name="Rango2_88_91_94"/>
    <protectedRange algorithmName="SHA-512" hashValue="CHipOQaT63FWw628cQcXXJRZlrbNZ7OgmnEbDx38UmmH7z19GRYEzXFiVOzHAy1OAaAbST7g2bHZHDKQp2qm3w==" saltValue="iRVuL+373yLHv0ZHzS9qog==" spinCount="100000" sqref="AF201:AG201 AI201 AK201" name="Rango2_88_7_5_98"/>
    <protectedRange algorithmName="SHA-512" hashValue="NkG6oHuDGvGBEiLAAq8MEJHEfLQUMyjihfH+DBXhT+eQW0r1yri7tOJEFRM9nbOejjjXiviq9RFo7KB7wF+xJA==" saltValue="bpjB0AAANu2X/PeR3eiFkA==" spinCount="100000" sqref="AL201:AR201" name="Rango2_88_65_95"/>
    <protectedRange algorithmName="SHA-512" hashValue="fPHvtIAf3pQeZUoAI9C2/vdXMHBpqqEq+67P5Ypyu4+9IWqs3yc9TZcMWQ0THLxUwqseQPyVvakuYFtCwJHsxA==" saltValue="QHIogSs2PrwAfdqa9PAOFQ==" spinCount="100000" sqref="AB201" name="Rango2_88_5_5_95"/>
    <protectedRange algorithmName="SHA-512" hashValue="LEEeiU6pKqm7TAP46VGlz0q+evvFwpT/0iLpRuWuQ7MacbP0OGL1/FSmrIEOg2rb6M+Jla2bPbVWiGag27j87w==" saltValue="HEVt+pS5OloNDlqSnzGLLw==" spinCount="100000" sqref="AH201" name="Rango2_8_7_95"/>
    <protectedRange algorithmName="SHA-512" hashValue="AYYX88LSDB6RDNMvSqt0KPGWPjBqTk56tMxTOlv5QD61MGTKAAQnSnudvNDWPN0Bbllh2qRQC+P5uq7goxjdrw==" saltValue="i/iPMewnks1FoXYOjKMEVg==" spinCount="100000" sqref="AA201" name="Rango2_87_6_95"/>
    <protectedRange algorithmName="SHA-512" hashValue="NUll9P9xh7KbSfMYpMxsRZLfDw/y/AzW2LSWlpXVscBDqiAxmzo71xjs+a2lh+jRa7pceOC849slke4+ZKx8LA==" saltValue="8qbkKpQ+CiQuLnqgShNvXA==" spinCount="100000" sqref="S201" name="Rango2_88_6_95"/>
    <protectedRange algorithmName="SHA-512" hashValue="KHhv3JU/LRdRrRTxxkgFceEHPZ5UzadmpZRZR3zmQRnPvkUJZuanRafIJ+qde0IWwLZSvFIQDyUAHq6v6k7XIg==" saltValue="2GKG1kCzVNNcn+vbOPuhJA==" spinCount="100000" sqref="P201" name="Rango2_2_5_95"/>
    <protectedRange algorithmName="SHA-512" hashValue="RQ91b7oAw60DVtcgB2vRpial2kSdzJx5guGCTYUwXYkKrtrUHfiYnLf9R+SNpYXlJDYpyEJLhcWwP0EqNN86dQ==" saltValue="W3RbH3zrcY9sy39xNwXNxg==" spinCount="100000" sqref="AZ202:BH202 BU202:BX202" name="Rango2_88_99_99"/>
    <protectedRange algorithmName="SHA-512" hashValue="fMbmUM1DQ7FuAPRNvFL5mPdHUYjQnlLFhkuaxvHguaqR7aWyDxcmJs0jLYQfQKY+oyhsMb4Lew4VL6i7um3/ew==" saltValue="ydaTm0CeH8+/cYqoL/AMaQ==" spinCount="100000" sqref="AT202 AV202:AY202" name="Rango2_88_91_95"/>
    <protectedRange algorithmName="SHA-512" hashValue="CHipOQaT63FWw628cQcXXJRZlrbNZ7OgmnEbDx38UmmH7z19GRYEzXFiVOzHAy1OAaAbST7g2bHZHDKQp2qm3w==" saltValue="iRVuL+373yLHv0ZHzS9qog==" spinCount="100000" sqref="AF202:AG202 AI202 AK202" name="Rango2_88_7_5_99"/>
    <protectedRange algorithmName="SHA-512" hashValue="NkG6oHuDGvGBEiLAAq8MEJHEfLQUMyjihfH+DBXhT+eQW0r1yri7tOJEFRM9nbOejjjXiviq9RFo7KB7wF+xJA==" saltValue="bpjB0AAANu2X/PeR3eiFkA==" spinCount="100000" sqref="AL202:AR202" name="Rango2_88_65_96"/>
    <protectedRange algorithmName="SHA-512" hashValue="fPHvtIAf3pQeZUoAI9C2/vdXMHBpqqEq+67P5Ypyu4+9IWqs3yc9TZcMWQ0THLxUwqseQPyVvakuYFtCwJHsxA==" saltValue="QHIogSs2PrwAfdqa9PAOFQ==" spinCount="100000" sqref="AB202" name="Rango2_88_5_5_96"/>
    <protectedRange algorithmName="SHA-512" hashValue="LEEeiU6pKqm7TAP46VGlz0q+evvFwpT/0iLpRuWuQ7MacbP0OGL1/FSmrIEOg2rb6M+Jla2bPbVWiGag27j87w==" saltValue="HEVt+pS5OloNDlqSnzGLLw==" spinCount="100000" sqref="AH202" name="Rango2_8_7_96"/>
    <protectedRange algorithmName="SHA-512" hashValue="AYYX88LSDB6RDNMvSqt0KPGWPjBqTk56tMxTOlv5QD61MGTKAAQnSnudvNDWPN0Bbllh2qRQC+P5uq7goxjdrw==" saltValue="i/iPMewnks1FoXYOjKMEVg==" spinCount="100000" sqref="AA202" name="Rango2_87_6_96"/>
    <protectedRange algorithmName="SHA-512" hashValue="NUll9P9xh7KbSfMYpMxsRZLfDw/y/AzW2LSWlpXVscBDqiAxmzo71xjs+a2lh+jRa7pceOC849slke4+ZKx8LA==" saltValue="8qbkKpQ+CiQuLnqgShNvXA==" spinCount="100000" sqref="S202" name="Rango2_88_6_96"/>
    <protectedRange algorithmName="SHA-512" hashValue="KHhv3JU/LRdRrRTxxkgFceEHPZ5UzadmpZRZR3zmQRnPvkUJZuanRafIJ+qde0IWwLZSvFIQDyUAHq6v6k7XIg==" saltValue="2GKG1kCzVNNcn+vbOPuhJA==" spinCount="100000" sqref="P202" name="Rango2_2_5_96"/>
    <protectedRange algorithmName="SHA-512" hashValue="fMbmUM1DQ7FuAPRNvFL5mPdHUYjQnlLFhkuaxvHguaqR7aWyDxcmJs0jLYQfQKY+oyhsMb4Lew4VL6i7um3/ew==" saltValue="ydaTm0CeH8+/cYqoL/AMaQ==" spinCount="100000" sqref="AT203 AV203:AY203" name="Rango2_88_91_96"/>
    <protectedRange algorithmName="SHA-512" hashValue="NkG6oHuDGvGBEiLAAq8MEJHEfLQUMyjihfH+DBXhT+eQW0r1yri7tOJEFRM9nbOejjjXiviq9RFo7KB7wF+xJA==" saltValue="bpjB0AAANu2X/PeR3eiFkA==" spinCount="100000" sqref="AL203:AR203" name="Rango2_88_65_97"/>
    <protectedRange algorithmName="SHA-512" hashValue="fPHvtIAf3pQeZUoAI9C2/vdXMHBpqqEq+67P5Ypyu4+9IWqs3yc9TZcMWQ0THLxUwqseQPyVvakuYFtCwJHsxA==" saltValue="QHIogSs2PrwAfdqa9PAOFQ==" spinCount="100000" sqref="AB203" name="Rango2_88_5_5_97"/>
    <protectedRange algorithmName="SHA-512" hashValue="LEEeiU6pKqm7TAP46VGlz0q+evvFwpT/0iLpRuWuQ7MacbP0OGL1/FSmrIEOg2rb6M+Jla2bPbVWiGag27j87w==" saltValue="HEVt+pS5OloNDlqSnzGLLw==" spinCount="100000" sqref="AH203" name="Rango2_8_7_97"/>
    <protectedRange algorithmName="SHA-512" hashValue="AYYX88LSDB6RDNMvSqt0KPGWPjBqTk56tMxTOlv5QD61MGTKAAQnSnudvNDWPN0Bbllh2qRQC+P5uq7goxjdrw==" saltValue="i/iPMewnks1FoXYOjKMEVg==" spinCount="100000" sqref="AA203" name="Rango2_87_6_97"/>
    <protectedRange algorithmName="SHA-512" hashValue="NUll9P9xh7KbSfMYpMxsRZLfDw/y/AzW2LSWlpXVscBDqiAxmzo71xjs+a2lh+jRa7pceOC849slke4+ZKx8LA==" saltValue="8qbkKpQ+CiQuLnqgShNvXA==" spinCount="100000" sqref="S203" name="Rango2_88_6_97"/>
    <protectedRange algorithmName="SHA-512" hashValue="KHhv3JU/LRdRrRTxxkgFceEHPZ5UzadmpZRZR3zmQRnPvkUJZuanRafIJ+qde0IWwLZSvFIQDyUAHq6v6k7XIg==" saltValue="2GKG1kCzVNNcn+vbOPuhJA==" spinCount="100000" sqref="P203" name="Rango2_2_5_97"/>
    <protectedRange algorithmName="SHA-512" hashValue="fMbmUM1DQ7FuAPRNvFL5mPdHUYjQnlLFhkuaxvHguaqR7aWyDxcmJs0jLYQfQKY+oyhsMb4Lew4VL6i7um3/ew==" saltValue="ydaTm0CeH8+/cYqoL/AMaQ==" spinCount="100000" sqref="AT204 AV204:AY204" name="Rango2_88_91_97"/>
    <protectedRange algorithmName="SHA-512" hashValue="NkG6oHuDGvGBEiLAAq8MEJHEfLQUMyjihfH+DBXhT+eQW0r1yri7tOJEFRM9nbOejjjXiviq9RFo7KB7wF+xJA==" saltValue="bpjB0AAANu2X/PeR3eiFkA==" spinCount="100000" sqref="AL204:AR204" name="Rango2_88_65_98"/>
    <protectedRange algorithmName="SHA-512" hashValue="fPHvtIAf3pQeZUoAI9C2/vdXMHBpqqEq+67P5Ypyu4+9IWqs3yc9TZcMWQ0THLxUwqseQPyVvakuYFtCwJHsxA==" saltValue="QHIogSs2PrwAfdqa9PAOFQ==" spinCount="100000" sqref="AB204" name="Rango2_88_5_5_98"/>
    <protectedRange algorithmName="SHA-512" hashValue="LEEeiU6pKqm7TAP46VGlz0q+evvFwpT/0iLpRuWuQ7MacbP0OGL1/FSmrIEOg2rb6M+Jla2bPbVWiGag27j87w==" saltValue="HEVt+pS5OloNDlqSnzGLLw==" spinCount="100000" sqref="AH204" name="Rango2_8_7_98"/>
    <protectedRange algorithmName="SHA-512" hashValue="AYYX88LSDB6RDNMvSqt0KPGWPjBqTk56tMxTOlv5QD61MGTKAAQnSnudvNDWPN0Bbllh2qRQC+P5uq7goxjdrw==" saltValue="i/iPMewnks1FoXYOjKMEVg==" spinCount="100000" sqref="AA204" name="Rango2_87_6_98"/>
    <protectedRange algorithmName="SHA-512" hashValue="NUll9P9xh7KbSfMYpMxsRZLfDw/y/AzW2LSWlpXVscBDqiAxmzo71xjs+a2lh+jRa7pceOC849slke4+ZKx8LA==" saltValue="8qbkKpQ+CiQuLnqgShNvXA==" spinCount="100000" sqref="S204" name="Rango2_88_6_98"/>
    <protectedRange algorithmName="SHA-512" hashValue="KHhv3JU/LRdRrRTxxkgFceEHPZ5UzadmpZRZR3zmQRnPvkUJZuanRafIJ+qde0IWwLZSvFIQDyUAHq6v6k7XIg==" saltValue="2GKG1kCzVNNcn+vbOPuhJA==" spinCount="100000" sqref="P204" name="Rango2_2_5_98"/>
    <protectedRange algorithmName="SHA-512" hashValue="fMbmUM1DQ7FuAPRNvFL5mPdHUYjQnlLFhkuaxvHguaqR7aWyDxcmJs0jLYQfQKY+oyhsMb4Lew4VL6i7um3/ew==" saltValue="ydaTm0CeH8+/cYqoL/AMaQ==" spinCount="100000" sqref="AT205:AT206 AV205:AY206" name="Rango2_88_91_98"/>
    <protectedRange algorithmName="SHA-512" hashValue="NkG6oHuDGvGBEiLAAq8MEJHEfLQUMyjihfH+DBXhT+eQW0r1yri7tOJEFRM9nbOejjjXiviq9RFo7KB7wF+xJA==" saltValue="bpjB0AAANu2X/PeR3eiFkA==" spinCount="100000" sqref="AL205:AR206" name="Rango2_88_65_99"/>
    <protectedRange algorithmName="SHA-512" hashValue="fPHvtIAf3pQeZUoAI9C2/vdXMHBpqqEq+67P5Ypyu4+9IWqs3yc9TZcMWQ0THLxUwqseQPyVvakuYFtCwJHsxA==" saltValue="QHIogSs2PrwAfdqa9PAOFQ==" spinCount="100000" sqref="AB205:AB206" name="Rango2_88_5_5_99"/>
    <protectedRange algorithmName="SHA-512" hashValue="LEEeiU6pKqm7TAP46VGlz0q+evvFwpT/0iLpRuWuQ7MacbP0OGL1/FSmrIEOg2rb6M+Jla2bPbVWiGag27j87w==" saltValue="HEVt+pS5OloNDlqSnzGLLw==" spinCount="100000" sqref="AH205:AH206" name="Rango2_8_7_99"/>
    <protectedRange algorithmName="SHA-512" hashValue="AYYX88LSDB6RDNMvSqt0KPGWPjBqTk56tMxTOlv5QD61MGTKAAQnSnudvNDWPN0Bbllh2qRQC+P5uq7goxjdrw==" saltValue="i/iPMewnks1FoXYOjKMEVg==" spinCount="100000" sqref="AA205:AA206" name="Rango2_87_6_99"/>
    <protectedRange algorithmName="SHA-512" hashValue="NUll9P9xh7KbSfMYpMxsRZLfDw/y/AzW2LSWlpXVscBDqiAxmzo71xjs+a2lh+jRa7pceOC849slke4+ZKx8LA==" saltValue="8qbkKpQ+CiQuLnqgShNvXA==" spinCount="100000" sqref="S205:S206" name="Rango2_88_6_99"/>
    <protectedRange algorithmName="SHA-512" hashValue="KHhv3JU/LRdRrRTxxkgFceEHPZ5UzadmpZRZR3zmQRnPvkUJZuanRafIJ+qde0IWwLZSvFIQDyUAHq6v6k7XIg==" saltValue="2GKG1kCzVNNcn+vbOPuhJA==" spinCount="100000" sqref="P205:P206" name="Rango2_2_5_99"/>
    <protectedRange algorithmName="SHA-512" hashValue="fMbmUM1DQ7FuAPRNvFL5mPdHUYjQnlLFhkuaxvHguaqR7aWyDxcmJs0jLYQfQKY+oyhsMb4Lew4VL6i7um3/ew==" saltValue="ydaTm0CeH8+/cYqoL/AMaQ==" spinCount="100000" sqref="AT207 AV207:AY207" name="Rango2_88_91_99"/>
    <protectedRange algorithmName="SHA-512" hashValue="Rgskw+AQdeJ5qbJdarzTa3SCkJfDGziy0Uan5N0F3IWn/H3Z/e+VcB56R7Nes7MPxNHewNP1sSSucVjz3iTLeA==" saltValue="qKZH3DnwaZHBzy3cBZo1qQ==" spinCount="100000" sqref="GE189" name="Rango2_31_28_84"/>
    <protectedRange algorithmName="SHA-512" hashValue="YXHanhqXL0e4jPrzkCF8r/22WmlCviFUW909WKuG1JOcU0mp0/Huh0aP3EaGYxV2ep0WGu48HsShAy4Ka2uOiw==" saltValue="h/7U5iwJm7DLR4tRVfwZYw==" spinCount="100000" sqref="GH189 GB189" name="Rango2_33_92"/>
    <protectedRange algorithmName="SHA-512" hashValue="pL4tgTKqwEsWSIEGFTBd+4pvEhE7d5Q99Eijs+L/Y1rhA0saQGGRJw5Pv2HLOP0quglztFwB6WVnQ1YGxd4AiQ==" saltValue="IF5mhk2RcoEjrcYppes1VA==" spinCount="100000" sqref="FS189" name="Rango2_30_86"/>
    <protectedRange algorithmName="SHA-512" hashValue="Rgskw+AQdeJ5qbJdarzTa3SCkJfDGziy0Uan5N0F3IWn/H3Z/e+VcB56R7Nes7MPxNHewNP1sSSucVjz3iTLeA==" saltValue="qKZH3DnwaZHBzy3cBZo1qQ==" spinCount="100000" sqref="GE190" name="Rango2_31_28_85"/>
    <protectedRange algorithmName="SHA-512" hashValue="YXHanhqXL0e4jPrzkCF8r/22WmlCviFUW909WKuG1JOcU0mp0/Huh0aP3EaGYxV2ep0WGu48HsShAy4Ka2uOiw==" saltValue="h/7U5iwJm7DLR4tRVfwZYw==" spinCount="100000" sqref="GH190 GB190" name="Rango2_33_93"/>
    <protectedRange algorithmName="SHA-512" hashValue="pL4tgTKqwEsWSIEGFTBd+4pvEhE7d5Q99Eijs+L/Y1rhA0saQGGRJw5Pv2HLOP0quglztFwB6WVnQ1YGxd4AiQ==" saltValue="IF5mhk2RcoEjrcYppes1VA==" spinCount="100000" sqref="FS190" name="Rango2_30_87"/>
    <protectedRange algorithmName="SHA-512" hashValue="Rgskw+AQdeJ5qbJdarzTa3SCkJfDGziy0Uan5N0F3IWn/H3Z/e+VcB56R7Nes7MPxNHewNP1sSSucVjz3iTLeA==" saltValue="qKZH3DnwaZHBzy3cBZo1qQ==" spinCount="100000" sqref="GE191" name="Rango2_31_28_86"/>
    <protectedRange algorithmName="SHA-512" hashValue="YXHanhqXL0e4jPrzkCF8r/22WmlCviFUW909WKuG1JOcU0mp0/Huh0aP3EaGYxV2ep0WGu48HsShAy4Ka2uOiw==" saltValue="h/7U5iwJm7DLR4tRVfwZYw==" spinCount="100000" sqref="GH191 GB191" name="Rango2_33_94"/>
    <protectedRange algorithmName="SHA-512" hashValue="pL4tgTKqwEsWSIEGFTBd+4pvEhE7d5Q99Eijs+L/Y1rhA0saQGGRJw5Pv2HLOP0quglztFwB6WVnQ1YGxd4AiQ==" saltValue="IF5mhk2RcoEjrcYppes1VA==" spinCount="100000" sqref="FS191" name="Rango2_30_88"/>
    <protectedRange algorithmName="SHA-512" hashValue="Rgskw+AQdeJ5qbJdarzTa3SCkJfDGziy0Uan5N0F3IWn/H3Z/e+VcB56R7Nes7MPxNHewNP1sSSucVjz3iTLeA==" saltValue="qKZH3DnwaZHBzy3cBZo1qQ==" spinCount="100000" sqref="GE192" name="Rango2_31_28_87"/>
    <protectedRange algorithmName="SHA-512" hashValue="YXHanhqXL0e4jPrzkCF8r/22WmlCviFUW909WKuG1JOcU0mp0/Huh0aP3EaGYxV2ep0WGu48HsShAy4Ka2uOiw==" saltValue="h/7U5iwJm7DLR4tRVfwZYw==" spinCount="100000" sqref="GH192 GB192" name="Rango2_33_95"/>
    <protectedRange algorithmName="SHA-512" hashValue="pL4tgTKqwEsWSIEGFTBd+4pvEhE7d5Q99Eijs+L/Y1rhA0saQGGRJw5Pv2HLOP0quglztFwB6WVnQ1YGxd4AiQ==" saltValue="IF5mhk2RcoEjrcYppes1VA==" spinCount="100000" sqref="FS192" name="Rango2_30_89"/>
    <protectedRange algorithmName="SHA-512" hashValue="Rgskw+AQdeJ5qbJdarzTa3SCkJfDGziy0Uan5N0F3IWn/H3Z/e+VcB56R7Nes7MPxNHewNP1sSSucVjz3iTLeA==" saltValue="qKZH3DnwaZHBzy3cBZo1qQ==" spinCount="100000" sqref="GE193" name="Rango2_31_28_88"/>
    <protectedRange algorithmName="SHA-512" hashValue="YXHanhqXL0e4jPrzkCF8r/22WmlCviFUW909WKuG1JOcU0mp0/Huh0aP3EaGYxV2ep0WGu48HsShAy4Ka2uOiw==" saltValue="h/7U5iwJm7DLR4tRVfwZYw==" spinCount="100000" sqref="GH193 GB193" name="Rango2_33_96"/>
    <protectedRange algorithmName="SHA-512" hashValue="pL4tgTKqwEsWSIEGFTBd+4pvEhE7d5Q99Eijs+L/Y1rhA0saQGGRJw5Pv2HLOP0quglztFwB6WVnQ1YGxd4AiQ==" saltValue="IF5mhk2RcoEjrcYppes1VA==" spinCount="100000" sqref="FS193" name="Rango2_30_90"/>
    <protectedRange algorithmName="SHA-512" hashValue="Rgskw+AQdeJ5qbJdarzTa3SCkJfDGziy0Uan5N0F3IWn/H3Z/e+VcB56R7Nes7MPxNHewNP1sSSucVjz3iTLeA==" saltValue="qKZH3DnwaZHBzy3cBZo1qQ==" spinCount="100000" sqref="GE194:GE195" name="Rango2_31_28_89"/>
    <protectedRange algorithmName="SHA-512" hashValue="YXHanhqXL0e4jPrzkCF8r/22WmlCviFUW909WKuG1JOcU0mp0/Huh0aP3EaGYxV2ep0WGu48HsShAy4Ka2uOiw==" saltValue="h/7U5iwJm7DLR4tRVfwZYw==" spinCount="100000" sqref="GH194:GH195 GB194:GB195" name="Rango2_33_97"/>
    <protectedRange algorithmName="SHA-512" hashValue="pL4tgTKqwEsWSIEGFTBd+4pvEhE7d5Q99Eijs+L/Y1rhA0saQGGRJw5Pv2HLOP0quglztFwB6WVnQ1YGxd4AiQ==" saltValue="IF5mhk2RcoEjrcYppes1VA==" spinCount="100000" sqref="FS194:FS195" name="Rango2_30_91"/>
    <protectedRange algorithmName="SHA-512" hashValue="Rgskw+AQdeJ5qbJdarzTa3SCkJfDGziy0Uan5N0F3IWn/H3Z/e+VcB56R7Nes7MPxNHewNP1sSSucVjz3iTLeA==" saltValue="qKZH3DnwaZHBzy3cBZo1qQ==" spinCount="100000" sqref="GE196:GE197" name="Rango2_31_28_90"/>
    <protectedRange algorithmName="SHA-512" hashValue="YXHanhqXL0e4jPrzkCF8r/22WmlCviFUW909WKuG1JOcU0mp0/Huh0aP3EaGYxV2ep0WGu48HsShAy4Ka2uOiw==" saltValue="h/7U5iwJm7DLR4tRVfwZYw==" spinCount="100000" sqref="GH196:GH197 GB196:GB197" name="Rango2_33_98"/>
    <protectedRange algorithmName="SHA-512" hashValue="pL4tgTKqwEsWSIEGFTBd+4pvEhE7d5Q99Eijs+L/Y1rhA0saQGGRJw5Pv2HLOP0quglztFwB6WVnQ1YGxd4AiQ==" saltValue="IF5mhk2RcoEjrcYppes1VA==" spinCount="100000" sqref="FS196:FS197" name="Rango2_30_92"/>
    <protectedRange algorithmName="SHA-512" hashValue="Rgskw+AQdeJ5qbJdarzTa3SCkJfDGziy0Uan5N0F3IWn/H3Z/e+VcB56R7Nes7MPxNHewNP1sSSucVjz3iTLeA==" saltValue="qKZH3DnwaZHBzy3cBZo1qQ==" spinCount="100000" sqref="GE198" name="Rango2_31_28_91"/>
    <protectedRange algorithmName="SHA-512" hashValue="YXHanhqXL0e4jPrzkCF8r/22WmlCviFUW909WKuG1JOcU0mp0/Huh0aP3EaGYxV2ep0WGu48HsShAy4Ka2uOiw==" saltValue="h/7U5iwJm7DLR4tRVfwZYw==" spinCount="100000" sqref="GH198 GB198" name="Rango2_33_99"/>
    <protectedRange algorithmName="SHA-512" hashValue="pL4tgTKqwEsWSIEGFTBd+4pvEhE7d5Q99Eijs+L/Y1rhA0saQGGRJw5Pv2HLOP0quglztFwB6WVnQ1YGxd4AiQ==" saltValue="IF5mhk2RcoEjrcYppes1VA==" spinCount="100000" sqref="FS198" name="Rango2_30_93"/>
    <protectedRange algorithmName="SHA-512" hashValue="Rgskw+AQdeJ5qbJdarzTa3SCkJfDGziy0Uan5N0F3IWn/H3Z/e+VcB56R7Nes7MPxNHewNP1sSSucVjz3iTLeA==" saltValue="qKZH3DnwaZHBzy3cBZo1qQ==" spinCount="100000" sqref="GE199" name="Rango2_31_28_92"/>
    <protectedRange algorithmName="SHA-512" hashValue="pL4tgTKqwEsWSIEGFTBd+4pvEhE7d5Q99Eijs+L/Y1rhA0saQGGRJw5Pv2HLOP0quglztFwB6WVnQ1YGxd4AiQ==" saltValue="IF5mhk2RcoEjrcYppes1VA==" spinCount="100000" sqref="FS199" name="Rango2_30_94"/>
    <protectedRange algorithmName="SHA-512" hashValue="Rgskw+AQdeJ5qbJdarzTa3SCkJfDGziy0Uan5N0F3IWn/H3Z/e+VcB56R7Nes7MPxNHewNP1sSSucVjz3iTLeA==" saltValue="qKZH3DnwaZHBzy3cBZo1qQ==" spinCount="100000" sqref="GE200" name="Rango2_31_28_93"/>
    <protectedRange algorithmName="SHA-512" hashValue="pL4tgTKqwEsWSIEGFTBd+4pvEhE7d5Q99Eijs+L/Y1rhA0saQGGRJw5Pv2HLOP0quglztFwB6WVnQ1YGxd4AiQ==" saltValue="IF5mhk2RcoEjrcYppes1VA==" spinCount="100000" sqref="FS200" name="Rango2_30_95"/>
    <protectedRange algorithmName="SHA-512" hashValue="Rgskw+AQdeJ5qbJdarzTa3SCkJfDGziy0Uan5N0F3IWn/H3Z/e+VcB56R7Nes7MPxNHewNP1sSSucVjz3iTLeA==" saltValue="qKZH3DnwaZHBzy3cBZo1qQ==" spinCount="100000" sqref="GE201" name="Rango2_31_28_94"/>
    <protectedRange algorithmName="SHA-512" hashValue="pL4tgTKqwEsWSIEGFTBd+4pvEhE7d5Q99Eijs+L/Y1rhA0saQGGRJw5Pv2HLOP0quglztFwB6WVnQ1YGxd4AiQ==" saltValue="IF5mhk2RcoEjrcYppes1VA==" spinCount="100000" sqref="FS201" name="Rango2_30_96"/>
    <protectedRange algorithmName="SHA-512" hashValue="Rgskw+AQdeJ5qbJdarzTa3SCkJfDGziy0Uan5N0F3IWn/H3Z/e+VcB56R7Nes7MPxNHewNP1sSSucVjz3iTLeA==" saltValue="qKZH3DnwaZHBzy3cBZo1qQ==" spinCount="100000" sqref="GE202" name="Rango2_31_28_95"/>
    <protectedRange algorithmName="SHA-512" hashValue="pL4tgTKqwEsWSIEGFTBd+4pvEhE7d5Q99Eijs+L/Y1rhA0saQGGRJw5Pv2HLOP0quglztFwB6WVnQ1YGxd4AiQ==" saltValue="IF5mhk2RcoEjrcYppes1VA==" spinCount="100000" sqref="FS202" name="Rango2_30_97"/>
    <protectedRange algorithmName="SHA-512" hashValue="Rgskw+AQdeJ5qbJdarzTa3SCkJfDGziy0Uan5N0F3IWn/H3Z/e+VcB56R7Nes7MPxNHewNP1sSSucVjz3iTLeA==" saltValue="qKZH3DnwaZHBzy3cBZo1qQ==" spinCount="100000" sqref="GE203" name="Rango2_31_28_96"/>
    <protectedRange algorithmName="SHA-512" hashValue="pL4tgTKqwEsWSIEGFTBd+4pvEhE7d5Q99Eijs+L/Y1rhA0saQGGRJw5Pv2HLOP0quglztFwB6WVnQ1YGxd4AiQ==" saltValue="IF5mhk2RcoEjrcYppes1VA==" spinCount="100000" sqref="FS203" name="Rango2_30_98"/>
    <protectedRange algorithmName="SHA-512" hashValue="Rgskw+AQdeJ5qbJdarzTa3SCkJfDGziy0Uan5N0F3IWn/H3Z/e+VcB56R7Nes7MPxNHewNP1sSSucVjz3iTLeA==" saltValue="qKZH3DnwaZHBzy3cBZo1qQ==" spinCount="100000" sqref="GE204" name="Rango2_31_28_97"/>
    <protectedRange algorithmName="SHA-512" hashValue="pL4tgTKqwEsWSIEGFTBd+4pvEhE7d5Q99Eijs+L/Y1rhA0saQGGRJw5Pv2HLOP0quglztFwB6WVnQ1YGxd4AiQ==" saltValue="IF5mhk2RcoEjrcYppes1VA==" spinCount="100000" sqref="FS204" name="Rango2_30_99"/>
    <protectedRange algorithmName="SHA-512" hashValue="Rgskw+AQdeJ5qbJdarzTa3SCkJfDGziy0Uan5N0F3IWn/H3Z/e+VcB56R7Nes7MPxNHewNP1sSSucVjz3iTLeA==" saltValue="qKZH3DnwaZHBzy3cBZo1qQ==" spinCount="100000" sqref="GE205:GE206" name="Rango2_31_28_98"/>
    <protectedRange algorithmName="SHA-512" hashValue="Rgskw+AQdeJ5qbJdarzTa3SCkJfDGziy0Uan5N0F3IWn/H3Z/e+VcB56R7Nes7MPxNHewNP1sSSucVjz3iTLeA==" saltValue="qKZH3DnwaZHBzy3cBZo1qQ==" spinCount="100000" sqref="GE207" name="Rango2_31_28_99"/>
    <protectedRange algorithmName="SHA-512" hashValue="Gqwr8n5jYbCESAqCFk8dpOzViQICBV+k0xoqBoQaZ5lHaRlvT9TZDB4yXtm+qC6OhD064ZDBOFWkwo+LHXu1sg==" saltValue="gEL9PCN2ekF2IxW9yqAGYA==" spinCount="100000" sqref="IR189" name="Rango2_40_2_85"/>
    <protectedRange algorithmName="SHA-512" hashValue="D8TacORwT7iz0mF9GEucchnMHfB5er2FFjQsxyeWWyeJkM6Bt3gYQ3LbcHPxZXFpVAYtFOuTrzYOCJrlZDx16g==" saltValue="QtCzIBktdS4NZkOEGcLTRQ==" spinCount="100000" sqref="IV189" name="Rango2_41_85"/>
    <protectedRange algorithmName="SHA-512" hashValue="Gqwr8n5jYbCESAqCFk8dpOzViQICBV+k0xoqBoQaZ5lHaRlvT9TZDB4yXtm+qC6OhD064ZDBOFWkwo+LHXu1sg==" saltValue="gEL9PCN2ekF2IxW9yqAGYA==" spinCount="100000" sqref="IR190" name="Rango2_40_2_86"/>
    <protectedRange algorithmName="SHA-512" hashValue="D8TacORwT7iz0mF9GEucchnMHfB5er2FFjQsxyeWWyeJkM6Bt3gYQ3LbcHPxZXFpVAYtFOuTrzYOCJrlZDx16g==" saltValue="QtCzIBktdS4NZkOEGcLTRQ==" spinCount="100000" sqref="IV190" name="Rango2_41_86"/>
    <protectedRange algorithmName="SHA-512" hashValue="Gqwr8n5jYbCESAqCFk8dpOzViQICBV+k0xoqBoQaZ5lHaRlvT9TZDB4yXtm+qC6OhD064ZDBOFWkwo+LHXu1sg==" saltValue="gEL9PCN2ekF2IxW9yqAGYA==" spinCount="100000" sqref="IR191" name="Rango2_40_2_87"/>
    <protectedRange algorithmName="SHA-512" hashValue="D8TacORwT7iz0mF9GEucchnMHfB5er2FFjQsxyeWWyeJkM6Bt3gYQ3LbcHPxZXFpVAYtFOuTrzYOCJrlZDx16g==" saltValue="QtCzIBktdS4NZkOEGcLTRQ==" spinCount="100000" sqref="IV191" name="Rango2_41_87"/>
    <protectedRange algorithmName="SHA-512" hashValue="Gqwr8n5jYbCESAqCFk8dpOzViQICBV+k0xoqBoQaZ5lHaRlvT9TZDB4yXtm+qC6OhD064ZDBOFWkwo+LHXu1sg==" saltValue="gEL9PCN2ekF2IxW9yqAGYA==" spinCount="100000" sqref="IR192" name="Rango2_40_2_88"/>
    <protectedRange algorithmName="SHA-512" hashValue="D8TacORwT7iz0mF9GEucchnMHfB5er2FFjQsxyeWWyeJkM6Bt3gYQ3LbcHPxZXFpVAYtFOuTrzYOCJrlZDx16g==" saltValue="QtCzIBktdS4NZkOEGcLTRQ==" spinCount="100000" sqref="IV192" name="Rango2_41_88"/>
    <protectedRange algorithmName="SHA-512" hashValue="Gqwr8n5jYbCESAqCFk8dpOzViQICBV+k0xoqBoQaZ5lHaRlvT9TZDB4yXtm+qC6OhD064ZDBOFWkwo+LHXu1sg==" saltValue="gEL9PCN2ekF2IxW9yqAGYA==" spinCount="100000" sqref="IR193" name="Rango2_40_2_89"/>
    <protectedRange algorithmName="SHA-512" hashValue="D8TacORwT7iz0mF9GEucchnMHfB5er2FFjQsxyeWWyeJkM6Bt3gYQ3LbcHPxZXFpVAYtFOuTrzYOCJrlZDx16g==" saltValue="QtCzIBktdS4NZkOEGcLTRQ==" spinCount="100000" sqref="IV193" name="Rango2_41_89"/>
    <protectedRange algorithmName="SHA-512" hashValue="Gqwr8n5jYbCESAqCFk8dpOzViQICBV+k0xoqBoQaZ5lHaRlvT9TZDB4yXtm+qC6OhD064ZDBOFWkwo+LHXu1sg==" saltValue="gEL9PCN2ekF2IxW9yqAGYA==" spinCount="100000" sqref="IR194:IR195" name="Rango2_40_2_90"/>
    <protectedRange algorithmName="SHA-512" hashValue="D8TacORwT7iz0mF9GEucchnMHfB5er2FFjQsxyeWWyeJkM6Bt3gYQ3LbcHPxZXFpVAYtFOuTrzYOCJrlZDx16g==" saltValue="QtCzIBktdS4NZkOEGcLTRQ==" spinCount="100000" sqref="IV194:IV195" name="Rango2_41_90"/>
    <protectedRange algorithmName="SHA-512" hashValue="Gqwr8n5jYbCESAqCFk8dpOzViQICBV+k0xoqBoQaZ5lHaRlvT9TZDB4yXtm+qC6OhD064ZDBOFWkwo+LHXu1sg==" saltValue="gEL9PCN2ekF2IxW9yqAGYA==" spinCount="100000" sqref="IR196:IR197" name="Rango2_40_2_91"/>
    <protectedRange algorithmName="SHA-512" hashValue="D8TacORwT7iz0mF9GEucchnMHfB5er2FFjQsxyeWWyeJkM6Bt3gYQ3LbcHPxZXFpVAYtFOuTrzYOCJrlZDx16g==" saltValue="QtCzIBktdS4NZkOEGcLTRQ==" spinCount="100000" sqref="IV196:IV197" name="Rango2_41_91"/>
    <protectedRange algorithmName="SHA-512" hashValue="Gqwr8n5jYbCESAqCFk8dpOzViQICBV+k0xoqBoQaZ5lHaRlvT9TZDB4yXtm+qC6OhD064ZDBOFWkwo+LHXu1sg==" saltValue="gEL9PCN2ekF2IxW9yqAGYA==" spinCount="100000" sqref="IR198" name="Rango2_40_2_92"/>
    <protectedRange algorithmName="SHA-512" hashValue="D8TacORwT7iz0mF9GEucchnMHfB5er2FFjQsxyeWWyeJkM6Bt3gYQ3LbcHPxZXFpVAYtFOuTrzYOCJrlZDx16g==" saltValue="QtCzIBktdS4NZkOEGcLTRQ==" spinCount="100000" sqref="IV198" name="Rango2_41_92"/>
    <protectedRange algorithmName="SHA-512" hashValue="Gqwr8n5jYbCESAqCFk8dpOzViQICBV+k0xoqBoQaZ5lHaRlvT9TZDB4yXtm+qC6OhD064ZDBOFWkwo+LHXu1sg==" saltValue="gEL9PCN2ekF2IxW9yqAGYA==" spinCount="100000" sqref="IR199" name="Rango2_40_2_93"/>
    <protectedRange algorithmName="SHA-512" hashValue="D8TacORwT7iz0mF9GEucchnMHfB5er2FFjQsxyeWWyeJkM6Bt3gYQ3LbcHPxZXFpVAYtFOuTrzYOCJrlZDx16g==" saltValue="QtCzIBktdS4NZkOEGcLTRQ==" spinCount="100000" sqref="IV199" name="Rango2_41_93"/>
    <protectedRange algorithmName="SHA-512" hashValue="Gqwr8n5jYbCESAqCFk8dpOzViQICBV+k0xoqBoQaZ5lHaRlvT9TZDB4yXtm+qC6OhD064ZDBOFWkwo+LHXu1sg==" saltValue="gEL9PCN2ekF2IxW9yqAGYA==" spinCount="100000" sqref="IR200" name="Rango2_40_2_94"/>
    <protectedRange algorithmName="SHA-512" hashValue="D8TacORwT7iz0mF9GEucchnMHfB5er2FFjQsxyeWWyeJkM6Bt3gYQ3LbcHPxZXFpVAYtFOuTrzYOCJrlZDx16g==" saltValue="QtCzIBktdS4NZkOEGcLTRQ==" spinCount="100000" sqref="IV200" name="Rango2_41_94"/>
    <protectedRange algorithmName="SHA-512" hashValue="Gqwr8n5jYbCESAqCFk8dpOzViQICBV+k0xoqBoQaZ5lHaRlvT9TZDB4yXtm+qC6OhD064ZDBOFWkwo+LHXu1sg==" saltValue="gEL9PCN2ekF2IxW9yqAGYA==" spinCount="100000" sqref="IR201" name="Rango2_40_2_95"/>
    <protectedRange algorithmName="SHA-512" hashValue="D8TacORwT7iz0mF9GEucchnMHfB5er2FFjQsxyeWWyeJkM6Bt3gYQ3LbcHPxZXFpVAYtFOuTrzYOCJrlZDx16g==" saltValue="QtCzIBktdS4NZkOEGcLTRQ==" spinCount="100000" sqref="IV201" name="Rango2_41_95"/>
    <protectedRange algorithmName="SHA-512" hashValue="Gqwr8n5jYbCESAqCFk8dpOzViQICBV+k0xoqBoQaZ5lHaRlvT9TZDB4yXtm+qC6OhD064ZDBOFWkwo+LHXu1sg==" saltValue="gEL9PCN2ekF2IxW9yqAGYA==" spinCount="100000" sqref="IR202" name="Rango2_40_2_96"/>
    <protectedRange algorithmName="SHA-512" hashValue="D8TacORwT7iz0mF9GEucchnMHfB5er2FFjQsxyeWWyeJkM6Bt3gYQ3LbcHPxZXFpVAYtFOuTrzYOCJrlZDx16g==" saltValue="QtCzIBktdS4NZkOEGcLTRQ==" spinCount="100000" sqref="IV202" name="Rango2_41_96"/>
    <protectedRange algorithmName="SHA-512" hashValue="Gqwr8n5jYbCESAqCFk8dpOzViQICBV+k0xoqBoQaZ5lHaRlvT9TZDB4yXtm+qC6OhD064ZDBOFWkwo+LHXu1sg==" saltValue="gEL9PCN2ekF2IxW9yqAGYA==" spinCount="100000" sqref="IR203" name="Rango2_40_2_97"/>
    <protectedRange algorithmName="SHA-512" hashValue="D8TacORwT7iz0mF9GEucchnMHfB5er2FFjQsxyeWWyeJkM6Bt3gYQ3LbcHPxZXFpVAYtFOuTrzYOCJrlZDx16g==" saltValue="QtCzIBktdS4NZkOEGcLTRQ==" spinCount="100000" sqref="IV203" name="Rango2_41_97"/>
    <protectedRange algorithmName="SHA-512" hashValue="Gqwr8n5jYbCESAqCFk8dpOzViQICBV+k0xoqBoQaZ5lHaRlvT9TZDB4yXtm+qC6OhD064ZDBOFWkwo+LHXu1sg==" saltValue="gEL9PCN2ekF2IxW9yqAGYA==" spinCount="100000" sqref="IR204" name="Rango2_40_2_98"/>
    <protectedRange algorithmName="SHA-512" hashValue="D8TacORwT7iz0mF9GEucchnMHfB5er2FFjQsxyeWWyeJkM6Bt3gYQ3LbcHPxZXFpVAYtFOuTrzYOCJrlZDx16g==" saltValue="QtCzIBktdS4NZkOEGcLTRQ==" spinCount="100000" sqref="IV204" name="Rango2_41_98"/>
    <protectedRange algorithmName="SHA-512" hashValue="Gqwr8n5jYbCESAqCFk8dpOzViQICBV+k0xoqBoQaZ5lHaRlvT9TZDB4yXtm+qC6OhD064ZDBOFWkwo+LHXu1sg==" saltValue="gEL9PCN2ekF2IxW9yqAGYA==" spinCount="100000" sqref="IR205:IR206" name="Rango2_40_2_99"/>
    <protectedRange algorithmName="SHA-512" hashValue="D8TacORwT7iz0mF9GEucchnMHfB5er2FFjQsxyeWWyeJkM6Bt3gYQ3LbcHPxZXFpVAYtFOuTrzYOCJrlZDx16g==" saltValue="QtCzIBktdS4NZkOEGcLTRQ==" spinCount="100000" sqref="IV205:IV206" name="Rango2_41_99"/>
    <protectedRange algorithmName="SHA-512" hashValue="6a5oYwZw9WJcgjqXpleUXH8uaqNEuymPPpeOb7lKBc1WoM6IG/DNyDLWmj2lYwxnZO2yhl+B61kwrxD9m9AdhQ==" saltValue="tdNQPzLQd+n9Ww064QJIaQ==" spinCount="100000" sqref="H230" name="Rango2_61_96"/>
    <protectedRange algorithmName="SHA-512" hashValue="XM8+0Jh5zLWw02PI0Lt8dLqjTcW5ulySion19FAnruDN6QRp4UwcVqdfQxnOQAItgpWG7rNsELzjwy0iXOonxw==" saltValue="Sd4WFUedDfLKoMQTDrxJuQ==" spinCount="100000" sqref="J230" name="Rango2_88_4_4_96"/>
    <protectedRange algorithmName="SHA-512" hashValue="EMMPgE8t/az1rHHzaZAQIhz+GQV0k2O/tQGA96sJqEEMzz1efIRa4CcLzC7iY9CCscto3g7dwz41haOE28iXYg==" saltValue="CVzFsG4X4LXUMo7796PiDQ==" spinCount="100000" sqref="K230:L230 I230 C231:C264 B230:G230" name="Rango2_10_96"/>
    <protectedRange algorithmName="SHA-512" hashValue="6a5oYwZw9WJcgjqXpleUXH8uaqNEuymPPpeOb7lKBc1WoM6IG/DNyDLWmj2lYwxnZO2yhl+B61kwrxD9m9AdhQ==" saltValue="tdNQPzLQd+n9Ww064QJIaQ==" spinCount="100000" sqref="H231" name="Rango2_61_97"/>
    <protectedRange algorithmName="SHA-512" hashValue="XM8+0Jh5zLWw02PI0Lt8dLqjTcW5ulySion19FAnruDN6QRp4UwcVqdfQxnOQAItgpWG7rNsELzjwy0iXOonxw==" saltValue="Sd4WFUedDfLKoMQTDrxJuQ==" spinCount="100000" sqref="J231" name="Rango2_88_4_4_97"/>
    <protectedRange algorithmName="SHA-512" hashValue="EMMPgE8t/az1rHHzaZAQIhz+GQV0k2O/tQGA96sJqEEMzz1efIRa4CcLzC7iY9CCscto3g7dwz41haOE28iXYg==" saltValue="CVzFsG4X4LXUMo7796PiDQ==" spinCount="100000" sqref="K231:L231 I231 B231 D231:G231" name="Rango2_10_97"/>
    <protectedRange algorithmName="SHA-512" hashValue="6a5oYwZw9WJcgjqXpleUXH8uaqNEuymPPpeOb7lKBc1WoM6IG/DNyDLWmj2lYwxnZO2yhl+B61kwrxD9m9AdhQ==" saltValue="tdNQPzLQd+n9Ww064QJIaQ==" spinCount="100000" sqref="H232" name="Rango2_61_98"/>
    <protectedRange algorithmName="SHA-512" hashValue="XM8+0Jh5zLWw02PI0Lt8dLqjTcW5ulySion19FAnruDN6QRp4UwcVqdfQxnOQAItgpWG7rNsELzjwy0iXOonxw==" saltValue="Sd4WFUedDfLKoMQTDrxJuQ==" spinCount="100000" sqref="J232" name="Rango2_88_4_4_98"/>
    <protectedRange algorithmName="SHA-512" hashValue="EMMPgE8t/az1rHHzaZAQIhz+GQV0k2O/tQGA96sJqEEMzz1efIRa4CcLzC7iY9CCscto3g7dwz41haOE28iXYg==" saltValue="CVzFsG4X4LXUMo7796PiDQ==" spinCount="100000" sqref="K232:L232 I232 B232 D232:G232" name="Rango2_10_98"/>
    <protectedRange algorithmName="SHA-512" hashValue="6a5oYwZw9WJcgjqXpleUXH8uaqNEuymPPpeOb7lKBc1WoM6IG/DNyDLWmj2lYwxnZO2yhl+B61kwrxD9m9AdhQ==" saltValue="tdNQPzLQd+n9Ww064QJIaQ==" spinCount="100000" sqref="H233:H234" name="Rango2_61_99"/>
    <protectedRange algorithmName="SHA-512" hashValue="XM8+0Jh5zLWw02PI0Lt8dLqjTcW5ulySion19FAnruDN6QRp4UwcVqdfQxnOQAItgpWG7rNsELzjwy0iXOonxw==" saltValue="Sd4WFUedDfLKoMQTDrxJuQ==" spinCount="100000" sqref="J233:J234" name="Rango2_88_4_4_99"/>
    <protectedRange algorithmName="SHA-512" hashValue="EMMPgE8t/az1rHHzaZAQIhz+GQV0k2O/tQGA96sJqEEMzz1efIRa4CcLzC7iY9CCscto3g7dwz41haOE28iXYg==" saltValue="CVzFsG4X4LXUMo7796PiDQ==" spinCount="100000" sqref="K233:L234 I233:I234 B233:B234 D233:G234" name="Rango2_10_99"/>
    <protectedRange sqref="V230" name="RangoVereda"/>
    <protectedRange sqref="V231" name="RangoVereda_1"/>
    <protectedRange sqref="V232" name="RangoVereda_2"/>
    <protectedRange sqref="V233:V234" name="RangoVereda_3"/>
    <protectedRange sqref="V235" name="RangoVereda_4"/>
    <protectedRange sqref="V236" name="RangoVereda_5"/>
    <protectedRange sqref="V237" name="RangoVereda_6"/>
    <protectedRange sqref="V238" name="RangoVereda_7"/>
    <protectedRange sqref="V239" name="RangoVereda_8"/>
    <protectedRange sqref="V240" name="RangoVereda_9"/>
    <protectedRange sqref="V241" name="RangoVereda_10"/>
    <protectedRange sqref="V242" name="RangoVereda_11"/>
    <protectedRange sqref="V243" name="RangoVereda_12"/>
    <protectedRange sqref="V244:V245" name="RangoVereda_13"/>
    <protectedRange sqref="V246" name="RangoVereda_14"/>
    <protectedRange sqref="V247" name="RangoVereda_15"/>
    <protectedRange sqref="V248" name="RangoVereda_16"/>
    <protectedRange sqref="V249" name="RangoVereda_17"/>
    <protectedRange sqref="V250" name="RangoVereda_18"/>
    <protectedRange sqref="V251" name="RangoVereda_19"/>
    <protectedRange sqref="V252" name="RangoVereda_20"/>
    <protectedRange sqref="V253" name="RangoVereda_21"/>
    <protectedRange sqref="V254" name="RangoVereda_22"/>
    <protectedRange sqref="V255" name="RangoVereda_23"/>
    <protectedRange sqref="V256" name="RangoVereda_24"/>
    <protectedRange sqref="V257" name="RangoVereda_25"/>
    <protectedRange sqref="V258:V259" name="RangoVereda_26"/>
    <protectedRange sqref="V260" name="RangoVereda_27"/>
    <protectedRange sqref="V261:V262" name="RangoVereda_28"/>
    <protectedRange sqref="V263" name="RangoVereda_29"/>
    <protectedRange sqref="V264" name="RangoVereda_30"/>
    <protectedRange sqref="FG478" name="Rango2_18_3"/>
    <protectedRange sqref="H553:H554" name="Rango2_61_3_1"/>
    <protectedRange sqref="J553:J554" name="Rango2_88_4_4_3_1"/>
    <protectedRange sqref="B553:B554 I553:I554 K553:L554 D553:G554" name="Rango2_10_4_2"/>
    <protectedRange sqref="H555" name="Rango2_61_3_2"/>
    <protectedRange sqref="J555" name="Rango2_88_4_4_3_2"/>
    <protectedRange sqref="B555 I555 K555:L555 D555:G555" name="Rango2_10_4_3"/>
    <protectedRange sqref="H556" name="Rango2_61_3_3"/>
    <protectedRange sqref="J556" name="Rango2_88_4_4_3_3"/>
    <protectedRange sqref="B556 I556 K556:L556 D556:G556" name="Rango2_10_4_4"/>
    <protectedRange algorithmName="SHA-512" hashValue="6a5oYwZw9WJcgjqXpleUXH8uaqNEuymPPpeOb7lKBc1WoM6IG/DNyDLWmj2lYwxnZO2yhl+B61kwrxD9m9AdhQ==" saltValue="tdNQPzLQd+n9Ww064QJIaQ==" spinCount="100000" sqref="H557" name="Rango2_61_5_2"/>
    <protectedRange algorithmName="SHA-512" hashValue="XM8+0Jh5zLWw02PI0Lt8dLqjTcW5ulySion19FAnruDN6QRp4UwcVqdfQxnOQAItgpWG7rNsELzjwy0iXOonxw==" saltValue="Sd4WFUedDfLKoMQTDrxJuQ==" spinCount="100000" sqref="J557" name="Rango2_88_4_4_5_2"/>
    <protectedRange algorithmName="SHA-512" hashValue="EMMPgE8t/az1rHHzaZAQIhz+GQV0k2O/tQGA96sJqEEMzz1efIRa4CcLzC7iY9CCscto3g7dwz41haOE28iXYg==" saltValue="CVzFsG4X4LXUMo7796PiDQ==" spinCount="100000" sqref="I557 K557:L557 B557 D557:G557" name="Rango2_10_6_1"/>
    <protectedRange algorithmName="SHA-512" hashValue="6a5oYwZw9WJcgjqXpleUXH8uaqNEuymPPpeOb7lKBc1WoM6IG/DNyDLWmj2lYwxnZO2yhl+B61kwrxD9m9AdhQ==" saltValue="tdNQPzLQd+n9Ww064QJIaQ==" spinCount="100000" sqref="H558" name="Rango2_61_7_2"/>
    <protectedRange algorithmName="SHA-512" hashValue="XM8+0Jh5zLWw02PI0Lt8dLqjTcW5ulySion19FAnruDN6QRp4UwcVqdfQxnOQAItgpWG7rNsELzjwy0iXOonxw==" saltValue="Sd4WFUedDfLKoMQTDrxJuQ==" spinCount="100000" sqref="J558" name="Rango2_88_4_4_7_2"/>
    <protectedRange algorithmName="SHA-512" hashValue="EMMPgE8t/az1rHHzaZAQIhz+GQV0k2O/tQGA96sJqEEMzz1efIRa4CcLzC7iY9CCscto3g7dwz41haOE28iXYg==" saltValue="CVzFsG4X4LXUMo7796PiDQ==" spinCount="100000" sqref="I558 K558:L558 B558 D558:G558" name="Rango2_10_8_1"/>
    <protectedRange algorithmName="SHA-512" hashValue="6a5oYwZw9WJcgjqXpleUXH8uaqNEuymPPpeOb7lKBc1WoM6IG/DNyDLWmj2lYwxnZO2yhl+B61kwrxD9m9AdhQ==" saltValue="tdNQPzLQd+n9Ww064QJIaQ==" spinCount="100000" sqref="H559" name="Rango2_61_8_1"/>
    <protectedRange algorithmName="SHA-512" hashValue="XM8+0Jh5zLWw02PI0Lt8dLqjTcW5ulySion19FAnruDN6QRp4UwcVqdfQxnOQAItgpWG7rNsELzjwy0iXOonxw==" saltValue="Sd4WFUedDfLKoMQTDrxJuQ==" spinCount="100000" sqref="J559" name="Rango2_88_4_4_8_1"/>
    <protectedRange algorithmName="SHA-512" hashValue="EMMPgE8t/az1rHHzaZAQIhz+GQV0k2O/tQGA96sJqEEMzz1efIRa4CcLzC7iY9CCscto3g7dwz41haOE28iXYg==" saltValue="CVzFsG4X4LXUMo7796PiDQ==" spinCount="100000" sqref="I559 K559:L559 B559 D559:G559" name="Rango2_10_9_1"/>
    <protectedRange algorithmName="SHA-512" hashValue="6a5oYwZw9WJcgjqXpleUXH8uaqNEuymPPpeOb7lKBc1WoM6IG/DNyDLWmj2lYwxnZO2yhl+B61kwrxD9m9AdhQ==" saltValue="tdNQPzLQd+n9Ww064QJIaQ==" spinCount="100000" sqref="H560" name="Rango2_61_9_1"/>
    <protectedRange algorithmName="SHA-512" hashValue="XM8+0Jh5zLWw02PI0Lt8dLqjTcW5ulySion19FAnruDN6QRp4UwcVqdfQxnOQAItgpWG7rNsELzjwy0iXOonxw==" saltValue="Sd4WFUedDfLKoMQTDrxJuQ==" spinCount="100000" sqref="J560" name="Rango2_88_4_4_9_1"/>
    <protectedRange algorithmName="SHA-512" hashValue="EMMPgE8t/az1rHHzaZAQIhz+GQV0k2O/tQGA96sJqEEMzz1efIRa4CcLzC7iY9CCscto3g7dwz41haOE28iXYg==" saltValue="CVzFsG4X4LXUMo7796PiDQ==" spinCount="100000" sqref="I560 K560:L560 B560 D560:G560" name="Rango2_10_10_1"/>
    <protectedRange algorithmName="SHA-512" hashValue="6a5oYwZw9WJcgjqXpleUXH8uaqNEuymPPpeOb7lKBc1WoM6IG/DNyDLWmj2lYwxnZO2yhl+B61kwrxD9m9AdhQ==" saltValue="tdNQPzLQd+n9Ww064QJIaQ==" spinCount="100000" sqref="H561" name="Rango2_61_9_2"/>
    <protectedRange algorithmName="SHA-512" hashValue="XM8+0Jh5zLWw02PI0Lt8dLqjTcW5ulySion19FAnruDN6QRp4UwcVqdfQxnOQAItgpWG7rNsELzjwy0iXOonxw==" saltValue="Sd4WFUedDfLKoMQTDrxJuQ==" spinCount="100000" sqref="J561" name="Rango2_88_4_4_9_2"/>
    <protectedRange algorithmName="SHA-512" hashValue="EMMPgE8t/az1rHHzaZAQIhz+GQV0k2O/tQGA96sJqEEMzz1efIRa4CcLzC7iY9CCscto3g7dwz41haOE28iXYg==" saltValue="CVzFsG4X4LXUMo7796PiDQ==" spinCount="100000" sqref="I561 K561:L561 B561 D561:G561" name="Rango2_10_10_2"/>
    <protectedRange algorithmName="SHA-512" hashValue="6a5oYwZw9WJcgjqXpleUXH8uaqNEuymPPpeOb7lKBc1WoM6IG/DNyDLWmj2lYwxnZO2yhl+B61kwrxD9m9AdhQ==" saltValue="tdNQPzLQd+n9Ww064QJIaQ==" spinCount="100000" sqref="H562" name="Rango2_61_9_3"/>
    <protectedRange algorithmName="SHA-512" hashValue="XM8+0Jh5zLWw02PI0Lt8dLqjTcW5ulySion19FAnruDN6QRp4UwcVqdfQxnOQAItgpWG7rNsELzjwy0iXOonxw==" saltValue="Sd4WFUedDfLKoMQTDrxJuQ==" spinCount="100000" sqref="J562" name="Rango2_88_4_4_9_3"/>
    <protectedRange algorithmName="SHA-512" hashValue="EMMPgE8t/az1rHHzaZAQIhz+GQV0k2O/tQGA96sJqEEMzz1efIRa4CcLzC7iY9CCscto3g7dwz41haOE28iXYg==" saltValue="CVzFsG4X4LXUMo7796PiDQ==" spinCount="100000" sqref="I562 K562:L562 B562 D562:G562" name="Rango2_10_10_3"/>
    <protectedRange sqref="AZ553:BH554" name="Rango2_88_99_3_1"/>
    <protectedRange sqref="AT553:AT554 AV553:AY554" name="Rango2_88_91_3_1"/>
    <protectedRange sqref="AK553:AK554 AI553:AI554 AF553:AG554" name="Rango2_88_7_5_3_1"/>
    <protectedRange sqref="AL553:AR554" name="Rango2_88_65_3_1"/>
    <protectedRange sqref="AB553:AB554" name="Rango2_88_5_5_3_1"/>
    <protectedRange sqref="AH553:AH554" name="Rango2_8_7_3_1"/>
    <protectedRange sqref="AD553:AE554" name="Rango2_88_39_3_1"/>
    <protectedRange sqref="AA553:AA554" name="Rango2_87_6_3_1"/>
    <protectedRange sqref="S553:S554" name="Rango2_88_6_3_1"/>
    <protectedRange sqref="P553:P554" name="Rango2_2_5_3_1"/>
    <protectedRange sqref="Q553:R554 AU553:AU554 AS553:AS554 N553:N554 T553:Z554" name="Rango2_99_3_1"/>
    <protectedRange sqref="AC553:AC554" name="Rango2_24_1"/>
    <protectedRange sqref="BI553:BJ554" name="Rango2_99_6_1"/>
    <protectedRange sqref="BU553:BX554" name="Rango2_88_99_9_2"/>
    <protectedRange sqref="BY553:CA554 BQ553:BT554" name="Rango2_99_12_1"/>
    <protectedRange sqref="CD553:CE554 CU553:CX554 CO553:CP554 CR553:CS554 CI553:CJ554 CZ553:DM554" name="Rango2_99_15_1"/>
    <protectedRange sqref="AZ555:BH555" name="Rango2_88_99_3_2"/>
    <protectedRange sqref="AT555 AV555:AY555" name="Rango2_88_91_3_2"/>
    <protectedRange sqref="AK555 AI555 AF555:AG555" name="Rango2_88_7_5_3_2"/>
    <protectedRange sqref="AL555:AR555" name="Rango2_88_65_3_2"/>
    <protectedRange sqref="AB555" name="Rango2_88_5_5_3_2"/>
    <protectedRange sqref="AH555" name="Rango2_8_7_3_2"/>
    <protectedRange sqref="AD555:AE555" name="Rango2_88_39_3_2"/>
    <protectedRange sqref="AA555" name="Rango2_87_6_3_2"/>
    <protectedRange sqref="S555" name="Rango2_88_6_3_2"/>
    <protectedRange sqref="P555" name="Rango2_2_5_3_2"/>
    <protectedRange sqref="Q555:R555 AU555 AS555 N555 T555:Z555" name="Rango2_99_3_2"/>
    <protectedRange sqref="AC555" name="Rango2_24_2"/>
    <protectedRange sqref="BI555:BJ555" name="Rango2_99_6_2"/>
    <protectedRange sqref="BU555:BX555" name="Rango2_88_99_9_3"/>
    <protectedRange sqref="BY555:CA555 BQ555:BT555" name="Rango2_99_12_2"/>
    <protectedRange sqref="CD555:CE555 CU555:CX555 CO555:CP555 CR555:CS555 CI555:CJ555 CZ555:DM555" name="Rango2_99_15_2"/>
    <protectedRange sqref="AZ556:BH556" name="Rango2_88_99_3_3"/>
    <protectedRange sqref="AT556 AV556:AY556" name="Rango2_88_91_3_3"/>
    <protectedRange sqref="AK556 AI556 AF556:AG556" name="Rango2_88_7_5_3_3"/>
    <protectedRange sqref="AL556:AR556" name="Rango2_88_65_3_3"/>
    <protectedRange sqref="AB556" name="Rango2_88_5_5_3_3"/>
    <protectedRange sqref="AH556" name="Rango2_8_7_3_3"/>
    <protectedRange sqref="AD556:AE556" name="Rango2_88_39_3_3"/>
    <protectedRange sqref="AA556" name="Rango2_87_6_3_3"/>
    <protectedRange sqref="S556" name="Rango2_88_6_3_3"/>
    <protectedRange sqref="P556" name="Rango2_2_5_3_3"/>
    <protectedRange sqref="Q556:R556 AU556 AS556 N556 T556:Z556" name="Rango2_99_3_3"/>
    <protectedRange sqref="AC556" name="Rango2_24_3"/>
    <protectedRange sqref="BI556:BJ556" name="Rango2_99_6_3"/>
    <protectedRange sqref="BU556:BX556" name="Rango2_88_99_9_4"/>
    <protectedRange sqref="BY556:CA556 BQ556:BT556" name="Rango2_99_12_3"/>
    <protectedRange sqref="CD556:CE556 CU556:CX556 CO556:CP556 CR556:CS556 CI556:CJ556 CZ556:DM556" name="Rango2_99_15_3"/>
    <protectedRange algorithmName="SHA-512" hashValue="RQ91b7oAw60DVtcgB2vRpial2kSdzJx5guGCTYUwXYkKrtrUHfiYnLf9R+SNpYXlJDYpyEJLhcWwP0EqNN86dQ==" saltValue="W3RbH3zrcY9sy39xNwXNxg==" spinCount="100000" sqref="AZ557:BH557" name="Rango2_88_99_5_2"/>
    <protectedRange algorithmName="SHA-512" hashValue="fMbmUM1DQ7FuAPRNvFL5mPdHUYjQnlLFhkuaxvHguaqR7aWyDxcmJs0jLYQfQKY+oyhsMb4Lew4VL6i7um3/ew==" saltValue="ydaTm0CeH8+/cYqoL/AMaQ==" spinCount="100000" sqref="AT557 AV557:AY557" name="Rango2_88_91_5_2"/>
    <protectedRange algorithmName="SHA-512" hashValue="CHipOQaT63FWw628cQcXXJRZlrbNZ7OgmnEbDx38UmmH7z19GRYEzXFiVOzHAy1OAaAbST7g2bHZHDKQp2qm3w==" saltValue="iRVuL+373yLHv0ZHzS9qog==" spinCount="100000" sqref="AF557:AG557 AI557 AK557" name="Rango2_88_7_5_5_2"/>
    <protectedRange algorithmName="SHA-512" hashValue="NkG6oHuDGvGBEiLAAq8MEJHEfLQUMyjihfH+DBXhT+eQW0r1yri7tOJEFRM9nbOejjjXiviq9RFo7KB7wF+xJA==" saltValue="bpjB0AAANu2X/PeR3eiFkA==" spinCount="100000" sqref="AL557:AR557" name="Rango2_88_65_5_2"/>
    <protectedRange algorithmName="SHA-512" hashValue="fPHvtIAf3pQeZUoAI9C2/vdXMHBpqqEq+67P5Ypyu4+9IWqs3yc9TZcMWQ0THLxUwqseQPyVvakuYFtCwJHsxA==" saltValue="QHIogSs2PrwAfdqa9PAOFQ==" spinCount="100000" sqref="AB557" name="Rango2_88_5_5_5_2"/>
    <protectedRange algorithmName="SHA-512" hashValue="LEEeiU6pKqm7TAP46VGlz0q+evvFwpT/0iLpRuWuQ7MacbP0OGL1/FSmrIEOg2rb6M+Jla2bPbVWiGag27j87w==" saltValue="HEVt+pS5OloNDlqSnzGLLw==" spinCount="100000" sqref="AH557" name="Rango2_8_7_5_2"/>
    <protectedRange algorithmName="SHA-512" hashValue="q2z5hEFmXS0v2chiPTC/VCoDWNlnhp+Xe6Ybfxe48vIsnB/KTJQxJv+pFUnCXfZ9T6vyJopuqFFNROfQTW/JUw==" saltValue="IctfdGJb5tOTpq+KPi9vww==" spinCount="100000" sqref="AD557:AE557" name="Rango2_88_39_8_2"/>
    <protectedRange algorithmName="SHA-512" hashValue="AYYX88LSDB6RDNMvSqt0KPGWPjBqTk56tMxTOlv5QD61MGTKAAQnSnudvNDWPN0Bbllh2qRQC+P5uq7goxjdrw==" saltValue="i/iPMewnks1FoXYOjKMEVg==" spinCount="100000" sqref="AA557" name="Rango2_87_6_5_2"/>
    <protectedRange algorithmName="SHA-512" hashValue="NUll9P9xh7KbSfMYpMxsRZLfDw/y/AzW2LSWlpXVscBDqiAxmzo71xjs+a2lh+jRa7pceOC849slke4+ZKx8LA==" saltValue="8qbkKpQ+CiQuLnqgShNvXA==" spinCount="100000" sqref="S557" name="Rango2_88_6_5_2"/>
    <protectedRange algorithmName="SHA-512" hashValue="KHhv3JU/LRdRrRTxxkgFceEHPZ5UzadmpZRZR3zmQRnPvkUJZuanRafIJ+qde0IWwLZSvFIQDyUAHq6v6k7XIg==" saltValue="2GKG1kCzVNNcn+vbOPuhJA==" spinCount="100000" sqref="P557" name="Rango2_2_5_5_2"/>
    <protectedRange algorithmName="SHA-512" hashValue="XZw03RosI/l0z9FxmTtF29EdZ7P+4+ybhqoaAAUmURojSR5XbGfjC4f2i8gMqfY+RI9JvfdCA6PSh9TduXfUxA==" saltValue="5TPtLq2WoiRSae/yaDPnTw==" spinCount="100000" sqref="N557 Q557:R557 T557:Z557 AU557 AS557" name="Rango2_99_8_2"/>
    <protectedRange algorithmName="SHA-512" hashValue="9+DNppQbWrLYYUMoJ+lyQctV2bX3Vq9kZnegLbpjTLP49It2ovUbcartuoQTeXgP+TGpY//7mDH/UQlFCKDGiA==" saltValue="KUnni6YEm00anzSSvyLqQA==" spinCount="100000" sqref="AC557" name="Rango2_35_2"/>
    <protectedRange algorithmName="SHA-512" hashValue="XZw03RosI/l0z9FxmTtF29EdZ7P+4+ybhqoaAAUmURojSR5XbGfjC4f2i8gMqfY+RI9JvfdCA6PSh9TduXfUxA==" saltValue="5TPtLq2WoiRSae/yaDPnTw==" spinCount="100000" sqref="BI557:BJ557" name="Rango2_99_32_2"/>
    <protectedRange algorithmName="SHA-512" hashValue="RQ91b7oAw60DVtcgB2vRpial2kSdzJx5guGCTYUwXYkKrtrUHfiYnLf9R+SNpYXlJDYpyEJLhcWwP0EqNN86dQ==" saltValue="W3RbH3zrcY9sy39xNwXNxg==" spinCount="100000" sqref="BU557:BX557" name="Rango2_88_99_20_1"/>
    <protectedRange algorithmName="SHA-512" hashValue="XZw03RosI/l0z9FxmTtF29EdZ7P+4+ybhqoaAAUmURojSR5XbGfjC4f2i8gMqfY+RI9JvfdCA6PSh9TduXfUxA==" saltValue="5TPtLq2WoiRSae/yaDPnTw==" spinCount="100000" sqref="BQ557:BT557 BY557:CA557" name="Rango2_99_44_1"/>
    <protectedRange algorithmName="SHA-512" hashValue="XZw03RosI/l0z9FxmTtF29EdZ7P+4+ybhqoaAAUmURojSR5XbGfjC4f2i8gMqfY+RI9JvfdCA6PSh9TduXfUxA==" saltValue="5TPtLq2WoiRSae/yaDPnTw==" spinCount="100000" sqref="CI557:CJ557 CR557:CS557 CO557:CP557 CU557:CX557 CD557:CE557 CZ557:DM557" name="Rango2_99_50_1"/>
    <protectedRange algorithmName="SHA-512" hashValue="RQ91b7oAw60DVtcgB2vRpial2kSdzJx5guGCTYUwXYkKrtrUHfiYnLf9R+SNpYXlJDYpyEJLhcWwP0EqNN86dQ==" saltValue="W3RbH3zrcY9sy39xNwXNxg==" spinCount="100000" sqref="AZ558:BH558" name="Rango2_88_99_10_2"/>
    <protectedRange algorithmName="SHA-512" hashValue="fMbmUM1DQ7FuAPRNvFL5mPdHUYjQnlLFhkuaxvHguaqR7aWyDxcmJs0jLYQfQKY+oyhsMb4Lew4VL6i7um3/ew==" saltValue="ydaTm0CeH8+/cYqoL/AMaQ==" spinCount="100000" sqref="AT558 AV558:AY558" name="Rango2_88_91_7_2"/>
    <protectedRange algorithmName="SHA-512" hashValue="CHipOQaT63FWw628cQcXXJRZlrbNZ7OgmnEbDx38UmmH7z19GRYEzXFiVOzHAy1OAaAbST7g2bHZHDKQp2qm3w==" saltValue="iRVuL+373yLHv0ZHzS9qog==" spinCount="100000" sqref="AF558:AG558 AI558 AK558" name="Rango2_88_7_5_7_2"/>
    <protectedRange algorithmName="SHA-512" hashValue="NkG6oHuDGvGBEiLAAq8MEJHEfLQUMyjihfH+DBXhT+eQW0r1yri7tOJEFRM9nbOejjjXiviq9RFo7KB7wF+xJA==" saltValue="bpjB0AAANu2X/PeR3eiFkA==" spinCount="100000" sqref="AL558:AR558" name="Rango2_88_65_7_2"/>
    <protectedRange algorithmName="SHA-512" hashValue="fPHvtIAf3pQeZUoAI9C2/vdXMHBpqqEq+67P5Ypyu4+9IWqs3yc9TZcMWQ0THLxUwqseQPyVvakuYFtCwJHsxA==" saltValue="QHIogSs2PrwAfdqa9PAOFQ==" spinCount="100000" sqref="AB558" name="Rango2_88_5_5_7_2"/>
    <protectedRange algorithmName="SHA-512" hashValue="LEEeiU6pKqm7TAP46VGlz0q+evvFwpT/0iLpRuWuQ7MacbP0OGL1/FSmrIEOg2rb6M+Jla2bPbVWiGag27j87w==" saltValue="HEVt+pS5OloNDlqSnzGLLw==" spinCount="100000" sqref="AH558" name="Rango2_8_7_7_2"/>
    <protectedRange algorithmName="SHA-512" hashValue="q2z5hEFmXS0v2chiPTC/VCoDWNlnhp+Xe6Ybfxe48vIsnB/KTJQxJv+pFUnCXfZ9T6vyJopuqFFNROfQTW/JUw==" saltValue="IctfdGJb5tOTpq+KPi9vww==" spinCount="100000" sqref="AD558:AE558" name="Rango2_88_39_10_2"/>
    <protectedRange algorithmName="SHA-512" hashValue="AYYX88LSDB6RDNMvSqt0KPGWPjBqTk56tMxTOlv5QD61MGTKAAQnSnudvNDWPN0Bbllh2qRQC+P5uq7goxjdrw==" saltValue="i/iPMewnks1FoXYOjKMEVg==" spinCount="100000" sqref="AA558" name="Rango2_87_6_7_2"/>
    <protectedRange algorithmName="SHA-512" hashValue="NUll9P9xh7KbSfMYpMxsRZLfDw/y/AzW2LSWlpXVscBDqiAxmzo71xjs+a2lh+jRa7pceOC849slke4+ZKx8LA==" saltValue="8qbkKpQ+CiQuLnqgShNvXA==" spinCount="100000" sqref="S558" name="Rango2_88_6_7_2"/>
    <protectedRange algorithmName="SHA-512" hashValue="KHhv3JU/LRdRrRTxxkgFceEHPZ5UzadmpZRZR3zmQRnPvkUJZuanRafIJ+qde0IWwLZSvFIQDyUAHq6v6k7XIg==" saltValue="2GKG1kCzVNNcn+vbOPuhJA==" spinCount="100000" sqref="P558" name="Rango2_2_5_7_2"/>
    <protectedRange algorithmName="SHA-512" hashValue="XZw03RosI/l0z9FxmTtF29EdZ7P+4+ybhqoaAAUmURojSR5XbGfjC4f2i8gMqfY+RI9JvfdCA6PSh9TduXfUxA==" saltValue="5TPtLq2WoiRSae/yaDPnTw==" spinCount="100000" sqref="N558 Q558:R558 T558:Z558 AU558 AS558" name="Rango2_99_28_8"/>
    <protectedRange algorithmName="SHA-512" hashValue="9+DNppQbWrLYYUMoJ+lyQctV2bX3Vq9kZnegLbpjTLP49It2ovUbcartuoQTeXgP+TGpY//7mDH/UQlFCKDGiA==" saltValue="KUnni6YEm00anzSSvyLqQA==" spinCount="100000" sqref="AC558" name="Rango2_50_1"/>
    <protectedRange algorithmName="SHA-512" hashValue="RQ91b7oAw60DVtcgB2vRpial2kSdzJx5guGCTYUwXYkKrtrUHfiYnLf9R+SNpYXlJDYpyEJLhcWwP0EqNN86dQ==" saltValue="W3RbH3zrcY9sy39xNwXNxg==" spinCount="100000" sqref="AZ559:BH559" name="Rango2_88_99_11_3"/>
    <protectedRange algorithmName="SHA-512" hashValue="fMbmUM1DQ7FuAPRNvFL5mPdHUYjQnlLFhkuaxvHguaqR7aWyDxcmJs0jLYQfQKY+oyhsMb4Lew4VL6i7um3/ew==" saltValue="ydaTm0CeH8+/cYqoL/AMaQ==" spinCount="100000" sqref="AT559 AV559:AY559" name="Rango2_88_91_8_2"/>
    <protectedRange algorithmName="SHA-512" hashValue="CHipOQaT63FWw628cQcXXJRZlrbNZ7OgmnEbDx38UmmH7z19GRYEzXFiVOzHAy1OAaAbST7g2bHZHDKQp2qm3w==" saltValue="iRVuL+373yLHv0ZHzS9qog==" spinCount="100000" sqref="AF559:AG559 AI559 AK559" name="Rango2_88_7_5_8_2"/>
    <protectedRange algorithmName="SHA-512" hashValue="NkG6oHuDGvGBEiLAAq8MEJHEfLQUMyjihfH+DBXhT+eQW0r1yri7tOJEFRM9nbOejjjXiviq9RFo7KB7wF+xJA==" saltValue="bpjB0AAANu2X/PeR3eiFkA==" spinCount="100000" sqref="AL559:AR559" name="Rango2_88_65_8_2"/>
    <protectedRange algorithmName="SHA-512" hashValue="fPHvtIAf3pQeZUoAI9C2/vdXMHBpqqEq+67P5Ypyu4+9IWqs3yc9TZcMWQ0THLxUwqseQPyVvakuYFtCwJHsxA==" saltValue="QHIogSs2PrwAfdqa9PAOFQ==" spinCount="100000" sqref="AB559" name="Rango2_88_5_5_8_2"/>
    <protectedRange algorithmName="SHA-512" hashValue="LEEeiU6pKqm7TAP46VGlz0q+evvFwpT/0iLpRuWuQ7MacbP0OGL1/FSmrIEOg2rb6M+Jla2bPbVWiGag27j87w==" saltValue="HEVt+pS5OloNDlqSnzGLLw==" spinCount="100000" sqref="AH559" name="Rango2_8_7_8_2"/>
    <protectedRange algorithmName="SHA-512" hashValue="q2z5hEFmXS0v2chiPTC/VCoDWNlnhp+Xe6Ybfxe48vIsnB/KTJQxJv+pFUnCXfZ9T6vyJopuqFFNROfQTW/JUw==" saltValue="IctfdGJb5tOTpq+KPi9vww==" spinCount="100000" sqref="AD559:AE559" name="Rango2_88_39_11_2"/>
    <protectedRange algorithmName="SHA-512" hashValue="AYYX88LSDB6RDNMvSqt0KPGWPjBqTk56tMxTOlv5QD61MGTKAAQnSnudvNDWPN0Bbllh2qRQC+P5uq7goxjdrw==" saltValue="i/iPMewnks1FoXYOjKMEVg==" spinCount="100000" sqref="AA559" name="Rango2_87_6_8_2"/>
    <protectedRange algorithmName="SHA-512" hashValue="NUll9P9xh7KbSfMYpMxsRZLfDw/y/AzW2LSWlpXVscBDqiAxmzo71xjs+a2lh+jRa7pceOC849slke4+ZKx8LA==" saltValue="8qbkKpQ+CiQuLnqgShNvXA==" spinCount="100000" sqref="S559" name="Rango2_88_6_8_2"/>
    <protectedRange algorithmName="SHA-512" hashValue="KHhv3JU/LRdRrRTxxkgFceEHPZ5UzadmpZRZR3zmQRnPvkUJZuanRafIJ+qde0IWwLZSvFIQDyUAHq6v6k7XIg==" saltValue="2GKG1kCzVNNcn+vbOPuhJA==" spinCount="100000" sqref="P559" name="Rango2_2_5_8_2"/>
    <protectedRange algorithmName="SHA-512" hashValue="XZw03RosI/l0z9FxmTtF29EdZ7P+4+ybhqoaAAUmURojSR5XbGfjC4f2i8gMqfY+RI9JvfdCA6PSh9TduXfUxA==" saltValue="5TPtLq2WoiRSae/yaDPnTw==" spinCount="100000" sqref="N559 Q559:R559 T559:Z559 AU559 AS559" name="Rango2_99_29_1"/>
    <protectedRange algorithmName="SHA-512" hashValue="9+DNppQbWrLYYUMoJ+lyQctV2bX3Vq9kZnegLbpjTLP49It2ovUbcartuoQTeXgP+TGpY//7mDH/UQlFCKDGiA==" saltValue="KUnni6YEm00anzSSvyLqQA==" spinCount="100000" sqref="AC559" name="Rango2_52_1"/>
    <protectedRange algorithmName="SHA-512" hashValue="XZw03RosI/l0z9FxmTtF29EdZ7P+4+ybhqoaAAUmURojSR5XbGfjC4f2i8gMqfY+RI9JvfdCA6PSh9TduXfUxA==" saltValue="5TPtLq2WoiRSae/yaDPnTw==" spinCount="100000" sqref="BI558:BJ558" name="Rango2_99_34_1"/>
    <protectedRange algorithmName="SHA-512" hashValue="XZw03RosI/l0z9FxmTtF29EdZ7P+4+ybhqoaAAUmURojSR5XbGfjC4f2i8gMqfY+RI9JvfdCA6PSh9TduXfUxA==" saltValue="5TPtLq2WoiRSae/yaDPnTw==" spinCount="100000" sqref="BI559:BK559" name="Rango2_99_35_2"/>
    <protectedRange algorithmName="SHA-512" hashValue="RQ91b7oAw60DVtcgB2vRpial2kSdzJx5guGCTYUwXYkKrtrUHfiYnLf9R+SNpYXlJDYpyEJLhcWwP0EqNN86dQ==" saltValue="W3RbH3zrcY9sy39xNwXNxg==" spinCount="100000" sqref="BU558:BX558" name="Rango2_88_99_22_2"/>
    <protectedRange algorithmName="SHA-512" hashValue="XZw03RosI/l0z9FxmTtF29EdZ7P+4+ybhqoaAAUmURojSR5XbGfjC4f2i8gMqfY+RI9JvfdCA6PSh9TduXfUxA==" saltValue="5TPtLq2WoiRSae/yaDPnTw==" spinCount="100000" sqref="BQ558:BT558 BY558:CA558" name="Rango2_99_46_2"/>
    <protectedRange algorithmName="SHA-512" hashValue="RQ91b7oAw60DVtcgB2vRpial2kSdzJx5guGCTYUwXYkKrtrUHfiYnLf9R+SNpYXlJDYpyEJLhcWwP0EqNN86dQ==" saltValue="W3RbH3zrcY9sy39xNwXNxg==" spinCount="100000" sqref="BU559:BX559" name="Rango2_88_99_23_2"/>
    <protectedRange algorithmName="SHA-512" hashValue="XZw03RosI/l0z9FxmTtF29EdZ7P+4+ybhqoaAAUmURojSR5XbGfjC4f2i8gMqfY+RI9JvfdCA6PSh9TduXfUxA==" saltValue="5TPtLq2WoiRSae/yaDPnTw==" spinCount="100000" sqref="BQ559:BT559 BY559:CA559" name="Rango2_99_47_2"/>
    <protectedRange algorithmName="SHA-512" hashValue="XZw03RosI/l0z9FxmTtF29EdZ7P+4+ybhqoaAAUmURojSR5XbGfjC4f2i8gMqfY+RI9JvfdCA6PSh9TduXfUxA==" saltValue="5TPtLq2WoiRSae/yaDPnTw==" spinCount="100000" sqref="CI558:CJ558 CR558:CS558 CO558:CP558 CU558:CX558 CD558:CE558 CZ558:DM558" name="Rango2_99_52_1"/>
    <protectedRange algorithmName="SHA-512" hashValue="XZw03RosI/l0z9FxmTtF29EdZ7P+4+ybhqoaAAUmURojSR5XbGfjC4f2i8gMqfY+RI9JvfdCA6PSh9TduXfUxA==" saltValue="5TPtLq2WoiRSae/yaDPnTw==" spinCount="100000" sqref="CI559:CJ559 CR559:CS559 CO559:CP559 CU559:CX559 CD559:CE559 CZ559:DM559" name="Rango2_99_53_1"/>
    <protectedRange algorithmName="SHA-512" hashValue="RQ91b7oAw60DVtcgB2vRpial2kSdzJx5guGCTYUwXYkKrtrUHfiYnLf9R+SNpYXlJDYpyEJLhcWwP0EqNN86dQ==" saltValue="W3RbH3zrcY9sy39xNwXNxg==" spinCount="100000" sqref="AZ560:BH560" name="Rango2_88_99_12_1"/>
    <protectedRange algorithmName="SHA-512" hashValue="fMbmUM1DQ7FuAPRNvFL5mPdHUYjQnlLFhkuaxvHguaqR7aWyDxcmJs0jLYQfQKY+oyhsMb4Lew4VL6i7um3/ew==" saltValue="ydaTm0CeH8+/cYqoL/AMaQ==" spinCount="100000" sqref="AT560 AV560:AY560" name="Rango2_88_91_9_2"/>
    <protectedRange algorithmName="SHA-512" hashValue="CHipOQaT63FWw628cQcXXJRZlrbNZ7OgmnEbDx38UmmH7z19GRYEzXFiVOzHAy1OAaAbST7g2bHZHDKQp2qm3w==" saltValue="iRVuL+373yLHv0ZHzS9qog==" spinCount="100000" sqref="AF560:AG560 AI560 AK560" name="Rango2_88_7_5_9_2"/>
    <protectedRange algorithmName="SHA-512" hashValue="NkG6oHuDGvGBEiLAAq8MEJHEfLQUMyjihfH+DBXhT+eQW0r1yri7tOJEFRM9nbOejjjXiviq9RFo7KB7wF+xJA==" saltValue="bpjB0AAANu2X/PeR3eiFkA==" spinCount="100000" sqref="AL560:AR560" name="Rango2_88_65_9_2"/>
    <protectedRange algorithmName="SHA-512" hashValue="fPHvtIAf3pQeZUoAI9C2/vdXMHBpqqEq+67P5Ypyu4+9IWqs3yc9TZcMWQ0THLxUwqseQPyVvakuYFtCwJHsxA==" saltValue="QHIogSs2PrwAfdqa9PAOFQ==" spinCount="100000" sqref="AB560" name="Rango2_88_5_5_9_2"/>
    <protectedRange algorithmName="SHA-512" hashValue="LEEeiU6pKqm7TAP46VGlz0q+evvFwpT/0iLpRuWuQ7MacbP0OGL1/FSmrIEOg2rb6M+Jla2bPbVWiGag27j87w==" saltValue="HEVt+pS5OloNDlqSnzGLLw==" spinCount="100000" sqref="AH560" name="Rango2_8_7_9_2"/>
    <protectedRange algorithmName="SHA-512" hashValue="q2z5hEFmXS0v2chiPTC/VCoDWNlnhp+Xe6Ybfxe48vIsnB/KTJQxJv+pFUnCXfZ9T6vyJopuqFFNROfQTW/JUw==" saltValue="IctfdGJb5tOTpq+KPi9vww==" spinCount="100000" sqref="AD560:AE560" name="Rango2_88_39_12_1"/>
    <protectedRange algorithmName="SHA-512" hashValue="AYYX88LSDB6RDNMvSqt0KPGWPjBqTk56tMxTOlv5QD61MGTKAAQnSnudvNDWPN0Bbllh2qRQC+P5uq7goxjdrw==" saltValue="i/iPMewnks1FoXYOjKMEVg==" spinCount="100000" sqref="AA560" name="Rango2_87_6_9_2"/>
    <protectedRange algorithmName="SHA-512" hashValue="NUll9P9xh7KbSfMYpMxsRZLfDw/y/AzW2LSWlpXVscBDqiAxmzo71xjs+a2lh+jRa7pceOC849slke4+ZKx8LA==" saltValue="8qbkKpQ+CiQuLnqgShNvXA==" spinCount="100000" sqref="S560" name="Rango2_88_6_9_2"/>
    <protectedRange algorithmName="SHA-512" hashValue="KHhv3JU/LRdRrRTxxkgFceEHPZ5UzadmpZRZR3zmQRnPvkUJZuanRafIJ+qde0IWwLZSvFIQDyUAHq6v6k7XIg==" saltValue="2GKG1kCzVNNcn+vbOPuhJA==" spinCount="100000" sqref="P560" name="Rango2_2_5_9_2"/>
    <protectedRange algorithmName="SHA-512" hashValue="XZw03RosI/l0z9FxmTtF29EdZ7P+4+ybhqoaAAUmURojSR5XbGfjC4f2i8gMqfY+RI9JvfdCA6PSh9TduXfUxA==" saltValue="5TPtLq2WoiRSae/yaDPnTw==" spinCount="100000" sqref="N560 Q560:R560 T560:Z560 AU560 AS560" name="Rango2_99_30_1"/>
    <protectedRange algorithmName="SHA-512" hashValue="9+DNppQbWrLYYUMoJ+lyQctV2bX3Vq9kZnegLbpjTLP49It2ovUbcartuoQTeXgP+TGpY//7mDH/UQlFCKDGiA==" saltValue="KUnni6YEm00anzSSvyLqQA==" spinCount="100000" sqref="AC560" name="Rango2_62_1"/>
    <protectedRange algorithmName="SHA-512" hashValue="XZw03RosI/l0z9FxmTtF29EdZ7P+4+ybhqoaAAUmURojSR5XbGfjC4f2i8gMqfY+RI9JvfdCA6PSh9TduXfUxA==" saltValue="5TPtLq2WoiRSae/yaDPnTw==" spinCount="100000" sqref="BI560:BK560" name="Rango2_99_36_2"/>
    <protectedRange algorithmName="SHA-512" hashValue="RQ91b7oAw60DVtcgB2vRpial2kSdzJx5guGCTYUwXYkKrtrUHfiYnLf9R+SNpYXlJDYpyEJLhcWwP0EqNN86dQ==" saltValue="W3RbH3zrcY9sy39xNwXNxg==" spinCount="100000" sqref="BU560:BX560" name="Rango2_88_99_24_1"/>
    <protectedRange algorithmName="SHA-512" hashValue="XZw03RosI/l0z9FxmTtF29EdZ7P+4+ybhqoaAAUmURojSR5XbGfjC4f2i8gMqfY+RI9JvfdCA6PSh9TduXfUxA==" saltValue="5TPtLq2WoiRSae/yaDPnTw==" spinCount="100000" sqref="BQ560:BT560 BY560:CA560" name="Rango2_99_48_1"/>
    <protectedRange algorithmName="SHA-512" hashValue="XZw03RosI/l0z9FxmTtF29EdZ7P+4+ybhqoaAAUmURojSR5XbGfjC4f2i8gMqfY+RI9JvfdCA6PSh9TduXfUxA==" saltValue="5TPtLq2WoiRSae/yaDPnTw==" spinCount="100000" sqref="CI560:CJ560 CR560:CS560 CO560:CP560 CU560:CX560 CD560:CE560 CZ560:DM560" name="Rango2_99_54_1"/>
    <protectedRange algorithmName="SHA-512" hashValue="RQ91b7oAw60DVtcgB2vRpial2kSdzJx5guGCTYUwXYkKrtrUHfiYnLf9R+SNpYXlJDYpyEJLhcWwP0EqNN86dQ==" saltValue="W3RbH3zrcY9sy39xNwXNxg==" spinCount="100000" sqref="AZ561:BH561" name="Rango2_88_99_12_2"/>
    <protectedRange algorithmName="SHA-512" hashValue="fMbmUM1DQ7FuAPRNvFL5mPdHUYjQnlLFhkuaxvHguaqR7aWyDxcmJs0jLYQfQKY+oyhsMb4Lew4VL6i7um3/ew==" saltValue="ydaTm0CeH8+/cYqoL/AMaQ==" spinCount="100000" sqref="AT561 AV561:AY561" name="Rango2_88_91_9_3"/>
    <protectedRange algorithmName="SHA-512" hashValue="CHipOQaT63FWw628cQcXXJRZlrbNZ7OgmnEbDx38UmmH7z19GRYEzXFiVOzHAy1OAaAbST7g2bHZHDKQp2qm3w==" saltValue="iRVuL+373yLHv0ZHzS9qog==" spinCount="100000" sqref="AF561:AG561 AI561 AK561" name="Rango2_88_7_5_9_3"/>
    <protectedRange algorithmName="SHA-512" hashValue="NkG6oHuDGvGBEiLAAq8MEJHEfLQUMyjihfH+DBXhT+eQW0r1yri7tOJEFRM9nbOejjjXiviq9RFo7KB7wF+xJA==" saltValue="bpjB0AAANu2X/PeR3eiFkA==" spinCount="100000" sqref="AL561:AR561" name="Rango2_88_65_9_3"/>
    <protectedRange algorithmName="SHA-512" hashValue="fPHvtIAf3pQeZUoAI9C2/vdXMHBpqqEq+67P5Ypyu4+9IWqs3yc9TZcMWQ0THLxUwqseQPyVvakuYFtCwJHsxA==" saltValue="QHIogSs2PrwAfdqa9PAOFQ==" spinCount="100000" sqref="AB561" name="Rango2_88_5_5_9_3"/>
    <protectedRange algorithmName="SHA-512" hashValue="LEEeiU6pKqm7TAP46VGlz0q+evvFwpT/0iLpRuWuQ7MacbP0OGL1/FSmrIEOg2rb6M+Jla2bPbVWiGag27j87w==" saltValue="HEVt+pS5OloNDlqSnzGLLw==" spinCount="100000" sqref="AH561" name="Rango2_8_7_9_3"/>
    <protectedRange algorithmName="SHA-512" hashValue="q2z5hEFmXS0v2chiPTC/VCoDWNlnhp+Xe6Ybfxe48vIsnB/KTJQxJv+pFUnCXfZ9T6vyJopuqFFNROfQTW/JUw==" saltValue="IctfdGJb5tOTpq+KPi9vww==" spinCount="100000" sqref="AD561:AE561" name="Rango2_88_39_12_2"/>
    <protectedRange algorithmName="SHA-512" hashValue="AYYX88LSDB6RDNMvSqt0KPGWPjBqTk56tMxTOlv5QD61MGTKAAQnSnudvNDWPN0Bbllh2qRQC+P5uq7goxjdrw==" saltValue="i/iPMewnks1FoXYOjKMEVg==" spinCount="100000" sqref="AA561" name="Rango2_87_6_9_3"/>
    <protectedRange algorithmName="SHA-512" hashValue="NUll9P9xh7KbSfMYpMxsRZLfDw/y/AzW2LSWlpXVscBDqiAxmzo71xjs+a2lh+jRa7pceOC849slke4+ZKx8LA==" saltValue="8qbkKpQ+CiQuLnqgShNvXA==" spinCount="100000" sqref="S561" name="Rango2_88_6_9_3"/>
    <protectedRange algorithmName="SHA-512" hashValue="KHhv3JU/LRdRrRTxxkgFceEHPZ5UzadmpZRZR3zmQRnPvkUJZuanRafIJ+qde0IWwLZSvFIQDyUAHq6v6k7XIg==" saltValue="2GKG1kCzVNNcn+vbOPuhJA==" spinCount="100000" sqref="P561" name="Rango2_2_5_9_3"/>
    <protectedRange algorithmName="SHA-512" hashValue="XZw03RosI/l0z9FxmTtF29EdZ7P+4+ybhqoaAAUmURojSR5XbGfjC4f2i8gMqfY+RI9JvfdCA6PSh9TduXfUxA==" saltValue="5TPtLq2WoiRSae/yaDPnTw==" spinCount="100000" sqref="N561 Q561:R561 T561:Z561 AU561 AS561" name="Rango2_99_30_2"/>
    <protectedRange algorithmName="SHA-512" hashValue="9+DNppQbWrLYYUMoJ+lyQctV2bX3Vq9kZnegLbpjTLP49It2ovUbcartuoQTeXgP+TGpY//7mDH/UQlFCKDGiA==" saltValue="KUnni6YEm00anzSSvyLqQA==" spinCount="100000" sqref="AC561" name="Rango2_62_2"/>
    <protectedRange algorithmName="SHA-512" hashValue="XZw03RosI/l0z9FxmTtF29EdZ7P+4+ybhqoaAAUmURojSR5XbGfjC4f2i8gMqfY+RI9JvfdCA6PSh9TduXfUxA==" saltValue="5TPtLq2WoiRSae/yaDPnTw==" spinCount="100000" sqref="BI561:BJ561" name="Rango2_99_36_3"/>
    <protectedRange algorithmName="SHA-512" hashValue="RQ91b7oAw60DVtcgB2vRpial2kSdzJx5guGCTYUwXYkKrtrUHfiYnLf9R+SNpYXlJDYpyEJLhcWwP0EqNN86dQ==" saltValue="W3RbH3zrcY9sy39xNwXNxg==" spinCount="100000" sqref="BU561:BX561" name="Rango2_88_99_24_2"/>
    <protectedRange algorithmName="SHA-512" hashValue="XZw03RosI/l0z9FxmTtF29EdZ7P+4+ybhqoaAAUmURojSR5XbGfjC4f2i8gMqfY+RI9JvfdCA6PSh9TduXfUxA==" saltValue="5TPtLq2WoiRSae/yaDPnTw==" spinCount="100000" sqref="BQ561:BT561 BY561:CA561" name="Rango2_99_48_2"/>
    <protectedRange algorithmName="SHA-512" hashValue="XZw03RosI/l0z9FxmTtF29EdZ7P+4+ybhqoaAAUmURojSR5XbGfjC4f2i8gMqfY+RI9JvfdCA6PSh9TduXfUxA==" saltValue="5TPtLq2WoiRSae/yaDPnTw==" spinCount="100000" sqref="CI561:CJ561 CR561:CS561 CO561:CP561 CU561:CX561 CD561:CE561 CZ561:DM561" name="Rango2_99_54_2"/>
    <protectedRange algorithmName="SHA-512" hashValue="RQ91b7oAw60DVtcgB2vRpial2kSdzJx5guGCTYUwXYkKrtrUHfiYnLf9R+SNpYXlJDYpyEJLhcWwP0EqNN86dQ==" saltValue="W3RbH3zrcY9sy39xNwXNxg==" spinCount="100000" sqref="AZ562:BH562" name="Rango2_88_99_12_3"/>
    <protectedRange algorithmName="SHA-512" hashValue="fMbmUM1DQ7FuAPRNvFL5mPdHUYjQnlLFhkuaxvHguaqR7aWyDxcmJs0jLYQfQKY+oyhsMb4Lew4VL6i7um3/ew==" saltValue="ydaTm0CeH8+/cYqoL/AMaQ==" spinCount="100000" sqref="AT562 AV562:AY562" name="Rango2_88_91_9_4"/>
    <protectedRange algorithmName="SHA-512" hashValue="CHipOQaT63FWw628cQcXXJRZlrbNZ7OgmnEbDx38UmmH7z19GRYEzXFiVOzHAy1OAaAbST7g2bHZHDKQp2qm3w==" saltValue="iRVuL+373yLHv0ZHzS9qog==" spinCount="100000" sqref="AF562:AG562 AI562 AK562" name="Rango2_88_7_5_9_4"/>
    <protectedRange algorithmName="SHA-512" hashValue="NkG6oHuDGvGBEiLAAq8MEJHEfLQUMyjihfH+DBXhT+eQW0r1yri7tOJEFRM9nbOejjjXiviq9RFo7KB7wF+xJA==" saltValue="bpjB0AAANu2X/PeR3eiFkA==" spinCount="100000" sqref="AL562:AR562" name="Rango2_88_65_9_4"/>
    <protectedRange algorithmName="SHA-512" hashValue="fPHvtIAf3pQeZUoAI9C2/vdXMHBpqqEq+67P5Ypyu4+9IWqs3yc9TZcMWQ0THLxUwqseQPyVvakuYFtCwJHsxA==" saltValue="QHIogSs2PrwAfdqa9PAOFQ==" spinCount="100000" sqref="AB562" name="Rango2_88_5_5_9_4"/>
    <protectedRange algorithmName="SHA-512" hashValue="LEEeiU6pKqm7TAP46VGlz0q+evvFwpT/0iLpRuWuQ7MacbP0OGL1/FSmrIEOg2rb6M+Jla2bPbVWiGag27j87w==" saltValue="HEVt+pS5OloNDlqSnzGLLw==" spinCount="100000" sqref="AH562" name="Rango2_8_7_9_4"/>
    <protectedRange algorithmName="SHA-512" hashValue="q2z5hEFmXS0v2chiPTC/VCoDWNlnhp+Xe6Ybfxe48vIsnB/KTJQxJv+pFUnCXfZ9T6vyJopuqFFNROfQTW/JUw==" saltValue="IctfdGJb5tOTpq+KPi9vww==" spinCount="100000" sqref="AD562:AE562" name="Rango2_88_39_12_3"/>
    <protectedRange algorithmName="SHA-512" hashValue="AYYX88LSDB6RDNMvSqt0KPGWPjBqTk56tMxTOlv5QD61MGTKAAQnSnudvNDWPN0Bbllh2qRQC+P5uq7goxjdrw==" saltValue="i/iPMewnks1FoXYOjKMEVg==" spinCount="100000" sqref="AA562" name="Rango2_87_6_9_4"/>
    <protectedRange algorithmName="SHA-512" hashValue="NUll9P9xh7KbSfMYpMxsRZLfDw/y/AzW2LSWlpXVscBDqiAxmzo71xjs+a2lh+jRa7pceOC849slke4+ZKx8LA==" saltValue="8qbkKpQ+CiQuLnqgShNvXA==" spinCount="100000" sqref="S562" name="Rango2_88_6_9_4"/>
    <protectedRange algorithmName="SHA-512" hashValue="KHhv3JU/LRdRrRTxxkgFceEHPZ5UzadmpZRZR3zmQRnPvkUJZuanRafIJ+qde0IWwLZSvFIQDyUAHq6v6k7XIg==" saltValue="2GKG1kCzVNNcn+vbOPuhJA==" spinCount="100000" sqref="P562" name="Rango2_2_5_9_4"/>
    <protectedRange algorithmName="SHA-512" hashValue="XZw03RosI/l0z9FxmTtF29EdZ7P+4+ybhqoaAAUmURojSR5XbGfjC4f2i8gMqfY+RI9JvfdCA6PSh9TduXfUxA==" saltValue="5TPtLq2WoiRSae/yaDPnTw==" spinCount="100000" sqref="N562 Q562:R562 T562:Z562 AU562 AS562" name="Rango2_99_30_3"/>
    <protectedRange algorithmName="SHA-512" hashValue="9+DNppQbWrLYYUMoJ+lyQctV2bX3Vq9kZnegLbpjTLP49It2ovUbcartuoQTeXgP+TGpY//7mDH/UQlFCKDGiA==" saltValue="KUnni6YEm00anzSSvyLqQA==" spinCount="100000" sqref="AC562" name="Rango2_62_3"/>
    <protectedRange algorithmName="SHA-512" hashValue="XZw03RosI/l0z9FxmTtF29EdZ7P+4+ybhqoaAAUmURojSR5XbGfjC4f2i8gMqfY+RI9JvfdCA6PSh9TduXfUxA==" saltValue="5TPtLq2WoiRSae/yaDPnTw==" spinCount="100000" sqref="BI562:BJ562" name="Rango2_99_36_4"/>
    <protectedRange algorithmName="SHA-512" hashValue="RQ91b7oAw60DVtcgB2vRpial2kSdzJx5guGCTYUwXYkKrtrUHfiYnLf9R+SNpYXlJDYpyEJLhcWwP0EqNN86dQ==" saltValue="W3RbH3zrcY9sy39xNwXNxg==" spinCount="100000" sqref="BU562:BX562" name="Rango2_88_99_24_3"/>
    <protectedRange algorithmName="SHA-512" hashValue="XZw03RosI/l0z9FxmTtF29EdZ7P+4+ybhqoaAAUmURojSR5XbGfjC4f2i8gMqfY+RI9JvfdCA6PSh9TduXfUxA==" saltValue="5TPtLq2WoiRSae/yaDPnTw==" spinCount="100000" sqref="BQ562:BT562 BY562:CA562" name="Rango2_99_48_3"/>
    <protectedRange algorithmName="SHA-512" hashValue="XZw03RosI/l0z9FxmTtF29EdZ7P+4+ybhqoaAAUmURojSR5XbGfjC4f2i8gMqfY+RI9JvfdCA6PSh9TduXfUxA==" saltValue="5TPtLq2WoiRSae/yaDPnTw==" spinCount="100000" sqref="CI562:CJ562 CR562:CS562 CO562:CP562 CU562:CX562 CD562:CE562 CZ562:DM562" name="Rango2_99_54_3"/>
    <protectedRange sqref="DZ553:EI554" name="Rango2_99_18_2"/>
    <protectedRange sqref="FH553:FH554 EN553:EN554 EQ553:ER554 EU553:EV554 FE553:FE554" name="Rango2_99_21_2"/>
    <protectedRange sqref="EM553:EM554 FG553:FG554 FB553:FB554 EX553:EZ554 FD553:FD554" name="Rango2_43_1"/>
    <protectedRange sqref="GM553:GM554 GV553:GV554 GP553:GQ554" name="Rango2_30_2_3_1"/>
    <protectedRange sqref="GE553:GE554" name="Rango2_31_28_3_1"/>
    <protectedRange sqref="FX553:FX554 GK553:GK554 GA553:GA554 GD553:GD554 GG553:GG554 GI553:GI554" name="Rango2_31_2_3_1"/>
    <protectedRange sqref="GX553:GY554 GJ553:GJ554 GL553:GL554 FT553:FT554 GS553:GS554 FV553:FW554 FY553:FY554 GN553:GN554 HI553:HI554 FP553:FQ554" name="Rango2_99_24_3"/>
    <protectedRange sqref="GB553:GB554 GH553:GH554" name="Rango2_33_6_1"/>
    <protectedRange sqref="FS553:FS554" name="Rango2_30_4_1"/>
    <protectedRange sqref="FM553:FN554 FJ553:FK554 GW553:GW554 HC553:HH554" name="Rango2_46_1"/>
    <protectedRange sqref="IC553:II554 HZ553:HZ554" name="Rango2_88_39_6_1"/>
    <protectedRange sqref="IK553:IL554 IA553:IA554 HT553:HY554 IN553:IN554" name="Rango2_99_27_1"/>
    <protectedRange sqref="HR553:HS554" name="Rango2_49_1"/>
    <protectedRange sqref="DZ555:EI555" name="Rango2_99_18_3"/>
    <protectedRange sqref="FH555 EN555 EQ555:ER555 EU555:EV555 FE555" name="Rango2_99_21_3"/>
    <protectedRange sqref="EM555 FG555 FB555 EX555:EZ555 FD555" name="Rango2_43_2"/>
    <protectedRange sqref="GM555 GV555 GP555:GQ555" name="Rango2_30_2_3_2"/>
    <protectedRange sqref="GE555" name="Rango2_31_28_3_2"/>
    <protectedRange sqref="FX555 GK555 GA555 GD555 GG555 GI555" name="Rango2_31_2_3_2"/>
    <protectedRange sqref="GX555:GY555 GJ555 GL555 FT555 GS555 FV555:FW555 FY555 GN555 HI555 FP555:FQ555" name="Rango2_99_24_4"/>
    <protectedRange sqref="GB555 GH555" name="Rango2_33_6_2"/>
    <protectedRange sqref="FS555" name="Rango2_30_4_2"/>
    <protectedRange sqref="FM555:FN555 FJ555:FK555 GW555 HC555:HH555" name="Rango2_46_2"/>
    <protectedRange sqref="IC555:II555 HZ555" name="Rango2_88_39_6_2"/>
    <protectedRange sqref="IK555:IL555 IA555 HT555:HY555 IN555" name="Rango2_99_27_2"/>
    <protectedRange sqref="HR555:HS555" name="Rango2_49_2"/>
    <protectedRange sqref="DZ556:EI556" name="Rango2_99_18_4"/>
    <protectedRange sqref="FH556 EN556 EQ556:ER556 EU556:EV556 FE556" name="Rango2_99_21_4"/>
    <protectedRange sqref="EM556 FG556 FB556 EX556:EZ556 FD556" name="Rango2_43_3"/>
    <protectedRange sqref="GM556 GV556 GP556:GQ556" name="Rango2_30_2_3_3"/>
    <protectedRange sqref="GE556" name="Rango2_31_28_3_3"/>
    <protectedRange sqref="FX556 GK556 GA556 GD556 GG556 GI556" name="Rango2_31_2_3_3"/>
    <protectedRange sqref="GX556:GY556 GJ556 GL556 FT556 GS556 FV556:FW556 FY556 GN556 HI556 FP556:FQ556" name="Rango2_99_24_5"/>
    <protectedRange sqref="GB556 GH556" name="Rango2_33_6_3"/>
    <protectedRange sqref="FS556" name="Rango2_30_4_3"/>
    <protectedRange sqref="FM556:FN556 FJ556:FK556 GW556 HC556:HH556" name="Rango2_46_3"/>
    <protectedRange sqref="IC556:II556 HZ556" name="Rango2_88_39_6_3"/>
    <protectedRange sqref="IK556:IL556 IA556 HT556:HY556 IN556" name="Rango2_99_27_3"/>
    <protectedRange sqref="HR556:HS556" name="Rango2_49_3"/>
    <protectedRange algorithmName="SHA-512" hashValue="XZw03RosI/l0z9FxmTtF29EdZ7P+4+ybhqoaAAUmURojSR5XbGfjC4f2i8gMqfY+RI9JvfdCA6PSh9TduXfUxA==" saltValue="5TPtLq2WoiRSae/yaDPnTw==" spinCount="100000" sqref="EQ557:ER557 EU557:EV557 FE557 DZ557:EI557 EN557 FH557" name="Rango2_99_56_5"/>
    <protectedRange algorithmName="SHA-512" hashValue="9+DNppQbWrLYYUMoJ+lyQctV2bX3Vq9kZnegLbpjTLP49It2ovUbcartuoQTeXgP+TGpY//7mDH/UQlFCKDGiA==" saltValue="KUnni6YEm00anzSSvyLqQA==" spinCount="100000" sqref="FD557 EX557:EZ557 FB557 FG557 EM557" name="Rango2_81_1"/>
    <protectedRange algorithmName="SHA-512" hashValue="EEHzbvEYwO1eufllBljOz0uf9BJ2ENtvOScQ7IsS321QhYbwKn7qhHKKP8cKj02rTDvVRMWvwQ1ZP0mZWsBprQ==" saltValue="CjXqBRFbKezlWOFV37MnDQ==" spinCount="100000" sqref="GP557:GQ557 GV557 GM557" name="Rango2_30_2_5_1"/>
    <protectedRange algorithmName="SHA-512" hashValue="Rgskw+AQdeJ5qbJdarzTa3SCkJfDGziy0Uan5N0F3IWn/H3Z/e+VcB56R7Nes7MPxNHewNP1sSSucVjz3iTLeA==" saltValue="qKZH3DnwaZHBzy3cBZo1qQ==" spinCount="100000" sqref="GE557" name="Rango2_31_28_5_1"/>
    <protectedRange algorithmName="SHA-512" hashValue="Umj9+5Ys20VQPxBFtc6qE5LtKKSgPKwit+B8dd4XnEUaLfBM2ozpkEC4YxwK0SbBiAHDDex+pY+LomQ0lyuamQ==" saltValue="N2/MCRws+mmA+NXw0axolg==" spinCount="100000" sqref="GI557 GG557 GD557 GK557 FX557" name="Rango2_31_2_5_1"/>
    <protectedRange algorithmName="SHA-512" hashValue="XZw03RosI/l0z9FxmTtF29EdZ7P+4+ybhqoaAAUmURojSR5XbGfjC4f2i8gMqfY+RI9JvfdCA6PSh9TduXfUxA==" saltValue="5TPtLq2WoiRSae/yaDPnTw==" spinCount="100000" sqref="FP557:FQ557 GN557 GS557 FY557 FV557:FW557 FT557 GL557 GJ557 GX557:GY557 HI557" name="Rango2_99_62_1"/>
    <protectedRange algorithmName="SHA-512" hashValue="YXHanhqXL0e4jPrzkCF8r/22WmlCviFUW909WKuG1JOcU0mp0/Huh0aP3EaGYxV2ep0WGu48HsShAy4Ka2uOiw==" saltValue="h/7U5iwJm7DLR4tRVfwZYw==" spinCount="100000" sqref="GB557 GH557" name="Rango2_33_14_2"/>
    <protectedRange algorithmName="SHA-512" hashValue="pL4tgTKqwEsWSIEGFTBd+4pvEhE7d5Q99Eijs+L/Y1rhA0saQGGRJw5Pv2HLOP0quglztFwB6WVnQ1YGxd4AiQ==" saltValue="IF5mhk2RcoEjrcYppes1VA==" spinCount="100000" sqref="FS557" name="Rango2_30_6_1"/>
    <protectedRange algorithmName="SHA-512" hashValue="9+DNppQbWrLYYUMoJ+lyQctV2bX3Vq9kZnegLbpjTLP49It2ovUbcartuoQTeXgP+TGpY//7mDH/UQlFCKDGiA==" saltValue="KUnni6YEm00anzSSvyLqQA==" spinCount="100000" sqref="GW557 FJ557:FK557 FM557:FN557 HC557:HH557" name="Rango2_90_1"/>
    <protectedRange algorithmName="SHA-512" hashValue="q2z5hEFmXS0v2chiPTC/VCoDWNlnhp+Xe6Ybfxe48vIsnB/KTJQxJv+pFUnCXfZ9T6vyJopuqFFNROfQTW/JUw==" saltValue="IctfdGJb5tOTpq+KPi9vww==" spinCount="100000" sqref="IC557:II557 HZ557" name="Rango2_88_39_14_1"/>
    <protectedRange algorithmName="SHA-512" hashValue="XZw03RosI/l0z9FxmTtF29EdZ7P+4+ybhqoaAAUmURojSR5XbGfjC4f2i8gMqfY+RI9JvfdCA6PSh9TduXfUxA==" saltValue="5TPtLq2WoiRSae/yaDPnTw==" spinCount="100000" sqref="IA557 IK557:IL557 HT557:HY557 IN557" name="Rango2_99_68_1"/>
    <protectedRange algorithmName="SHA-512" hashValue="9+DNppQbWrLYYUMoJ+lyQctV2bX3Vq9kZnegLbpjTLP49It2ovUbcartuoQTeXgP+TGpY//7mDH/UQlFCKDGiA==" saltValue="KUnni6YEm00anzSSvyLqQA==" spinCount="100000" sqref="HR557:HS557" name="Rango2_98_1"/>
    <protectedRange algorithmName="SHA-512" hashValue="XZw03RosI/l0z9FxmTtF29EdZ7P+4+ybhqoaAAUmURojSR5XbGfjC4f2i8gMqfY+RI9JvfdCA6PSh9TduXfUxA==" saltValue="5TPtLq2WoiRSae/yaDPnTw==" spinCount="100000" sqref="EQ558:ER558 EU558:EV558 FE558 DZ558:EI558 EN558 FH558" name="Rango2_99_58_1"/>
    <protectedRange algorithmName="SHA-512" hashValue="9+DNppQbWrLYYUMoJ+lyQctV2bX3Vq9kZnegLbpjTLP49It2ovUbcartuoQTeXgP+TGpY//7mDH/UQlFCKDGiA==" saltValue="KUnni6YEm00anzSSvyLqQA==" spinCount="100000" sqref="FD558 EX558:EZ558 FB558 FG558 EM558" name="Rango2_83_1"/>
    <protectedRange algorithmName="SHA-512" hashValue="XZw03RosI/l0z9FxmTtF29EdZ7P+4+ybhqoaAAUmURojSR5XbGfjC4f2i8gMqfY+RI9JvfdCA6PSh9TduXfUxA==" saltValue="5TPtLq2WoiRSae/yaDPnTw==" spinCount="100000" sqref="EQ559:ER559 EU559:EV559 FE559 DZ559:EI559 EN559 FH559" name="Rango2_99_59_1"/>
    <protectedRange algorithmName="SHA-512" hashValue="9+DNppQbWrLYYUMoJ+lyQctV2bX3Vq9kZnegLbpjTLP49It2ovUbcartuoQTeXgP+TGpY//7mDH/UQlFCKDGiA==" saltValue="KUnni6YEm00anzSSvyLqQA==" spinCount="100000" sqref="FD559 EX559:EZ559 FB559 FG559 EM559" name="Rango2_85_1"/>
    <protectedRange algorithmName="SHA-512" hashValue="EEHzbvEYwO1eufllBljOz0uf9BJ2ENtvOScQ7IsS321QhYbwKn7qhHKKP8cKj02rTDvVRMWvwQ1ZP0mZWsBprQ==" saltValue="CjXqBRFbKezlWOFV37MnDQ==" spinCount="100000" sqref="GP558:GQ558 GV558 GM558" name="Rango2_30_2_7_1"/>
    <protectedRange algorithmName="SHA-512" hashValue="Rgskw+AQdeJ5qbJdarzTa3SCkJfDGziy0Uan5N0F3IWn/H3Z/e+VcB56R7Nes7MPxNHewNP1sSSucVjz3iTLeA==" saltValue="qKZH3DnwaZHBzy3cBZo1qQ==" spinCount="100000" sqref="GE558" name="Rango2_31_28_7_1"/>
    <protectedRange algorithmName="SHA-512" hashValue="Umj9+5Ys20VQPxBFtc6qE5LtKKSgPKwit+B8dd4XnEUaLfBM2ozpkEC4YxwK0SbBiAHDDex+pY+LomQ0lyuamQ==" saltValue="N2/MCRws+mmA+NXw0axolg==" spinCount="100000" sqref="GI558 GG558 GD558 GK558 FX558" name="Rango2_31_2_7_1"/>
    <protectedRange algorithmName="SHA-512" hashValue="XZw03RosI/l0z9FxmTtF29EdZ7P+4+ybhqoaAAUmURojSR5XbGfjC4f2i8gMqfY+RI9JvfdCA6PSh9TduXfUxA==" saltValue="5TPtLq2WoiRSae/yaDPnTw==" spinCount="100000" sqref="FP558:FQ558 GN558 GS558 FY558 FV558:FW558 FT558 GL558 GJ558 GX558:GY558 HI558" name="Rango2_99_64_1"/>
    <protectedRange algorithmName="SHA-512" hashValue="YXHanhqXL0e4jPrzkCF8r/22WmlCviFUW909WKuG1JOcU0mp0/Huh0aP3EaGYxV2ep0WGu48HsShAy4Ka2uOiw==" saltValue="h/7U5iwJm7DLR4tRVfwZYw==" spinCount="100000" sqref="GB558 GH558" name="Rango2_33_16_2"/>
    <protectedRange algorithmName="SHA-512" hashValue="pL4tgTKqwEsWSIEGFTBd+4pvEhE7d5Q99Eijs+L/Y1rhA0saQGGRJw5Pv2HLOP0quglztFwB6WVnQ1YGxd4AiQ==" saltValue="IF5mhk2RcoEjrcYppes1VA==" spinCount="100000" sqref="FS558" name="Rango2_30_8_1"/>
    <protectedRange algorithmName="SHA-512" hashValue="9+DNppQbWrLYYUMoJ+lyQctV2bX3Vq9kZnegLbpjTLP49It2ovUbcartuoQTeXgP+TGpY//7mDH/UQlFCKDGiA==" saltValue="KUnni6YEm00anzSSvyLqQA==" spinCount="100000" sqref="GW558 FJ558:FK558 FM558:FN558 HC558:HH558" name="Rango2_92_1"/>
    <protectedRange algorithmName="SHA-512" hashValue="EEHzbvEYwO1eufllBljOz0uf9BJ2ENtvOScQ7IsS321QhYbwKn7qhHKKP8cKj02rTDvVRMWvwQ1ZP0mZWsBprQ==" saltValue="CjXqBRFbKezlWOFV37MnDQ==" spinCount="100000" sqref="GP559:GQ559 GV559 GM559" name="Rango2_30_2_8_1"/>
    <protectedRange algorithmName="SHA-512" hashValue="Rgskw+AQdeJ5qbJdarzTa3SCkJfDGziy0Uan5N0F3IWn/H3Z/e+VcB56R7Nes7MPxNHewNP1sSSucVjz3iTLeA==" saltValue="qKZH3DnwaZHBzy3cBZo1qQ==" spinCount="100000" sqref="GE559" name="Rango2_31_28_8_1"/>
    <protectedRange algorithmName="SHA-512" hashValue="Umj9+5Ys20VQPxBFtc6qE5LtKKSgPKwit+B8dd4XnEUaLfBM2ozpkEC4YxwK0SbBiAHDDex+pY+LomQ0lyuamQ==" saltValue="N2/MCRws+mmA+NXw0axolg==" spinCount="100000" sqref="GI559 GG559 GD559 GK559 FX559" name="Rango2_31_2_8_1"/>
    <protectedRange algorithmName="SHA-512" hashValue="XZw03RosI/l0z9FxmTtF29EdZ7P+4+ybhqoaAAUmURojSR5XbGfjC4f2i8gMqfY+RI9JvfdCA6PSh9TduXfUxA==" saltValue="5TPtLq2WoiRSae/yaDPnTw==" spinCount="100000" sqref="FP559:FQ559 GN559 GS559 FY559 FV559:FW559 FT559 GL559 GJ559 GX559:GY559 HI559" name="Rango2_99_65_1"/>
    <protectedRange algorithmName="SHA-512" hashValue="YXHanhqXL0e4jPrzkCF8r/22WmlCviFUW909WKuG1JOcU0mp0/Huh0aP3EaGYxV2ep0WGu48HsShAy4Ka2uOiw==" saltValue="h/7U5iwJm7DLR4tRVfwZYw==" spinCount="100000" sqref="GB559 GH559" name="Rango2_33_17_2"/>
    <protectedRange algorithmName="SHA-512" hashValue="pL4tgTKqwEsWSIEGFTBd+4pvEhE7d5Q99Eijs+L/Y1rhA0saQGGRJw5Pv2HLOP0quglztFwB6WVnQ1YGxd4AiQ==" saltValue="IF5mhk2RcoEjrcYppes1VA==" spinCount="100000" sqref="FS559" name="Rango2_30_9_1"/>
    <protectedRange algorithmName="SHA-512" hashValue="9+DNppQbWrLYYUMoJ+lyQctV2bX3Vq9kZnegLbpjTLP49It2ovUbcartuoQTeXgP+TGpY//7mDH/UQlFCKDGiA==" saltValue="KUnni6YEm00anzSSvyLqQA==" spinCount="100000" sqref="GW559 FJ559:FK559 FM559:FN559 HC559:HH559" name="Rango2_93_1"/>
    <protectedRange algorithmName="SHA-512" hashValue="q2z5hEFmXS0v2chiPTC/VCoDWNlnhp+Xe6Ybfxe48vIsnB/KTJQxJv+pFUnCXfZ9T6vyJopuqFFNROfQTW/JUw==" saltValue="IctfdGJb5tOTpq+KPi9vww==" spinCount="100000" sqref="IC558:II558 HZ558" name="Rango2_88_39_16_1"/>
    <protectedRange algorithmName="SHA-512" hashValue="XZw03RosI/l0z9FxmTtF29EdZ7P+4+ybhqoaAAUmURojSR5XbGfjC4f2i8gMqfY+RI9JvfdCA6PSh9TduXfUxA==" saltValue="5TPtLq2WoiRSae/yaDPnTw==" spinCount="100000" sqref="IA558 IK558:IL558 HT558:HY558 IN558" name="Rango2_99_70_5"/>
    <protectedRange algorithmName="SHA-512" hashValue="q2z5hEFmXS0v2chiPTC/VCoDWNlnhp+Xe6Ybfxe48vIsnB/KTJQxJv+pFUnCXfZ9T6vyJopuqFFNROfQTW/JUw==" saltValue="IctfdGJb5tOTpq+KPi9vww==" spinCount="100000" sqref="IC559:II559 HZ559" name="Rango2_88_39_17_1"/>
    <protectedRange algorithmName="SHA-512" hashValue="XZw03RosI/l0z9FxmTtF29EdZ7P+4+ybhqoaAAUmURojSR5XbGfjC4f2i8gMqfY+RI9JvfdCA6PSh9TduXfUxA==" saltValue="5TPtLq2WoiRSae/yaDPnTw==" spinCount="100000" sqref="IA559 IK559:IL559 HT559:HY559 IN559" name="Rango2_99_71_1"/>
    <protectedRange algorithmName="SHA-512" hashValue="XZw03RosI/l0z9FxmTtF29EdZ7P+4+ybhqoaAAUmURojSR5XbGfjC4f2i8gMqfY+RI9JvfdCA6PSh9TduXfUxA==" saltValue="5TPtLq2WoiRSae/yaDPnTw==" spinCount="100000" sqref="EQ560:ER560 EU560:EV560 FE560 DZ560:EI560 EN560 FH560" name="Rango2_99_60_1"/>
    <protectedRange algorithmName="SHA-512" hashValue="9+DNppQbWrLYYUMoJ+lyQctV2bX3Vq9kZnegLbpjTLP49It2ovUbcartuoQTeXgP+TGpY//7mDH/UQlFCKDGiA==" saltValue="KUnni6YEm00anzSSvyLqQA==" spinCount="100000" sqref="FD560 EX560:EZ560 FB560 FG560 EM560" name="Rango2_86_1"/>
    <protectedRange algorithmName="SHA-512" hashValue="EEHzbvEYwO1eufllBljOz0uf9BJ2ENtvOScQ7IsS321QhYbwKn7qhHKKP8cKj02rTDvVRMWvwQ1ZP0mZWsBprQ==" saltValue="CjXqBRFbKezlWOFV37MnDQ==" spinCount="100000" sqref="GP560:GQ560 GV560 GM560" name="Rango2_30_2_9_1"/>
    <protectedRange algorithmName="SHA-512" hashValue="Rgskw+AQdeJ5qbJdarzTa3SCkJfDGziy0Uan5N0F3IWn/H3Z/e+VcB56R7Nes7MPxNHewNP1sSSucVjz3iTLeA==" saltValue="qKZH3DnwaZHBzy3cBZo1qQ==" spinCount="100000" sqref="GE560" name="Rango2_31_28_9_1"/>
    <protectedRange algorithmName="SHA-512" hashValue="Umj9+5Ys20VQPxBFtc6qE5LtKKSgPKwit+B8dd4XnEUaLfBM2ozpkEC4YxwK0SbBiAHDDex+pY+LomQ0lyuamQ==" saltValue="N2/MCRws+mmA+NXw0axolg==" spinCount="100000" sqref="GI560 GG560 GD560 GA560 GK560 FX560" name="Rango2_31_2_9_1"/>
    <protectedRange algorithmName="SHA-512" hashValue="XZw03RosI/l0z9FxmTtF29EdZ7P+4+ybhqoaAAUmURojSR5XbGfjC4f2i8gMqfY+RI9JvfdCA6PSh9TduXfUxA==" saltValue="5TPtLq2WoiRSae/yaDPnTw==" spinCount="100000" sqref="FP560:FQ560 GN560 GS560 FY560 FV560:FW560 FT560 GL560 GJ560 GX560:GY560 HI560" name="Rango2_99_66_1"/>
    <protectedRange algorithmName="SHA-512" hashValue="YXHanhqXL0e4jPrzkCF8r/22WmlCviFUW909WKuG1JOcU0mp0/Huh0aP3EaGYxV2ep0WGu48HsShAy4Ka2uOiw==" saltValue="h/7U5iwJm7DLR4tRVfwZYw==" spinCount="100000" sqref="GB560 GH560" name="Rango2_33_18_2"/>
    <protectedRange algorithmName="SHA-512" hashValue="pL4tgTKqwEsWSIEGFTBd+4pvEhE7d5Q99Eijs+L/Y1rhA0saQGGRJw5Pv2HLOP0quglztFwB6WVnQ1YGxd4AiQ==" saltValue="IF5mhk2RcoEjrcYppes1VA==" spinCount="100000" sqref="FS560" name="Rango2_30_10_1"/>
    <protectedRange algorithmName="SHA-512" hashValue="9+DNppQbWrLYYUMoJ+lyQctV2bX3Vq9kZnegLbpjTLP49It2ovUbcartuoQTeXgP+TGpY//7mDH/UQlFCKDGiA==" saltValue="KUnni6YEm00anzSSvyLqQA==" spinCount="100000" sqref="GW560 FJ560:FK560 FM560:FN560 HC560:HH560" name="Rango2_94_1"/>
    <protectedRange algorithmName="SHA-512" hashValue="q2z5hEFmXS0v2chiPTC/VCoDWNlnhp+Xe6Ybfxe48vIsnB/KTJQxJv+pFUnCXfZ9T6vyJopuqFFNROfQTW/JUw==" saltValue="IctfdGJb5tOTpq+KPi9vww==" spinCount="100000" sqref="IC560:II560 HZ560" name="Rango2_88_39_18_1"/>
    <protectedRange algorithmName="SHA-512" hashValue="XZw03RosI/l0z9FxmTtF29EdZ7P+4+ybhqoaAAUmURojSR5XbGfjC4f2i8gMqfY+RI9JvfdCA6PSh9TduXfUxA==" saltValue="5TPtLq2WoiRSae/yaDPnTw==" spinCount="100000" sqref="IA560 IK560:IL560 HT560:HY560 IN560" name="Rango2_99_72_1"/>
    <protectedRange algorithmName="SHA-512" hashValue="XZw03RosI/l0z9FxmTtF29EdZ7P+4+ybhqoaAAUmURojSR5XbGfjC4f2i8gMqfY+RI9JvfdCA6PSh9TduXfUxA==" saltValue="5TPtLq2WoiRSae/yaDPnTw==" spinCount="100000" sqref="EQ561:ER561 EU561:EV561 FE561 DZ561:EI561 EN561 FH561" name="Rango2_99_60_2"/>
    <protectedRange algorithmName="SHA-512" hashValue="9+DNppQbWrLYYUMoJ+lyQctV2bX3Vq9kZnegLbpjTLP49It2ovUbcartuoQTeXgP+TGpY//7mDH/UQlFCKDGiA==" saltValue="KUnni6YEm00anzSSvyLqQA==" spinCount="100000" sqref="FD561 EX561:EZ561 FB561 FG561 EM561" name="Rango2_86_2"/>
    <protectedRange algorithmName="SHA-512" hashValue="EEHzbvEYwO1eufllBljOz0uf9BJ2ENtvOScQ7IsS321QhYbwKn7qhHKKP8cKj02rTDvVRMWvwQ1ZP0mZWsBprQ==" saltValue="CjXqBRFbKezlWOFV37MnDQ==" spinCount="100000" sqref="GP561:GQ561 GV561 GM561" name="Rango2_30_2_9_2"/>
    <protectedRange algorithmName="SHA-512" hashValue="Rgskw+AQdeJ5qbJdarzTa3SCkJfDGziy0Uan5N0F3IWn/H3Z/e+VcB56R7Nes7MPxNHewNP1sSSucVjz3iTLeA==" saltValue="qKZH3DnwaZHBzy3cBZo1qQ==" spinCount="100000" sqref="GE561" name="Rango2_31_28_9_2"/>
    <protectedRange algorithmName="SHA-512" hashValue="Umj9+5Ys20VQPxBFtc6qE5LtKKSgPKwit+B8dd4XnEUaLfBM2ozpkEC4YxwK0SbBiAHDDex+pY+LomQ0lyuamQ==" saltValue="N2/MCRws+mmA+NXw0axolg==" spinCount="100000" sqref="GI561 GG561 GD561 GA561 GK561 FX561" name="Rango2_31_2_9_2"/>
    <protectedRange algorithmName="SHA-512" hashValue="XZw03RosI/l0z9FxmTtF29EdZ7P+4+ybhqoaAAUmURojSR5XbGfjC4f2i8gMqfY+RI9JvfdCA6PSh9TduXfUxA==" saltValue="5TPtLq2WoiRSae/yaDPnTw==" spinCount="100000" sqref="FP561:FQ561 GN561 GS561 FY561 FV561:FW561 FT561 GL561 GJ561 GX561:GY561 HI561" name="Rango2_99_66_2"/>
    <protectedRange algorithmName="SHA-512" hashValue="YXHanhqXL0e4jPrzkCF8r/22WmlCviFUW909WKuG1JOcU0mp0/Huh0aP3EaGYxV2ep0WGu48HsShAy4Ka2uOiw==" saltValue="h/7U5iwJm7DLR4tRVfwZYw==" spinCount="100000" sqref="GB561 GH561" name="Rango2_33_18_3"/>
    <protectedRange algorithmName="SHA-512" hashValue="pL4tgTKqwEsWSIEGFTBd+4pvEhE7d5Q99Eijs+L/Y1rhA0saQGGRJw5Pv2HLOP0quglztFwB6WVnQ1YGxd4AiQ==" saltValue="IF5mhk2RcoEjrcYppes1VA==" spinCount="100000" sqref="FS561" name="Rango2_30_10_2"/>
    <protectedRange algorithmName="SHA-512" hashValue="9+DNppQbWrLYYUMoJ+lyQctV2bX3Vq9kZnegLbpjTLP49It2ovUbcartuoQTeXgP+TGpY//7mDH/UQlFCKDGiA==" saltValue="KUnni6YEm00anzSSvyLqQA==" spinCount="100000" sqref="GW561 FJ561:FK561 FM561:FN561 HC561:HH561" name="Rango2_94_2"/>
    <protectedRange algorithmName="SHA-512" hashValue="q2z5hEFmXS0v2chiPTC/VCoDWNlnhp+Xe6Ybfxe48vIsnB/KTJQxJv+pFUnCXfZ9T6vyJopuqFFNROfQTW/JUw==" saltValue="IctfdGJb5tOTpq+KPi9vww==" spinCount="100000" sqref="IC561:II561 HZ561" name="Rango2_88_39_18_2"/>
    <protectedRange algorithmName="SHA-512" hashValue="XZw03RosI/l0z9FxmTtF29EdZ7P+4+ybhqoaAAUmURojSR5XbGfjC4f2i8gMqfY+RI9JvfdCA6PSh9TduXfUxA==" saltValue="5TPtLq2WoiRSae/yaDPnTw==" spinCount="100000" sqref="IA561 IK561:IL561 HT561:HY561 IN561" name="Rango2_99_72_2"/>
    <protectedRange algorithmName="SHA-512" hashValue="XZw03RosI/l0z9FxmTtF29EdZ7P+4+ybhqoaAAUmURojSR5XbGfjC4f2i8gMqfY+RI9JvfdCA6PSh9TduXfUxA==" saltValue="5TPtLq2WoiRSae/yaDPnTw==" spinCount="100000" sqref="EQ562:ER562 EU562:EV562 FE562 DZ562:EI562 EN562 FH562" name="Rango2_99_60_3"/>
    <protectedRange algorithmName="SHA-512" hashValue="9+DNppQbWrLYYUMoJ+lyQctV2bX3Vq9kZnegLbpjTLP49It2ovUbcartuoQTeXgP+TGpY//7mDH/UQlFCKDGiA==" saltValue="KUnni6YEm00anzSSvyLqQA==" spinCount="100000" sqref="FD562 EX562:EZ562 FB562 FG562 EM562" name="Rango2_86_3"/>
    <protectedRange algorithmName="SHA-512" hashValue="EEHzbvEYwO1eufllBljOz0uf9BJ2ENtvOScQ7IsS321QhYbwKn7qhHKKP8cKj02rTDvVRMWvwQ1ZP0mZWsBprQ==" saltValue="CjXqBRFbKezlWOFV37MnDQ==" spinCount="100000" sqref="GP562:GQ562 GV562 GM562" name="Rango2_30_2_9_3"/>
    <protectedRange algorithmName="SHA-512" hashValue="Rgskw+AQdeJ5qbJdarzTa3SCkJfDGziy0Uan5N0F3IWn/H3Z/e+VcB56R7Nes7MPxNHewNP1sSSucVjz3iTLeA==" saltValue="qKZH3DnwaZHBzy3cBZo1qQ==" spinCount="100000" sqref="GE562" name="Rango2_31_28_9_3"/>
    <protectedRange algorithmName="SHA-512" hashValue="Umj9+5Ys20VQPxBFtc6qE5LtKKSgPKwit+B8dd4XnEUaLfBM2ozpkEC4YxwK0SbBiAHDDex+pY+LomQ0lyuamQ==" saltValue="N2/MCRws+mmA+NXw0axolg==" spinCount="100000" sqref="GI562 GG562 GD562 GA562 GK562 FX562" name="Rango2_31_2_9_3"/>
    <protectedRange algorithmName="SHA-512" hashValue="XZw03RosI/l0z9FxmTtF29EdZ7P+4+ybhqoaAAUmURojSR5XbGfjC4f2i8gMqfY+RI9JvfdCA6PSh9TduXfUxA==" saltValue="5TPtLq2WoiRSae/yaDPnTw==" spinCount="100000" sqref="FP562:FQ562 GN562 GS562 FY562 FV562:FW562 FT562 GL562 GJ562 GX562:GY562 HI562" name="Rango2_99_66_3"/>
    <protectedRange algorithmName="SHA-512" hashValue="YXHanhqXL0e4jPrzkCF8r/22WmlCviFUW909WKuG1JOcU0mp0/Huh0aP3EaGYxV2ep0WGu48HsShAy4Ka2uOiw==" saltValue="h/7U5iwJm7DLR4tRVfwZYw==" spinCount="100000" sqref="GB562 GH562" name="Rango2_33_18_4"/>
    <protectedRange algorithmName="SHA-512" hashValue="pL4tgTKqwEsWSIEGFTBd+4pvEhE7d5Q99Eijs+L/Y1rhA0saQGGRJw5Pv2HLOP0quglztFwB6WVnQ1YGxd4AiQ==" saltValue="IF5mhk2RcoEjrcYppes1VA==" spinCount="100000" sqref="FS562" name="Rango2_30_10_3"/>
    <protectedRange algorithmName="SHA-512" hashValue="9+DNppQbWrLYYUMoJ+lyQctV2bX3Vq9kZnegLbpjTLP49It2ovUbcartuoQTeXgP+TGpY//7mDH/UQlFCKDGiA==" saltValue="KUnni6YEm00anzSSvyLqQA==" spinCount="100000" sqref="GW562 FJ562:FK562 FM562:FN562 HC562:HH562" name="Rango2_94_3"/>
    <protectedRange algorithmName="SHA-512" hashValue="q2z5hEFmXS0v2chiPTC/VCoDWNlnhp+Xe6Ybfxe48vIsnB/KTJQxJv+pFUnCXfZ9T6vyJopuqFFNROfQTW/JUw==" saltValue="IctfdGJb5tOTpq+KPi9vww==" spinCount="100000" sqref="IC562:II562 HZ562" name="Rango2_88_39_18_3"/>
    <protectedRange algorithmName="SHA-512" hashValue="XZw03RosI/l0z9FxmTtF29EdZ7P+4+ybhqoaAAUmURojSR5XbGfjC4f2i8gMqfY+RI9JvfdCA6PSh9TduXfUxA==" saltValue="5TPtLq2WoiRSae/yaDPnTw==" spinCount="100000" sqref="IA562 IK562:IL562 HT562:HY562 IN562" name="Rango2_99_72_3"/>
    <protectedRange sqref="IR553:IR554" name="Rango2_40_2_3_1"/>
    <protectedRange sqref="IV553:IV554" name="Rango2_41_3_1"/>
    <protectedRange sqref="IS553:IU554 IW553:IW554 IY553:JL554 JN553:JV554 JX553:KE554 KG553:KG554 KI553:MO554" name="Rango2_49_4"/>
    <protectedRange sqref="IR555" name="Rango2_40_2_3_2"/>
    <protectedRange sqref="IV555" name="Rango2_41_3_2"/>
    <protectedRange sqref="IS555:IU555 IW555 IY555:JL555 JN555:JV555 JX555:KE555 KG555 KI555:MO555" name="Rango2_49_5"/>
    <protectedRange sqref="IR556" name="Rango2_40_2_3_3"/>
    <protectedRange sqref="IV556" name="Rango2_41_3_3"/>
    <protectedRange sqref="IS556:IU556 IW556 IY556:JL556 JN556:JV556 JX556:KE556 KG556 KI556:MO556" name="Rango2_49_6"/>
    <protectedRange algorithmName="SHA-512" hashValue="Gqwr8n5jYbCESAqCFk8dpOzViQICBV+k0xoqBoQaZ5lHaRlvT9TZDB4yXtm+qC6OhD064ZDBOFWkwo+LHXu1sg==" saltValue="gEL9PCN2ekF2IxW9yqAGYA==" spinCount="100000" sqref="IR557" name="Rango2_40_2_5_2"/>
    <protectedRange algorithmName="SHA-512" hashValue="D8TacORwT7iz0mF9GEucchnMHfB5er2FFjQsxyeWWyeJkM6Bt3gYQ3LbcHPxZXFpVAYtFOuTrzYOCJrlZDx16g==" saltValue="QtCzIBktdS4NZkOEGcLTRQ==" spinCount="100000" sqref="IV557" name="Rango2_41_5_2"/>
    <protectedRange algorithmName="SHA-512" hashValue="9+DNppQbWrLYYUMoJ+lyQctV2bX3Vq9kZnegLbpjTLP49It2ovUbcartuoQTeXgP+TGpY//7mDH/UQlFCKDGiA==" saltValue="KUnni6YEm00anzSSvyLqQA==" spinCount="100000" sqref="IS557:IU557 IW557 LB557:MO557 IY557:JL557 JN557:JV557 JX557:KE557 KG557 KI557:KZ557" name="Rango2_98_2"/>
    <protectedRange algorithmName="SHA-512" hashValue="Gqwr8n5jYbCESAqCFk8dpOzViQICBV+k0xoqBoQaZ5lHaRlvT9TZDB4yXtm+qC6OhD064ZDBOFWkwo+LHXu1sg==" saltValue="gEL9PCN2ekF2IxW9yqAGYA==" spinCount="100000" sqref="IR558" name="Rango2_40_2_7_2"/>
    <protectedRange algorithmName="SHA-512" hashValue="D8TacORwT7iz0mF9GEucchnMHfB5er2FFjQsxyeWWyeJkM6Bt3gYQ3LbcHPxZXFpVAYtFOuTrzYOCJrlZDx16g==" saltValue="QtCzIBktdS4NZkOEGcLTRQ==" spinCount="100000" sqref="IV558" name="Rango2_41_7_2"/>
    <protectedRange algorithmName="SHA-512" hashValue="Gqwr8n5jYbCESAqCFk8dpOzViQICBV+k0xoqBoQaZ5lHaRlvT9TZDB4yXtm+qC6OhD064ZDBOFWkwo+LHXu1sg==" saltValue="gEL9PCN2ekF2IxW9yqAGYA==" spinCount="100000" sqref="IR559" name="Rango2_40_2_8_2"/>
    <protectedRange algorithmName="SHA-512" hashValue="D8TacORwT7iz0mF9GEucchnMHfB5er2FFjQsxyeWWyeJkM6Bt3gYQ3LbcHPxZXFpVAYtFOuTrzYOCJrlZDx16g==" saltValue="QtCzIBktdS4NZkOEGcLTRQ==" spinCount="100000" sqref="IV559" name="Rango2_41_8_2"/>
    <protectedRange algorithmName="SHA-512" hashValue="Gqwr8n5jYbCESAqCFk8dpOzViQICBV+k0xoqBoQaZ5lHaRlvT9TZDB4yXtm+qC6OhD064ZDBOFWkwo+LHXu1sg==" saltValue="gEL9PCN2ekF2IxW9yqAGYA==" spinCount="100000" sqref="IR560" name="Rango2_40_2_9_2"/>
    <protectedRange algorithmName="SHA-512" hashValue="D8TacORwT7iz0mF9GEucchnMHfB5er2FFjQsxyeWWyeJkM6Bt3gYQ3LbcHPxZXFpVAYtFOuTrzYOCJrlZDx16g==" saltValue="QtCzIBktdS4NZkOEGcLTRQ==" spinCount="100000" sqref="IV560" name="Rango2_41_9_2"/>
    <protectedRange algorithmName="SHA-512" hashValue="Gqwr8n5jYbCESAqCFk8dpOzViQICBV+k0xoqBoQaZ5lHaRlvT9TZDB4yXtm+qC6OhD064ZDBOFWkwo+LHXu1sg==" saltValue="gEL9PCN2ekF2IxW9yqAGYA==" spinCount="100000" sqref="IR561" name="Rango2_40_2_9_3"/>
    <protectedRange algorithmName="SHA-512" hashValue="D8TacORwT7iz0mF9GEucchnMHfB5er2FFjQsxyeWWyeJkM6Bt3gYQ3LbcHPxZXFpVAYtFOuTrzYOCJrlZDx16g==" saltValue="QtCzIBktdS4NZkOEGcLTRQ==" spinCount="100000" sqref="IV561" name="Rango2_41_9_3"/>
    <protectedRange algorithmName="SHA-512" hashValue="Gqwr8n5jYbCESAqCFk8dpOzViQICBV+k0xoqBoQaZ5lHaRlvT9TZDB4yXtm+qC6OhD064ZDBOFWkwo+LHXu1sg==" saltValue="gEL9PCN2ekF2IxW9yqAGYA==" spinCount="100000" sqref="IR562" name="Rango2_40_2_9_4"/>
    <protectedRange algorithmName="SHA-512" hashValue="D8TacORwT7iz0mF9GEucchnMHfB5er2FFjQsxyeWWyeJkM6Bt3gYQ3LbcHPxZXFpVAYtFOuTrzYOCJrlZDx16g==" saltValue="QtCzIBktdS4NZkOEGcLTRQ==" spinCount="100000" sqref="IV562" name="Rango2_41_9_4"/>
    <protectedRange algorithmName="SHA-512" hashValue="6a5oYwZw9WJcgjqXpleUXH8uaqNEuymPPpeOb7lKBc1WoM6IG/DNyDLWmj2lYwxnZO2yhl+B61kwrxD9m9AdhQ==" saltValue="tdNQPzLQd+n9Ww064QJIaQ==" spinCount="100000" sqref="H671" name="Rango2_61_40_1"/>
    <protectedRange algorithmName="SHA-512" hashValue="XM8+0Jh5zLWw02PI0Lt8dLqjTcW5ulySion19FAnruDN6QRp4UwcVqdfQxnOQAItgpWG7rNsELzjwy0iXOonxw==" saltValue="Sd4WFUedDfLKoMQTDrxJuQ==" spinCount="100000" sqref="J671" name="Rango2_88_4_4_40_1"/>
    <protectedRange algorithmName="SHA-512" hashValue="EMMPgE8t/az1rHHzaZAQIhz+GQV0k2O/tQGA96sJqEEMzz1efIRa4CcLzC7iY9CCscto3g7dwz41haOE28iXYg==" saltValue="CVzFsG4X4LXUMo7796PiDQ==" spinCount="100000" sqref="K671:L671 C672:C707 I671 B671:G671" name="Rango2_10_40_1"/>
    <protectedRange algorithmName="SHA-512" hashValue="6a5oYwZw9WJcgjqXpleUXH8uaqNEuymPPpeOb7lKBc1WoM6IG/DNyDLWmj2lYwxnZO2yhl+B61kwrxD9m9AdhQ==" saltValue="tdNQPzLQd+n9Ww064QJIaQ==" spinCount="100000" sqref="H672" name="Rango2_61_42_1"/>
    <protectedRange algorithmName="SHA-512" hashValue="XM8+0Jh5zLWw02PI0Lt8dLqjTcW5ulySion19FAnruDN6QRp4UwcVqdfQxnOQAItgpWG7rNsELzjwy0iXOonxw==" saltValue="Sd4WFUedDfLKoMQTDrxJuQ==" spinCount="100000" sqref="J672" name="Rango2_88_4_4_42_1"/>
    <protectedRange algorithmName="SHA-512" hashValue="EMMPgE8t/az1rHHzaZAQIhz+GQV0k2O/tQGA96sJqEEMzz1efIRa4CcLzC7iY9CCscto3g7dwz41haOE28iXYg==" saltValue="CVzFsG4X4LXUMo7796PiDQ==" spinCount="100000" sqref="K672:L672 B672 I672 D672:G672" name="Rango2_10_42_1"/>
    <protectedRange algorithmName="SHA-512" hashValue="6a5oYwZw9WJcgjqXpleUXH8uaqNEuymPPpeOb7lKBc1WoM6IG/DNyDLWmj2lYwxnZO2yhl+B61kwrxD9m9AdhQ==" saltValue="tdNQPzLQd+n9Ww064QJIaQ==" spinCount="100000" sqref="H673" name="Rango2_61_43_1"/>
    <protectedRange algorithmName="SHA-512" hashValue="XM8+0Jh5zLWw02PI0Lt8dLqjTcW5ulySion19FAnruDN6QRp4UwcVqdfQxnOQAItgpWG7rNsELzjwy0iXOonxw==" saltValue="Sd4WFUedDfLKoMQTDrxJuQ==" spinCount="100000" sqref="J673" name="Rango2_88_4_4_43_1"/>
    <protectedRange algorithmName="SHA-512" hashValue="EMMPgE8t/az1rHHzaZAQIhz+GQV0k2O/tQGA96sJqEEMzz1efIRa4CcLzC7iY9CCscto3g7dwz41haOE28iXYg==" saltValue="CVzFsG4X4LXUMo7796PiDQ==" spinCount="100000" sqref="K673:L673 B673 I673 D673:G673" name="Rango2_10_43_1"/>
    <protectedRange algorithmName="SHA-512" hashValue="6a5oYwZw9WJcgjqXpleUXH8uaqNEuymPPpeOb7lKBc1WoM6IG/DNyDLWmj2lYwxnZO2yhl+B61kwrxD9m9AdhQ==" saltValue="tdNQPzLQd+n9Ww064QJIaQ==" spinCount="100000" sqref="H674:H675" name="Rango2_61_45_1"/>
    <protectedRange algorithmName="SHA-512" hashValue="XM8+0Jh5zLWw02PI0Lt8dLqjTcW5ulySion19FAnruDN6QRp4UwcVqdfQxnOQAItgpWG7rNsELzjwy0iXOonxw==" saltValue="Sd4WFUedDfLKoMQTDrxJuQ==" spinCount="100000" sqref="J674:J675" name="Rango2_88_4_4_45_1"/>
    <protectedRange algorithmName="SHA-512" hashValue="EMMPgE8t/az1rHHzaZAQIhz+GQV0k2O/tQGA96sJqEEMzz1efIRa4CcLzC7iY9CCscto3g7dwz41haOE28iXYg==" saltValue="CVzFsG4X4LXUMo7796PiDQ==" spinCount="100000" sqref="K674:L675 B674:B675 I674:I675 D674:G675" name="Rango2_10_45_1"/>
    <protectedRange algorithmName="SHA-512" hashValue="6a5oYwZw9WJcgjqXpleUXH8uaqNEuymPPpeOb7lKBc1WoM6IG/DNyDLWmj2lYwxnZO2yhl+B61kwrxD9m9AdhQ==" saltValue="tdNQPzLQd+n9Ww064QJIaQ==" spinCount="100000" sqref="H676:H677" name="Rango2_61_46_1"/>
    <protectedRange algorithmName="SHA-512" hashValue="XM8+0Jh5zLWw02PI0Lt8dLqjTcW5ulySion19FAnruDN6QRp4UwcVqdfQxnOQAItgpWG7rNsELzjwy0iXOonxw==" saltValue="Sd4WFUedDfLKoMQTDrxJuQ==" spinCount="100000" sqref="J676:J677" name="Rango2_88_4_4_46_1"/>
    <protectedRange algorithmName="SHA-512" hashValue="EMMPgE8t/az1rHHzaZAQIhz+GQV0k2O/tQGA96sJqEEMzz1efIRa4CcLzC7iY9CCscto3g7dwz41haOE28iXYg==" saltValue="CVzFsG4X4LXUMo7796PiDQ==" spinCount="100000" sqref="K676:L677 B676:B677 I676:I677 D676:G677" name="Rango2_10_46_1"/>
    <protectedRange algorithmName="SHA-512" hashValue="6a5oYwZw9WJcgjqXpleUXH8uaqNEuymPPpeOb7lKBc1WoM6IG/DNyDLWmj2lYwxnZO2yhl+B61kwrxD9m9AdhQ==" saltValue="tdNQPzLQd+n9Ww064QJIaQ==" spinCount="100000" sqref="H678" name="Rango2_61_47_1"/>
    <protectedRange algorithmName="SHA-512" hashValue="XM8+0Jh5zLWw02PI0Lt8dLqjTcW5ulySion19FAnruDN6QRp4UwcVqdfQxnOQAItgpWG7rNsELzjwy0iXOonxw==" saltValue="Sd4WFUedDfLKoMQTDrxJuQ==" spinCount="100000" sqref="J678" name="Rango2_88_4_4_47_1"/>
    <protectedRange algorithmName="SHA-512" hashValue="EMMPgE8t/az1rHHzaZAQIhz+GQV0k2O/tQGA96sJqEEMzz1efIRa4CcLzC7iY9CCscto3g7dwz41haOE28iXYg==" saltValue="CVzFsG4X4LXUMo7796PiDQ==" spinCount="100000" sqref="K678:L678 B678 I678 D678:G678" name="Rango2_10_47_1"/>
    <protectedRange algorithmName="SHA-512" hashValue="6a5oYwZw9WJcgjqXpleUXH8uaqNEuymPPpeOb7lKBc1WoM6IG/DNyDLWmj2lYwxnZO2yhl+B61kwrxD9m9AdhQ==" saltValue="tdNQPzLQd+n9Ww064QJIaQ==" spinCount="100000" sqref="H679" name="Rango2_61_48_1"/>
    <protectedRange algorithmName="SHA-512" hashValue="XM8+0Jh5zLWw02PI0Lt8dLqjTcW5ulySion19FAnruDN6QRp4UwcVqdfQxnOQAItgpWG7rNsELzjwy0iXOonxw==" saltValue="Sd4WFUedDfLKoMQTDrxJuQ==" spinCount="100000" sqref="J679" name="Rango2_88_4_4_48_1"/>
    <protectedRange algorithmName="SHA-512" hashValue="EMMPgE8t/az1rHHzaZAQIhz+GQV0k2O/tQGA96sJqEEMzz1efIRa4CcLzC7iY9CCscto3g7dwz41haOE28iXYg==" saltValue="CVzFsG4X4LXUMo7796PiDQ==" spinCount="100000" sqref="K679:L679 B679 I679 D679:G679" name="Rango2_10_48_1"/>
    <protectedRange algorithmName="SHA-512" hashValue="6a5oYwZw9WJcgjqXpleUXH8uaqNEuymPPpeOb7lKBc1WoM6IG/DNyDLWmj2lYwxnZO2yhl+B61kwrxD9m9AdhQ==" saltValue="tdNQPzLQd+n9Ww064QJIaQ==" spinCount="100000" sqref="H680" name="Rango2_61_50_1"/>
    <protectedRange algorithmName="SHA-512" hashValue="XM8+0Jh5zLWw02PI0Lt8dLqjTcW5ulySion19FAnruDN6QRp4UwcVqdfQxnOQAItgpWG7rNsELzjwy0iXOonxw==" saltValue="Sd4WFUedDfLKoMQTDrxJuQ==" spinCount="100000" sqref="J680" name="Rango2_88_4_4_50_1"/>
    <protectedRange algorithmName="SHA-512" hashValue="EMMPgE8t/az1rHHzaZAQIhz+GQV0k2O/tQGA96sJqEEMzz1efIRa4CcLzC7iY9CCscto3g7dwz41haOE28iXYg==" saltValue="CVzFsG4X4LXUMo7796PiDQ==" spinCount="100000" sqref="K680:L680 B680 I680 D680:G680" name="Rango2_10_50_1"/>
    <protectedRange algorithmName="SHA-512" hashValue="6a5oYwZw9WJcgjqXpleUXH8uaqNEuymPPpeOb7lKBc1WoM6IG/DNyDLWmj2lYwxnZO2yhl+B61kwrxD9m9AdhQ==" saltValue="tdNQPzLQd+n9Ww064QJIaQ==" spinCount="100000" sqref="H681:H682" name="Rango2_61_51_1"/>
    <protectedRange algorithmName="SHA-512" hashValue="XM8+0Jh5zLWw02PI0Lt8dLqjTcW5ulySion19FAnruDN6QRp4UwcVqdfQxnOQAItgpWG7rNsELzjwy0iXOonxw==" saltValue="Sd4WFUedDfLKoMQTDrxJuQ==" spinCount="100000" sqref="J681:J682" name="Rango2_88_4_4_51_1"/>
    <protectedRange algorithmName="SHA-512" hashValue="EMMPgE8t/az1rHHzaZAQIhz+GQV0k2O/tQGA96sJqEEMzz1efIRa4CcLzC7iY9CCscto3g7dwz41haOE28iXYg==" saltValue="CVzFsG4X4LXUMo7796PiDQ==" spinCount="100000" sqref="K681:L682 B681:B682 I681:I682 D681:G682" name="Rango2_10_51_1"/>
    <protectedRange algorithmName="SHA-512" hashValue="6a5oYwZw9WJcgjqXpleUXH8uaqNEuymPPpeOb7lKBc1WoM6IG/DNyDLWmj2lYwxnZO2yhl+B61kwrxD9m9AdhQ==" saltValue="tdNQPzLQd+n9Ww064QJIaQ==" spinCount="100000" sqref="H683" name="Rango2_61_52_1"/>
    <protectedRange algorithmName="SHA-512" hashValue="XM8+0Jh5zLWw02PI0Lt8dLqjTcW5ulySion19FAnruDN6QRp4UwcVqdfQxnOQAItgpWG7rNsELzjwy0iXOonxw==" saltValue="Sd4WFUedDfLKoMQTDrxJuQ==" spinCount="100000" sqref="J683" name="Rango2_88_4_4_52_1"/>
    <protectedRange algorithmName="SHA-512" hashValue="EMMPgE8t/az1rHHzaZAQIhz+GQV0k2O/tQGA96sJqEEMzz1efIRa4CcLzC7iY9CCscto3g7dwz41haOE28iXYg==" saltValue="CVzFsG4X4LXUMo7796PiDQ==" spinCount="100000" sqref="K683:L683 B683 I683 D684 D683:G683" name="Rango2_10_52_1"/>
    <protectedRange algorithmName="SHA-512" hashValue="EMMPgE8t/az1rHHzaZAQIhz+GQV0k2O/tQGA96sJqEEMzz1efIRa4CcLzC7iY9CCscto3g7dwz41haOE28iXYg==" saltValue="CVzFsG4X4LXUMo7796PiDQ==" spinCount="100000" sqref="I701" name="Rango2_10_54_1"/>
    <protectedRange algorithmName="SHA-512" hashValue="EMMPgE8t/az1rHHzaZAQIhz+GQV0k2O/tQGA96sJqEEMzz1efIRa4CcLzC7iY9CCscto3g7dwz41haOE28iXYg==" saltValue="CVzFsG4X4LXUMo7796PiDQ==" spinCount="100000" sqref="L701" name="Rango2_10_55_1"/>
    <protectedRange algorithmName="SHA-512" hashValue="EMMPgE8t/az1rHHzaZAQIhz+GQV0k2O/tQGA96sJqEEMzz1efIRa4CcLzC7iY9CCscto3g7dwz41haOE28iXYg==" saltValue="CVzFsG4X4LXUMo7796PiDQ==" spinCount="100000" sqref="A693" name="Rango2_10_53_1"/>
    <protectedRange algorithmName="SHA-512" hashValue="XZw03RosI/l0z9FxmTtF29EdZ7P+4+ybhqoaAAUmURojSR5XbGfjC4f2i8gMqfY+RI9JvfdCA6PSh9TduXfUxA==" saltValue="5TPtLq2WoiRSae/yaDPnTw==" spinCount="100000" sqref="N671" name="Rango2_99_40_3"/>
    <protectedRange algorithmName="SHA-512" hashValue="CHipOQaT63FWw628cQcXXJRZlrbNZ7OgmnEbDx38UmmH7z19GRYEzXFiVOzHAy1OAaAbST7g2bHZHDKQp2qm3w==" saltValue="iRVuL+373yLHv0ZHzS9qog==" spinCount="100000" sqref="AF671:AG671 AI671" name="Rango2_88_7_5_40_1"/>
    <protectedRange algorithmName="SHA-512" hashValue="fPHvtIAf3pQeZUoAI9C2/vdXMHBpqqEq+67P5Ypyu4+9IWqs3yc9TZcMWQ0THLxUwqseQPyVvakuYFtCwJHsxA==" saltValue="QHIogSs2PrwAfdqa9PAOFQ==" spinCount="100000" sqref="AB671" name="Rango2_88_5_5_40_1"/>
    <protectedRange algorithmName="SHA-512" hashValue="LEEeiU6pKqm7TAP46VGlz0q+evvFwpT/0iLpRuWuQ7MacbP0OGL1/FSmrIEOg2rb6M+Jla2bPbVWiGag27j87w==" saltValue="HEVt+pS5OloNDlqSnzGLLw==" spinCount="100000" sqref="AH671" name="Rango2_8_7_40_1"/>
    <protectedRange algorithmName="SHA-512" hashValue="q2z5hEFmXS0v2chiPTC/VCoDWNlnhp+Xe6Ybfxe48vIsnB/KTJQxJv+pFUnCXfZ9T6vyJopuqFFNROfQTW/JUw==" saltValue="IctfdGJb5tOTpq+KPi9vww==" spinCount="100000" sqref="AD671:AE671" name="Rango2_88_39_40_1"/>
    <protectedRange algorithmName="SHA-512" hashValue="AYYX88LSDB6RDNMvSqt0KPGWPjBqTk56tMxTOlv5QD61MGTKAAQnSnudvNDWPN0Bbllh2qRQC+P5uq7goxjdrw==" saltValue="i/iPMewnks1FoXYOjKMEVg==" spinCount="100000" sqref="AA671" name="Rango2_87_6_40_1"/>
    <protectedRange algorithmName="SHA-512" hashValue="NUll9P9xh7KbSfMYpMxsRZLfDw/y/AzW2LSWlpXVscBDqiAxmzo71xjs+a2lh+jRa7pceOC849slke4+ZKx8LA==" saltValue="8qbkKpQ+CiQuLnqgShNvXA==" spinCount="100000" sqref="S671" name="Rango2_88_6_40_1"/>
    <protectedRange algorithmName="SHA-512" hashValue="KHhv3JU/LRdRrRTxxkgFceEHPZ5UzadmpZRZR3zmQRnPvkUJZuanRafIJ+qde0IWwLZSvFIQDyUAHq6v6k7XIg==" saltValue="2GKG1kCzVNNcn+vbOPuhJA==" spinCount="100000" sqref="P671" name="Rango2_2_5_40_1"/>
    <protectedRange algorithmName="SHA-512" hashValue="XZw03RosI/l0z9FxmTtF29EdZ7P+4+ybhqoaAAUmURojSR5XbGfjC4f2i8gMqfY+RI9JvfdCA6PSh9TduXfUxA==" saltValue="5TPtLq2WoiRSae/yaDPnTw==" spinCount="100000" sqref="Q671:R671 T671:Z671" name="Rango2_99_92_1"/>
    <protectedRange algorithmName="SHA-512" hashValue="9+DNppQbWrLYYUMoJ+lyQctV2bX3Vq9kZnegLbpjTLP49It2ovUbcartuoQTeXgP+TGpY//7mDH/UQlFCKDGiA==" saltValue="KUnni6YEm00anzSSvyLqQA==" spinCount="100000" sqref="AC671" name="Rango2_64_1"/>
    <protectedRange algorithmName="SHA-512" hashValue="RQ91b7oAw60DVtcgB2vRpial2kSdzJx5guGCTYUwXYkKrtrUHfiYnLf9R+SNpYXlJDYpyEJLhcWwP0EqNN86dQ==" saltValue="W3RbH3zrcY9sy39xNwXNxg==" spinCount="100000" sqref="AZ671:BH671" name="Rango2_88_99_40_1"/>
    <protectedRange algorithmName="SHA-512" hashValue="fMbmUM1DQ7FuAPRNvFL5mPdHUYjQnlLFhkuaxvHguaqR7aWyDxcmJs0jLYQfQKY+oyhsMb4Lew4VL6i7um3/ew==" saltValue="ydaTm0CeH8+/cYqoL/AMaQ==" spinCount="100000" sqref="AT671 AV671:AY671" name="Rango2_88_91_40_1"/>
    <protectedRange algorithmName="SHA-512" hashValue="CHipOQaT63FWw628cQcXXJRZlrbNZ7OgmnEbDx38UmmH7z19GRYEzXFiVOzHAy1OAaAbST7g2bHZHDKQp2qm3w==" saltValue="iRVuL+373yLHv0ZHzS9qog==" spinCount="100000" sqref="AK671" name="Rango2_88_7_5_92_1"/>
    <protectedRange algorithmName="SHA-512" hashValue="NkG6oHuDGvGBEiLAAq8MEJHEfLQUMyjihfH+DBXhT+eQW0r1yri7tOJEFRM9nbOejjjXiviq9RFo7KB7wF+xJA==" saltValue="bpjB0AAANu2X/PeR3eiFkA==" spinCount="100000" sqref="AL671:AR671" name="Rango2_88_65_40_1"/>
    <protectedRange algorithmName="SHA-512" hashValue="RQ91b7oAw60DVtcgB2vRpial2kSdzJx5guGCTYUwXYkKrtrUHfiYnLf9R+SNpYXlJDYpyEJLhcWwP0EqNN86dQ==" saltValue="W3RbH3zrcY9sy39xNwXNxg==" spinCount="100000" sqref="BU671:BX671" name="Rango2_88_99_92_1"/>
    <protectedRange algorithmName="SHA-512" hashValue="XZw03RosI/l0z9FxmTtF29EdZ7P+4+ybhqoaAAUmURojSR5XbGfjC4f2i8gMqfY+RI9JvfdCA6PSh9TduXfUxA==" saltValue="5TPtLq2WoiRSae/yaDPnTw==" spinCount="100000" sqref="N672" name="Rango2_99_42_6"/>
    <protectedRange algorithmName="SHA-512" hashValue="XZw03RosI/l0z9FxmTtF29EdZ7P+4+ybhqoaAAUmURojSR5XbGfjC4f2i8gMqfY+RI9JvfdCA6PSh9TduXfUxA==" saltValue="5TPtLq2WoiRSae/yaDPnTw==" spinCount="100000" sqref="N673" name="Rango2_99_43_1"/>
    <protectedRange algorithmName="SHA-512" hashValue="CHipOQaT63FWw628cQcXXJRZlrbNZ7OgmnEbDx38UmmH7z19GRYEzXFiVOzHAy1OAaAbST7g2bHZHDKQp2qm3w==" saltValue="iRVuL+373yLHv0ZHzS9qog==" spinCount="100000" sqref="AF672:AG672 AI672" name="Rango2_88_7_5_42_1"/>
    <protectedRange algorithmName="SHA-512" hashValue="fPHvtIAf3pQeZUoAI9C2/vdXMHBpqqEq+67P5Ypyu4+9IWqs3yc9TZcMWQ0THLxUwqseQPyVvakuYFtCwJHsxA==" saltValue="QHIogSs2PrwAfdqa9PAOFQ==" spinCount="100000" sqref="AB672" name="Rango2_88_5_5_42_1"/>
    <protectedRange algorithmName="SHA-512" hashValue="LEEeiU6pKqm7TAP46VGlz0q+evvFwpT/0iLpRuWuQ7MacbP0OGL1/FSmrIEOg2rb6M+Jla2bPbVWiGag27j87w==" saltValue="HEVt+pS5OloNDlqSnzGLLw==" spinCount="100000" sqref="AH672" name="Rango2_8_7_42_1"/>
    <protectedRange algorithmName="SHA-512" hashValue="q2z5hEFmXS0v2chiPTC/VCoDWNlnhp+Xe6Ybfxe48vIsnB/KTJQxJv+pFUnCXfZ9T6vyJopuqFFNROfQTW/JUw==" saltValue="IctfdGJb5tOTpq+KPi9vww==" spinCount="100000" sqref="AD672:AE672" name="Rango2_88_39_42_1"/>
    <protectedRange algorithmName="SHA-512" hashValue="AYYX88LSDB6RDNMvSqt0KPGWPjBqTk56tMxTOlv5QD61MGTKAAQnSnudvNDWPN0Bbllh2qRQC+P5uq7goxjdrw==" saltValue="i/iPMewnks1FoXYOjKMEVg==" spinCount="100000" sqref="AA672" name="Rango2_87_6_42_1"/>
    <protectedRange algorithmName="SHA-512" hashValue="NUll9P9xh7KbSfMYpMxsRZLfDw/y/AzW2LSWlpXVscBDqiAxmzo71xjs+a2lh+jRa7pceOC849slke4+ZKx8LA==" saltValue="8qbkKpQ+CiQuLnqgShNvXA==" spinCount="100000" sqref="S672" name="Rango2_88_6_42_1"/>
    <protectedRange algorithmName="SHA-512" hashValue="KHhv3JU/LRdRrRTxxkgFceEHPZ5UzadmpZRZR3zmQRnPvkUJZuanRafIJ+qde0IWwLZSvFIQDyUAHq6v6k7XIg==" saltValue="2GKG1kCzVNNcn+vbOPuhJA==" spinCount="100000" sqref="P672" name="Rango2_2_5_42_1"/>
    <protectedRange algorithmName="SHA-512" hashValue="XZw03RosI/l0z9FxmTtF29EdZ7P+4+ybhqoaAAUmURojSR5XbGfjC4f2i8gMqfY+RI9JvfdCA6PSh9TduXfUxA==" saltValue="5TPtLq2WoiRSae/yaDPnTw==" spinCount="100000" sqref="Q672:R672 T672:Z672" name="Rango2_99_94_1"/>
    <protectedRange algorithmName="SHA-512" hashValue="9+DNppQbWrLYYUMoJ+lyQctV2bX3Vq9kZnegLbpjTLP49It2ovUbcartuoQTeXgP+TGpY//7mDH/UQlFCKDGiA==" saltValue="KUnni6YEm00anzSSvyLqQA==" spinCount="100000" sqref="AC672" name="Rango2_66_1"/>
    <protectedRange algorithmName="SHA-512" hashValue="CHipOQaT63FWw628cQcXXJRZlrbNZ7OgmnEbDx38UmmH7z19GRYEzXFiVOzHAy1OAaAbST7g2bHZHDKQp2qm3w==" saltValue="iRVuL+373yLHv0ZHzS9qog==" spinCount="100000" sqref="AF673:AG673 AI673" name="Rango2_88_7_5_43_1"/>
    <protectedRange algorithmName="SHA-512" hashValue="fPHvtIAf3pQeZUoAI9C2/vdXMHBpqqEq+67P5Ypyu4+9IWqs3yc9TZcMWQ0THLxUwqseQPyVvakuYFtCwJHsxA==" saltValue="QHIogSs2PrwAfdqa9PAOFQ==" spinCount="100000" sqref="AB673" name="Rango2_88_5_5_43_1"/>
    <protectedRange algorithmName="SHA-512" hashValue="LEEeiU6pKqm7TAP46VGlz0q+evvFwpT/0iLpRuWuQ7MacbP0OGL1/FSmrIEOg2rb6M+Jla2bPbVWiGag27j87w==" saltValue="HEVt+pS5OloNDlqSnzGLLw==" spinCount="100000" sqref="AH673" name="Rango2_8_7_43_1"/>
    <protectedRange algorithmName="SHA-512" hashValue="q2z5hEFmXS0v2chiPTC/VCoDWNlnhp+Xe6Ybfxe48vIsnB/KTJQxJv+pFUnCXfZ9T6vyJopuqFFNROfQTW/JUw==" saltValue="IctfdGJb5tOTpq+KPi9vww==" spinCount="100000" sqref="AD673:AE673" name="Rango2_88_39_43_1"/>
    <protectedRange algorithmName="SHA-512" hashValue="AYYX88LSDB6RDNMvSqt0KPGWPjBqTk56tMxTOlv5QD61MGTKAAQnSnudvNDWPN0Bbllh2qRQC+P5uq7goxjdrw==" saltValue="i/iPMewnks1FoXYOjKMEVg==" spinCount="100000" sqref="AA673" name="Rango2_87_6_43_1"/>
    <protectedRange algorithmName="SHA-512" hashValue="NUll9P9xh7KbSfMYpMxsRZLfDw/y/AzW2LSWlpXVscBDqiAxmzo71xjs+a2lh+jRa7pceOC849slke4+ZKx8LA==" saltValue="8qbkKpQ+CiQuLnqgShNvXA==" spinCount="100000" sqref="S673" name="Rango2_88_6_43_1"/>
    <protectedRange algorithmName="SHA-512" hashValue="KHhv3JU/LRdRrRTxxkgFceEHPZ5UzadmpZRZR3zmQRnPvkUJZuanRafIJ+qde0IWwLZSvFIQDyUAHq6v6k7XIg==" saltValue="2GKG1kCzVNNcn+vbOPuhJA==" spinCount="100000" sqref="P673" name="Rango2_2_5_43_1"/>
    <protectedRange algorithmName="SHA-512" hashValue="XZw03RosI/l0z9FxmTtF29EdZ7P+4+ybhqoaAAUmURojSR5XbGfjC4f2i8gMqfY+RI9JvfdCA6PSh9TduXfUxA==" saltValue="5TPtLq2WoiRSae/yaDPnTw==" spinCount="100000" sqref="Q673:R673 T673:Z673" name="Rango2_99_95_1"/>
    <protectedRange algorithmName="SHA-512" hashValue="9+DNppQbWrLYYUMoJ+lyQctV2bX3Vq9kZnegLbpjTLP49It2ovUbcartuoQTeXgP+TGpY//7mDH/UQlFCKDGiA==" saltValue="KUnni6YEm00anzSSvyLqQA==" spinCount="100000" sqref="AC673" name="Rango2_67_2"/>
    <protectedRange algorithmName="SHA-512" hashValue="RQ91b7oAw60DVtcgB2vRpial2kSdzJx5guGCTYUwXYkKrtrUHfiYnLf9R+SNpYXlJDYpyEJLhcWwP0EqNN86dQ==" saltValue="W3RbH3zrcY9sy39xNwXNxg==" spinCount="100000" sqref="AZ672:BH672" name="Rango2_88_99_42_1"/>
    <protectedRange algorithmName="SHA-512" hashValue="fMbmUM1DQ7FuAPRNvFL5mPdHUYjQnlLFhkuaxvHguaqR7aWyDxcmJs0jLYQfQKY+oyhsMb4Lew4VL6i7um3/ew==" saltValue="ydaTm0CeH8+/cYqoL/AMaQ==" spinCount="100000" sqref="AT672 AV672:AY672" name="Rango2_88_91_42_1"/>
    <protectedRange algorithmName="SHA-512" hashValue="CHipOQaT63FWw628cQcXXJRZlrbNZ7OgmnEbDx38UmmH7z19GRYEzXFiVOzHAy1OAaAbST7g2bHZHDKQp2qm3w==" saltValue="iRVuL+373yLHv0ZHzS9qog==" spinCount="100000" sqref="AK672" name="Rango2_88_7_5_94_1"/>
    <protectedRange algorithmName="SHA-512" hashValue="NkG6oHuDGvGBEiLAAq8MEJHEfLQUMyjihfH+DBXhT+eQW0r1yri7tOJEFRM9nbOejjjXiviq9RFo7KB7wF+xJA==" saltValue="bpjB0AAANu2X/PeR3eiFkA==" spinCount="100000" sqref="AL672:AR672" name="Rango2_88_65_42_1"/>
    <protectedRange algorithmName="SHA-512" hashValue="RQ91b7oAw60DVtcgB2vRpial2kSdzJx5guGCTYUwXYkKrtrUHfiYnLf9R+SNpYXlJDYpyEJLhcWwP0EqNN86dQ==" saltValue="W3RbH3zrcY9sy39xNwXNxg==" spinCount="100000" sqref="AZ673:BH673" name="Rango2_88_99_43_1"/>
    <protectedRange algorithmName="SHA-512" hashValue="fMbmUM1DQ7FuAPRNvFL5mPdHUYjQnlLFhkuaxvHguaqR7aWyDxcmJs0jLYQfQKY+oyhsMb4Lew4VL6i7um3/ew==" saltValue="ydaTm0CeH8+/cYqoL/AMaQ==" spinCount="100000" sqref="AT673 AV673:AY673" name="Rango2_88_91_43_1"/>
    <protectedRange algorithmName="SHA-512" hashValue="CHipOQaT63FWw628cQcXXJRZlrbNZ7OgmnEbDx38UmmH7z19GRYEzXFiVOzHAy1OAaAbST7g2bHZHDKQp2qm3w==" saltValue="iRVuL+373yLHv0ZHzS9qog==" spinCount="100000" sqref="AK673" name="Rango2_88_7_5_95_1"/>
    <protectedRange algorithmName="SHA-512" hashValue="NkG6oHuDGvGBEiLAAq8MEJHEfLQUMyjihfH+DBXhT+eQW0r1yri7tOJEFRM9nbOejjjXiviq9RFo7KB7wF+xJA==" saltValue="bpjB0AAANu2X/PeR3eiFkA==" spinCount="100000" sqref="AL673:AR673" name="Rango2_88_65_43_1"/>
    <protectedRange algorithmName="SHA-512" hashValue="RQ91b7oAw60DVtcgB2vRpial2kSdzJx5guGCTYUwXYkKrtrUHfiYnLf9R+SNpYXlJDYpyEJLhcWwP0EqNN86dQ==" saltValue="W3RbH3zrcY9sy39xNwXNxg==" spinCount="100000" sqref="BU672:BX672" name="Rango2_88_99_94_1"/>
    <protectedRange algorithmName="SHA-512" hashValue="RQ91b7oAw60DVtcgB2vRpial2kSdzJx5guGCTYUwXYkKrtrUHfiYnLf9R+SNpYXlJDYpyEJLhcWwP0EqNN86dQ==" saltValue="W3RbH3zrcY9sy39xNwXNxg==" spinCount="100000" sqref="BU673:BX673" name="Rango2_88_99_95_1"/>
    <protectedRange algorithmName="SHA-512" hashValue="XZw03RosI/l0z9FxmTtF29EdZ7P+4+ybhqoaAAUmURojSR5XbGfjC4f2i8gMqfY+RI9JvfdCA6PSh9TduXfUxA==" saltValue="5TPtLq2WoiRSae/yaDPnTw==" spinCount="100000" sqref="N674:N675" name="Rango2_99_45_1"/>
    <protectedRange algorithmName="SHA-512" hashValue="XZw03RosI/l0z9FxmTtF29EdZ7P+4+ybhqoaAAUmURojSR5XbGfjC4f2i8gMqfY+RI9JvfdCA6PSh9TduXfUxA==" saltValue="5TPtLq2WoiRSae/yaDPnTw==" spinCount="100000" sqref="N676:N677" name="Rango2_99_46_3"/>
    <protectedRange algorithmName="SHA-512" hashValue="XZw03RosI/l0z9FxmTtF29EdZ7P+4+ybhqoaAAUmURojSR5XbGfjC4f2i8gMqfY+RI9JvfdCA6PSh9TduXfUxA==" saltValue="5TPtLq2WoiRSae/yaDPnTw==" spinCount="100000" sqref="N678" name="Rango2_99_47_3"/>
    <protectedRange algorithmName="SHA-512" hashValue="XZw03RosI/l0z9FxmTtF29EdZ7P+4+ybhqoaAAUmURojSR5XbGfjC4f2i8gMqfY+RI9JvfdCA6PSh9TduXfUxA==" saltValue="5TPtLq2WoiRSae/yaDPnTw==" spinCount="100000" sqref="N679" name="Rango2_99_48_4"/>
    <protectedRange algorithmName="SHA-512" hashValue="CHipOQaT63FWw628cQcXXJRZlrbNZ7OgmnEbDx38UmmH7z19GRYEzXFiVOzHAy1OAaAbST7g2bHZHDKQp2qm3w==" saltValue="iRVuL+373yLHv0ZHzS9qog==" spinCount="100000" sqref="AF674:AG675 AI674:AI675" name="Rango2_88_7_5_45_1"/>
    <protectedRange algorithmName="SHA-512" hashValue="fPHvtIAf3pQeZUoAI9C2/vdXMHBpqqEq+67P5Ypyu4+9IWqs3yc9TZcMWQ0THLxUwqseQPyVvakuYFtCwJHsxA==" saltValue="QHIogSs2PrwAfdqa9PAOFQ==" spinCount="100000" sqref="AB674:AB675" name="Rango2_88_5_5_45_1"/>
    <protectedRange algorithmName="SHA-512" hashValue="LEEeiU6pKqm7TAP46VGlz0q+evvFwpT/0iLpRuWuQ7MacbP0OGL1/FSmrIEOg2rb6M+Jla2bPbVWiGag27j87w==" saltValue="HEVt+pS5OloNDlqSnzGLLw==" spinCount="100000" sqref="AH674:AH675" name="Rango2_8_7_45_1"/>
    <protectedRange algorithmName="SHA-512" hashValue="q2z5hEFmXS0v2chiPTC/VCoDWNlnhp+Xe6Ybfxe48vIsnB/KTJQxJv+pFUnCXfZ9T6vyJopuqFFNROfQTW/JUw==" saltValue="IctfdGJb5tOTpq+KPi9vww==" spinCount="100000" sqref="AD674:AE675" name="Rango2_88_39_45_2"/>
    <protectedRange algorithmName="SHA-512" hashValue="AYYX88LSDB6RDNMvSqt0KPGWPjBqTk56tMxTOlv5QD61MGTKAAQnSnudvNDWPN0Bbllh2qRQC+P5uq7goxjdrw==" saltValue="i/iPMewnks1FoXYOjKMEVg==" spinCount="100000" sqref="AA674:AA675" name="Rango2_87_6_45_1"/>
    <protectedRange algorithmName="SHA-512" hashValue="NUll9P9xh7KbSfMYpMxsRZLfDw/y/AzW2LSWlpXVscBDqiAxmzo71xjs+a2lh+jRa7pceOC849slke4+ZKx8LA==" saltValue="8qbkKpQ+CiQuLnqgShNvXA==" spinCount="100000" sqref="S674:S675" name="Rango2_88_6_45_1"/>
    <protectedRange algorithmName="SHA-512" hashValue="KHhv3JU/LRdRrRTxxkgFceEHPZ5UzadmpZRZR3zmQRnPvkUJZuanRafIJ+qde0IWwLZSvFIQDyUAHq6v6k7XIg==" saltValue="2GKG1kCzVNNcn+vbOPuhJA==" spinCount="100000" sqref="P674:P675" name="Rango2_2_5_45_1"/>
    <protectedRange algorithmName="SHA-512" hashValue="XZw03RosI/l0z9FxmTtF29EdZ7P+4+ybhqoaAAUmURojSR5XbGfjC4f2i8gMqfY+RI9JvfdCA6PSh9TduXfUxA==" saltValue="5TPtLq2WoiRSae/yaDPnTw==" spinCount="100000" sqref="Q674:R675 T674:Z675" name="Rango2_99_97_1"/>
    <protectedRange algorithmName="SHA-512" hashValue="9+DNppQbWrLYYUMoJ+lyQctV2bX3Vq9kZnegLbpjTLP49It2ovUbcartuoQTeXgP+TGpY//7mDH/UQlFCKDGiA==" saltValue="KUnni6YEm00anzSSvyLqQA==" spinCount="100000" sqref="AC674:AC675" name="Rango2_69_4"/>
    <protectedRange algorithmName="SHA-512" hashValue="CHipOQaT63FWw628cQcXXJRZlrbNZ7OgmnEbDx38UmmH7z19GRYEzXFiVOzHAy1OAaAbST7g2bHZHDKQp2qm3w==" saltValue="iRVuL+373yLHv0ZHzS9qog==" spinCount="100000" sqref="AF676:AG677 AI676:AI677" name="Rango2_88_7_5_46_5"/>
    <protectedRange algorithmName="SHA-512" hashValue="fPHvtIAf3pQeZUoAI9C2/vdXMHBpqqEq+67P5Ypyu4+9IWqs3yc9TZcMWQ0THLxUwqseQPyVvakuYFtCwJHsxA==" saltValue="QHIogSs2PrwAfdqa9PAOFQ==" spinCount="100000" sqref="AB676:AB677" name="Rango2_88_5_5_46_1"/>
    <protectedRange algorithmName="SHA-512" hashValue="LEEeiU6pKqm7TAP46VGlz0q+evvFwpT/0iLpRuWuQ7MacbP0OGL1/FSmrIEOg2rb6M+Jla2bPbVWiGag27j87w==" saltValue="HEVt+pS5OloNDlqSnzGLLw==" spinCount="100000" sqref="AH676:AH677" name="Rango2_8_7_46_1"/>
    <protectedRange algorithmName="SHA-512" hashValue="q2z5hEFmXS0v2chiPTC/VCoDWNlnhp+Xe6Ybfxe48vIsnB/KTJQxJv+pFUnCXfZ9T6vyJopuqFFNROfQTW/JUw==" saltValue="IctfdGJb5tOTpq+KPi9vww==" spinCount="100000" sqref="AD676:AE677" name="Rango2_88_39_46_2"/>
    <protectedRange algorithmName="SHA-512" hashValue="AYYX88LSDB6RDNMvSqt0KPGWPjBqTk56tMxTOlv5QD61MGTKAAQnSnudvNDWPN0Bbllh2qRQC+P5uq7goxjdrw==" saltValue="i/iPMewnks1FoXYOjKMEVg==" spinCount="100000" sqref="AA676:AA677" name="Rango2_87_6_46_1"/>
    <protectedRange algorithmName="SHA-512" hashValue="NUll9P9xh7KbSfMYpMxsRZLfDw/y/AzW2LSWlpXVscBDqiAxmzo71xjs+a2lh+jRa7pceOC849slke4+ZKx8LA==" saltValue="8qbkKpQ+CiQuLnqgShNvXA==" spinCount="100000" sqref="S676:S677" name="Rango2_88_6_46_1"/>
    <protectedRange algorithmName="SHA-512" hashValue="KHhv3JU/LRdRrRTxxkgFceEHPZ5UzadmpZRZR3zmQRnPvkUJZuanRafIJ+qde0IWwLZSvFIQDyUAHq6v6k7XIg==" saltValue="2GKG1kCzVNNcn+vbOPuhJA==" spinCount="100000" sqref="P676:P677" name="Rango2_2_5_46_1"/>
    <protectedRange algorithmName="SHA-512" hashValue="XZw03RosI/l0z9FxmTtF29EdZ7P+4+ybhqoaAAUmURojSR5XbGfjC4f2i8gMqfY+RI9JvfdCA6PSh9TduXfUxA==" saltValue="5TPtLq2WoiRSae/yaDPnTw==" spinCount="100000" sqref="Q676:R677 T676:Z677" name="Rango2_99_98_5"/>
    <protectedRange algorithmName="SHA-512" hashValue="9+DNppQbWrLYYUMoJ+lyQctV2bX3Vq9kZnegLbpjTLP49It2ovUbcartuoQTeXgP+TGpY//7mDH/UQlFCKDGiA==" saltValue="KUnni6YEm00anzSSvyLqQA==" spinCount="100000" sqref="AC676:AC677" name="Rango2_70_1"/>
    <protectedRange algorithmName="SHA-512" hashValue="CHipOQaT63FWw628cQcXXJRZlrbNZ7OgmnEbDx38UmmH7z19GRYEzXFiVOzHAy1OAaAbST7g2bHZHDKQp2qm3w==" saltValue="iRVuL+373yLHv0ZHzS9qog==" spinCount="100000" sqref="AF678:AG678 AI678" name="Rango2_88_7_5_47_1"/>
    <protectedRange algorithmName="SHA-512" hashValue="fPHvtIAf3pQeZUoAI9C2/vdXMHBpqqEq+67P5Ypyu4+9IWqs3yc9TZcMWQ0THLxUwqseQPyVvakuYFtCwJHsxA==" saltValue="QHIogSs2PrwAfdqa9PAOFQ==" spinCount="100000" sqref="AB678" name="Rango2_88_5_5_47_1"/>
    <protectedRange algorithmName="SHA-512" hashValue="LEEeiU6pKqm7TAP46VGlz0q+evvFwpT/0iLpRuWuQ7MacbP0OGL1/FSmrIEOg2rb6M+Jla2bPbVWiGag27j87w==" saltValue="HEVt+pS5OloNDlqSnzGLLw==" spinCount="100000" sqref="AH678" name="Rango2_8_7_47_1"/>
    <protectedRange algorithmName="SHA-512" hashValue="q2z5hEFmXS0v2chiPTC/VCoDWNlnhp+Xe6Ybfxe48vIsnB/KTJQxJv+pFUnCXfZ9T6vyJopuqFFNROfQTW/JUw==" saltValue="IctfdGJb5tOTpq+KPi9vww==" spinCount="100000" sqref="AD678:AE678" name="Rango2_88_39_47_1"/>
    <protectedRange algorithmName="SHA-512" hashValue="AYYX88LSDB6RDNMvSqt0KPGWPjBqTk56tMxTOlv5QD61MGTKAAQnSnudvNDWPN0Bbllh2qRQC+P5uq7goxjdrw==" saltValue="i/iPMewnks1FoXYOjKMEVg==" spinCount="100000" sqref="AA678" name="Rango2_87_6_47_1"/>
    <protectedRange algorithmName="SHA-512" hashValue="NUll9P9xh7KbSfMYpMxsRZLfDw/y/AzW2LSWlpXVscBDqiAxmzo71xjs+a2lh+jRa7pceOC849slke4+ZKx8LA==" saltValue="8qbkKpQ+CiQuLnqgShNvXA==" spinCount="100000" sqref="S678" name="Rango2_88_6_47_1"/>
    <protectedRange algorithmName="SHA-512" hashValue="KHhv3JU/LRdRrRTxxkgFceEHPZ5UzadmpZRZR3zmQRnPvkUJZuanRafIJ+qde0IWwLZSvFIQDyUAHq6v6k7XIg==" saltValue="2GKG1kCzVNNcn+vbOPuhJA==" spinCount="100000" sqref="P678" name="Rango2_2_5_47_1"/>
    <protectedRange algorithmName="SHA-512" hashValue="XZw03RosI/l0z9FxmTtF29EdZ7P+4+ybhqoaAAUmURojSR5XbGfjC4f2i8gMqfY+RI9JvfdCA6PSh9TduXfUxA==" saltValue="5TPtLq2WoiRSae/yaDPnTw==" spinCount="100000" sqref="Q678:R678 T678:Z678" name="Rango2_99_99_1"/>
    <protectedRange algorithmName="SHA-512" hashValue="9+DNppQbWrLYYUMoJ+lyQctV2bX3Vq9kZnegLbpjTLP49It2ovUbcartuoQTeXgP+TGpY//7mDH/UQlFCKDGiA==" saltValue="KUnni6YEm00anzSSvyLqQA==" spinCount="100000" sqref="AC678" name="Rango2_71_2"/>
    <protectedRange algorithmName="SHA-512" hashValue="CHipOQaT63FWw628cQcXXJRZlrbNZ7OgmnEbDx38UmmH7z19GRYEzXFiVOzHAy1OAaAbST7g2bHZHDKQp2qm3w==" saltValue="iRVuL+373yLHv0ZHzS9qog==" spinCount="100000" sqref="AF679:AG679 AI679" name="Rango2_88_7_5_48_1"/>
    <protectedRange algorithmName="SHA-512" hashValue="fPHvtIAf3pQeZUoAI9C2/vdXMHBpqqEq+67P5Ypyu4+9IWqs3yc9TZcMWQ0THLxUwqseQPyVvakuYFtCwJHsxA==" saltValue="QHIogSs2PrwAfdqa9PAOFQ==" spinCount="100000" sqref="AB679" name="Rango2_88_5_5_48_1"/>
    <protectedRange algorithmName="SHA-512" hashValue="LEEeiU6pKqm7TAP46VGlz0q+evvFwpT/0iLpRuWuQ7MacbP0OGL1/FSmrIEOg2rb6M+Jla2bPbVWiGag27j87w==" saltValue="HEVt+pS5OloNDlqSnzGLLw==" spinCount="100000" sqref="AH679" name="Rango2_8_7_48_1"/>
    <protectedRange algorithmName="SHA-512" hashValue="q2z5hEFmXS0v2chiPTC/VCoDWNlnhp+Xe6Ybfxe48vIsnB/KTJQxJv+pFUnCXfZ9T6vyJopuqFFNROfQTW/JUw==" saltValue="IctfdGJb5tOTpq+KPi9vww==" spinCount="100000" sqref="AD679:AE679" name="Rango2_88_39_48_2"/>
    <protectedRange algorithmName="SHA-512" hashValue="AYYX88LSDB6RDNMvSqt0KPGWPjBqTk56tMxTOlv5QD61MGTKAAQnSnudvNDWPN0Bbllh2qRQC+P5uq7goxjdrw==" saltValue="i/iPMewnks1FoXYOjKMEVg==" spinCount="100000" sqref="AA679" name="Rango2_87_6_48_1"/>
    <protectedRange algorithmName="SHA-512" hashValue="NUll9P9xh7KbSfMYpMxsRZLfDw/y/AzW2LSWlpXVscBDqiAxmzo71xjs+a2lh+jRa7pceOC849slke4+ZKx8LA==" saltValue="8qbkKpQ+CiQuLnqgShNvXA==" spinCount="100000" sqref="S679" name="Rango2_88_6_48_1"/>
    <protectedRange algorithmName="SHA-512" hashValue="KHhv3JU/LRdRrRTxxkgFceEHPZ5UzadmpZRZR3zmQRnPvkUJZuanRafIJ+qde0IWwLZSvFIQDyUAHq6v6k7XIg==" saltValue="2GKG1kCzVNNcn+vbOPuhJA==" spinCount="100000" sqref="P679" name="Rango2_2_5_48_1"/>
    <protectedRange algorithmName="SHA-512" hashValue="9+DNppQbWrLYYUMoJ+lyQctV2bX3Vq9kZnegLbpjTLP49It2ovUbcartuoQTeXgP+TGpY//7mDH/UQlFCKDGiA==" saltValue="KUnni6YEm00anzSSvyLqQA==" spinCount="100000" sqref="AC679" name="Rango2_72_1"/>
    <protectedRange algorithmName="SHA-512" hashValue="RQ91b7oAw60DVtcgB2vRpial2kSdzJx5guGCTYUwXYkKrtrUHfiYnLf9R+SNpYXlJDYpyEJLhcWwP0EqNN86dQ==" saltValue="W3RbH3zrcY9sy39xNwXNxg==" spinCount="100000" sqref="AZ674:BH675" name="Rango2_88_99_45_1"/>
    <protectedRange algorithmName="SHA-512" hashValue="fMbmUM1DQ7FuAPRNvFL5mPdHUYjQnlLFhkuaxvHguaqR7aWyDxcmJs0jLYQfQKY+oyhsMb4Lew4VL6i7um3/ew==" saltValue="ydaTm0CeH8+/cYqoL/AMaQ==" spinCount="100000" sqref="AT674:AT675 AV674:AY675" name="Rango2_88_91_45_1"/>
    <protectedRange algorithmName="SHA-512" hashValue="CHipOQaT63FWw628cQcXXJRZlrbNZ7OgmnEbDx38UmmH7z19GRYEzXFiVOzHAy1OAaAbST7g2bHZHDKQp2qm3w==" saltValue="iRVuL+373yLHv0ZHzS9qog==" spinCount="100000" sqref="AK674:AK675" name="Rango2_88_7_5_97_1"/>
    <protectedRange algorithmName="SHA-512" hashValue="NkG6oHuDGvGBEiLAAq8MEJHEfLQUMyjihfH+DBXhT+eQW0r1yri7tOJEFRM9nbOejjjXiviq9RFo7KB7wF+xJA==" saltValue="bpjB0AAANu2X/PeR3eiFkA==" spinCount="100000" sqref="AL674:AR675" name="Rango2_88_65_45_1"/>
    <protectedRange algorithmName="SHA-512" hashValue="RQ91b7oAw60DVtcgB2vRpial2kSdzJx5guGCTYUwXYkKrtrUHfiYnLf9R+SNpYXlJDYpyEJLhcWwP0EqNN86dQ==" saltValue="W3RbH3zrcY9sy39xNwXNxg==" spinCount="100000" sqref="AZ676:BH677" name="Rango2_88_99_46_5"/>
    <protectedRange algorithmName="SHA-512" hashValue="fMbmUM1DQ7FuAPRNvFL5mPdHUYjQnlLFhkuaxvHguaqR7aWyDxcmJs0jLYQfQKY+oyhsMb4Lew4VL6i7um3/ew==" saltValue="ydaTm0CeH8+/cYqoL/AMaQ==" spinCount="100000" sqref="AT676:AT677 AV676:AY677" name="Rango2_88_91_46_1"/>
    <protectedRange algorithmName="SHA-512" hashValue="CHipOQaT63FWw628cQcXXJRZlrbNZ7OgmnEbDx38UmmH7z19GRYEzXFiVOzHAy1OAaAbST7g2bHZHDKQp2qm3w==" saltValue="iRVuL+373yLHv0ZHzS9qog==" spinCount="100000" sqref="AK676:AK677" name="Rango2_88_7_5_98_1"/>
    <protectedRange algorithmName="SHA-512" hashValue="NkG6oHuDGvGBEiLAAq8MEJHEfLQUMyjihfH+DBXhT+eQW0r1yri7tOJEFRM9nbOejjjXiviq9RFo7KB7wF+xJA==" saltValue="bpjB0AAANu2X/PeR3eiFkA==" spinCount="100000" sqref="AL676:AR677" name="Rango2_88_65_46_1"/>
    <protectedRange algorithmName="SHA-512" hashValue="RQ91b7oAw60DVtcgB2vRpial2kSdzJx5guGCTYUwXYkKrtrUHfiYnLf9R+SNpYXlJDYpyEJLhcWwP0EqNN86dQ==" saltValue="W3RbH3zrcY9sy39xNwXNxg==" spinCount="100000" sqref="AZ678:BH678" name="Rango2_88_99_47_1"/>
    <protectedRange algorithmName="SHA-512" hashValue="fMbmUM1DQ7FuAPRNvFL5mPdHUYjQnlLFhkuaxvHguaqR7aWyDxcmJs0jLYQfQKY+oyhsMb4Lew4VL6i7um3/ew==" saltValue="ydaTm0CeH8+/cYqoL/AMaQ==" spinCount="100000" sqref="AT678 AV678:AY678" name="Rango2_88_91_47_1"/>
    <protectedRange algorithmName="SHA-512" hashValue="CHipOQaT63FWw628cQcXXJRZlrbNZ7OgmnEbDx38UmmH7z19GRYEzXFiVOzHAy1OAaAbST7g2bHZHDKQp2qm3w==" saltValue="iRVuL+373yLHv0ZHzS9qog==" spinCount="100000" sqref="AK678" name="Rango2_88_7_5_99_1"/>
    <protectedRange algorithmName="SHA-512" hashValue="NkG6oHuDGvGBEiLAAq8MEJHEfLQUMyjihfH+DBXhT+eQW0r1yri7tOJEFRM9nbOejjjXiviq9RFo7KB7wF+xJA==" saltValue="bpjB0AAANu2X/PeR3eiFkA==" spinCount="100000" sqref="AL678:AR678" name="Rango2_88_65_47_1"/>
    <protectedRange algorithmName="SHA-512" hashValue="RQ91b7oAw60DVtcgB2vRpial2kSdzJx5guGCTYUwXYkKrtrUHfiYnLf9R+SNpYXlJDYpyEJLhcWwP0EqNN86dQ==" saltValue="W3RbH3zrcY9sy39xNwXNxg==" spinCount="100000" sqref="AZ679:BH679" name="Rango2_88_99_48_1"/>
    <protectedRange algorithmName="SHA-512" hashValue="fMbmUM1DQ7FuAPRNvFL5mPdHUYjQnlLFhkuaxvHguaqR7aWyDxcmJs0jLYQfQKY+oyhsMb4Lew4VL6i7um3/ew==" saltValue="ydaTm0CeH8+/cYqoL/AMaQ==" spinCount="100000" sqref="AT679 AV679:AY679" name="Rango2_88_91_48_1"/>
    <protectedRange algorithmName="SHA-512" hashValue="NkG6oHuDGvGBEiLAAq8MEJHEfLQUMyjihfH+DBXhT+eQW0r1yri7tOJEFRM9nbOejjjXiviq9RFo7KB7wF+xJA==" saltValue="bpjB0AAANu2X/PeR3eiFkA==" spinCount="100000" sqref="AL679:AR679" name="Rango2_88_65_48_1"/>
    <protectedRange algorithmName="SHA-512" hashValue="RQ91b7oAw60DVtcgB2vRpial2kSdzJx5guGCTYUwXYkKrtrUHfiYnLf9R+SNpYXlJDYpyEJLhcWwP0EqNN86dQ==" saltValue="W3RbH3zrcY9sy39xNwXNxg==" spinCount="100000" sqref="BU674:BX675" name="Rango2_88_99_97_1"/>
    <protectedRange algorithmName="SHA-512" hashValue="RQ91b7oAw60DVtcgB2vRpial2kSdzJx5guGCTYUwXYkKrtrUHfiYnLf9R+SNpYXlJDYpyEJLhcWwP0EqNN86dQ==" saltValue="W3RbH3zrcY9sy39xNwXNxg==" spinCount="100000" sqref="BU676:BX677" name="Rango2_88_99_98_1"/>
    <protectedRange algorithmName="SHA-512" hashValue="RQ91b7oAw60DVtcgB2vRpial2kSdzJx5guGCTYUwXYkKrtrUHfiYnLf9R+SNpYXlJDYpyEJLhcWwP0EqNN86dQ==" saltValue="W3RbH3zrcY9sy39xNwXNxg==" spinCount="100000" sqref="BU678:BX678" name="Rango2_88_99_99_1"/>
    <protectedRange algorithmName="SHA-512" hashValue="XZw03RosI/l0z9FxmTtF29EdZ7P+4+ybhqoaAAUmURojSR5XbGfjC4f2i8gMqfY+RI9JvfdCA6PSh9TduXfUxA==" saltValue="5TPtLq2WoiRSae/yaDPnTw==" spinCount="100000" sqref="N680" name="Rango2_99_50_2"/>
    <protectedRange algorithmName="SHA-512" hashValue="XZw03RosI/l0z9FxmTtF29EdZ7P+4+ybhqoaAAUmURojSR5XbGfjC4f2i8gMqfY+RI9JvfdCA6PSh9TduXfUxA==" saltValue="5TPtLq2WoiRSae/yaDPnTw==" spinCount="100000" sqref="N681:N682" name="Rango2_99_51_1"/>
    <protectedRange algorithmName="SHA-512" hashValue="XZw03RosI/l0z9FxmTtF29EdZ7P+4+ybhqoaAAUmURojSR5XbGfjC4f2i8gMqfY+RI9JvfdCA6PSh9TduXfUxA==" saltValue="5TPtLq2WoiRSae/yaDPnTw==" spinCount="100000" sqref="N683" name="Rango2_99_52_2"/>
    <protectedRange algorithmName="SHA-512" hashValue="CHipOQaT63FWw628cQcXXJRZlrbNZ7OgmnEbDx38UmmH7z19GRYEzXFiVOzHAy1OAaAbST7g2bHZHDKQp2qm3w==" saltValue="iRVuL+373yLHv0ZHzS9qog==" spinCount="100000" sqref="AF680:AG680 AI680" name="Rango2_88_7_5_50_1"/>
    <protectedRange algorithmName="SHA-512" hashValue="fPHvtIAf3pQeZUoAI9C2/vdXMHBpqqEq+67P5Ypyu4+9IWqs3yc9TZcMWQ0THLxUwqseQPyVvakuYFtCwJHsxA==" saltValue="QHIogSs2PrwAfdqa9PAOFQ==" spinCount="100000" sqref="AB680" name="Rango2_88_5_5_50_1"/>
    <protectedRange algorithmName="SHA-512" hashValue="LEEeiU6pKqm7TAP46VGlz0q+evvFwpT/0iLpRuWuQ7MacbP0OGL1/FSmrIEOg2rb6M+Jla2bPbVWiGag27j87w==" saltValue="HEVt+pS5OloNDlqSnzGLLw==" spinCount="100000" sqref="AH680" name="Rango2_8_7_50_1"/>
    <protectedRange algorithmName="SHA-512" hashValue="q2z5hEFmXS0v2chiPTC/VCoDWNlnhp+Xe6Ybfxe48vIsnB/KTJQxJv+pFUnCXfZ9T6vyJopuqFFNROfQTW/JUw==" saltValue="IctfdGJb5tOTpq+KPi9vww==" spinCount="100000" sqref="AD680:AE680" name="Rango2_88_39_50_2"/>
    <protectedRange algorithmName="SHA-512" hashValue="AYYX88LSDB6RDNMvSqt0KPGWPjBqTk56tMxTOlv5QD61MGTKAAQnSnudvNDWPN0Bbllh2qRQC+P5uq7goxjdrw==" saltValue="i/iPMewnks1FoXYOjKMEVg==" spinCount="100000" sqref="AA680" name="Rango2_87_6_50_1"/>
    <protectedRange algorithmName="SHA-512" hashValue="NUll9P9xh7KbSfMYpMxsRZLfDw/y/AzW2LSWlpXVscBDqiAxmzo71xjs+a2lh+jRa7pceOC849slke4+ZKx8LA==" saltValue="8qbkKpQ+CiQuLnqgShNvXA==" spinCount="100000" sqref="S680" name="Rango2_88_6_50_1"/>
    <protectedRange algorithmName="SHA-512" hashValue="KHhv3JU/LRdRrRTxxkgFceEHPZ5UzadmpZRZR3zmQRnPvkUJZuanRafIJ+qde0IWwLZSvFIQDyUAHq6v6k7XIg==" saltValue="2GKG1kCzVNNcn+vbOPuhJA==" spinCount="100000" sqref="P680" name="Rango2_2_5_50_1"/>
    <protectedRange algorithmName="SHA-512" hashValue="9+DNppQbWrLYYUMoJ+lyQctV2bX3Vq9kZnegLbpjTLP49It2ovUbcartuoQTeXgP+TGpY//7mDH/UQlFCKDGiA==" saltValue="KUnni6YEm00anzSSvyLqQA==" spinCount="100000" sqref="AC680" name="Rango2_74_2"/>
    <protectedRange algorithmName="SHA-512" hashValue="CHipOQaT63FWw628cQcXXJRZlrbNZ7OgmnEbDx38UmmH7z19GRYEzXFiVOzHAy1OAaAbST7g2bHZHDKQp2qm3w==" saltValue="iRVuL+373yLHv0ZHzS9qog==" spinCount="100000" sqref="AF681:AG682 AI681:AI682" name="Rango2_88_7_5_51_1"/>
    <protectedRange algorithmName="SHA-512" hashValue="fPHvtIAf3pQeZUoAI9C2/vdXMHBpqqEq+67P5Ypyu4+9IWqs3yc9TZcMWQ0THLxUwqseQPyVvakuYFtCwJHsxA==" saltValue="QHIogSs2PrwAfdqa9PAOFQ==" spinCount="100000" sqref="AB681:AB682" name="Rango2_88_5_5_51_1"/>
    <protectedRange algorithmName="SHA-512" hashValue="LEEeiU6pKqm7TAP46VGlz0q+evvFwpT/0iLpRuWuQ7MacbP0OGL1/FSmrIEOg2rb6M+Jla2bPbVWiGag27j87w==" saltValue="HEVt+pS5OloNDlqSnzGLLw==" spinCount="100000" sqref="AH681:AH682" name="Rango2_8_7_51_1"/>
    <protectedRange algorithmName="SHA-512" hashValue="q2z5hEFmXS0v2chiPTC/VCoDWNlnhp+Xe6Ybfxe48vIsnB/KTJQxJv+pFUnCXfZ9T6vyJopuqFFNROfQTW/JUw==" saltValue="IctfdGJb5tOTpq+KPi9vww==" spinCount="100000" sqref="AD681:AE682" name="Rango2_88_39_51_2"/>
    <protectedRange algorithmName="SHA-512" hashValue="AYYX88LSDB6RDNMvSqt0KPGWPjBqTk56tMxTOlv5QD61MGTKAAQnSnudvNDWPN0Bbllh2qRQC+P5uq7goxjdrw==" saltValue="i/iPMewnks1FoXYOjKMEVg==" spinCount="100000" sqref="AA681:AA682" name="Rango2_87_6_51_1"/>
    <protectedRange algorithmName="SHA-512" hashValue="NUll9P9xh7KbSfMYpMxsRZLfDw/y/AzW2LSWlpXVscBDqiAxmzo71xjs+a2lh+jRa7pceOC849slke4+ZKx8LA==" saltValue="8qbkKpQ+CiQuLnqgShNvXA==" spinCount="100000" sqref="S681:S682" name="Rango2_88_6_51_1"/>
    <protectedRange algorithmName="SHA-512" hashValue="KHhv3JU/LRdRrRTxxkgFceEHPZ5UzadmpZRZR3zmQRnPvkUJZuanRafIJ+qde0IWwLZSvFIQDyUAHq6v6k7XIg==" saltValue="2GKG1kCzVNNcn+vbOPuhJA==" spinCount="100000" sqref="P681:P682" name="Rango2_2_5_51_1"/>
    <protectedRange algorithmName="SHA-512" hashValue="9+DNppQbWrLYYUMoJ+lyQctV2bX3Vq9kZnegLbpjTLP49It2ovUbcartuoQTeXgP+TGpY//7mDH/UQlFCKDGiA==" saltValue="KUnni6YEm00anzSSvyLqQA==" spinCount="100000" sqref="AC681:AC682" name="Rango2_76_4"/>
    <protectedRange algorithmName="SHA-512" hashValue="CHipOQaT63FWw628cQcXXJRZlrbNZ7OgmnEbDx38UmmH7z19GRYEzXFiVOzHAy1OAaAbST7g2bHZHDKQp2qm3w==" saltValue="iRVuL+373yLHv0ZHzS9qog==" spinCount="100000" sqref="AF683:AG683 AI683" name="Rango2_88_7_5_52_1"/>
    <protectedRange algorithmName="SHA-512" hashValue="fPHvtIAf3pQeZUoAI9C2/vdXMHBpqqEq+67P5Ypyu4+9IWqs3yc9TZcMWQ0THLxUwqseQPyVvakuYFtCwJHsxA==" saltValue="QHIogSs2PrwAfdqa9PAOFQ==" spinCount="100000" sqref="AB683" name="Rango2_88_5_5_52_1"/>
    <protectedRange algorithmName="SHA-512" hashValue="LEEeiU6pKqm7TAP46VGlz0q+evvFwpT/0iLpRuWuQ7MacbP0OGL1/FSmrIEOg2rb6M+Jla2bPbVWiGag27j87w==" saltValue="HEVt+pS5OloNDlqSnzGLLw==" spinCount="100000" sqref="AH683" name="Rango2_8_7_52_1"/>
    <protectedRange algorithmName="SHA-512" hashValue="q2z5hEFmXS0v2chiPTC/VCoDWNlnhp+Xe6Ybfxe48vIsnB/KTJQxJv+pFUnCXfZ9T6vyJopuqFFNROfQTW/JUw==" saltValue="IctfdGJb5tOTpq+KPi9vww==" spinCount="100000" sqref="AD683:AE683" name="Rango2_88_39_52_2"/>
    <protectedRange algorithmName="SHA-512" hashValue="AYYX88LSDB6RDNMvSqt0KPGWPjBqTk56tMxTOlv5QD61MGTKAAQnSnudvNDWPN0Bbllh2qRQC+P5uq7goxjdrw==" saltValue="i/iPMewnks1FoXYOjKMEVg==" spinCount="100000" sqref="AA683" name="Rango2_87_6_52_1"/>
    <protectedRange algorithmName="SHA-512" hashValue="NUll9P9xh7KbSfMYpMxsRZLfDw/y/AzW2LSWlpXVscBDqiAxmzo71xjs+a2lh+jRa7pceOC849slke4+ZKx8LA==" saltValue="8qbkKpQ+CiQuLnqgShNvXA==" spinCount="100000" sqref="S683" name="Rango2_88_6_52_1"/>
    <protectedRange algorithmName="SHA-512" hashValue="KHhv3JU/LRdRrRTxxkgFceEHPZ5UzadmpZRZR3zmQRnPvkUJZuanRafIJ+qde0IWwLZSvFIQDyUAHq6v6k7XIg==" saltValue="2GKG1kCzVNNcn+vbOPuhJA==" spinCount="100000" sqref="P683" name="Rango2_2_5_52_1"/>
    <protectedRange algorithmName="SHA-512" hashValue="9+DNppQbWrLYYUMoJ+lyQctV2bX3Vq9kZnegLbpjTLP49It2ovUbcartuoQTeXgP+TGpY//7mDH/UQlFCKDGiA==" saltValue="KUnni6YEm00anzSSvyLqQA==" spinCount="100000" sqref="AC683" name="Rango2_80_1"/>
    <protectedRange algorithmName="SHA-512" hashValue="RQ91b7oAw60DVtcgB2vRpial2kSdzJx5guGCTYUwXYkKrtrUHfiYnLf9R+SNpYXlJDYpyEJLhcWwP0EqNN86dQ==" saltValue="W3RbH3zrcY9sy39xNwXNxg==" spinCount="100000" sqref="AZ680:BH680" name="Rango2_88_99_50_1"/>
    <protectedRange algorithmName="SHA-512" hashValue="fMbmUM1DQ7FuAPRNvFL5mPdHUYjQnlLFhkuaxvHguaqR7aWyDxcmJs0jLYQfQKY+oyhsMb4Lew4VL6i7um3/ew==" saltValue="ydaTm0CeH8+/cYqoL/AMaQ==" spinCount="100000" sqref="AT680 AV680:AY680" name="Rango2_88_91_50_1"/>
    <protectedRange algorithmName="SHA-512" hashValue="NkG6oHuDGvGBEiLAAq8MEJHEfLQUMyjihfH+DBXhT+eQW0r1yri7tOJEFRM9nbOejjjXiviq9RFo7KB7wF+xJA==" saltValue="bpjB0AAANu2X/PeR3eiFkA==" spinCount="100000" sqref="AL680:AR680" name="Rango2_88_65_50_1"/>
    <protectedRange algorithmName="SHA-512" hashValue="RQ91b7oAw60DVtcgB2vRpial2kSdzJx5guGCTYUwXYkKrtrUHfiYnLf9R+SNpYXlJDYpyEJLhcWwP0EqNN86dQ==" saltValue="W3RbH3zrcY9sy39xNwXNxg==" spinCount="100000" sqref="AZ681:BH682" name="Rango2_88_99_51_1"/>
    <protectedRange algorithmName="SHA-512" hashValue="fMbmUM1DQ7FuAPRNvFL5mPdHUYjQnlLFhkuaxvHguaqR7aWyDxcmJs0jLYQfQKY+oyhsMb4Lew4VL6i7um3/ew==" saltValue="ydaTm0CeH8+/cYqoL/AMaQ==" spinCount="100000" sqref="AT681:AT682 AV681:AY682" name="Rango2_88_91_51_1"/>
    <protectedRange algorithmName="SHA-512" hashValue="NkG6oHuDGvGBEiLAAq8MEJHEfLQUMyjihfH+DBXhT+eQW0r1yri7tOJEFRM9nbOejjjXiviq9RFo7KB7wF+xJA==" saltValue="bpjB0AAANu2X/PeR3eiFkA==" spinCount="100000" sqref="AL681:AR682" name="Rango2_88_65_51_1"/>
    <protectedRange algorithmName="SHA-512" hashValue="RQ91b7oAw60DVtcgB2vRpial2kSdzJx5guGCTYUwXYkKrtrUHfiYnLf9R+SNpYXlJDYpyEJLhcWwP0EqNN86dQ==" saltValue="W3RbH3zrcY9sy39xNwXNxg==" spinCount="100000" sqref="AZ683:BH683" name="Rango2_88_99_52_1"/>
    <protectedRange algorithmName="SHA-512" hashValue="fMbmUM1DQ7FuAPRNvFL5mPdHUYjQnlLFhkuaxvHguaqR7aWyDxcmJs0jLYQfQKY+oyhsMb4Lew4VL6i7um3/ew==" saltValue="ydaTm0CeH8+/cYqoL/AMaQ==" spinCount="100000" sqref="AT683 AV683:AY683" name="Rango2_88_91_52_1"/>
    <protectedRange algorithmName="SHA-512" hashValue="NkG6oHuDGvGBEiLAAq8MEJHEfLQUMyjihfH+DBXhT+eQW0r1yri7tOJEFRM9nbOejjjXiviq9RFo7KB7wF+xJA==" saltValue="bpjB0AAANu2X/PeR3eiFkA==" spinCount="100000" sqref="AL683:AR683" name="Rango2_88_65_52_1"/>
    <protectedRange algorithmName="SHA-512" hashValue="pL4tgTKqwEsWSIEGFTBd+4pvEhE7d5Q99Eijs+L/Y1rhA0saQGGRJw5Pv2HLOP0quglztFwB6WVnQ1YGxd4AiQ==" saltValue="IF5mhk2RcoEjrcYppes1VA==" spinCount="100000" sqref="FS671" name="Rango2_30_41_1"/>
    <protectedRange algorithmName="SHA-512" hashValue="Umj9+5Ys20VQPxBFtc6qE5LtKKSgPKwit+B8dd4XnEUaLfBM2ozpkEC4YxwK0SbBiAHDDex+pY+LomQ0lyuamQ==" saltValue="N2/MCRws+mmA+NXw0axolg==" spinCount="100000" sqref="FX671" name="Rango2_31_2_40_5"/>
    <protectedRange algorithmName="SHA-512" hashValue="YXHanhqXL0e4jPrzkCF8r/22WmlCviFUW909WKuG1JOcU0mp0/Huh0aP3EaGYxV2ep0WGu48HsShAy4Ka2uOiw==" saltValue="h/7U5iwJm7DLR4tRVfwZYw==" spinCount="100000" sqref="GB671" name="Rango2_33_40_1"/>
    <protectedRange algorithmName="SHA-512" hashValue="pL4tgTKqwEsWSIEGFTBd+4pvEhE7d5Q99Eijs+L/Y1rhA0saQGGRJw5Pv2HLOP0quglztFwB6WVnQ1YGxd4AiQ==" saltValue="IF5mhk2RcoEjrcYppes1VA==" spinCount="100000" sqref="FS672" name="Rango2_30_43_1"/>
    <protectedRange algorithmName="SHA-512" hashValue="pL4tgTKqwEsWSIEGFTBd+4pvEhE7d5Q99Eijs+L/Y1rhA0saQGGRJw5Pv2HLOP0quglztFwB6WVnQ1YGxd4AiQ==" saltValue="IF5mhk2RcoEjrcYppes1VA==" spinCount="100000" sqref="FS673" name="Rango2_30_44_1"/>
    <protectedRange algorithmName="SHA-512" hashValue="Umj9+5Ys20VQPxBFtc6qE5LtKKSgPKwit+B8dd4XnEUaLfBM2ozpkEC4YxwK0SbBiAHDDex+pY+LomQ0lyuamQ==" saltValue="N2/MCRws+mmA+NXw0axolg==" spinCount="100000" sqref="FX672" name="Rango2_31_2_42_1"/>
    <protectedRange algorithmName="SHA-512" hashValue="Umj9+5Ys20VQPxBFtc6qE5LtKKSgPKwit+B8dd4XnEUaLfBM2ozpkEC4YxwK0SbBiAHDDex+pY+LomQ0lyuamQ==" saltValue="N2/MCRws+mmA+NXw0axolg==" spinCount="100000" sqref="FX673" name="Rango2_31_2_43_1"/>
    <protectedRange algorithmName="SHA-512" hashValue="YXHanhqXL0e4jPrzkCF8r/22WmlCviFUW909WKuG1JOcU0mp0/Huh0aP3EaGYxV2ep0WGu48HsShAy4Ka2uOiw==" saltValue="h/7U5iwJm7DLR4tRVfwZYw==" spinCount="100000" sqref="GB672" name="Rango2_33_42_1"/>
    <protectedRange algorithmName="SHA-512" hashValue="YXHanhqXL0e4jPrzkCF8r/22WmlCviFUW909WKuG1JOcU0mp0/Huh0aP3EaGYxV2ep0WGu48HsShAy4Ka2uOiw==" saltValue="h/7U5iwJm7DLR4tRVfwZYw==" spinCount="100000" sqref="GB673" name="Rango2_33_43_1"/>
    <protectedRange algorithmName="SHA-512" hashValue="9+DNppQbWrLYYUMoJ+lyQctV2bX3Vq9kZnegLbpjTLP49It2ovUbcartuoQTeXgP+TGpY//7mDH/UQlFCKDGiA==" saltValue="KUnni6YEm00anzSSvyLqQA==" spinCount="100000" sqref="FG675" name="Rango2_18_1_1"/>
    <protectedRange algorithmName="SHA-512" hashValue="pL4tgTKqwEsWSIEGFTBd+4pvEhE7d5Q99Eijs+L/Y1rhA0saQGGRJw5Pv2HLOP0quglztFwB6WVnQ1YGxd4AiQ==" saltValue="IF5mhk2RcoEjrcYppes1VA==" spinCount="100000" sqref="FS674:FS675" name="Rango2_30_46_1"/>
    <protectedRange algorithmName="SHA-512" hashValue="pL4tgTKqwEsWSIEGFTBd+4pvEhE7d5Q99Eijs+L/Y1rhA0saQGGRJw5Pv2HLOP0quglztFwB6WVnQ1YGxd4AiQ==" saltValue="IF5mhk2RcoEjrcYppes1VA==" spinCount="100000" sqref="FS676:FS677" name="Rango2_30_47_1"/>
    <protectedRange algorithmName="SHA-512" hashValue="pL4tgTKqwEsWSIEGFTBd+4pvEhE7d5Q99Eijs+L/Y1rhA0saQGGRJw5Pv2HLOP0quglztFwB6WVnQ1YGxd4AiQ==" saltValue="IF5mhk2RcoEjrcYppes1VA==" spinCount="100000" sqref="FS678" name="Rango2_30_48_1"/>
    <protectedRange algorithmName="SHA-512" hashValue="pL4tgTKqwEsWSIEGFTBd+4pvEhE7d5Q99Eijs+L/Y1rhA0saQGGRJw5Pv2HLOP0quglztFwB6WVnQ1YGxd4AiQ==" saltValue="IF5mhk2RcoEjrcYppes1VA==" spinCount="100000" sqref="FS679" name="Rango2_30_49_1"/>
    <protectedRange algorithmName="SHA-512" hashValue="Umj9+5Ys20VQPxBFtc6qE5LtKKSgPKwit+B8dd4XnEUaLfBM2ozpkEC4YxwK0SbBiAHDDex+pY+LomQ0lyuamQ==" saltValue="N2/MCRws+mmA+NXw0axolg==" spinCount="100000" sqref="FX674:FX675" name="Rango2_31_2_45_1"/>
    <protectedRange algorithmName="SHA-512" hashValue="Umj9+5Ys20VQPxBFtc6qE5LtKKSgPKwit+B8dd4XnEUaLfBM2ozpkEC4YxwK0SbBiAHDDex+pY+LomQ0lyuamQ==" saltValue="N2/MCRws+mmA+NXw0axolg==" spinCount="100000" sqref="FX676:FX677" name="Rango2_31_2_46_1"/>
    <protectedRange algorithmName="SHA-512" hashValue="Umj9+5Ys20VQPxBFtc6qE5LtKKSgPKwit+B8dd4XnEUaLfBM2ozpkEC4YxwK0SbBiAHDDex+pY+LomQ0lyuamQ==" saltValue="N2/MCRws+mmA+NXw0axolg==" spinCount="100000" sqref="FX678" name="Rango2_31_2_47_1"/>
    <protectedRange algorithmName="SHA-512" hashValue="Umj9+5Ys20VQPxBFtc6qE5LtKKSgPKwit+B8dd4XnEUaLfBM2ozpkEC4YxwK0SbBiAHDDex+pY+LomQ0lyuamQ==" saltValue="N2/MCRws+mmA+NXw0axolg==" spinCount="100000" sqref="FX679" name="Rango2_31_2_48_1"/>
    <protectedRange algorithmName="SHA-512" hashValue="Umj9+5Ys20VQPxBFtc6qE5LtKKSgPKwit+B8dd4XnEUaLfBM2ozpkEC4YxwK0SbBiAHDDex+pY+LomQ0lyuamQ==" saltValue="N2/MCRws+mmA+NXw0axolg==" spinCount="100000" sqref="GA674" name="Rango2_31_2_97_1"/>
    <protectedRange algorithmName="SHA-512" hashValue="YXHanhqXL0e4jPrzkCF8r/22WmlCviFUW909WKuG1JOcU0mp0/Huh0aP3EaGYxV2ep0WGu48HsShAy4Ka2uOiw==" saltValue="h/7U5iwJm7DLR4tRVfwZYw==" spinCount="100000" sqref="GB674:GB675" name="Rango2_33_45_1"/>
    <protectedRange algorithmName="SHA-512" hashValue="Umj9+5Ys20VQPxBFtc6qE5LtKKSgPKwit+B8dd4XnEUaLfBM2ozpkEC4YxwK0SbBiAHDDex+pY+LomQ0lyuamQ==" saltValue="N2/MCRws+mmA+NXw0axolg==" spinCount="100000" sqref="GA676" name="Rango2_31_2_98_1"/>
    <protectedRange algorithmName="SHA-512" hashValue="YXHanhqXL0e4jPrzkCF8r/22WmlCviFUW909WKuG1JOcU0mp0/Huh0aP3EaGYxV2ep0WGu48HsShAy4Ka2uOiw==" saltValue="h/7U5iwJm7DLR4tRVfwZYw==" spinCount="100000" sqref="GB676:GB677" name="Rango2_33_46_1"/>
    <protectedRange algorithmName="SHA-512" hashValue="Umj9+5Ys20VQPxBFtc6qE5LtKKSgPKwit+B8dd4XnEUaLfBM2ozpkEC4YxwK0SbBiAHDDex+pY+LomQ0lyuamQ==" saltValue="N2/MCRws+mmA+NXw0axolg==" spinCount="100000" sqref="GA678" name="Rango2_31_2_99_1"/>
    <protectedRange algorithmName="SHA-512" hashValue="YXHanhqXL0e4jPrzkCF8r/22WmlCviFUW909WKuG1JOcU0mp0/Huh0aP3EaGYxV2ep0WGu48HsShAy4Ka2uOiw==" saltValue="h/7U5iwJm7DLR4tRVfwZYw==" spinCount="100000" sqref="GB678" name="Rango2_33_47_1"/>
    <protectedRange algorithmName="SHA-512" hashValue="YXHanhqXL0e4jPrzkCF8r/22WmlCviFUW909WKuG1JOcU0mp0/Huh0aP3EaGYxV2ep0WGu48HsShAy4Ka2uOiw==" saltValue="h/7U5iwJm7DLR4tRVfwZYw==" spinCount="100000" sqref="GB679" name="Rango2_33_48_1"/>
    <protectedRange algorithmName="SHA-512" hashValue="pL4tgTKqwEsWSIEGFTBd+4pvEhE7d5Q99Eijs+L/Y1rhA0saQGGRJw5Pv2HLOP0quglztFwB6WVnQ1YGxd4AiQ==" saltValue="IF5mhk2RcoEjrcYppes1VA==" spinCount="100000" sqref="FS680" name="Rango2_30_51_1"/>
    <protectedRange algorithmName="SHA-512" hashValue="pL4tgTKqwEsWSIEGFTBd+4pvEhE7d5Q99Eijs+L/Y1rhA0saQGGRJw5Pv2HLOP0quglztFwB6WVnQ1YGxd4AiQ==" saltValue="IF5mhk2RcoEjrcYppes1VA==" spinCount="100000" sqref="FS681:FS682" name="Rango2_30_52_1"/>
    <protectedRange algorithmName="SHA-512" hashValue="pL4tgTKqwEsWSIEGFTBd+4pvEhE7d5Q99Eijs+L/Y1rhA0saQGGRJw5Pv2HLOP0quglztFwB6WVnQ1YGxd4AiQ==" saltValue="IF5mhk2RcoEjrcYppes1VA==" spinCount="100000" sqref="FS683" name="Rango2_30_53_1"/>
    <protectedRange algorithmName="SHA-512" hashValue="Umj9+5Ys20VQPxBFtc6qE5LtKKSgPKwit+B8dd4XnEUaLfBM2ozpkEC4YxwK0SbBiAHDDex+pY+LomQ0lyuamQ==" saltValue="N2/MCRws+mmA+NXw0axolg==" spinCount="100000" sqref="FX680" name="Rango2_31_2_50_1"/>
    <protectedRange algorithmName="SHA-512" hashValue="Umj9+5Ys20VQPxBFtc6qE5LtKKSgPKwit+B8dd4XnEUaLfBM2ozpkEC4YxwK0SbBiAHDDex+pY+LomQ0lyuamQ==" saltValue="N2/MCRws+mmA+NXw0axolg==" spinCount="100000" sqref="FX681:FX682" name="Rango2_31_2_51_1"/>
    <protectedRange algorithmName="SHA-512" hashValue="Umj9+5Ys20VQPxBFtc6qE5LtKKSgPKwit+B8dd4XnEUaLfBM2ozpkEC4YxwK0SbBiAHDDex+pY+LomQ0lyuamQ==" saltValue="N2/MCRws+mmA+NXw0axolg==" spinCount="100000" sqref="FX683" name="Rango2_31_2_52_1"/>
    <protectedRange algorithmName="SHA-512" hashValue="YXHanhqXL0e4jPrzkCF8r/22WmlCviFUW909WKuG1JOcU0mp0/Huh0aP3EaGYxV2ep0WGu48HsShAy4Ka2uOiw==" saltValue="h/7U5iwJm7DLR4tRVfwZYw==" spinCount="100000" sqref="GB680" name="Rango2_33_50_1"/>
    <protectedRange algorithmName="SHA-512" hashValue="YXHanhqXL0e4jPrzkCF8r/22WmlCviFUW909WKuG1JOcU0mp0/Huh0aP3EaGYxV2ep0WGu48HsShAy4Ka2uOiw==" saltValue="h/7U5iwJm7DLR4tRVfwZYw==" spinCount="100000" sqref="GB681:GB682" name="Rango2_33_51_1"/>
    <protectedRange algorithmName="SHA-512" hashValue="YXHanhqXL0e4jPrzkCF8r/22WmlCviFUW909WKuG1JOcU0mp0/Huh0aP3EaGYxV2ep0WGu48HsShAy4Ka2uOiw==" saltValue="h/7U5iwJm7DLR4tRVfwZYw==" spinCount="100000" sqref="GB683" name="Rango2_33_52_1"/>
    <protectedRange algorithmName="SHA-512" hashValue="Rgskw+AQdeJ5qbJdarzTa3SCkJfDGziy0Uan5N0F3IWn/H3Z/e+VcB56R7Nes7MPxNHewNP1sSSucVjz3iTLeA==" saltValue="qKZH3DnwaZHBzy3cBZo1qQ==" spinCount="100000" sqref="GE671" name="Rango2_31_28_40_1"/>
    <protectedRange algorithmName="SHA-512" hashValue="YXHanhqXL0e4jPrzkCF8r/22WmlCviFUW909WKuG1JOcU0mp0/Huh0aP3EaGYxV2ep0WGu48HsShAy4Ka2uOiw==" saltValue="h/7U5iwJm7DLR4tRVfwZYw==" spinCount="100000" sqref="GH671" name="Rango2_33_92_1"/>
    <protectedRange algorithmName="SHA-512" hashValue="EEHzbvEYwO1eufllBljOz0uf9BJ2ENtvOScQ7IsS321QhYbwKn7qhHKKP8cKj02rTDvVRMWvwQ1ZP0mZWsBprQ==" saltValue="CjXqBRFbKezlWOFV37MnDQ==" spinCount="100000" sqref="GM671" name="Rango2_30_2_40_5"/>
    <protectedRange algorithmName="SHA-512" hashValue="EEHzbvEYwO1eufllBljOz0uf9BJ2ENtvOScQ7IsS321QhYbwKn7qhHKKP8cKj02rTDvVRMWvwQ1ZP0mZWsBprQ==" saltValue="CjXqBRFbKezlWOFV37MnDQ==" spinCount="100000" sqref="GP671:GQ671" name="Rango2_30_2_92_1"/>
    <protectedRange algorithmName="SHA-512" hashValue="Rgskw+AQdeJ5qbJdarzTa3SCkJfDGziy0Uan5N0F3IWn/H3Z/e+VcB56R7Nes7MPxNHewNP1sSSucVjz3iTLeA==" saltValue="qKZH3DnwaZHBzy3cBZo1qQ==" spinCount="100000" sqref="GE672" name="Rango2_31_28_42_1"/>
    <protectedRange algorithmName="SHA-512" hashValue="Rgskw+AQdeJ5qbJdarzTa3SCkJfDGziy0Uan5N0F3IWn/H3Z/e+VcB56R7Nes7MPxNHewNP1sSSucVjz3iTLeA==" saltValue="qKZH3DnwaZHBzy3cBZo1qQ==" spinCount="100000" sqref="GE673" name="Rango2_31_28_43_1"/>
    <protectedRange algorithmName="SHA-512" hashValue="YXHanhqXL0e4jPrzkCF8r/22WmlCviFUW909WKuG1JOcU0mp0/Huh0aP3EaGYxV2ep0WGu48HsShAy4Ka2uOiw==" saltValue="h/7U5iwJm7DLR4tRVfwZYw==" spinCount="100000" sqref="GH672" name="Rango2_33_94_1"/>
    <protectedRange algorithmName="SHA-512" hashValue="YXHanhqXL0e4jPrzkCF8r/22WmlCviFUW909WKuG1JOcU0mp0/Huh0aP3EaGYxV2ep0WGu48HsShAy4Ka2uOiw==" saltValue="h/7U5iwJm7DLR4tRVfwZYw==" spinCount="100000" sqref="GH673" name="Rango2_33_95_1"/>
    <protectedRange algorithmName="SHA-512" hashValue="EEHzbvEYwO1eufllBljOz0uf9BJ2ENtvOScQ7IsS321QhYbwKn7qhHKKP8cKj02rTDvVRMWvwQ1ZP0mZWsBprQ==" saltValue="CjXqBRFbKezlWOFV37MnDQ==" spinCount="100000" sqref="GM672" name="Rango2_30_2_42_1"/>
    <protectedRange algorithmName="SHA-512" hashValue="EEHzbvEYwO1eufllBljOz0uf9BJ2ENtvOScQ7IsS321QhYbwKn7qhHKKP8cKj02rTDvVRMWvwQ1ZP0mZWsBprQ==" saltValue="CjXqBRFbKezlWOFV37MnDQ==" spinCount="100000" sqref="GM673" name="Rango2_30_2_43_1"/>
    <protectedRange algorithmName="SHA-512" hashValue="EEHzbvEYwO1eufllBljOz0uf9BJ2ENtvOScQ7IsS321QhYbwKn7qhHKKP8cKj02rTDvVRMWvwQ1ZP0mZWsBprQ==" saltValue="CjXqBRFbKezlWOFV37MnDQ==" spinCount="100000" sqref="GP672:GQ672" name="Rango2_30_2_94_1"/>
    <protectedRange algorithmName="SHA-512" hashValue="EEHzbvEYwO1eufllBljOz0uf9BJ2ENtvOScQ7IsS321QhYbwKn7qhHKKP8cKj02rTDvVRMWvwQ1ZP0mZWsBprQ==" saltValue="CjXqBRFbKezlWOFV37MnDQ==" spinCount="100000" sqref="GP673:GQ673" name="Rango2_30_2_95_1"/>
    <protectedRange algorithmName="SHA-512" hashValue="Rgskw+AQdeJ5qbJdarzTa3SCkJfDGziy0Uan5N0F3IWn/H3Z/e+VcB56R7Nes7MPxNHewNP1sSSucVjz3iTLeA==" saltValue="qKZH3DnwaZHBzy3cBZo1qQ==" spinCount="100000" sqref="GE674:GE675" name="Rango2_31_28_45_1"/>
    <protectedRange algorithmName="SHA-512" hashValue="Rgskw+AQdeJ5qbJdarzTa3SCkJfDGziy0Uan5N0F3IWn/H3Z/e+VcB56R7Nes7MPxNHewNP1sSSucVjz3iTLeA==" saltValue="qKZH3DnwaZHBzy3cBZo1qQ==" spinCount="100000" sqref="GE676:GE677" name="Rango2_31_28_46_1"/>
    <protectedRange algorithmName="SHA-512" hashValue="Rgskw+AQdeJ5qbJdarzTa3SCkJfDGziy0Uan5N0F3IWn/H3Z/e+VcB56R7Nes7MPxNHewNP1sSSucVjz3iTLeA==" saltValue="qKZH3DnwaZHBzy3cBZo1qQ==" spinCount="100000" sqref="GE678" name="Rango2_31_28_47_1"/>
    <protectedRange algorithmName="SHA-512" hashValue="Rgskw+AQdeJ5qbJdarzTa3SCkJfDGziy0Uan5N0F3IWn/H3Z/e+VcB56R7Nes7MPxNHewNP1sSSucVjz3iTLeA==" saltValue="qKZH3DnwaZHBzy3cBZo1qQ==" spinCount="100000" sqref="GE679" name="Rango2_31_28_48_1"/>
    <protectedRange algorithmName="SHA-512" hashValue="YXHanhqXL0e4jPrzkCF8r/22WmlCviFUW909WKuG1JOcU0mp0/Huh0aP3EaGYxV2ep0WGu48HsShAy4Ka2uOiw==" saltValue="h/7U5iwJm7DLR4tRVfwZYw==" spinCount="100000" sqref="GH674:GH675" name="Rango2_33_97_1"/>
    <protectedRange algorithmName="SHA-512" hashValue="YXHanhqXL0e4jPrzkCF8r/22WmlCviFUW909WKuG1JOcU0mp0/Huh0aP3EaGYxV2ep0WGu48HsShAy4Ka2uOiw==" saltValue="h/7U5iwJm7DLR4tRVfwZYw==" spinCount="100000" sqref="GH676:GH677" name="Rango2_33_98_1"/>
    <protectedRange algorithmName="SHA-512" hashValue="YXHanhqXL0e4jPrzkCF8r/22WmlCviFUW909WKuG1JOcU0mp0/Huh0aP3EaGYxV2ep0WGu48HsShAy4Ka2uOiw==" saltValue="h/7U5iwJm7DLR4tRVfwZYw==" spinCount="100000" sqref="GH678" name="Rango2_33_99_1"/>
    <protectedRange algorithmName="SHA-512" hashValue="EEHzbvEYwO1eufllBljOz0uf9BJ2ENtvOScQ7IsS321QhYbwKn7qhHKKP8cKj02rTDvVRMWvwQ1ZP0mZWsBprQ==" saltValue="CjXqBRFbKezlWOFV37MnDQ==" spinCount="100000" sqref="GM674:GM675" name="Rango2_30_2_45_1"/>
    <protectedRange algorithmName="SHA-512" hashValue="EEHzbvEYwO1eufllBljOz0uf9BJ2ENtvOScQ7IsS321QhYbwKn7qhHKKP8cKj02rTDvVRMWvwQ1ZP0mZWsBprQ==" saltValue="CjXqBRFbKezlWOFV37MnDQ==" spinCount="100000" sqref="GM676:GM677" name="Rango2_30_2_46_1"/>
    <protectedRange algorithmName="SHA-512" hashValue="EEHzbvEYwO1eufllBljOz0uf9BJ2ENtvOScQ7IsS321QhYbwKn7qhHKKP8cKj02rTDvVRMWvwQ1ZP0mZWsBprQ==" saltValue="CjXqBRFbKezlWOFV37MnDQ==" spinCount="100000" sqref="GM678" name="Rango2_30_2_47_1"/>
    <protectedRange algorithmName="SHA-512" hashValue="EEHzbvEYwO1eufllBljOz0uf9BJ2ENtvOScQ7IsS321QhYbwKn7qhHKKP8cKj02rTDvVRMWvwQ1ZP0mZWsBprQ==" saltValue="CjXqBRFbKezlWOFV37MnDQ==" spinCount="100000" sqref="GM679" name="Rango2_30_2_48_1"/>
    <protectedRange algorithmName="SHA-512" hashValue="EEHzbvEYwO1eufllBljOz0uf9BJ2ENtvOScQ7IsS321QhYbwKn7qhHKKP8cKj02rTDvVRMWvwQ1ZP0mZWsBprQ==" saltValue="CjXqBRFbKezlWOFV37MnDQ==" spinCount="100000" sqref="GP674:GQ675" name="Rango2_30_2_97_1"/>
    <protectedRange algorithmName="SHA-512" hashValue="EEHzbvEYwO1eufllBljOz0uf9BJ2ENtvOScQ7IsS321QhYbwKn7qhHKKP8cKj02rTDvVRMWvwQ1ZP0mZWsBprQ==" saltValue="CjXqBRFbKezlWOFV37MnDQ==" spinCount="100000" sqref="GP676:GQ677" name="Rango2_30_2_98_1"/>
    <protectedRange algorithmName="SHA-512" hashValue="EEHzbvEYwO1eufllBljOz0uf9BJ2ENtvOScQ7IsS321QhYbwKn7qhHKKP8cKj02rTDvVRMWvwQ1ZP0mZWsBprQ==" saltValue="CjXqBRFbKezlWOFV37MnDQ==" spinCount="100000" sqref="GP678:GQ678" name="Rango2_30_2_99_1"/>
    <protectedRange algorithmName="SHA-512" hashValue="Rgskw+AQdeJ5qbJdarzTa3SCkJfDGziy0Uan5N0F3IWn/H3Z/e+VcB56R7Nes7MPxNHewNP1sSSucVjz3iTLeA==" saltValue="qKZH3DnwaZHBzy3cBZo1qQ==" spinCount="100000" sqref="GE680" name="Rango2_31_28_50_1"/>
    <protectedRange algorithmName="SHA-512" hashValue="Rgskw+AQdeJ5qbJdarzTa3SCkJfDGziy0Uan5N0F3IWn/H3Z/e+VcB56R7Nes7MPxNHewNP1sSSucVjz3iTLeA==" saltValue="qKZH3DnwaZHBzy3cBZo1qQ==" spinCount="100000" sqref="GE681:GE682" name="Rango2_31_28_51_1"/>
    <protectedRange algorithmName="SHA-512" hashValue="Rgskw+AQdeJ5qbJdarzTa3SCkJfDGziy0Uan5N0F3IWn/H3Z/e+VcB56R7Nes7MPxNHewNP1sSSucVjz3iTLeA==" saltValue="qKZH3DnwaZHBzy3cBZo1qQ==" spinCount="100000" sqref="GE683" name="Rango2_31_28_52_1"/>
    <protectedRange algorithmName="SHA-512" hashValue="EEHzbvEYwO1eufllBljOz0uf9BJ2ENtvOScQ7IsS321QhYbwKn7qhHKKP8cKj02rTDvVRMWvwQ1ZP0mZWsBprQ==" saltValue="CjXqBRFbKezlWOFV37MnDQ==" spinCount="100000" sqref="GM680" name="Rango2_30_2_50_1"/>
    <protectedRange algorithmName="SHA-512" hashValue="EEHzbvEYwO1eufllBljOz0uf9BJ2ENtvOScQ7IsS321QhYbwKn7qhHKKP8cKj02rTDvVRMWvwQ1ZP0mZWsBprQ==" saltValue="CjXqBRFbKezlWOFV37MnDQ==" spinCount="100000" sqref="GM681:GM682" name="Rango2_30_2_51_1"/>
    <protectedRange algorithmName="SHA-512" hashValue="EEHzbvEYwO1eufllBljOz0uf9BJ2ENtvOScQ7IsS321QhYbwKn7qhHKKP8cKj02rTDvVRMWvwQ1ZP0mZWsBprQ==" saltValue="CjXqBRFbKezlWOFV37MnDQ==" spinCount="100000" sqref="GM683" name="Rango2_30_2_52_1"/>
    <protectedRange algorithmName="SHA-512" hashValue="q2z5hEFmXS0v2chiPTC/VCoDWNlnhp+Xe6Ybfxe48vIsnB/KTJQxJv+pFUnCXfZ9T6vyJopuqFFNROfQTW/JUw==" saltValue="IctfdGJb5tOTpq+KPi9vww==" spinCount="100000" sqref="HZ671" name="Rango2_88_39_92_1"/>
    <protectedRange algorithmName="SHA-512" hashValue="q2z5hEFmXS0v2chiPTC/VCoDWNlnhp+Xe6Ybfxe48vIsnB/KTJQxJv+pFUnCXfZ9T6vyJopuqFFNROfQTW/JUw==" saltValue="IctfdGJb5tOTpq+KPi9vww==" spinCount="100000" sqref="HZ672" name="Rango2_88_39_94_1"/>
    <protectedRange algorithmName="SHA-512" hashValue="q2z5hEFmXS0v2chiPTC/VCoDWNlnhp+Xe6Ybfxe48vIsnB/KTJQxJv+pFUnCXfZ9T6vyJopuqFFNROfQTW/JUw==" saltValue="IctfdGJb5tOTpq+KPi9vww==" spinCount="100000" sqref="HZ673" name="Rango2_88_39_95_1"/>
    <protectedRange algorithmName="SHA-512" hashValue="q2z5hEFmXS0v2chiPTC/VCoDWNlnhp+Xe6Ybfxe48vIsnB/KTJQxJv+pFUnCXfZ9T6vyJopuqFFNROfQTW/JUw==" saltValue="IctfdGJb5tOTpq+KPi9vww==" spinCount="100000" sqref="HZ674:HZ675" name="Rango2_88_39_97_1"/>
    <protectedRange algorithmName="SHA-512" hashValue="q2z5hEFmXS0v2chiPTC/VCoDWNlnhp+Xe6Ybfxe48vIsnB/KTJQxJv+pFUnCXfZ9T6vyJopuqFFNROfQTW/JUw==" saltValue="IctfdGJb5tOTpq+KPi9vww==" spinCount="100000" sqref="HZ676:HZ677" name="Rango2_88_39_98_1"/>
    <protectedRange algorithmName="SHA-512" hashValue="q2z5hEFmXS0v2chiPTC/VCoDWNlnhp+Xe6Ybfxe48vIsnB/KTJQxJv+pFUnCXfZ9T6vyJopuqFFNROfQTW/JUw==" saltValue="IctfdGJb5tOTpq+KPi9vww==" spinCount="100000" sqref="HZ678" name="Rango2_88_39_99_1"/>
    <protectedRange algorithmName="SHA-512" hashValue="D8TacORwT7iz0mF9GEucchnMHfB5er2FFjQsxyeWWyeJkM6Bt3gYQ3LbcHPxZXFpVAYtFOuTrzYOCJrlZDx16g==" saltValue="QtCzIBktdS4NZkOEGcLTRQ==" spinCount="100000" sqref="IV671" name="Rango2_41_40_1"/>
    <protectedRange algorithmName="SHA-512" hashValue="D8TacORwT7iz0mF9GEucchnMHfB5er2FFjQsxyeWWyeJkM6Bt3gYQ3LbcHPxZXFpVAYtFOuTrzYOCJrlZDx16g==" saltValue="QtCzIBktdS4NZkOEGcLTRQ==" spinCount="100000" sqref="IV672" name="Rango2_41_42_1"/>
    <protectedRange algorithmName="SHA-512" hashValue="D8TacORwT7iz0mF9GEucchnMHfB5er2FFjQsxyeWWyeJkM6Bt3gYQ3LbcHPxZXFpVAYtFOuTrzYOCJrlZDx16g==" saltValue="QtCzIBktdS4NZkOEGcLTRQ==" spinCount="100000" sqref="IV673" name="Rango2_41_43_1"/>
    <protectedRange algorithmName="SHA-512" hashValue="D8TacORwT7iz0mF9GEucchnMHfB5er2FFjQsxyeWWyeJkM6Bt3gYQ3LbcHPxZXFpVAYtFOuTrzYOCJrlZDx16g==" saltValue="QtCzIBktdS4NZkOEGcLTRQ==" spinCount="100000" sqref="IV674:IV675" name="Rango2_41_45_1"/>
    <protectedRange algorithmName="SHA-512" hashValue="D8TacORwT7iz0mF9GEucchnMHfB5er2FFjQsxyeWWyeJkM6Bt3gYQ3LbcHPxZXFpVAYtFOuTrzYOCJrlZDx16g==" saltValue="QtCzIBktdS4NZkOEGcLTRQ==" spinCount="100000" sqref="IV676:IV677" name="Rango2_41_46_1"/>
    <protectedRange algorithmName="SHA-512" hashValue="D8TacORwT7iz0mF9GEucchnMHfB5er2FFjQsxyeWWyeJkM6Bt3gYQ3LbcHPxZXFpVAYtFOuTrzYOCJrlZDx16g==" saltValue="QtCzIBktdS4NZkOEGcLTRQ==" spinCount="100000" sqref="IV678" name="Rango2_41_47_1"/>
    <protectedRange algorithmName="SHA-512" hashValue="D8TacORwT7iz0mF9GEucchnMHfB5er2FFjQsxyeWWyeJkM6Bt3gYQ3LbcHPxZXFpVAYtFOuTrzYOCJrlZDx16g==" saltValue="QtCzIBktdS4NZkOEGcLTRQ==" spinCount="100000" sqref="IV679" name="Rango2_41_48_1"/>
    <protectedRange algorithmName="SHA-512" hashValue="D8TacORwT7iz0mF9GEucchnMHfB5er2FFjQsxyeWWyeJkM6Bt3gYQ3LbcHPxZXFpVAYtFOuTrzYOCJrlZDx16g==" saltValue="QtCzIBktdS4NZkOEGcLTRQ==" spinCount="100000" sqref="IV680" name="Rango2_41_50_1"/>
    <protectedRange algorithmName="SHA-512" hashValue="D8TacORwT7iz0mF9GEucchnMHfB5er2FFjQsxyeWWyeJkM6Bt3gYQ3LbcHPxZXFpVAYtFOuTrzYOCJrlZDx16g==" saltValue="QtCzIBktdS4NZkOEGcLTRQ==" spinCount="100000" sqref="IV681:IV682" name="Rango2_41_51_1"/>
    <protectedRange algorithmName="SHA-512" hashValue="D8TacORwT7iz0mF9GEucchnMHfB5er2FFjQsxyeWWyeJkM6Bt3gYQ3LbcHPxZXFpVAYtFOuTrzYOCJrlZDx16g==" saltValue="QtCzIBktdS4NZkOEGcLTRQ==" spinCount="100000" sqref="IV683" name="Rango2_41_52_1"/>
    <protectedRange algorithmName="SHA-512" hashValue="6a5oYwZw9WJcgjqXpleUXH8uaqNEuymPPpeOb7lKBc1WoM6IG/DNyDLWmj2lYwxnZO2yhl+B61kwrxD9m9AdhQ==" saltValue="tdNQPzLQd+n9Ww064QJIaQ==" spinCount="100000" sqref="H708" name="Rango2_61_2_1"/>
    <protectedRange algorithmName="SHA-512" hashValue="XM8+0Jh5zLWw02PI0Lt8dLqjTcW5ulySion19FAnruDN6QRp4UwcVqdfQxnOQAItgpWG7rNsELzjwy0iXOonxw==" saltValue="Sd4WFUedDfLKoMQTDrxJuQ==" spinCount="100000" sqref="J708" name="Rango2_88_4_4_2_1"/>
    <protectedRange algorithmName="SHA-512" hashValue="EMMPgE8t/az1rHHzaZAQIhz+GQV0k2O/tQGA96sJqEEMzz1efIRa4CcLzC7iY9CCscto3g7dwz41haOE28iXYg==" saltValue="CVzFsG4X4LXUMo7796PiDQ==" spinCount="100000" sqref="C709:C730 K708:L708 I708 B708:G708" name="Rango2_10_2_1"/>
    <protectedRange algorithmName="SHA-512" hashValue="6a5oYwZw9WJcgjqXpleUXH8uaqNEuymPPpeOb7lKBc1WoM6IG/DNyDLWmj2lYwxnZO2yhl+B61kwrxD9m9AdhQ==" saltValue="tdNQPzLQd+n9Ww064QJIaQ==" spinCount="100000" sqref="H709" name="Rango2_61_4_2"/>
    <protectedRange algorithmName="SHA-512" hashValue="XM8+0Jh5zLWw02PI0Lt8dLqjTcW5ulySion19FAnruDN6QRp4UwcVqdfQxnOQAItgpWG7rNsELzjwy0iXOonxw==" saltValue="Sd4WFUedDfLKoMQTDrxJuQ==" spinCount="100000" sqref="J709" name="Rango2_88_4_4_4_2"/>
    <protectedRange algorithmName="SHA-512" hashValue="EMMPgE8t/az1rHHzaZAQIhz+GQV0k2O/tQGA96sJqEEMzz1efIRa4CcLzC7iY9CCscto3g7dwz41haOE28iXYg==" saltValue="CVzFsG4X4LXUMo7796PiDQ==" spinCount="100000" sqref="B709 I709 K709:L709 D709:G709" name="Rango2_10_4_5"/>
    <protectedRange algorithmName="SHA-512" hashValue="6a5oYwZw9WJcgjqXpleUXH8uaqNEuymPPpeOb7lKBc1WoM6IG/DNyDLWmj2lYwxnZO2yhl+B61kwrxD9m9AdhQ==" saltValue="tdNQPzLQd+n9Ww064QJIaQ==" spinCount="100000" sqref="H710" name="Rango2_61_6_1"/>
    <protectedRange algorithmName="SHA-512" hashValue="XM8+0Jh5zLWw02PI0Lt8dLqjTcW5ulySion19FAnruDN6QRp4UwcVqdfQxnOQAItgpWG7rNsELzjwy0iXOonxw==" saltValue="Sd4WFUedDfLKoMQTDrxJuQ==" spinCount="100000" sqref="J710" name="Rango2_88_4_4_6_1"/>
    <protectedRange algorithmName="SHA-512" hashValue="EMMPgE8t/az1rHHzaZAQIhz+GQV0k2O/tQGA96sJqEEMzz1efIRa4CcLzC7iY9CCscto3g7dwz41haOE28iXYg==" saltValue="CVzFsG4X4LXUMo7796PiDQ==" spinCount="100000" sqref="B710 I710 K710:L710 D710:G710" name="Rango2_10_6_3"/>
    <protectedRange algorithmName="SHA-512" hashValue="6a5oYwZw9WJcgjqXpleUXH8uaqNEuymPPpeOb7lKBc1WoM6IG/DNyDLWmj2lYwxnZO2yhl+B61kwrxD9m9AdhQ==" saltValue="tdNQPzLQd+n9Ww064QJIaQ==" spinCount="100000" sqref="H711" name="Rango2_61_9_4"/>
    <protectedRange algorithmName="SHA-512" hashValue="XM8+0Jh5zLWw02PI0Lt8dLqjTcW5ulySion19FAnruDN6QRp4UwcVqdfQxnOQAItgpWG7rNsELzjwy0iXOonxw==" saltValue="Sd4WFUedDfLKoMQTDrxJuQ==" spinCount="100000" sqref="J711" name="Rango2_88_4_4_9_4"/>
    <protectedRange algorithmName="SHA-512" hashValue="EMMPgE8t/az1rHHzaZAQIhz+GQV0k2O/tQGA96sJqEEMzz1efIRa4CcLzC7iY9CCscto3g7dwz41haOE28iXYg==" saltValue="CVzFsG4X4LXUMo7796PiDQ==" spinCount="100000" sqref="B711 I711 K711:L711 D711:G711" name="Rango2_10_9_2"/>
    <protectedRange algorithmName="SHA-512" hashValue="6a5oYwZw9WJcgjqXpleUXH8uaqNEuymPPpeOb7lKBc1WoM6IG/DNyDLWmj2lYwxnZO2yhl+B61kwrxD9m9AdhQ==" saltValue="tdNQPzLQd+n9Ww064QJIaQ==" spinCount="100000" sqref="H712" name="Rango2_61_10_1"/>
    <protectedRange algorithmName="SHA-512" hashValue="XM8+0Jh5zLWw02PI0Lt8dLqjTcW5ulySion19FAnruDN6QRp4UwcVqdfQxnOQAItgpWG7rNsELzjwy0iXOonxw==" saltValue="Sd4WFUedDfLKoMQTDrxJuQ==" spinCount="100000" sqref="J712" name="Rango2_88_4_4_10_1"/>
    <protectedRange algorithmName="SHA-512" hashValue="EMMPgE8t/az1rHHzaZAQIhz+GQV0k2O/tQGA96sJqEEMzz1efIRa4CcLzC7iY9CCscto3g7dwz41haOE28iXYg==" saltValue="CVzFsG4X4LXUMo7796PiDQ==" spinCount="100000" sqref="B712 I712 K712:L712 D712:G712" name="Rango2_10_10_4"/>
    <protectedRange algorithmName="SHA-512" hashValue="6a5oYwZw9WJcgjqXpleUXH8uaqNEuymPPpeOb7lKBc1WoM6IG/DNyDLWmj2lYwxnZO2yhl+B61kwrxD9m9AdhQ==" saltValue="tdNQPzLQd+n9Ww064QJIaQ==" spinCount="100000" sqref="H713" name="Rango2_61_10_2"/>
    <protectedRange algorithmName="SHA-512" hashValue="XM8+0Jh5zLWw02PI0Lt8dLqjTcW5ulySion19FAnruDN6QRp4UwcVqdfQxnOQAItgpWG7rNsELzjwy0iXOonxw==" saltValue="Sd4WFUedDfLKoMQTDrxJuQ==" spinCount="100000" sqref="J713" name="Rango2_88_4_4_10_2"/>
    <protectedRange algorithmName="SHA-512" hashValue="EMMPgE8t/az1rHHzaZAQIhz+GQV0k2O/tQGA96sJqEEMzz1efIRa4CcLzC7iY9CCscto3g7dwz41haOE28iXYg==" saltValue="CVzFsG4X4LXUMo7796PiDQ==" spinCount="100000" sqref="B713 I713 K713:L713 D713:G713" name="Rango2_10_10_5"/>
    <protectedRange algorithmName="SHA-512" hashValue="6a5oYwZw9WJcgjqXpleUXH8uaqNEuymPPpeOb7lKBc1WoM6IG/DNyDLWmj2lYwxnZO2yhl+B61kwrxD9m9AdhQ==" saltValue="tdNQPzLQd+n9Ww064QJIaQ==" spinCount="100000" sqref="H714" name="Rango2_61_14_1"/>
    <protectedRange algorithmName="SHA-512" hashValue="XM8+0Jh5zLWw02PI0Lt8dLqjTcW5ulySion19FAnruDN6QRp4UwcVqdfQxnOQAItgpWG7rNsELzjwy0iXOonxw==" saltValue="Sd4WFUedDfLKoMQTDrxJuQ==" spinCount="100000" sqref="J714" name="Rango2_88_4_4_14_1"/>
    <protectedRange algorithmName="SHA-512" hashValue="EMMPgE8t/az1rHHzaZAQIhz+GQV0k2O/tQGA96sJqEEMzz1efIRa4CcLzC7iY9CCscto3g7dwz41haOE28iXYg==" saltValue="CVzFsG4X4LXUMo7796PiDQ==" spinCount="100000" sqref="B714 I714 K714:L714 D714:G714" name="Rango2_10_14_1"/>
    <protectedRange algorithmName="SHA-512" hashValue="6a5oYwZw9WJcgjqXpleUXH8uaqNEuymPPpeOb7lKBc1WoM6IG/DNyDLWmj2lYwxnZO2yhl+B61kwrxD9m9AdhQ==" saltValue="tdNQPzLQd+n9Ww064QJIaQ==" spinCount="100000" sqref="H715:H716" name="Rango2_61_16_1"/>
    <protectedRange algorithmName="SHA-512" hashValue="XM8+0Jh5zLWw02PI0Lt8dLqjTcW5ulySion19FAnruDN6QRp4UwcVqdfQxnOQAItgpWG7rNsELzjwy0iXOonxw==" saltValue="Sd4WFUedDfLKoMQTDrxJuQ==" spinCount="100000" sqref="J715:J716" name="Rango2_88_4_4_16_1"/>
    <protectedRange algorithmName="SHA-512" hashValue="EMMPgE8t/az1rHHzaZAQIhz+GQV0k2O/tQGA96sJqEEMzz1efIRa4CcLzC7iY9CCscto3g7dwz41haOE28iXYg==" saltValue="CVzFsG4X4LXUMo7796PiDQ==" spinCount="100000" sqref="B715:B716 I715:I716 K715:L716 D715:G716" name="Rango2_10_16_1"/>
    <protectedRange algorithmName="SHA-512" hashValue="6a5oYwZw9WJcgjqXpleUXH8uaqNEuymPPpeOb7lKBc1WoM6IG/DNyDLWmj2lYwxnZO2yhl+B61kwrxD9m9AdhQ==" saltValue="tdNQPzLQd+n9Ww064QJIaQ==" spinCount="100000" sqref="H717" name="Rango2_61_16_2"/>
    <protectedRange algorithmName="SHA-512" hashValue="XM8+0Jh5zLWw02PI0Lt8dLqjTcW5ulySion19FAnruDN6QRp4UwcVqdfQxnOQAItgpWG7rNsELzjwy0iXOonxw==" saltValue="Sd4WFUedDfLKoMQTDrxJuQ==" spinCount="100000" sqref="J717" name="Rango2_88_4_4_16_2"/>
    <protectedRange algorithmName="SHA-512" hashValue="EMMPgE8t/az1rHHzaZAQIhz+GQV0k2O/tQGA96sJqEEMzz1efIRa4CcLzC7iY9CCscto3g7dwz41haOE28iXYg==" saltValue="CVzFsG4X4LXUMo7796PiDQ==" spinCount="100000" sqref="B717 I717 K717:L717 D717:G717" name="Rango2_10_16_2"/>
    <protectedRange algorithmName="SHA-512" hashValue="6a5oYwZw9WJcgjqXpleUXH8uaqNEuymPPpeOb7lKBc1WoM6IG/DNyDLWmj2lYwxnZO2yhl+B61kwrxD9m9AdhQ==" saltValue="tdNQPzLQd+n9Ww064QJIaQ==" spinCount="100000" sqref="H718" name="Rango2_61_16_3"/>
    <protectedRange algorithmName="SHA-512" hashValue="XM8+0Jh5zLWw02PI0Lt8dLqjTcW5ulySion19FAnruDN6QRp4UwcVqdfQxnOQAItgpWG7rNsELzjwy0iXOonxw==" saltValue="Sd4WFUedDfLKoMQTDrxJuQ==" spinCount="100000" sqref="J718" name="Rango2_88_4_4_16_3"/>
    <protectedRange algorithmName="SHA-512" hashValue="EMMPgE8t/az1rHHzaZAQIhz+GQV0k2O/tQGA96sJqEEMzz1efIRa4CcLzC7iY9CCscto3g7dwz41haOE28iXYg==" saltValue="CVzFsG4X4LXUMo7796PiDQ==" spinCount="100000" sqref="B718 I718 K718:L718 D718:G718" name="Rango2_10_16_3"/>
    <protectedRange algorithmName="SHA-512" hashValue="6a5oYwZw9WJcgjqXpleUXH8uaqNEuymPPpeOb7lKBc1WoM6IG/DNyDLWmj2lYwxnZO2yhl+B61kwrxD9m9AdhQ==" saltValue="tdNQPzLQd+n9Ww064QJIaQ==" spinCount="100000" sqref="H719" name="Rango2_61_17_1"/>
    <protectedRange algorithmName="SHA-512" hashValue="XM8+0Jh5zLWw02PI0Lt8dLqjTcW5ulySion19FAnruDN6QRp4UwcVqdfQxnOQAItgpWG7rNsELzjwy0iXOonxw==" saltValue="Sd4WFUedDfLKoMQTDrxJuQ==" spinCount="100000" sqref="J719" name="Rango2_88_4_4_17_1"/>
    <protectedRange algorithmName="SHA-512" hashValue="EMMPgE8t/az1rHHzaZAQIhz+GQV0k2O/tQGA96sJqEEMzz1efIRa4CcLzC7iY9CCscto3g7dwz41haOE28iXYg==" saltValue="CVzFsG4X4LXUMo7796PiDQ==" spinCount="100000" sqref="B719 I719 K719:L719 D719:G719" name="Rango2_10_17_1"/>
    <protectedRange algorithmName="SHA-512" hashValue="6a5oYwZw9WJcgjqXpleUXH8uaqNEuymPPpeOb7lKBc1WoM6IG/DNyDLWmj2lYwxnZO2yhl+B61kwrxD9m9AdhQ==" saltValue="tdNQPzLQd+n9Ww064QJIaQ==" spinCount="100000" sqref="H720" name="Rango2_61_17_2"/>
    <protectedRange algorithmName="SHA-512" hashValue="XM8+0Jh5zLWw02PI0Lt8dLqjTcW5ulySion19FAnruDN6QRp4UwcVqdfQxnOQAItgpWG7rNsELzjwy0iXOonxw==" saltValue="Sd4WFUedDfLKoMQTDrxJuQ==" spinCount="100000" sqref="J720" name="Rango2_88_4_4_17_2"/>
    <protectedRange algorithmName="SHA-512" hashValue="EMMPgE8t/az1rHHzaZAQIhz+GQV0k2O/tQGA96sJqEEMzz1efIRa4CcLzC7iY9CCscto3g7dwz41haOE28iXYg==" saltValue="CVzFsG4X4LXUMo7796PiDQ==" spinCount="100000" sqref="B720 I720 K720:L720 D720:G720" name="Rango2_10_17_2"/>
    <protectedRange algorithmName="SHA-512" hashValue="6a5oYwZw9WJcgjqXpleUXH8uaqNEuymPPpeOb7lKBc1WoM6IG/DNyDLWmj2lYwxnZO2yhl+B61kwrxD9m9AdhQ==" saltValue="tdNQPzLQd+n9Ww064QJIaQ==" spinCount="100000" sqref="H721" name="Rango2_61_17_3"/>
    <protectedRange algorithmName="SHA-512" hashValue="XM8+0Jh5zLWw02PI0Lt8dLqjTcW5ulySion19FAnruDN6QRp4UwcVqdfQxnOQAItgpWG7rNsELzjwy0iXOonxw==" saltValue="Sd4WFUedDfLKoMQTDrxJuQ==" spinCount="100000" sqref="J721" name="Rango2_88_4_4_17_3"/>
    <protectedRange algorithmName="SHA-512" hashValue="EMMPgE8t/az1rHHzaZAQIhz+GQV0k2O/tQGA96sJqEEMzz1efIRa4CcLzC7iY9CCscto3g7dwz41haOE28iXYg==" saltValue="CVzFsG4X4LXUMo7796PiDQ==" spinCount="100000" sqref="B721 I721 K721:L721 D721:G721" name="Rango2_10_17_3"/>
    <protectedRange algorithmName="SHA-512" hashValue="6a5oYwZw9WJcgjqXpleUXH8uaqNEuymPPpeOb7lKBc1WoM6IG/DNyDLWmj2lYwxnZO2yhl+B61kwrxD9m9AdhQ==" saltValue="tdNQPzLQd+n9Ww064QJIaQ==" spinCount="100000" sqref="H722" name="Rango2_61_17_4"/>
    <protectedRange algorithmName="SHA-512" hashValue="XM8+0Jh5zLWw02PI0Lt8dLqjTcW5ulySion19FAnruDN6QRp4UwcVqdfQxnOQAItgpWG7rNsELzjwy0iXOonxw==" saltValue="Sd4WFUedDfLKoMQTDrxJuQ==" spinCount="100000" sqref="J722" name="Rango2_88_4_4_17_4"/>
    <protectedRange algorithmName="SHA-512" hashValue="EMMPgE8t/az1rHHzaZAQIhz+GQV0k2O/tQGA96sJqEEMzz1efIRa4CcLzC7iY9CCscto3g7dwz41haOE28iXYg==" saltValue="CVzFsG4X4LXUMo7796PiDQ==" spinCount="100000" sqref="B722 I722 K722:L722 D722:G722" name="Rango2_10_17_4"/>
    <protectedRange algorithmName="SHA-512" hashValue="6a5oYwZw9WJcgjqXpleUXH8uaqNEuymPPpeOb7lKBc1WoM6IG/DNyDLWmj2lYwxnZO2yhl+B61kwrxD9m9AdhQ==" saltValue="tdNQPzLQd+n9Ww064QJIaQ==" spinCount="100000" sqref="H723" name="Rango2_61_17_5"/>
    <protectedRange algorithmName="SHA-512" hashValue="XM8+0Jh5zLWw02PI0Lt8dLqjTcW5ulySion19FAnruDN6QRp4UwcVqdfQxnOQAItgpWG7rNsELzjwy0iXOonxw==" saltValue="Sd4WFUedDfLKoMQTDrxJuQ==" spinCount="100000" sqref="J723" name="Rango2_88_4_4_17_5"/>
    <protectedRange algorithmName="SHA-512" hashValue="EMMPgE8t/az1rHHzaZAQIhz+GQV0k2O/tQGA96sJqEEMzz1efIRa4CcLzC7iY9CCscto3g7dwz41haOE28iXYg==" saltValue="CVzFsG4X4LXUMo7796PiDQ==" spinCount="100000" sqref="B723 I723 K723:L723 D723:G723" name="Rango2_10_17_5"/>
    <protectedRange algorithmName="SHA-512" hashValue="XZw03RosI/l0z9FxmTtF29EdZ7P+4+ybhqoaAAUmURojSR5XbGfjC4f2i8gMqfY+RI9JvfdCA6PSh9TduXfUxA==" saltValue="5TPtLq2WoiRSae/yaDPnTw==" spinCount="100000" sqref="N708" name="Rango2_99_2_1"/>
    <protectedRange algorithmName="SHA-512" hashValue="KHhv3JU/LRdRrRTxxkgFceEHPZ5UzadmpZRZR3zmQRnPvkUJZuanRafIJ+qde0IWwLZSvFIQDyUAHq6v6k7XIg==" saltValue="2GKG1kCzVNNcn+vbOPuhJA==" spinCount="100000" sqref="P708" name="Rango2_2_5_2_1"/>
    <protectedRange algorithmName="SHA-512" hashValue="fPHvtIAf3pQeZUoAI9C2/vdXMHBpqqEq+67P5Ypyu4+9IWqs3yc9TZcMWQ0THLxUwqseQPyVvakuYFtCwJHsxA==" saltValue="QHIogSs2PrwAfdqa9PAOFQ==" spinCount="100000" sqref="AB708" name="Rango2_88_5_5_2_1"/>
    <protectedRange algorithmName="SHA-512" hashValue="AYYX88LSDB6RDNMvSqt0KPGWPjBqTk56tMxTOlv5QD61MGTKAAQnSnudvNDWPN0Bbllh2qRQC+P5uq7goxjdrw==" saltValue="i/iPMewnks1FoXYOjKMEVg==" spinCount="100000" sqref="AA708" name="Rango2_87_6_2_1"/>
    <protectedRange algorithmName="SHA-512" hashValue="NUll9P9xh7KbSfMYpMxsRZLfDw/y/AzW2LSWlpXVscBDqiAxmzo71xjs+a2lh+jRa7pceOC849slke4+ZKx8LA==" saltValue="8qbkKpQ+CiQuLnqgShNvXA==" spinCount="100000" sqref="S708" name="Rango2_88_6_2_1"/>
    <protectedRange algorithmName="SHA-512" hashValue="XZw03RosI/l0z9FxmTtF29EdZ7P+4+ybhqoaAAUmURojSR5XbGfjC4f2i8gMqfY+RI9JvfdCA6PSh9TduXfUxA==" saltValue="5TPtLq2WoiRSae/yaDPnTw==" spinCount="100000" sqref="T708:Z708 Q708:R708" name="Rango2_99_19_2"/>
    <protectedRange algorithmName="SHA-512" hashValue="9+DNppQbWrLYYUMoJ+lyQctV2bX3Vq9kZnegLbpjTLP49It2ovUbcartuoQTeXgP+TGpY//7mDH/UQlFCKDGiA==" saltValue="KUnni6YEm00anzSSvyLqQA==" spinCount="100000" sqref="AC708" name="Rango2_22_1"/>
    <protectedRange algorithmName="SHA-512" hashValue="CHipOQaT63FWw628cQcXXJRZlrbNZ7OgmnEbDx38UmmH7z19GRYEzXFiVOzHAy1OAaAbST7g2bHZHDKQp2qm3w==" saltValue="iRVuL+373yLHv0ZHzS9qog==" spinCount="100000" sqref="AF708:AG708 AI708" name="Rango2_88_7_5_2_1"/>
    <protectedRange algorithmName="SHA-512" hashValue="LEEeiU6pKqm7TAP46VGlz0q+evvFwpT/0iLpRuWuQ7MacbP0OGL1/FSmrIEOg2rb6M+Jla2bPbVWiGag27j87w==" saltValue="HEVt+pS5OloNDlqSnzGLLw==" spinCount="100000" sqref="AH708" name="Rango2_8_7_2_1"/>
    <protectedRange algorithmName="SHA-512" hashValue="q2z5hEFmXS0v2chiPTC/VCoDWNlnhp+Xe6Ybfxe48vIsnB/KTJQxJv+pFUnCXfZ9T6vyJopuqFFNROfQTW/JUw==" saltValue="IctfdGJb5tOTpq+KPi9vww==" spinCount="100000" sqref="AD708:AE708" name="Rango2_88_39_2_1"/>
    <protectedRange algorithmName="SHA-512" hashValue="RQ91b7oAw60DVtcgB2vRpial2kSdzJx5guGCTYUwXYkKrtrUHfiYnLf9R+SNpYXlJDYpyEJLhcWwP0EqNN86dQ==" saltValue="W3RbH3zrcY9sy39xNwXNxg==" spinCount="100000" sqref="AZ708:BH708" name="Rango2_88_99_2_1"/>
    <protectedRange algorithmName="SHA-512" hashValue="fMbmUM1DQ7FuAPRNvFL5mPdHUYjQnlLFhkuaxvHguaqR7aWyDxcmJs0jLYQfQKY+oyhsMb4Lew4VL6i7um3/ew==" saltValue="ydaTm0CeH8+/cYqoL/AMaQ==" spinCount="100000" sqref="AT708 AV708:AY708" name="Rango2_88_91_2_1"/>
    <protectedRange algorithmName="SHA-512" hashValue="CHipOQaT63FWw628cQcXXJRZlrbNZ7OgmnEbDx38UmmH7z19GRYEzXFiVOzHAy1OAaAbST7g2bHZHDKQp2qm3w==" saltValue="iRVuL+373yLHv0ZHzS9qog==" spinCount="100000" sqref="AK708" name="Rango2_88_7_5_19_2"/>
    <protectedRange algorithmName="SHA-512" hashValue="NkG6oHuDGvGBEiLAAq8MEJHEfLQUMyjihfH+DBXhT+eQW0r1yri7tOJEFRM9nbOejjjXiviq9RFo7KB7wF+xJA==" saltValue="bpjB0AAANu2X/PeR3eiFkA==" spinCount="100000" sqref="AL708:AR708" name="Rango2_88_65_2_1"/>
    <protectedRange algorithmName="SHA-512" hashValue="XZw03RosI/l0z9FxmTtF29EdZ7P+4+ybhqoaAAUmURojSR5XbGfjC4f2i8gMqfY+RI9JvfdCA6PSh9TduXfUxA==" saltValue="5TPtLq2WoiRSae/yaDPnTw==" spinCount="100000" sqref="AS708 AU708 BI708:BJ708" name="Rango2_99_36_5"/>
    <protectedRange algorithmName="SHA-512" hashValue="RQ91b7oAw60DVtcgB2vRpial2kSdzJx5guGCTYUwXYkKrtrUHfiYnLf9R+SNpYXlJDYpyEJLhcWwP0EqNN86dQ==" saltValue="W3RbH3zrcY9sy39xNwXNxg==" spinCount="100000" sqref="BU708:BX708" name="Rango2_88_99_19_2"/>
    <protectedRange algorithmName="SHA-512" hashValue="XZw03RosI/l0z9FxmTtF29EdZ7P+4+ybhqoaAAUmURojSR5XbGfjC4f2i8gMqfY+RI9JvfdCA6PSh9TduXfUxA==" saltValue="5TPtLq2WoiRSae/yaDPnTw==" spinCount="100000" sqref="BY708:CA708 BQ708:BT708" name="Rango2_99_53_2"/>
    <protectedRange algorithmName="SHA-512" hashValue="XZw03RosI/l0z9FxmTtF29EdZ7P+4+ybhqoaAAUmURojSR5XbGfjC4f2i8gMqfY+RI9JvfdCA6PSh9TduXfUxA==" saltValue="5TPtLq2WoiRSae/yaDPnTw==" spinCount="100000" sqref="CD708:CE708" name="Rango2_99_70_6"/>
    <protectedRange algorithmName="SHA-512" hashValue="XZw03RosI/l0z9FxmTtF29EdZ7P+4+ybhqoaAAUmURojSR5XbGfjC4f2i8gMqfY+RI9JvfdCA6PSh9TduXfUxA==" saltValue="5TPtLq2WoiRSae/yaDPnTw==" spinCount="100000" sqref="CI708:CJ708" name="Rango2_99_87_1"/>
    <protectedRange algorithmName="SHA-512" hashValue="XZw03RosI/l0z9FxmTtF29EdZ7P+4+ybhqoaAAUmURojSR5XbGfjC4f2i8gMqfY+RI9JvfdCA6PSh9TduXfUxA==" saltValue="5TPtLq2WoiRSae/yaDPnTw==" spinCount="100000" sqref="N709" name="Rango2_99_4_2"/>
    <protectedRange algorithmName="SHA-512" hashValue="KHhv3JU/LRdRrRTxxkgFceEHPZ5UzadmpZRZR3zmQRnPvkUJZuanRafIJ+qde0IWwLZSvFIQDyUAHq6v6k7XIg==" saltValue="2GKG1kCzVNNcn+vbOPuhJA==" spinCount="100000" sqref="P709" name="Rango2_2_5_4_2"/>
    <protectedRange algorithmName="SHA-512" hashValue="fPHvtIAf3pQeZUoAI9C2/vdXMHBpqqEq+67P5Ypyu4+9IWqs3yc9TZcMWQ0THLxUwqseQPyVvakuYFtCwJHsxA==" saltValue="QHIogSs2PrwAfdqa9PAOFQ==" spinCount="100000" sqref="AB709" name="Rango2_88_5_5_4_3"/>
    <protectedRange algorithmName="SHA-512" hashValue="AYYX88LSDB6RDNMvSqt0KPGWPjBqTk56tMxTOlv5QD61MGTKAAQnSnudvNDWPN0Bbllh2qRQC+P5uq7goxjdrw==" saltValue="i/iPMewnks1FoXYOjKMEVg==" spinCount="100000" sqref="AA709" name="Rango2_87_6_4_2"/>
    <protectedRange algorithmName="SHA-512" hashValue="NUll9P9xh7KbSfMYpMxsRZLfDw/y/AzW2LSWlpXVscBDqiAxmzo71xjs+a2lh+jRa7pceOC849slke4+ZKx8LA==" saltValue="8qbkKpQ+CiQuLnqgShNvXA==" spinCount="100000" sqref="S709" name="Rango2_88_6_4_2"/>
    <protectedRange algorithmName="SHA-512" hashValue="XZw03RosI/l0z9FxmTtF29EdZ7P+4+ybhqoaAAUmURojSR5XbGfjC4f2i8gMqfY+RI9JvfdCA6PSh9TduXfUxA==" saltValue="5TPtLq2WoiRSae/yaDPnTw==" spinCount="100000" sqref="T709:Z709 Q709:R709" name="Rango2_99_21_5"/>
    <protectedRange algorithmName="SHA-512" hashValue="9+DNppQbWrLYYUMoJ+lyQctV2bX3Vq9kZnegLbpjTLP49It2ovUbcartuoQTeXgP+TGpY//7mDH/UQlFCKDGiA==" saltValue="KUnni6YEm00anzSSvyLqQA==" spinCount="100000" sqref="AC709" name="Rango2_25_2"/>
    <protectedRange algorithmName="SHA-512" hashValue="CHipOQaT63FWw628cQcXXJRZlrbNZ7OgmnEbDx38UmmH7z19GRYEzXFiVOzHAy1OAaAbST7g2bHZHDKQp2qm3w==" saltValue="iRVuL+373yLHv0ZHzS9qog==" spinCount="100000" sqref="AF709:AG709 AI709" name="Rango2_88_7_5_4_2"/>
    <protectedRange algorithmName="SHA-512" hashValue="LEEeiU6pKqm7TAP46VGlz0q+evvFwpT/0iLpRuWuQ7MacbP0OGL1/FSmrIEOg2rb6M+Jla2bPbVWiGag27j87w==" saltValue="HEVt+pS5OloNDlqSnzGLLw==" spinCount="100000" sqref="AH709" name="Rango2_8_7_4_2"/>
    <protectedRange algorithmName="SHA-512" hashValue="q2z5hEFmXS0v2chiPTC/VCoDWNlnhp+Xe6Ybfxe48vIsnB/KTJQxJv+pFUnCXfZ9T6vyJopuqFFNROfQTW/JUw==" saltValue="IctfdGJb5tOTpq+KPi9vww==" spinCount="100000" sqref="AD709:AE709" name="Rango2_88_39_4_2"/>
    <protectedRange algorithmName="SHA-512" hashValue="RQ91b7oAw60DVtcgB2vRpial2kSdzJx5guGCTYUwXYkKrtrUHfiYnLf9R+SNpYXlJDYpyEJLhcWwP0EqNN86dQ==" saltValue="W3RbH3zrcY9sy39xNwXNxg==" spinCount="100000" sqref="AZ709:BH709" name="Rango2_88_99_4_2"/>
    <protectedRange algorithmName="SHA-512" hashValue="fMbmUM1DQ7FuAPRNvFL5mPdHUYjQnlLFhkuaxvHguaqR7aWyDxcmJs0jLYQfQKY+oyhsMb4Lew4VL6i7um3/ew==" saltValue="ydaTm0CeH8+/cYqoL/AMaQ==" spinCount="100000" sqref="AT709 AV709:AY709" name="Rango2_88_91_4_2"/>
    <protectedRange algorithmName="SHA-512" hashValue="CHipOQaT63FWw628cQcXXJRZlrbNZ7OgmnEbDx38UmmH7z19GRYEzXFiVOzHAy1OAaAbST7g2bHZHDKQp2qm3w==" saltValue="iRVuL+373yLHv0ZHzS9qog==" spinCount="100000" sqref="AK709" name="Rango2_88_7_5_21_2"/>
    <protectedRange algorithmName="SHA-512" hashValue="NkG6oHuDGvGBEiLAAq8MEJHEfLQUMyjihfH+DBXhT+eQW0r1yri7tOJEFRM9nbOejjjXiviq9RFo7KB7wF+xJA==" saltValue="bpjB0AAANu2X/PeR3eiFkA==" spinCount="100000" sqref="AL709:AR709" name="Rango2_88_65_4_2"/>
    <protectedRange algorithmName="SHA-512" hashValue="XZw03RosI/l0z9FxmTtF29EdZ7P+4+ybhqoaAAUmURojSR5XbGfjC4f2i8gMqfY+RI9JvfdCA6PSh9TduXfUxA==" saltValue="5TPtLq2WoiRSae/yaDPnTw==" spinCount="100000" sqref="AS709 AU709 BI709:BJ709" name="Rango2_99_38_2"/>
    <protectedRange algorithmName="SHA-512" hashValue="RQ91b7oAw60DVtcgB2vRpial2kSdzJx5guGCTYUwXYkKrtrUHfiYnLf9R+SNpYXlJDYpyEJLhcWwP0EqNN86dQ==" saltValue="W3RbH3zrcY9sy39xNwXNxg==" spinCount="100000" sqref="BU709:BX709" name="Rango2_88_99_21_2"/>
    <protectedRange algorithmName="SHA-512" hashValue="XZw03RosI/l0z9FxmTtF29EdZ7P+4+ybhqoaAAUmURojSR5XbGfjC4f2i8gMqfY+RI9JvfdCA6PSh9TduXfUxA==" saltValue="5TPtLq2WoiRSae/yaDPnTw==" spinCount="100000" sqref="BY709:CA709 BQ709:BT709" name="Rango2_99_55_1"/>
    <protectedRange algorithmName="SHA-512" hashValue="XZw03RosI/l0z9FxmTtF29EdZ7P+4+ybhqoaAAUmURojSR5XbGfjC4f2i8gMqfY+RI9JvfdCA6PSh9TduXfUxA==" saltValue="5TPtLq2WoiRSae/yaDPnTw==" spinCount="100000" sqref="CD709:CE709" name="Rango2_99_72_4"/>
    <protectedRange algorithmName="SHA-512" hashValue="XZw03RosI/l0z9FxmTtF29EdZ7P+4+ybhqoaAAUmURojSR5XbGfjC4f2i8gMqfY+RI9JvfdCA6PSh9TduXfUxA==" saltValue="5TPtLq2WoiRSae/yaDPnTw==" spinCount="100000" sqref="CI709:CJ709" name="Rango2_99_89_1"/>
    <protectedRange algorithmName="SHA-512" hashValue="XZw03RosI/l0z9FxmTtF29EdZ7P+4+ybhqoaAAUmURojSR5XbGfjC4f2i8gMqfY+RI9JvfdCA6PSh9TduXfUxA==" saltValue="5TPtLq2WoiRSae/yaDPnTw==" spinCount="100000" sqref="N710" name="Rango2_99_6_4"/>
    <protectedRange algorithmName="SHA-512" hashValue="KHhv3JU/LRdRrRTxxkgFceEHPZ5UzadmpZRZR3zmQRnPvkUJZuanRafIJ+qde0IWwLZSvFIQDyUAHq6v6k7XIg==" saltValue="2GKG1kCzVNNcn+vbOPuhJA==" spinCount="100000" sqref="P710" name="Rango2_2_5_6_1"/>
    <protectedRange algorithmName="SHA-512" hashValue="fPHvtIAf3pQeZUoAI9C2/vdXMHBpqqEq+67P5Ypyu4+9IWqs3yc9TZcMWQ0THLxUwqseQPyVvakuYFtCwJHsxA==" saltValue="QHIogSs2PrwAfdqa9PAOFQ==" spinCount="100000" sqref="AB710" name="Rango2_88_5_5_6_1"/>
    <protectedRange algorithmName="SHA-512" hashValue="AYYX88LSDB6RDNMvSqt0KPGWPjBqTk56tMxTOlv5QD61MGTKAAQnSnudvNDWPN0Bbllh2qRQC+P5uq7goxjdrw==" saltValue="i/iPMewnks1FoXYOjKMEVg==" spinCount="100000" sqref="AA710" name="Rango2_87_6_6_1"/>
    <protectedRange algorithmName="SHA-512" hashValue="NUll9P9xh7KbSfMYpMxsRZLfDw/y/AzW2LSWlpXVscBDqiAxmzo71xjs+a2lh+jRa7pceOC849slke4+ZKx8LA==" saltValue="8qbkKpQ+CiQuLnqgShNvXA==" spinCount="100000" sqref="S710" name="Rango2_88_6_6_1"/>
    <protectedRange algorithmName="SHA-512" hashValue="XZw03RosI/l0z9FxmTtF29EdZ7P+4+ybhqoaAAUmURojSR5XbGfjC4f2i8gMqfY+RI9JvfdCA6PSh9TduXfUxA==" saltValue="5TPtLq2WoiRSae/yaDPnTw==" spinCount="100000" sqref="T710:Z710 Q710:R710" name="Rango2_99_23_3"/>
    <protectedRange algorithmName="SHA-512" hashValue="9+DNppQbWrLYYUMoJ+lyQctV2bX3Vq9kZnegLbpjTLP49It2ovUbcartuoQTeXgP+TGpY//7mDH/UQlFCKDGiA==" saltValue="KUnni6YEm00anzSSvyLqQA==" spinCount="100000" sqref="AC710" name="Rango2_32_4"/>
    <protectedRange algorithmName="SHA-512" hashValue="CHipOQaT63FWw628cQcXXJRZlrbNZ7OgmnEbDx38UmmH7z19GRYEzXFiVOzHAy1OAaAbST7g2bHZHDKQp2qm3w==" saltValue="iRVuL+373yLHv0ZHzS9qog==" spinCount="100000" sqref="AF710:AG710 AI710" name="Rango2_88_7_5_6_1"/>
    <protectedRange algorithmName="SHA-512" hashValue="LEEeiU6pKqm7TAP46VGlz0q+evvFwpT/0iLpRuWuQ7MacbP0OGL1/FSmrIEOg2rb6M+Jla2bPbVWiGag27j87w==" saltValue="HEVt+pS5OloNDlqSnzGLLw==" spinCount="100000" sqref="AH710" name="Rango2_8_7_6_1"/>
    <protectedRange algorithmName="SHA-512" hashValue="q2z5hEFmXS0v2chiPTC/VCoDWNlnhp+Xe6Ybfxe48vIsnB/KTJQxJv+pFUnCXfZ9T6vyJopuqFFNROfQTW/JUw==" saltValue="IctfdGJb5tOTpq+KPi9vww==" spinCount="100000" sqref="AD710:AE710" name="Rango2_88_39_6_4"/>
    <protectedRange algorithmName="SHA-512" hashValue="RQ91b7oAw60DVtcgB2vRpial2kSdzJx5guGCTYUwXYkKrtrUHfiYnLf9R+SNpYXlJDYpyEJLhcWwP0EqNN86dQ==" saltValue="W3RbH3zrcY9sy39xNwXNxg==" spinCount="100000" sqref="AZ710:BH710" name="Rango2_88_99_6_1"/>
    <protectedRange algorithmName="SHA-512" hashValue="fMbmUM1DQ7FuAPRNvFL5mPdHUYjQnlLFhkuaxvHguaqR7aWyDxcmJs0jLYQfQKY+oyhsMb4Lew4VL6i7um3/ew==" saltValue="ydaTm0CeH8+/cYqoL/AMaQ==" spinCount="100000" sqref="AT710 AV710:AY710" name="Rango2_88_91_6_1"/>
    <protectedRange algorithmName="SHA-512" hashValue="CHipOQaT63FWw628cQcXXJRZlrbNZ7OgmnEbDx38UmmH7z19GRYEzXFiVOzHAy1OAaAbST7g2bHZHDKQp2qm3w==" saltValue="iRVuL+373yLHv0ZHzS9qog==" spinCount="100000" sqref="AK710" name="Rango2_88_7_5_23_2"/>
    <protectedRange algorithmName="SHA-512" hashValue="NkG6oHuDGvGBEiLAAq8MEJHEfLQUMyjihfH+DBXhT+eQW0r1yri7tOJEFRM9nbOejjjXiviq9RFo7KB7wF+xJA==" saltValue="bpjB0AAANu2X/PeR3eiFkA==" spinCount="100000" sqref="AL710:AR710" name="Rango2_88_65_6_1"/>
    <protectedRange algorithmName="SHA-512" hashValue="XZw03RosI/l0z9FxmTtF29EdZ7P+4+ybhqoaAAUmURojSR5XbGfjC4f2i8gMqfY+RI9JvfdCA6PSh9TduXfUxA==" saltValue="5TPtLq2WoiRSae/yaDPnTw==" spinCount="100000" sqref="AS710 AU710 BI710:BJ710" name="Rango2_99_40_4"/>
    <protectedRange algorithmName="SHA-512" hashValue="RQ91b7oAw60DVtcgB2vRpial2kSdzJx5guGCTYUwXYkKrtrUHfiYnLf9R+SNpYXlJDYpyEJLhcWwP0EqNN86dQ==" saltValue="W3RbH3zrcY9sy39xNwXNxg==" spinCount="100000" sqref="BU710:BX710" name="Rango2_88_99_23_3"/>
    <protectedRange algorithmName="SHA-512" hashValue="XZw03RosI/l0z9FxmTtF29EdZ7P+4+ybhqoaAAUmURojSR5XbGfjC4f2i8gMqfY+RI9JvfdCA6PSh9TduXfUxA==" saltValue="5TPtLq2WoiRSae/yaDPnTw==" spinCount="100000" sqref="BY710:CA710 BQ710:BT710" name="Rango2_99_57_1"/>
    <protectedRange algorithmName="SHA-512" hashValue="XZw03RosI/l0z9FxmTtF29EdZ7P+4+ybhqoaAAUmURojSR5XbGfjC4f2i8gMqfY+RI9JvfdCA6PSh9TduXfUxA==" saltValue="5TPtLq2WoiRSae/yaDPnTw==" spinCount="100000" sqref="CD710:CE710" name="Rango2_99_74_1"/>
    <protectedRange algorithmName="SHA-512" hashValue="XZw03RosI/l0z9FxmTtF29EdZ7P+4+ybhqoaAAUmURojSR5XbGfjC4f2i8gMqfY+RI9JvfdCA6PSh9TduXfUxA==" saltValue="5TPtLq2WoiRSae/yaDPnTw==" spinCount="100000" sqref="CI710:CJ710" name="Rango2_99_91_1"/>
    <protectedRange algorithmName="SHA-512" hashValue="XZw03RosI/l0z9FxmTtF29EdZ7P+4+ybhqoaAAUmURojSR5XbGfjC4f2i8gMqfY+RI9JvfdCA6PSh9TduXfUxA==" saltValue="5TPtLq2WoiRSae/yaDPnTw==" spinCount="100000" sqref="N711" name="Rango2_99_9_2"/>
    <protectedRange algorithmName="SHA-512" hashValue="XZw03RosI/l0z9FxmTtF29EdZ7P+4+ybhqoaAAUmURojSR5XbGfjC4f2i8gMqfY+RI9JvfdCA6PSh9TduXfUxA==" saltValue="5TPtLq2WoiRSae/yaDPnTw==" spinCount="100000" sqref="N712" name="Rango2_99_10_2"/>
    <protectedRange algorithmName="SHA-512" hashValue="KHhv3JU/LRdRrRTxxkgFceEHPZ5UzadmpZRZR3zmQRnPvkUJZuanRafIJ+qde0IWwLZSvFIQDyUAHq6v6k7XIg==" saltValue="2GKG1kCzVNNcn+vbOPuhJA==" spinCount="100000" sqref="P711" name="Rango2_2_5_9_5"/>
    <protectedRange algorithmName="SHA-512" hashValue="KHhv3JU/LRdRrRTxxkgFceEHPZ5UzadmpZRZR3zmQRnPvkUJZuanRafIJ+qde0IWwLZSvFIQDyUAHq6v6k7XIg==" saltValue="2GKG1kCzVNNcn+vbOPuhJA==" spinCount="100000" sqref="P712" name="Rango2_2_5_10_2"/>
    <protectedRange algorithmName="SHA-512" hashValue="fPHvtIAf3pQeZUoAI9C2/vdXMHBpqqEq+67P5Ypyu4+9IWqs3yc9TZcMWQ0THLxUwqseQPyVvakuYFtCwJHsxA==" saltValue="QHIogSs2PrwAfdqa9PAOFQ==" spinCount="100000" sqref="AB711" name="Rango2_88_5_5_9_5"/>
    <protectedRange algorithmName="SHA-512" hashValue="AYYX88LSDB6RDNMvSqt0KPGWPjBqTk56tMxTOlv5QD61MGTKAAQnSnudvNDWPN0Bbllh2qRQC+P5uq7goxjdrw==" saltValue="i/iPMewnks1FoXYOjKMEVg==" spinCount="100000" sqref="AA711" name="Rango2_87_6_9_5"/>
    <protectedRange algorithmName="SHA-512" hashValue="NUll9P9xh7KbSfMYpMxsRZLfDw/y/AzW2LSWlpXVscBDqiAxmzo71xjs+a2lh+jRa7pceOC849slke4+ZKx8LA==" saltValue="8qbkKpQ+CiQuLnqgShNvXA==" spinCount="100000" sqref="S711" name="Rango2_88_6_9_5"/>
    <protectedRange algorithmName="SHA-512" hashValue="XZw03RosI/l0z9FxmTtF29EdZ7P+4+ybhqoaAAUmURojSR5XbGfjC4f2i8gMqfY+RI9JvfdCA6PSh9TduXfUxA==" saltValue="5TPtLq2WoiRSae/yaDPnTw==" spinCount="100000" sqref="T711:Z711 Q711:R711" name="Rango2_99_26_1"/>
    <protectedRange algorithmName="SHA-512" hashValue="9+DNppQbWrLYYUMoJ+lyQctV2bX3Vq9kZnegLbpjTLP49It2ovUbcartuoQTeXgP+TGpY//7mDH/UQlFCKDGiA==" saltValue="KUnni6YEm00anzSSvyLqQA==" spinCount="100000" sqref="AC711" name="Rango2_36_2"/>
    <protectedRange algorithmName="SHA-512" hashValue="fPHvtIAf3pQeZUoAI9C2/vdXMHBpqqEq+67P5Ypyu4+9IWqs3yc9TZcMWQ0THLxUwqseQPyVvakuYFtCwJHsxA==" saltValue="QHIogSs2PrwAfdqa9PAOFQ==" spinCount="100000" sqref="AB712" name="Rango2_88_5_5_10_2"/>
    <protectedRange algorithmName="SHA-512" hashValue="AYYX88LSDB6RDNMvSqt0KPGWPjBqTk56tMxTOlv5QD61MGTKAAQnSnudvNDWPN0Bbllh2qRQC+P5uq7goxjdrw==" saltValue="i/iPMewnks1FoXYOjKMEVg==" spinCount="100000" sqref="AA712" name="Rango2_87_6_10_2"/>
    <protectedRange algorithmName="SHA-512" hashValue="NUll9P9xh7KbSfMYpMxsRZLfDw/y/AzW2LSWlpXVscBDqiAxmzo71xjs+a2lh+jRa7pceOC849slke4+ZKx8LA==" saltValue="8qbkKpQ+CiQuLnqgShNvXA==" spinCount="100000" sqref="S712" name="Rango2_88_6_10_2"/>
    <protectedRange algorithmName="SHA-512" hashValue="XZw03RosI/l0z9FxmTtF29EdZ7P+4+ybhqoaAAUmURojSR5XbGfjC4f2i8gMqfY+RI9JvfdCA6PSh9TduXfUxA==" saltValue="5TPtLq2WoiRSae/yaDPnTw==" spinCount="100000" sqref="T712:Z712 Q712:R712" name="Rango2_99_27_4"/>
    <protectedRange algorithmName="SHA-512" hashValue="9+DNppQbWrLYYUMoJ+lyQctV2bX3Vq9kZnegLbpjTLP49It2ovUbcartuoQTeXgP+TGpY//7mDH/UQlFCKDGiA==" saltValue="KUnni6YEm00anzSSvyLqQA==" spinCount="100000" sqref="AC712" name="Rango2_37_2"/>
    <protectedRange algorithmName="SHA-512" hashValue="CHipOQaT63FWw628cQcXXJRZlrbNZ7OgmnEbDx38UmmH7z19GRYEzXFiVOzHAy1OAaAbST7g2bHZHDKQp2qm3w==" saltValue="iRVuL+373yLHv0ZHzS9qog==" spinCount="100000" sqref="AF711:AG711 AI711" name="Rango2_88_7_5_9_5"/>
    <protectedRange algorithmName="SHA-512" hashValue="LEEeiU6pKqm7TAP46VGlz0q+evvFwpT/0iLpRuWuQ7MacbP0OGL1/FSmrIEOg2rb6M+Jla2bPbVWiGag27j87w==" saltValue="HEVt+pS5OloNDlqSnzGLLw==" spinCount="100000" sqref="AH711" name="Rango2_8_7_9_5"/>
    <protectedRange algorithmName="SHA-512" hashValue="q2z5hEFmXS0v2chiPTC/VCoDWNlnhp+Xe6Ybfxe48vIsnB/KTJQxJv+pFUnCXfZ9T6vyJopuqFFNROfQTW/JUw==" saltValue="IctfdGJb5tOTpq+KPi9vww==" spinCount="100000" sqref="AD711:AE711" name="Rango2_88_39_9_2"/>
    <protectedRange algorithmName="SHA-512" hashValue="CHipOQaT63FWw628cQcXXJRZlrbNZ7OgmnEbDx38UmmH7z19GRYEzXFiVOzHAy1OAaAbST7g2bHZHDKQp2qm3w==" saltValue="iRVuL+373yLHv0ZHzS9qog==" spinCount="100000" sqref="AF712:AG712 AI712" name="Rango2_88_7_5_10_2"/>
    <protectedRange algorithmName="SHA-512" hashValue="LEEeiU6pKqm7TAP46VGlz0q+evvFwpT/0iLpRuWuQ7MacbP0OGL1/FSmrIEOg2rb6M+Jla2bPbVWiGag27j87w==" saltValue="HEVt+pS5OloNDlqSnzGLLw==" spinCount="100000" sqref="AH712" name="Rango2_8_7_10_2"/>
    <protectedRange algorithmName="SHA-512" hashValue="q2z5hEFmXS0v2chiPTC/VCoDWNlnhp+Xe6Ybfxe48vIsnB/KTJQxJv+pFUnCXfZ9T6vyJopuqFFNROfQTW/JUw==" saltValue="IctfdGJb5tOTpq+KPi9vww==" spinCount="100000" sqref="AD712:AE712" name="Rango2_88_39_10_3"/>
    <protectedRange algorithmName="SHA-512" hashValue="RQ91b7oAw60DVtcgB2vRpial2kSdzJx5guGCTYUwXYkKrtrUHfiYnLf9R+SNpYXlJDYpyEJLhcWwP0EqNN86dQ==" saltValue="W3RbH3zrcY9sy39xNwXNxg==" spinCount="100000" sqref="AZ711:BH711" name="Rango2_88_99_9_5"/>
    <protectedRange algorithmName="SHA-512" hashValue="fMbmUM1DQ7FuAPRNvFL5mPdHUYjQnlLFhkuaxvHguaqR7aWyDxcmJs0jLYQfQKY+oyhsMb4Lew4VL6i7um3/ew==" saltValue="ydaTm0CeH8+/cYqoL/AMaQ==" spinCount="100000" sqref="AT711 AV711:AY711" name="Rango2_88_91_9_5"/>
    <protectedRange algorithmName="SHA-512" hashValue="CHipOQaT63FWw628cQcXXJRZlrbNZ7OgmnEbDx38UmmH7z19GRYEzXFiVOzHAy1OAaAbST7g2bHZHDKQp2qm3w==" saltValue="iRVuL+373yLHv0ZHzS9qog==" spinCount="100000" sqref="AK711" name="Rango2_88_7_5_26_1"/>
    <protectedRange algorithmName="SHA-512" hashValue="NkG6oHuDGvGBEiLAAq8MEJHEfLQUMyjihfH+DBXhT+eQW0r1yri7tOJEFRM9nbOejjjXiviq9RFo7KB7wF+xJA==" saltValue="bpjB0AAANu2X/PeR3eiFkA==" spinCount="100000" sqref="AL711:AR711" name="Rango2_88_65_9_5"/>
    <protectedRange algorithmName="SHA-512" hashValue="XZw03RosI/l0z9FxmTtF29EdZ7P+4+ybhqoaAAUmURojSR5XbGfjC4f2i8gMqfY+RI9JvfdCA6PSh9TduXfUxA==" saltValue="5TPtLq2WoiRSae/yaDPnTw==" spinCount="100000" sqref="AS711 AU711 BI711:BJ711" name="Rango2_99_43_2"/>
    <protectedRange algorithmName="SHA-512" hashValue="RQ91b7oAw60DVtcgB2vRpial2kSdzJx5guGCTYUwXYkKrtrUHfiYnLf9R+SNpYXlJDYpyEJLhcWwP0EqNN86dQ==" saltValue="W3RbH3zrcY9sy39xNwXNxg==" spinCount="100000" sqref="AZ712:BH712" name="Rango2_88_99_10_3"/>
    <protectedRange algorithmName="SHA-512" hashValue="fMbmUM1DQ7FuAPRNvFL5mPdHUYjQnlLFhkuaxvHguaqR7aWyDxcmJs0jLYQfQKY+oyhsMb4Lew4VL6i7um3/ew==" saltValue="ydaTm0CeH8+/cYqoL/AMaQ==" spinCount="100000" sqref="AT712 AV712:AY712" name="Rango2_88_91_10_2"/>
    <protectedRange algorithmName="SHA-512" hashValue="CHipOQaT63FWw628cQcXXJRZlrbNZ7OgmnEbDx38UmmH7z19GRYEzXFiVOzHAy1OAaAbST7g2bHZHDKQp2qm3w==" saltValue="iRVuL+373yLHv0ZHzS9qog==" spinCount="100000" sqref="AK712" name="Rango2_88_7_5_27_1"/>
    <protectedRange algorithmName="SHA-512" hashValue="NkG6oHuDGvGBEiLAAq8MEJHEfLQUMyjihfH+DBXhT+eQW0r1yri7tOJEFRM9nbOejjjXiviq9RFo7KB7wF+xJA==" saltValue="bpjB0AAANu2X/PeR3eiFkA==" spinCount="100000" sqref="AL712:AR712" name="Rango2_88_65_10_2"/>
    <protectedRange algorithmName="SHA-512" hashValue="XZw03RosI/l0z9FxmTtF29EdZ7P+4+ybhqoaAAUmURojSR5XbGfjC4f2i8gMqfY+RI9JvfdCA6PSh9TduXfUxA==" saltValue="5TPtLq2WoiRSae/yaDPnTw==" spinCount="100000" sqref="AS712 AU712 BI712:BJ712" name="Rango2_99_44_2"/>
    <protectedRange algorithmName="SHA-512" hashValue="RQ91b7oAw60DVtcgB2vRpial2kSdzJx5guGCTYUwXYkKrtrUHfiYnLf9R+SNpYXlJDYpyEJLhcWwP0EqNN86dQ==" saltValue="W3RbH3zrcY9sy39xNwXNxg==" spinCount="100000" sqref="BU711:BX711" name="Rango2_88_99_26_1"/>
    <protectedRange algorithmName="SHA-512" hashValue="XZw03RosI/l0z9FxmTtF29EdZ7P+4+ybhqoaAAUmURojSR5XbGfjC4f2i8gMqfY+RI9JvfdCA6PSh9TduXfUxA==" saltValue="5TPtLq2WoiRSae/yaDPnTw==" spinCount="100000" sqref="BY711:CA711 BQ711:BT711" name="Rango2_99_60_4"/>
    <protectedRange algorithmName="SHA-512" hashValue="RQ91b7oAw60DVtcgB2vRpial2kSdzJx5guGCTYUwXYkKrtrUHfiYnLf9R+SNpYXlJDYpyEJLhcWwP0EqNN86dQ==" saltValue="W3RbH3zrcY9sy39xNwXNxg==" spinCount="100000" sqref="BU712:BX712" name="Rango2_88_99_27_1"/>
    <protectedRange algorithmName="SHA-512" hashValue="XZw03RosI/l0z9FxmTtF29EdZ7P+4+ybhqoaAAUmURojSR5XbGfjC4f2i8gMqfY+RI9JvfdCA6PSh9TduXfUxA==" saltValue="5TPtLq2WoiRSae/yaDPnTw==" spinCount="100000" sqref="BY712:CA712 BQ712:BT712" name="Rango2_99_61_1"/>
    <protectedRange algorithmName="SHA-512" hashValue="XZw03RosI/l0z9FxmTtF29EdZ7P+4+ybhqoaAAUmURojSR5XbGfjC4f2i8gMqfY+RI9JvfdCA6PSh9TduXfUxA==" saltValue="5TPtLq2WoiRSae/yaDPnTw==" spinCount="100000" sqref="CD711:CE711" name="Rango2_99_77_1"/>
    <protectedRange algorithmName="SHA-512" hashValue="XZw03RosI/l0z9FxmTtF29EdZ7P+4+ybhqoaAAUmURojSR5XbGfjC4f2i8gMqfY+RI9JvfdCA6PSh9TduXfUxA==" saltValue="5TPtLq2WoiRSae/yaDPnTw==" spinCount="100000" sqref="CD712:CE712" name="Rango2_99_78_1"/>
    <protectedRange algorithmName="SHA-512" hashValue="XZw03RosI/l0z9FxmTtF29EdZ7P+4+ybhqoaAAUmURojSR5XbGfjC4f2i8gMqfY+RI9JvfdCA6PSh9TduXfUxA==" saltValue="5TPtLq2WoiRSae/yaDPnTw==" spinCount="100000" sqref="CI711:CJ711" name="Rango2_99_94_2"/>
    <protectedRange algorithmName="SHA-512" hashValue="XZw03RosI/l0z9FxmTtF29EdZ7P+4+ybhqoaAAUmURojSR5XbGfjC4f2i8gMqfY+RI9JvfdCA6PSh9TduXfUxA==" saltValue="5TPtLq2WoiRSae/yaDPnTw==" spinCount="100000" sqref="CI712:CJ712" name="Rango2_99_95_2"/>
    <protectedRange algorithmName="SHA-512" hashValue="XZw03RosI/l0z9FxmTtF29EdZ7P+4+ybhqoaAAUmURojSR5XbGfjC4f2i8gMqfY+RI9JvfdCA6PSh9TduXfUxA==" saltValue="5TPtLq2WoiRSae/yaDPnTw==" spinCount="100000" sqref="N713" name="Rango2_99_10_3"/>
    <protectedRange algorithmName="SHA-512" hashValue="KHhv3JU/LRdRrRTxxkgFceEHPZ5UzadmpZRZR3zmQRnPvkUJZuanRafIJ+qde0IWwLZSvFIQDyUAHq6v6k7XIg==" saltValue="2GKG1kCzVNNcn+vbOPuhJA==" spinCount="100000" sqref="P713" name="Rango2_2_5_10_3"/>
    <protectedRange algorithmName="SHA-512" hashValue="fPHvtIAf3pQeZUoAI9C2/vdXMHBpqqEq+67P5Ypyu4+9IWqs3yc9TZcMWQ0THLxUwqseQPyVvakuYFtCwJHsxA==" saltValue="QHIogSs2PrwAfdqa9PAOFQ==" spinCount="100000" sqref="AB713" name="Rango2_88_5_5_10_3"/>
    <protectedRange algorithmName="SHA-512" hashValue="AYYX88LSDB6RDNMvSqt0KPGWPjBqTk56tMxTOlv5QD61MGTKAAQnSnudvNDWPN0Bbllh2qRQC+P5uq7goxjdrw==" saltValue="i/iPMewnks1FoXYOjKMEVg==" spinCount="100000" sqref="AA713" name="Rango2_87_6_10_3"/>
    <protectedRange algorithmName="SHA-512" hashValue="NUll9P9xh7KbSfMYpMxsRZLfDw/y/AzW2LSWlpXVscBDqiAxmzo71xjs+a2lh+jRa7pceOC849slke4+ZKx8LA==" saltValue="8qbkKpQ+CiQuLnqgShNvXA==" spinCount="100000" sqref="S713" name="Rango2_88_6_10_3"/>
    <protectedRange algorithmName="SHA-512" hashValue="XZw03RosI/l0z9FxmTtF29EdZ7P+4+ybhqoaAAUmURojSR5XbGfjC4f2i8gMqfY+RI9JvfdCA6PSh9TduXfUxA==" saltValue="5TPtLq2WoiRSae/yaDPnTw==" spinCount="100000" sqref="T713:Z713 Q713:R713" name="Rango2_99_27_5"/>
    <protectedRange algorithmName="SHA-512" hashValue="9+DNppQbWrLYYUMoJ+lyQctV2bX3Vq9kZnegLbpjTLP49It2ovUbcartuoQTeXgP+TGpY//7mDH/UQlFCKDGiA==" saltValue="KUnni6YEm00anzSSvyLqQA==" spinCount="100000" sqref="AC713" name="Rango2_37_3"/>
    <protectedRange algorithmName="SHA-512" hashValue="CHipOQaT63FWw628cQcXXJRZlrbNZ7OgmnEbDx38UmmH7z19GRYEzXFiVOzHAy1OAaAbST7g2bHZHDKQp2qm3w==" saltValue="iRVuL+373yLHv0ZHzS9qog==" spinCount="100000" sqref="AF713:AG713 AI713" name="Rango2_88_7_5_10_3"/>
    <protectedRange algorithmName="SHA-512" hashValue="LEEeiU6pKqm7TAP46VGlz0q+evvFwpT/0iLpRuWuQ7MacbP0OGL1/FSmrIEOg2rb6M+Jla2bPbVWiGag27j87w==" saltValue="HEVt+pS5OloNDlqSnzGLLw==" spinCount="100000" sqref="AH713" name="Rango2_8_7_10_3"/>
    <protectedRange algorithmName="SHA-512" hashValue="q2z5hEFmXS0v2chiPTC/VCoDWNlnhp+Xe6Ybfxe48vIsnB/KTJQxJv+pFUnCXfZ9T6vyJopuqFFNROfQTW/JUw==" saltValue="IctfdGJb5tOTpq+KPi9vww==" spinCount="100000" sqref="AD713:AE713" name="Rango2_88_39_10_4"/>
    <protectedRange algorithmName="SHA-512" hashValue="RQ91b7oAw60DVtcgB2vRpial2kSdzJx5guGCTYUwXYkKrtrUHfiYnLf9R+SNpYXlJDYpyEJLhcWwP0EqNN86dQ==" saltValue="W3RbH3zrcY9sy39xNwXNxg==" spinCount="100000" sqref="AZ713:BH713" name="Rango2_88_99_10_4"/>
    <protectedRange algorithmName="SHA-512" hashValue="fMbmUM1DQ7FuAPRNvFL5mPdHUYjQnlLFhkuaxvHguaqR7aWyDxcmJs0jLYQfQKY+oyhsMb4Lew4VL6i7um3/ew==" saltValue="ydaTm0CeH8+/cYqoL/AMaQ==" spinCount="100000" sqref="AT713 AV713:AY713" name="Rango2_88_91_10_3"/>
    <protectedRange algorithmName="SHA-512" hashValue="CHipOQaT63FWw628cQcXXJRZlrbNZ7OgmnEbDx38UmmH7z19GRYEzXFiVOzHAy1OAaAbST7g2bHZHDKQp2qm3w==" saltValue="iRVuL+373yLHv0ZHzS9qog==" spinCount="100000" sqref="AK713" name="Rango2_88_7_5_27_2"/>
    <protectedRange algorithmName="SHA-512" hashValue="NkG6oHuDGvGBEiLAAq8MEJHEfLQUMyjihfH+DBXhT+eQW0r1yri7tOJEFRM9nbOejjjXiviq9RFo7KB7wF+xJA==" saltValue="bpjB0AAANu2X/PeR3eiFkA==" spinCount="100000" sqref="AL713:AR713" name="Rango2_88_65_10_3"/>
    <protectedRange algorithmName="SHA-512" hashValue="XZw03RosI/l0z9FxmTtF29EdZ7P+4+ybhqoaAAUmURojSR5XbGfjC4f2i8gMqfY+RI9JvfdCA6PSh9TduXfUxA==" saltValue="5TPtLq2WoiRSae/yaDPnTw==" spinCount="100000" sqref="AS713 AU713 BI713:BJ713" name="Rango2_99_44_3"/>
    <protectedRange algorithmName="SHA-512" hashValue="RQ91b7oAw60DVtcgB2vRpial2kSdzJx5guGCTYUwXYkKrtrUHfiYnLf9R+SNpYXlJDYpyEJLhcWwP0EqNN86dQ==" saltValue="W3RbH3zrcY9sy39xNwXNxg==" spinCount="100000" sqref="BU713:BX713" name="Rango2_88_99_27_2"/>
    <protectedRange algorithmName="SHA-512" hashValue="XZw03RosI/l0z9FxmTtF29EdZ7P+4+ybhqoaAAUmURojSR5XbGfjC4f2i8gMqfY+RI9JvfdCA6PSh9TduXfUxA==" saltValue="5TPtLq2WoiRSae/yaDPnTw==" spinCount="100000" sqref="BY713:CA713 BQ713:BT713" name="Rango2_99_61_2"/>
    <protectedRange algorithmName="SHA-512" hashValue="XZw03RosI/l0z9FxmTtF29EdZ7P+4+ybhqoaAAUmURojSR5XbGfjC4f2i8gMqfY+RI9JvfdCA6PSh9TduXfUxA==" saltValue="5TPtLq2WoiRSae/yaDPnTw==" spinCount="100000" sqref="CD713:CE713" name="Rango2_99_78_2"/>
    <protectedRange algorithmName="SHA-512" hashValue="XZw03RosI/l0z9FxmTtF29EdZ7P+4+ybhqoaAAUmURojSR5XbGfjC4f2i8gMqfY+RI9JvfdCA6PSh9TduXfUxA==" saltValue="5TPtLq2WoiRSae/yaDPnTw==" spinCount="100000" sqref="CI713:CJ713" name="Rango2_99_95_3"/>
    <protectedRange algorithmName="SHA-512" hashValue="XZw03RosI/l0z9FxmTtF29EdZ7P+4+ybhqoaAAUmURojSR5XbGfjC4f2i8gMqfY+RI9JvfdCA6PSh9TduXfUxA==" saltValue="5TPtLq2WoiRSae/yaDPnTw==" spinCount="100000" sqref="N714" name="Rango2_99_14_6"/>
    <protectedRange algorithmName="SHA-512" hashValue="KHhv3JU/LRdRrRTxxkgFceEHPZ5UzadmpZRZR3zmQRnPvkUJZuanRafIJ+qde0IWwLZSvFIQDyUAHq6v6k7XIg==" saltValue="2GKG1kCzVNNcn+vbOPuhJA==" spinCount="100000" sqref="P714" name="Rango2_2_5_14_1"/>
    <protectedRange algorithmName="SHA-512" hashValue="fPHvtIAf3pQeZUoAI9C2/vdXMHBpqqEq+67P5Ypyu4+9IWqs3yc9TZcMWQ0THLxUwqseQPyVvakuYFtCwJHsxA==" saltValue="QHIogSs2PrwAfdqa9PAOFQ==" spinCount="100000" sqref="AB714" name="Rango2_88_5_5_14_1"/>
    <protectedRange algorithmName="SHA-512" hashValue="AYYX88LSDB6RDNMvSqt0KPGWPjBqTk56tMxTOlv5QD61MGTKAAQnSnudvNDWPN0Bbllh2qRQC+P5uq7goxjdrw==" saltValue="i/iPMewnks1FoXYOjKMEVg==" spinCount="100000" sqref="AA714" name="Rango2_87_6_14_1"/>
    <protectedRange algorithmName="SHA-512" hashValue="NUll9P9xh7KbSfMYpMxsRZLfDw/y/AzW2LSWlpXVscBDqiAxmzo71xjs+a2lh+jRa7pceOC849slke4+ZKx8LA==" saltValue="8qbkKpQ+CiQuLnqgShNvXA==" spinCount="100000" sqref="S714" name="Rango2_88_6_14_1"/>
    <protectedRange algorithmName="SHA-512" hashValue="XZw03RosI/l0z9FxmTtF29EdZ7P+4+ybhqoaAAUmURojSR5XbGfjC4f2i8gMqfY+RI9JvfdCA6PSh9TduXfUxA==" saltValue="5TPtLq2WoiRSae/yaDPnTw==" spinCount="100000" sqref="T714:Z714 Q714:R714" name="Rango2_99_31_1"/>
    <protectedRange algorithmName="SHA-512" hashValue="9+DNppQbWrLYYUMoJ+lyQctV2bX3Vq9kZnegLbpjTLP49It2ovUbcartuoQTeXgP+TGpY//7mDH/UQlFCKDGiA==" saltValue="KUnni6YEm00anzSSvyLqQA==" spinCount="100000" sqref="AC714" name="Rango2_42_1"/>
    <protectedRange algorithmName="SHA-512" hashValue="CHipOQaT63FWw628cQcXXJRZlrbNZ7OgmnEbDx38UmmH7z19GRYEzXFiVOzHAy1OAaAbST7g2bHZHDKQp2qm3w==" saltValue="iRVuL+373yLHv0ZHzS9qog==" spinCount="100000" sqref="AF714:AG714 AI714" name="Rango2_88_7_5_14_6"/>
    <protectedRange algorithmName="SHA-512" hashValue="LEEeiU6pKqm7TAP46VGlz0q+evvFwpT/0iLpRuWuQ7MacbP0OGL1/FSmrIEOg2rb6M+Jla2bPbVWiGag27j87w==" saltValue="HEVt+pS5OloNDlqSnzGLLw==" spinCount="100000" sqref="AH714" name="Rango2_8_7_14_1"/>
    <protectedRange algorithmName="SHA-512" hashValue="q2z5hEFmXS0v2chiPTC/VCoDWNlnhp+Xe6Ybfxe48vIsnB/KTJQxJv+pFUnCXfZ9T6vyJopuqFFNROfQTW/JUw==" saltValue="IctfdGJb5tOTpq+KPi9vww==" spinCount="100000" sqref="AD714:AE714" name="Rango2_88_39_14_2"/>
    <protectedRange algorithmName="SHA-512" hashValue="RQ91b7oAw60DVtcgB2vRpial2kSdzJx5guGCTYUwXYkKrtrUHfiYnLf9R+SNpYXlJDYpyEJLhcWwP0EqNN86dQ==" saltValue="W3RbH3zrcY9sy39xNwXNxg==" spinCount="100000" sqref="AZ714:BH714" name="Rango2_88_99_14_6"/>
    <protectedRange algorithmName="SHA-512" hashValue="fMbmUM1DQ7FuAPRNvFL5mPdHUYjQnlLFhkuaxvHguaqR7aWyDxcmJs0jLYQfQKY+oyhsMb4Lew4VL6i7um3/ew==" saltValue="ydaTm0CeH8+/cYqoL/AMaQ==" spinCount="100000" sqref="AT714 AV714:AY714" name="Rango2_88_91_14_1"/>
    <protectedRange algorithmName="SHA-512" hashValue="CHipOQaT63FWw628cQcXXJRZlrbNZ7OgmnEbDx38UmmH7z19GRYEzXFiVOzHAy1OAaAbST7g2bHZHDKQp2qm3w==" saltValue="iRVuL+373yLHv0ZHzS9qog==" spinCount="100000" sqref="AK714" name="Rango2_88_7_5_31_1"/>
    <protectedRange algorithmName="SHA-512" hashValue="NkG6oHuDGvGBEiLAAq8MEJHEfLQUMyjihfH+DBXhT+eQW0r1yri7tOJEFRM9nbOejjjXiviq9RFo7KB7wF+xJA==" saltValue="bpjB0AAANu2X/PeR3eiFkA==" spinCount="100000" sqref="AL714:AR714" name="Rango2_88_65_14_1"/>
    <protectedRange algorithmName="SHA-512" hashValue="XZw03RosI/l0z9FxmTtF29EdZ7P+4+ybhqoaAAUmURojSR5XbGfjC4f2i8gMqfY+RI9JvfdCA6PSh9TduXfUxA==" saltValue="5TPtLq2WoiRSae/yaDPnTw==" spinCount="100000" sqref="AS714 AU714 BI714:BJ714" name="Rango2_99_48_5"/>
    <protectedRange algorithmName="SHA-512" hashValue="RQ91b7oAw60DVtcgB2vRpial2kSdzJx5guGCTYUwXYkKrtrUHfiYnLf9R+SNpYXlJDYpyEJLhcWwP0EqNN86dQ==" saltValue="W3RbH3zrcY9sy39xNwXNxg==" spinCount="100000" sqref="BU714:BX714" name="Rango2_88_99_31_1"/>
    <protectedRange algorithmName="SHA-512" hashValue="XZw03RosI/l0z9FxmTtF29EdZ7P+4+ybhqoaAAUmURojSR5XbGfjC4f2i8gMqfY+RI9JvfdCA6PSh9TduXfUxA==" saltValue="5TPtLq2WoiRSae/yaDPnTw==" spinCount="100000" sqref="BY714:CA714 BQ714:BT714" name="Rango2_99_65_2"/>
    <protectedRange algorithmName="SHA-512" hashValue="XZw03RosI/l0z9FxmTtF29EdZ7P+4+ybhqoaAAUmURojSR5XbGfjC4f2i8gMqfY+RI9JvfdCA6PSh9TduXfUxA==" saltValue="5TPtLq2WoiRSae/yaDPnTw==" spinCount="100000" sqref="CD714:CE714" name="Rango2_99_82_1"/>
    <protectedRange algorithmName="SHA-512" hashValue="XZw03RosI/l0z9FxmTtF29EdZ7P+4+ybhqoaAAUmURojSR5XbGfjC4f2i8gMqfY+RI9JvfdCA6PSh9TduXfUxA==" saltValue="5TPtLq2WoiRSae/yaDPnTw==" spinCount="100000" sqref="CI714:CJ714" name="Rango2_99_99_2"/>
    <protectedRange algorithmName="SHA-512" hashValue="XZw03RosI/l0z9FxmTtF29EdZ7P+4+ybhqoaAAUmURojSR5XbGfjC4f2i8gMqfY+RI9JvfdCA6PSh9TduXfUxA==" saltValue="5TPtLq2WoiRSae/yaDPnTw==" spinCount="100000" sqref="N715:N716" name="Rango2_99_16_1"/>
    <protectedRange algorithmName="SHA-512" hashValue="KHhv3JU/LRdRrRTxxkgFceEHPZ5UzadmpZRZR3zmQRnPvkUJZuanRafIJ+qde0IWwLZSvFIQDyUAHq6v6k7XIg==" saltValue="2GKG1kCzVNNcn+vbOPuhJA==" spinCount="100000" sqref="P715:P716" name="Rango2_2_5_16_1"/>
    <protectedRange algorithmName="SHA-512" hashValue="fPHvtIAf3pQeZUoAI9C2/vdXMHBpqqEq+67P5Ypyu4+9IWqs3yc9TZcMWQ0THLxUwqseQPyVvakuYFtCwJHsxA==" saltValue="QHIogSs2PrwAfdqa9PAOFQ==" spinCount="100000" sqref="AB715:AB716" name="Rango2_88_5_5_16_1"/>
    <protectedRange algorithmName="SHA-512" hashValue="AYYX88LSDB6RDNMvSqt0KPGWPjBqTk56tMxTOlv5QD61MGTKAAQnSnudvNDWPN0Bbllh2qRQC+P5uq7goxjdrw==" saltValue="i/iPMewnks1FoXYOjKMEVg==" spinCount="100000" sqref="AA715:AA716" name="Rango2_87_6_16_1"/>
    <protectedRange algorithmName="SHA-512" hashValue="NUll9P9xh7KbSfMYpMxsRZLfDw/y/AzW2LSWlpXVscBDqiAxmzo71xjs+a2lh+jRa7pceOC849slke4+ZKx8LA==" saltValue="8qbkKpQ+CiQuLnqgShNvXA==" spinCount="100000" sqref="S715:S716" name="Rango2_88_6_16_1"/>
    <protectedRange algorithmName="SHA-512" hashValue="XZw03RosI/l0z9FxmTtF29EdZ7P+4+ybhqoaAAUmURojSR5XbGfjC4f2i8gMqfY+RI9JvfdCA6PSh9TduXfUxA==" saltValue="5TPtLq2WoiRSae/yaDPnTw==" spinCount="100000" sqref="T715:Z716 Q715:R716" name="Rango2_99_33_2"/>
    <protectedRange algorithmName="SHA-512" hashValue="9+DNppQbWrLYYUMoJ+lyQctV2bX3Vq9kZnegLbpjTLP49It2ovUbcartuoQTeXgP+TGpY//7mDH/UQlFCKDGiA==" saltValue="KUnni6YEm00anzSSvyLqQA==" spinCount="100000" sqref="AC715:AC716" name="Rango2_44_1"/>
    <protectedRange algorithmName="SHA-512" hashValue="CHipOQaT63FWw628cQcXXJRZlrbNZ7OgmnEbDx38UmmH7z19GRYEzXFiVOzHAy1OAaAbST7g2bHZHDKQp2qm3w==" saltValue="iRVuL+373yLHv0ZHzS9qog==" spinCount="100000" sqref="AF715:AG716 AI715:AI716" name="Rango2_88_7_5_16_1"/>
    <protectedRange algorithmName="SHA-512" hashValue="LEEeiU6pKqm7TAP46VGlz0q+evvFwpT/0iLpRuWuQ7MacbP0OGL1/FSmrIEOg2rb6M+Jla2bPbVWiGag27j87w==" saltValue="HEVt+pS5OloNDlqSnzGLLw==" spinCount="100000" sqref="AH715:AH716" name="Rango2_8_7_16_1"/>
    <protectedRange algorithmName="SHA-512" hashValue="q2z5hEFmXS0v2chiPTC/VCoDWNlnhp+Xe6Ybfxe48vIsnB/KTJQxJv+pFUnCXfZ9T6vyJopuqFFNROfQTW/JUw==" saltValue="IctfdGJb5tOTpq+KPi9vww==" spinCount="100000" sqref="AD715:AE716" name="Rango2_88_39_16_2"/>
    <protectedRange algorithmName="SHA-512" hashValue="RQ91b7oAw60DVtcgB2vRpial2kSdzJx5guGCTYUwXYkKrtrUHfiYnLf9R+SNpYXlJDYpyEJLhcWwP0EqNN86dQ==" saltValue="W3RbH3zrcY9sy39xNwXNxg==" spinCount="100000" sqref="AZ715:BH716" name="Rango2_88_99_16_1"/>
    <protectedRange algorithmName="SHA-512" hashValue="fMbmUM1DQ7FuAPRNvFL5mPdHUYjQnlLFhkuaxvHguaqR7aWyDxcmJs0jLYQfQKY+oyhsMb4Lew4VL6i7um3/ew==" saltValue="ydaTm0CeH8+/cYqoL/AMaQ==" spinCount="100000" sqref="AT715:AT716 AV715:AY716" name="Rango2_88_91_16_1"/>
    <protectedRange algorithmName="SHA-512" hashValue="CHipOQaT63FWw628cQcXXJRZlrbNZ7OgmnEbDx38UmmH7z19GRYEzXFiVOzHAy1OAaAbST7g2bHZHDKQp2qm3w==" saltValue="iRVuL+373yLHv0ZHzS9qog==" spinCount="100000" sqref="AK715:AK716" name="Rango2_88_7_5_33_1"/>
    <protectedRange algorithmName="SHA-512" hashValue="NkG6oHuDGvGBEiLAAq8MEJHEfLQUMyjihfH+DBXhT+eQW0r1yri7tOJEFRM9nbOejjjXiviq9RFo7KB7wF+xJA==" saltValue="bpjB0AAANu2X/PeR3eiFkA==" spinCount="100000" sqref="AL715:AR716" name="Rango2_88_65_16_1"/>
    <protectedRange algorithmName="SHA-512" hashValue="XZw03RosI/l0z9FxmTtF29EdZ7P+4+ybhqoaAAUmURojSR5XbGfjC4f2i8gMqfY+RI9JvfdCA6PSh9TduXfUxA==" saltValue="5TPtLq2WoiRSae/yaDPnTw==" spinCount="100000" sqref="AS715:AS716 AU715:AU716 BI715:BJ716" name="Rango2_99_50_3"/>
    <protectedRange algorithmName="SHA-512" hashValue="RQ91b7oAw60DVtcgB2vRpial2kSdzJx5guGCTYUwXYkKrtrUHfiYnLf9R+SNpYXlJDYpyEJLhcWwP0EqNN86dQ==" saltValue="W3RbH3zrcY9sy39xNwXNxg==" spinCount="100000" sqref="BU715:BX716" name="Rango2_88_99_33_1"/>
    <protectedRange algorithmName="SHA-512" hashValue="XZw03RosI/l0z9FxmTtF29EdZ7P+4+ybhqoaAAUmURojSR5XbGfjC4f2i8gMqfY+RI9JvfdCA6PSh9TduXfUxA==" saltValue="5TPtLq2WoiRSae/yaDPnTw==" spinCount="100000" sqref="BY715:CA716 BQ715:BT716" name="Rango2_99_67_1"/>
    <protectedRange algorithmName="SHA-512" hashValue="XZw03RosI/l0z9FxmTtF29EdZ7P+4+ybhqoaAAUmURojSR5XbGfjC4f2i8gMqfY+RI9JvfdCA6PSh9TduXfUxA==" saltValue="5TPtLq2WoiRSae/yaDPnTw==" spinCount="100000" sqref="CD715:CE716" name="Rango2_99_84_5"/>
    <protectedRange algorithmName="SHA-512" hashValue="XZw03RosI/l0z9FxmTtF29EdZ7P+4+ybhqoaAAUmURojSR5XbGfjC4f2i8gMqfY+RI9JvfdCA6PSh9TduXfUxA==" saltValue="5TPtLq2WoiRSae/yaDPnTw==" spinCount="100000" sqref="N717" name="Rango2_99_16_2"/>
    <protectedRange algorithmName="SHA-512" hashValue="KHhv3JU/LRdRrRTxxkgFceEHPZ5UzadmpZRZR3zmQRnPvkUJZuanRafIJ+qde0IWwLZSvFIQDyUAHq6v6k7XIg==" saltValue="2GKG1kCzVNNcn+vbOPuhJA==" spinCount="100000" sqref="P717" name="Rango2_2_5_16_2"/>
    <protectedRange algorithmName="SHA-512" hashValue="fPHvtIAf3pQeZUoAI9C2/vdXMHBpqqEq+67P5Ypyu4+9IWqs3yc9TZcMWQ0THLxUwqseQPyVvakuYFtCwJHsxA==" saltValue="QHIogSs2PrwAfdqa9PAOFQ==" spinCount="100000" sqref="AB717" name="Rango2_88_5_5_16_2"/>
    <protectedRange algorithmName="SHA-512" hashValue="AYYX88LSDB6RDNMvSqt0KPGWPjBqTk56tMxTOlv5QD61MGTKAAQnSnudvNDWPN0Bbllh2qRQC+P5uq7goxjdrw==" saltValue="i/iPMewnks1FoXYOjKMEVg==" spinCount="100000" sqref="AA717" name="Rango2_87_6_16_2"/>
    <protectedRange algorithmName="SHA-512" hashValue="NUll9P9xh7KbSfMYpMxsRZLfDw/y/AzW2LSWlpXVscBDqiAxmzo71xjs+a2lh+jRa7pceOC849slke4+ZKx8LA==" saltValue="8qbkKpQ+CiQuLnqgShNvXA==" spinCount="100000" sqref="S717" name="Rango2_88_6_16_2"/>
    <protectedRange algorithmName="SHA-512" hashValue="XZw03RosI/l0z9FxmTtF29EdZ7P+4+ybhqoaAAUmURojSR5XbGfjC4f2i8gMqfY+RI9JvfdCA6PSh9TduXfUxA==" saltValue="5TPtLq2WoiRSae/yaDPnTw==" spinCount="100000" sqref="T717:Z717 Q717:R717" name="Rango2_99_33_3"/>
    <protectedRange algorithmName="SHA-512" hashValue="9+DNppQbWrLYYUMoJ+lyQctV2bX3Vq9kZnegLbpjTLP49It2ovUbcartuoQTeXgP+TGpY//7mDH/UQlFCKDGiA==" saltValue="KUnni6YEm00anzSSvyLqQA==" spinCount="100000" sqref="AC717" name="Rango2_44_2"/>
    <protectedRange algorithmName="SHA-512" hashValue="CHipOQaT63FWw628cQcXXJRZlrbNZ7OgmnEbDx38UmmH7z19GRYEzXFiVOzHAy1OAaAbST7g2bHZHDKQp2qm3w==" saltValue="iRVuL+373yLHv0ZHzS9qog==" spinCount="100000" sqref="AF717:AG717 AI717" name="Rango2_88_7_5_16_2"/>
    <protectedRange algorithmName="SHA-512" hashValue="LEEeiU6pKqm7TAP46VGlz0q+evvFwpT/0iLpRuWuQ7MacbP0OGL1/FSmrIEOg2rb6M+Jla2bPbVWiGag27j87w==" saltValue="HEVt+pS5OloNDlqSnzGLLw==" spinCount="100000" sqref="AH717" name="Rango2_8_7_16_2"/>
    <protectedRange algorithmName="SHA-512" hashValue="q2z5hEFmXS0v2chiPTC/VCoDWNlnhp+Xe6Ybfxe48vIsnB/KTJQxJv+pFUnCXfZ9T6vyJopuqFFNROfQTW/JUw==" saltValue="IctfdGJb5tOTpq+KPi9vww==" spinCount="100000" sqref="AD717:AE717" name="Rango2_88_39_16_3"/>
    <protectedRange algorithmName="SHA-512" hashValue="RQ91b7oAw60DVtcgB2vRpial2kSdzJx5guGCTYUwXYkKrtrUHfiYnLf9R+SNpYXlJDYpyEJLhcWwP0EqNN86dQ==" saltValue="W3RbH3zrcY9sy39xNwXNxg==" spinCount="100000" sqref="AZ717:BH717" name="Rango2_88_99_16_2"/>
    <protectedRange algorithmName="SHA-512" hashValue="fMbmUM1DQ7FuAPRNvFL5mPdHUYjQnlLFhkuaxvHguaqR7aWyDxcmJs0jLYQfQKY+oyhsMb4Lew4VL6i7um3/ew==" saltValue="ydaTm0CeH8+/cYqoL/AMaQ==" spinCount="100000" sqref="AT717 AV717:AY717" name="Rango2_88_91_16_2"/>
    <protectedRange algorithmName="SHA-512" hashValue="CHipOQaT63FWw628cQcXXJRZlrbNZ7OgmnEbDx38UmmH7z19GRYEzXFiVOzHAy1OAaAbST7g2bHZHDKQp2qm3w==" saltValue="iRVuL+373yLHv0ZHzS9qog==" spinCount="100000" sqref="AK717" name="Rango2_88_7_5_33_2"/>
    <protectedRange algorithmName="SHA-512" hashValue="NkG6oHuDGvGBEiLAAq8MEJHEfLQUMyjihfH+DBXhT+eQW0r1yri7tOJEFRM9nbOejjjXiviq9RFo7KB7wF+xJA==" saltValue="bpjB0AAANu2X/PeR3eiFkA==" spinCount="100000" sqref="AL717:AR717" name="Rango2_88_65_16_2"/>
    <protectedRange algorithmName="SHA-512" hashValue="XZw03RosI/l0z9FxmTtF29EdZ7P+4+ybhqoaAAUmURojSR5XbGfjC4f2i8gMqfY+RI9JvfdCA6PSh9TduXfUxA==" saltValue="5TPtLq2WoiRSae/yaDPnTw==" spinCount="100000" sqref="AS717 AU717 BI717:BJ717" name="Rango2_99_50_4"/>
    <protectedRange algorithmName="SHA-512" hashValue="RQ91b7oAw60DVtcgB2vRpial2kSdzJx5guGCTYUwXYkKrtrUHfiYnLf9R+SNpYXlJDYpyEJLhcWwP0EqNN86dQ==" saltValue="W3RbH3zrcY9sy39xNwXNxg==" spinCount="100000" sqref="BU717:BX717" name="Rango2_88_99_33_2"/>
    <protectedRange algorithmName="SHA-512" hashValue="XZw03RosI/l0z9FxmTtF29EdZ7P+4+ybhqoaAAUmURojSR5XbGfjC4f2i8gMqfY+RI9JvfdCA6PSh9TduXfUxA==" saltValue="5TPtLq2WoiRSae/yaDPnTw==" spinCount="100000" sqref="BY717:CA717 BQ717:BT717" name="Rango2_99_67_2"/>
    <protectedRange algorithmName="SHA-512" hashValue="XZw03RosI/l0z9FxmTtF29EdZ7P+4+ybhqoaAAUmURojSR5XbGfjC4f2i8gMqfY+RI9JvfdCA6PSh9TduXfUxA==" saltValue="5TPtLq2WoiRSae/yaDPnTw==" spinCount="100000" sqref="CD717:CE717" name="Rango2_99_84_6"/>
    <protectedRange algorithmName="SHA-512" hashValue="XZw03RosI/l0z9FxmTtF29EdZ7P+4+ybhqoaAAUmURojSR5XbGfjC4f2i8gMqfY+RI9JvfdCA6PSh9TduXfUxA==" saltValue="5TPtLq2WoiRSae/yaDPnTw==" spinCount="100000" sqref="N718" name="Rango2_99_16_3"/>
    <protectedRange algorithmName="SHA-512" hashValue="XZw03RosI/l0z9FxmTtF29EdZ7P+4+ybhqoaAAUmURojSR5XbGfjC4f2i8gMqfY+RI9JvfdCA6PSh9TduXfUxA==" saltValue="5TPtLq2WoiRSae/yaDPnTw==" spinCount="100000" sqref="N719" name="Rango2_99_17_1"/>
    <protectedRange algorithmName="SHA-512" hashValue="KHhv3JU/LRdRrRTxxkgFceEHPZ5UzadmpZRZR3zmQRnPvkUJZuanRafIJ+qde0IWwLZSvFIQDyUAHq6v6k7XIg==" saltValue="2GKG1kCzVNNcn+vbOPuhJA==" spinCount="100000" sqref="P718" name="Rango2_2_5_16_3"/>
    <protectedRange algorithmName="SHA-512" hashValue="KHhv3JU/LRdRrRTxxkgFceEHPZ5UzadmpZRZR3zmQRnPvkUJZuanRafIJ+qde0IWwLZSvFIQDyUAHq6v6k7XIg==" saltValue="2GKG1kCzVNNcn+vbOPuhJA==" spinCount="100000" sqref="P719" name="Rango2_2_5_17_1"/>
    <protectedRange algorithmName="SHA-512" hashValue="fPHvtIAf3pQeZUoAI9C2/vdXMHBpqqEq+67P5Ypyu4+9IWqs3yc9TZcMWQ0THLxUwqseQPyVvakuYFtCwJHsxA==" saltValue="QHIogSs2PrwAfdqa9PAOFQ==" spinCount="100000" sqref="AB718" name="Rango2_88_5_5_16_3"/>
    <protectedRange algorithmName="SHA-512" hashValue="AYYX88LSDB6RDNMvSqt0KPGWPjBqTk56tMxTOlv5QD61MGTKAAQnSnudvNDWPN0Bbllh2qRQC+P5uq7goxjdrw==" saltValue="i/iPMewnks1FoXYOjKMEVg==" spinCount="100000" sqref="AA718" name="Rango2_87_6_16_3"/>
    <protectedRange algorithmName="SHA-512" hashValue="NUll9P9xh7KbSfMYpMxsRZLfDw/y/AzW2LSWlpXVscBDqiAxmzo71xjs+a2lh+jRa7pceOC849slke4+ZKx8LA==" saltValue="8qbkKpQ+CiQuLnqgShNvXA==" spinCount="100000" sqref="S718" name="Rango2_88_6_16_3"/>
    <protectedRange algorithmName="SHA-512" hashValue="XZw03RosI/l0z9FxmTtF29EdZ7P+4+ybhqoaAAUmURojSR5XbGfjC4f2i8gMqfY+RI9JvfdCA6PSh9TduXfUxA==" saltValue="5TPtLq2WoiRSae/yaDPnTw==" spinCount="100000" sqref="T718:Z718 Q718:R718" name="Rango2_99_33_4"/>
    <protectedRange algorithmName="SHA-512" hashValue="9+DNppQbWrLYYUMoJ+lyQctV2bX3Vq9kZnegLbpjTLP49It2ovUbcartuoQTeXgP+TGpY//7mDH/UQlFCKDGiA==" saltValue="KUnni6YEm00anzSSvyLqQA==" spinCount="100000" sqref="AC718" name="Rango2_44_3"/>
    <protectedRange algorithmName="SHA-512" hashValue="fPHvtIAf3pQeZUoAI9C2/vdXMHBpqqEq+67P5Ypyu4+9IWqs3yc9TZcMWQ0THLxUwqseQPyVvakuYFtCwJHsxA==" saltValue="QHIogSs2PrwAfdqa9PAOFQ==" spinCount="100000" sqref="AB719" name="Rango2_88_5_5_17_1"/>
    <protectedRange algorithmName="SHA-512" hashValue="AYYX88LSDB6RDNMvSqt0KPGWPjBqTk56tMxTOlv5QD61MGTKAAQnSnudvNDWPN0Bbllh2qRQC+P5uq7goxjdrw==" saltValue="i/iPMewnks1FoXYOjKMEVg==" spinCount="100000" sqref="AA719" name="Rango2_87_6_17_1"/>
    <protectedRange algorithmName="SHA-512" hashValue="NUll9P9xh7KbSfMYpMxsRZLfDw/y/AzW2LSWlpXVscBDqiAxmzo71xjs+a2lh+jRa7pceOC849slke4+ZKx8LA==" saltValue="8qbkKpQ+CiQuLnqgShNvXA==" spinCount="100000" sqref="S719" name="Rango2_88_6_17_1"/>
    <protectedRange algorithmName="SHA-512" hashValue="XZw03RosI/l0z9FxmTtF29EdZ7P+4+ybhqoaAAUmURojSR5XbGfjC4f2i8gMqfY+RI9JvfdCA6PSh9TduXfUxA==" saltValue="5TPtLq2WoiRSae/yaDPnTw==" spinCount="100000" sqref="Q719:R719 T719:Z719" name="Rango2_99_34_2"/>
    <protectedRange algorithmName="SHA-512" hashValue="9+DNppQbWrLYYUMoJ+lyQctV2bX3Vq9kZnegLbpjTLP49It2ovUbcartuoQTeXgP+TGpY//7mDH/UQlFCKDGiA==" saltValue="KUnni6YEm00anzSSvyLqQA==" spinCount="100000" sqref="AC719" name="Rango2_45_1"/>
    <protectedRange algorithmName="SHA-512" hashValue="CHipOQaT63FWw628cQcXXJRZlrbNZ7OgmnEbDx38UmmH7z19GRYEzXFiVOzHAy1OAaAbST7g2bHZHDKQp2qm3w==" saltValue="iRVuL+373yLHv0ZHzS9qog==" spinCount="100000" sqref="AF718:AG718 AI718" name="Rango2_88_7_5_16_3"/>
    <protectedRange algorithmName="SHA-512" hashValue="LEEeiU6pKqm7TAP46VGlz0q+evvFwpT/0iLpRuWuQ7MacbP0OGL1/FSmrIEOg2rb6M+Jla2bPbVWiGag27j87w==" saltValue="HEVt+pS5OloNDlqSnzGLLw==" spinCount="100000" sqref="AH718" name="Rango2_8_7_16_3"/>
    <protectedRange algorithmName="SHA-512" hashValue="q2z5hEFmXS0v2chiPTC/VCoDWNlnhp+Xe6Ybfxe48vIsnB/KTJQxJv+pFUnCXfZ9T6vyJopuqFFNROfQTW/JUw==" saltValue="IctfdGJb5tOTpq+KPi9vww==" spinCount="100000" sqref="AD718:AE718" name="Rango2_88_39_16_4"/>
    <protectedRange algorithmName="SHA-512" hashValue="CHipOQaT63FWw628cQcXXJRZlrbNZ7OgmnEbDx38UmmH7z19GRYEzXFiVOzHAy1OAaAbST7g2bHZHDKQp2qm3w==" saltValue="iRVuL+373yLHv0ZHzS9qog==" spinCount="100000" sqref="AF719:AG719 AI719" name="Rango2_88_7_5_17_1"/>
    <protectedRange algorithmName="SHA-512" hashValue="LEEeiU6pKqm7TAP46VGlz0q+evvFwpT/0iLpRuWuQ7MacbP0OGL1/FSmrIEOg2rb6M+Jla2bPbVWiGag27j87w==" saltValue="HEVt+pS5OloNDlqSnzGLLw==" spinCount="100000" sqref="AH719" name="Rango2_8_7_17_1"/>
    <protectedRange algorithmName="SHA-512" hashValue="q2z5hEFmXS0v2chiPTC/VCoDWNlnhp+Xe6Ybfxe48vIsnB/KTJQxJv+pFUnCXfZ9T6vyJopuqFFNROfQTW/JUw==" saltValue="IctfdGJb5tOTpq+KPi9vww==" spinCount="100000" sqref="AD719:AE719" name="Rango2_88_39_17_2"/>
    <protectedRange algorithmName="SHA-512" hashValue="RQ91b7oAw60DVtcgB2vRpial2kSdzJx5guGCTYUwXYkKrtrUHfiYnLf9R+SNpYXlJDYpyEJLhcWwP0EqNN86dQ==" saltValue="W3RbH3zrcY9sy39xNwXNxg==" spinCount="100000" sqref="AZ718:BH718" name="Rango2_88_99_16_3"/>
    <protectedRange algorithmName="SHA-512" hashValue="fMbmUM1DQ7FuAPRNvFL5mPdHUYjQnlLFhkuaxvHguaqR7aWyDxcmJs0jLYQfQKY+oyhsMb4Lew4VL6i7um3/ew==" saltValue="ydaTm0CeH8+/cYqoL/AMaQ==" spinCount="100000" sqref="AT718 AV718:AY718" name="Rango2_88_91_16_3"/>
    <protectedRange algorithmName="SHA-512" hashValue="CHipOQaT63FWw628cQcXXJRZlrbNZ7OgmnEbDx38UmmH7z19GRYEzXFiVOzHAy1OAaAbST7g2bHZHDKQp2qm3w==" saltValue="iRVuL+373yLHv0ZHzS9qog==" spinCount="100000" sqref="AK718" name="Rango2_88_7_5_33_3"/>
    <protectedRange algorithmName="SHA-512" hashValue="NkG6oHuDGvGBEiLAAq8MEJHEfLQUMyjihfH+DBXhT+eQW0r1yri7tOJEFRM9nbOejjjXiviq9RFo7KB7wF+xJA==" saltValue="bpjB0AAANu2X/PeR3eiFkA==" spinCount="100000" sqref="AL718:AR718" name="Rango2_88_65_16_3"/>
    <protectedRange algorithmName="SHA-512" hashValue="XZw03RosI/l0z9FxmTtF29EdZ7P+4+ybhqoaAAUmURojSR5XbGfjC4f2i8gMqfY+RI9JvfdCA6PSh9TduXfUxA==" saltValue="5TPtLq2WoiRSae/yaDPnTw==" spinCount="100000" sqref="AS718 AU718 BI718:BJ718" name="Rango2_99_50_5"/>
    <protectedRange algorithmName="SHA-512" hashValue="RQ91b7oAw60DVtcgB2vRpial2kSdzJx5guGCTYUwXYkKrtrUHfiYnLf9R+SNpYXlJDYpyEJLhcWwP0EqNN86dQ==" saltValue="W3RbH3zrcY9sy39xNwXNxg==" spinCount="100000" sqref="AZ719:BH719" name="Rango2_88_99_17_1"/>
    <protectedRange algorithmName="SHA-512" hashValue="fMbmUM1DQ7FuAPRNvFL5mPdHUYjQnlLFhkuaxvHguaqR7aWyDxcmJs0jLYQfQKY+oyhsMb4Lew4VL6i7um3/ew==" saltValue="ydaTm0CeH8+/cYqoL/AMaQ==" spinCount="100000" sqref="AT719 AV719:AY719" name="Rango2_88_91_17_1"/>
    <protectedRange algorithmName="SHA-512" hashValue="CHipOQaT63FWw628cQcXXJRZlrbNZ7OgmnEbDx38UmmH7z19GRYEzXFiVOzHAy1OAaAbST7g2bHZHDKQp2qm3w==" saltValue="iRVuL+373yLHv0ZHzS9qog==" spinCount="100000" sqref="AK719" name="Rango2_88_7_5_34_1"/>
    <protectedRange algorithmName="SHA-512" hashValue="NkG6oHuDGvGBEiLAAq8MEJHEfLQUMyjihfH+DBXhT+eQW0r1yri7tOJEFRM9nbOejjjXiviq9RFo7KB7wF+xJA==" saltValue="bpjB0AAANu2X/PeR3eiFkA==" spinCount="100000" sqref="AL719:AR719" name="Rango2_88_65_17_1"/>
    <protectedRange algorithmName="SHA-512" hashValue="XZw03RosI/l0z9FxmTtF29EdZ7P+4+ybhqoaAAUmURojSR5XbGfjC4f2i8gMqfY+RI9JvfdCA6PSh9TduXfUxA==" saltValue="5TPtLq2WoiRSae/yaDPnTw==" spinCount="100000" sqref="AS719 AU719 BI719:BJ719" name="Rango2_99_51_2"/>
    <protectedRange algorithmName="SHA-512" hashValue="RQ91b7oAw60DVtcgB2vRpial2kSdzJx5guGCTYUwXYkKrtrUHfiYnLf9R+SNpYXlJDYpyEJLhcWwP0EqNN86dQ==" saltValue="W3RbH3zrcY9sy39xNwXNxg==" spinCount="100000" sqref="BU718:BX718" name="Rango2_88_99_33_3"/>
    <protectedRange algorithmName="SHA-512" hashValue="XZw03RosI/l0z9FxmTtF29EdZ7P+4+ybhqoaAAUmURojSR5XbGfjC4f2i8gMqfY+RI9JvfdCA6PSh9TduXfUxA==" saltValue="5TPtLq2WoiRSae/yaDPnTw==" spinCount="100000" sqref="BY718:CA718 BQ718:BT718" name="Rango2_99_67_3"/>
    <protectedRange algorithmName="SHA-512" hashValue="RQ91b7oAw60DVtcgB2vRpial2kSdzJx5guGCTYUwXYkKrtrUHfiYnLf9R+SNpYXlJDYpyEJLhcWwP0EqNN86dQ==" saltValue="W3RbH3zrcY9sy39xNwXNxg==" spinCount="100000" sqref="BU719:BX719" name="Rango2_88_99_34_1"/>
    <protectedRange algorithmName="SHA-512" hashValue="XZw03RosI/l0z9FxmTtF29EdZ7P+4+ybhqoaAAUmURojSR5XbGfjC4f2i8gMqfY+RI9JvfdCA6PSh9TduXfUxA==" saltValue="5TPtLq2WoiRSae/yaDPnTw==" spinCount="100000" sqref="BY719:CA719 BQ719:BT719" name="Rango2_99_68_2"/>
    <protectedRange algorithmName="SHA-512" hashValue="XZw03RosI/l0z9FxmTtF29EdZ7P+4+ybhqoaAAUmURojSR5XbGfjC4f2i8gMqfY+RI9JvfdCA6PSh9TduXfUxA==" saltValue="5TPtLq2WoiRSae/yaDPnTw==" spinCount="100000" sqref="CD718:CE718" name="Rango2_99_84_7"/>
    <protectedRange algorithmName="SHA-512" hashValue="XZw03RosI/l0z9FxmTtF29EdZ7P+4+ybhqoaAAUmURojSR5XbGfjC4f2i8gMqfY+RI9JvfdCA6PSh9TduXfUxA==" saltValue="5TPtLq2WoiRSae/yaDPnTw==" spinCount="100000" sqref="CD719:CE719" name="Rango2_99_85_1"/>
    <protectedRange algorithmName="SHA-512" hashValue="XZw03RosI/l0z9FxmTtF29EdZ7P+4+ybhqoaAAUmURojSR5XbGfjC4f2i8gMqfY+RI9JvfdCA6PSh9TduXfUxA==" saltValue="5TPtLq2WoiRSae/yaDPnTw==" spinCount="100000" sqref="N720" name="Rango2_99_17_2"/>
    <protectedRange algorithmName="SHA-512" hashValue="KHhv3JU/LRdRrRTxxkgFceEHPZ5UzadmpZRZR3zmQRnPvkUJZuanRafIJ+qde0IWwLZSvFIQDyUAHq6v6k7XIg==" saltValue="2GKG1kCzVNNcn+vbOPuhJA==" spinCount="100000" sqref="P720" name="Rango2_2_5_17_2"/>
    <protectedRange algorithmName="SHA-512" hashValue="fPHvtIAf3pQeZUoAI9C2/vdXMHBpqqEq+67P5Ypyu4+9IWqs3yc9TZcMWQ0THLxUwqseQPyVvakuYFtCwJHsxA==" saltValue="QHIogSs2PrwAfdqa9PAOFQ==" spinCount="100000" sqref="AB720" name="Rango2_88_5_5_17_2"/>
    <protectedRange algorithmName="SHA-512" hashValue="AYYX88LSDB6RDNMvSqt0KPGWPjBqTk56tMxTOlv5QD61MGTKAAQnSnudvNDWPN0Bbllh2qRQC+P5uq7goxjdrw==" saltValue="i/iPMewnks1FoXYOjKMEVg==" spinCount="100000" sqref="AA720" name="Rango2_87_6_17_2"/>
    <protectedRange algorithmName="SHA-512" hashValue="NUll9P9xh7KbSfMYpMxsRZLfDw/y/AzW2LSWlpXVscBDqiAxmzo71xjs+a2lh+jRa7pceOC849slke4+ZKx8LA==" saltValue="8qbkKpQ+CiQuLnqgShNvXA==" spinCount="100000" sqref="S720" name="Rango2_88_6_17_2"/>
    <protectedRange algorithmName="SHA-512" hashValue="XZw03RosI/l0z9FxmTtF29EdZ7P+4+ybhqoaAAUmURojSR5XbGfjC4f2i8gMqfY+RI9JvfdCA6PSh9TduXfUxA==" saltValue="5TPtLq2WoiRSae/yaDPnTw==" spinCount="100000" sqref="Q720:R720 T720:Z720" name="Rango2_99_34_3"/>
    <protectedRange algorithmName="SHA-512" hashValue="9+DNppQbWrLYYUMoJ+lyQctV2bX3Vq9kZnegLbpjTLP49It2ovUbcartuoQTeXgP+TGpY//7mDH/UQlFCKDGiA==" saltValue="KUnni6YEm00anzSSvyLqQA==" spinCount="100000" sqref="AC720" name="Rango2_45_2"/>
    <protectedRange algorithmName="SHA-512" hashValue="CHipOQaT63FWw628cQcXXJRZlrbNZ7OgmnEbDx38UmmH7z19GRYEzXFiVOzHAy1OAaAbST7g2bHZHDKQp2qm3w==" saltValue="iRVuL+373yLHv0ZHzS9qog==" spinCount="100000" sqref="AF720:AG720 AI720" name="Rango2_88_7_5_17_2"/>
    <protectedRange algorithmName="SHA-512" hashValue="LEEeiU6pKqm7TAP46VGlz0q+evvFwpT/0iLpRuWuQ7MacbP0OGL1/FSmrIEOg2rb6M+Jla2bPbVWiGag27j87w==" saltValue="HEVt+pS5OloNDlqSnzGLLw==" spinCount="100000" sqref="AH720" name="Rango2_8_7_17_2"/>
    <protectedRange algorithmName="SHA-512" hashValue="q2z5hEFmXS0v2chiPTC/VCoDWNlnhp+Xe6Ybfxe48vIsnB/KTJQxJv+pFUnCXfZ9T6vyJopuqFFNROfQTW/JUw==" saltValue="IctfdGJb5tOTpq+KPi9vww==" spinCount="100000" sqref="AD720:AE720" name="Rango2_88_39_17_3"/>
    <protectedRange algorithmName="SHA-512" hashValue="RQ91b7oAw60DVtcgB2vRpial2kSdzJx5guGCTYUwXYkKrtrUHfiYnLf9R+SNpYXlJDYpyEJLhcWwP0EqNN86dQ==" saltValue="W3RbH3zrcY9sy39xNwXNxg==" spinCount="100000" sqref="AZ720:BH720" name="Rango2_88_99_17_2"/>
    <protectedRange algorithmName="SHA-512" hashValue="fMbmUM1DQ7FuAPRNvFL5mPdHUYjQnlLFhkuaxvHguaqR7aWyDxcmJs0jLYQfQKY+oyhsMb4Lew4VL6i7um3/ew==" saltValue="ydaTm0CeH8+/cYqoL/AMaQ==" spinCount="100000" sqref="AT720 AV720:AY720" name="Rango2_88_91_17_2"/>
    <protectedRange algorithmName="SHA-512" hashValue="CHipOQaT63FWw628cQcXXJRZlrbNZ7OgmnEbDx38UmmH7z19GRYEzXFiVOzHAy1OAaAbST7g2bHZHDKQp2qm3w==" saltValue="iRVuL+373yLHv0ZHzS9qog==" spinCount="100000" sqref="AK720" name="Rango2_88_7_5_34_2"/>
    <protectedRange algorithmName="SHA-512" hashValue="NkG6oHuDGvGBEiLAAq8MEJHEfLQUMyjihfH+DBXhT+eQW0r1yri7tOJEFRM9nbOejjjXiviq9RFo7KB7wF+xJA==" saltValue="bpjB0AAANu2X/PeR3eiFkA==" spinCount="100000" sqref="AL720:AR720" name="Rango2_88_65_17_2"/>
    <protectedRange algorithmName="SHA-512" hashValue="XZw03RosI/l0z9FxmTtF29EdZ7P+4+ybhqoaAAUmURojSR5XbGfjC4f2i8gMqfY+RI9JvfdCA6PSh9TduXfUxA==" saltValue="5TPtLq2WoiRSae/yaDPnTw==" spinCount="100000" sqref="AS720 AU720 BI720:BK720" name="Rango2_99_51_3"/>
    <protectedRange algorithmName="SHA-512" hashValue="RQ91b7oAw60DVtcgB2vRpial2kSdzJx5guGCTYUwXYkKrtrUHfiYnLf9R+SNpYXlJDYpyEJLhcWwP0EqNN86dQ==" saltValue="W3RbH3zrcY9sy39xNwXNxg==" spinCount="100000" sqref="BU720:BX720" name="Rango2_88_99_34_2"/>
    <protectedRange algorithmName="SHA-512" hashValue="XZw03RosI/l0z9FxmTtF29EdZ7P+4+ybhqoaAAUmURojSR5XbGfjC4f2i8gMqfY+RI9JvfdCA6PSh9TduXfUxA==" saltValue="5TPtLq2WoiRSae/yaDPnTw==" spinCount="100000" sqref="BY720:CA720 BQ720:BT720" name="Rango2_99_68_3"/>
    <protectedRange algorithmName="SHA-512" hashValue="XZw03RosI/l0z9FxmTtF29EdZ7P+4+ybhqoaAAUmURojSR5XbGfjC4f2i8gMqfY+RI9JvfdCA6PSh9TduXfUxA==" saltValue="5TPtLq2WoiRSae/yaDPnTw==" spinCount="100000" sqref="CD720:CE720" name="Rango2_99_85_2"/>
    <protectedRange algorithmName="SHA-512" hashValue="XZw03RosI/l0z9FxmTtF29EdZ7P+4+ybhqoaAAUmURojSR5XbGfjC4f2i8gMqfY+RI9JvfdCA6PSh9TduXfUxA==" saltValue="5TPtLq2WoiRSae/yaDPnTw==" spinCount="100000" sqref="N721" name="Rango2_99_17_3"/>
    <protectedRange algorithmName="SHA-512" hashValue="KHhv3JU/LRdRrRTxxkgFceEHPZ5UzadmpZRZR3zmQRnPvkUJZuanRafIJ+qde0IWwLZSvFIQDyUAHq6v6k7XIg==" saltValue="2GKG1kCzVNNcn+vbOPuhJA==" spinCount="100000" sqref="P721" name="Rango2_2_5_17_3"/>
    <protectedRange algorithmName="SHA-512" hashValue="fPHvtIAf3pQeZUoAI9C2/vdXMHBpqqEq+67P5Ypyu4+9IWqs3yc9TZcMWQ0THLxUwqseQPyVvakuYFtCwJHsxA==" saltValue="QHIogSs2PrwAfdqa9PAOFQ==" spinCount="100000" sqref="AB721" name="Rango2_88_5_5_17_3"/>
    <protectedRange algorithmName="SHA-512" hashValue="AYYX88LSDB6RDNMvSqt0KPGWPjBqTk56tMxTOlv5QD61MGTKAAQnSnudvNDWPN0Bbllh2qRQC+P5uq7goxjdrw==" saltValue="i/iPMewnks1FoXYOjKMEVg==" spinCount="100000" sqref="AA721" name="Rango2_87_6_17_3"/>
    <protectedRange algorithmName="SHA-512" hashValue="NUll9P9xh7KbSfMYpMxsRZLfDw/y/AzW2LSWlpXVscBDqiAxmzo71xjs+a2lh+jRa7pceOC849slke4+ZKx8LA==" saltValue="8qbkKpQ+CiQuLnqgShNvXA==" spinCount="100000" sqref="S721" name="Rango2_88_6_17_3"/>
    <protectedRange algorithmName="SHA-512" hashValue="XZw03RosI/l0z9FxmTtF29EdZ7P+4+ybhqoaAAUmURojSR5XbGfjC4f2i8gMqfY+RI9JvfdCA6PSh9TduXfUxA==" saltValue="5TPtLq2WoiRSae/yaDPnTw==" spinCount="100000" sqref="Q721:R721 T721:Z721" name="Rango2_99_34_4"/>
    <protectedRange algorithmName="SHA-512" hashValue="9+DNppQbWrLYYUMoJ+lyQctV2bX3Vq9kZnegLbpjTLP49It2ovUbcartuoQTeXgP+TGpY//7mDH/UQlFCKDGiA==" saltValue="KUnni6YEm00anzSSvyLqQA==" spinCount="100000" sqref="AC721" name="Rango2_45_3"/>
    <protectedRange algorithmName="SHA-512" hashValue="CHipOQaT63FWw628cQcXXJRZlrbNZ7OgmnEbDx38UmmH7z19GRYEzXFiVOzHAy1OAaAbST7g2bHZHDKQp2qm3w==" saltValue="iRVuL+373yLHv0ZHzS9qog==" spinCount="100000" sqref="AF721:AG721 AI721" name="Rango2_88_7_5_17_3"/>
    <protectedRange algorithmName="SHA-512" hashValue="LEEeiU6pKqm7TAP46VGlz0q+evvFwpT/0iLpRuWuQ7MacbP0OGL1/FSmrIEOg2rb6M+Jla2bPbVWiGag27j87w==" saltValue="HEVt+pS5OloNDlqSnzGLLw==" spinCount="100000" sqref="AH721" name="Rango2_8_7_17_3"/>
    <protectedRange algorithmName="SHA-512" hashValue="q2z5hEFmXS0v2chiPTC/VCoDWNlnhp+Xe6Ybfxe48vIsnB/KTJQxJv+pFUnCXfZ9T6vyJopuqFFNROfQTW/JUw==" saltValue="IctfdGJb5tOTpq+KPi9vww==" spinCount="100000" sqref="AD721:AE721" name="Rango2_88_39_17_4"/>
    <protectedRange algorithmName="SHA-512" hashValue="RQ91b7oAw60DVtcgB2vRpial2kSdzJx5guGCTYUwXYkKrtrUHfiYnLf9R+SNpYXlJDYpyEJLhcWwP0EqNN86dQ==" saltValue="W3RbH3zrcY9sy39xNwXNxg==" spinCount="100000" sqref="AZ721:BH721" name="Rango2_88_99_17_3"/>
    <protectedRange algorithmName="SHA-512" hashValue="fMbmUM1DQ7FuAPRNvFL5mPdHUYjQnlLFhkuaxvHguaqR7aWyDxcmJs0jLYQfQKY+oyhsMb4Lew4VL6i7um3/ew==" saltValue="ydaTm0CeH8+/cYqoL/AMaQ==" spinCount="100000" sqref="AT721 AV721:AY721" name="Rango2_88_91_17_3"/>
    <protectedRange algorithmName="SHA-512" hashValue="CHipOQaT63FWw628cQcXXJRZlrbNZ7OgmnEbDx38UmmH7z19GRYEzXFiVOzHAy1OAaAbST7g2bHZHDKQp2qm3w==" saltValue="iRVuL+373yLHv0ZHzS9qog==" spinCount="100000" sqref="AK721" name="Rango2_88_7_5_34_3"/>
    <protectedRange algorithmName="SHA-512" hashValue="NkG6oHuDGvGBEiLAAq8MEJHEfLQUMyjihfH+DBXhT+eQW0r1yri7tOJEFRM9nbOejjjXiviq9RFo7KB7wF+xJA==" saltValue="bpjB0AAANu2X/PeR3eiFkA==" spinCount="100000" sqref="AL721:AR721" name="Rango2_88_65_17_3"/>
    <protectedRange algorithmName="SHA-512" hashValue="XZw03RosI/l0z9FxmTtF29EdZ7P+4+ybhqoaAAUmURojSR5XbGfjC4f2i8gMqfY+RI9JvfdCA6PSh9TduXfUxA==" saltValue="5TPtLq2WoiRSae/yaDPnTw==" spinCount="100000" sqref="AS721 AU721 BI721:BJ721" name="Rango2_99_51_4"/>
    <protectedRange algorithmName="SHA-512" hashValue="RQ91b7oAw60DVtcgB2vRpial2kSdzJx5guGCTYUwXYkKrtrUHfiYnLf9R+SNpYXlJDYpyEJLhcWwP0EqNN86dQ==" saltValue="W3RbH3zrcY9sy39xNwXNxg==" spinCount="100000" sqref="BU721:BX721" name="Rango2_88_99_34_3"/>
    <protectedRange algorithmName="SHA-512" hashValue="XZw03RosI/l0z9FxmTtF29EdZ7P+4+ybhqoaAAUmURojSR5XbGfjC4f2i8gMqfY+RI9JvfdCA6PSh9TduXfUxA==" saltValue="5TPtLq2WoiRSae/yaDPnTw==" spinCount="100000" sqref="BY721:CA721 BQ721:BT721" name="Rango2_99_68_4"/>
    <protectedRange algorithmName="SHA-512" hashValue="XZw03RosI/l0z9FxmTtF29EdZ7P+4+ybhqoaAAUmURojSR5XbGfjC4f2i8gMqfY+RI9JvfdCA6PSh9TduXfUxA==" saltValue="5TPtLq2WoiRSae/yaDPnTw==" spinCount="100000" sqref="CD721:CE721" name="Rango2_99_85_3"/>
    <protectedRange algorithmName="SHA-512" hashValue="XZw03RosI/l0z9FxmTtF29EdZ7P+4+ybhqoaAAUmURojSR5XbGfjC4f2i8gMqfY+RI9JvfdCA6PSh9TduXfUxA==" saltValue="5TPtLq2WoiRSae/yaDPnTw==" spinCount="100000" sqref="N722" name="Rango2_99_17_4"/>
    <protectedRange algorithmName="SHA-512" hashValue="KHhv3JU/LRdRrRTxxkgFceEHPZ5UzadmpZRZR3zmQRnPvkUJZuanRafIJ+qde0IWwLZSvFIQDyUAHq6v6k7XIg==" saltValue="2GKG1kCzVNNcn+vbOPuhJA==" spinCount="100000" sqref="P722" name="Rango2_2_5_17_4"/>
    <protectedRange algorithmName="SHA-512" hashValue="fPHvtIAf3pQeZUoAI9C2/vdXMHBpqqEq+67P5Ypyu4+9IWqs3yc9TZcMWQ0THLxUwqseQPyVvakuYFtCwJHsxA==" saltValue="QHIogSs2PrwAfdqa9PAOFQ==" spinCount="100000" sqref="AB722" name="Rango2_88_5_5_17_4"/>
    <protectedRange algorithmName="SHA-512" hashValue="AYYX88LSDB6RDNMvSqt0KPGWPjBqTk56tMxTOlv5QD61MGTKAAQnSnudvNDWPN0Bbllh2qRQC+P5uq7goxjdrw==" saltValue="i/iPMewnks1FoXYOjKMEVg==" spinCount="100000" sqref="AA722" name="Rango2_87_6_17_4"/>
    <protectedRange algorithmName="SHA-512" hashValue="NUll9P9xh7KbSfMYpMxsRZLfDw/y/AzW2LSWlpXVscBDqiAxmzo71xjs+a2lh+jRa7pceOC849slke4+ZKx8LA==" saltValue="8qbkKpQ+CiQuLnqgShNvXA==" spinCount="100000" sqref="S722" name="Rango2_88_6_17_4"/>
    <protectedRange algorithmName="SHA-512" hashValue="XZw03RosI/l0z9FxmTtF29EdZ7P+4+ybhqoaAAUmURojSR5XbGfjC4f2i8gMqfY+RI9JvfdCA6PSh9TduXfUxA==" saltValue="5TPtLq2WoiRSae/yaDPnTw==" spinCount="100000" sqref="Q722:R722 T722:Z722" name="Rango2_99_34_5"/>
    <protectedRange algorithmName="SHA-512" hashValue="9+DNppQbWrLYYUMoJ+lyQctV2bX3Vq9kZnegLbpjTLP49It2ovUbcartuoQTeXgP+TGpY//7mDH/UQlFCKDGiA==" saltValue="KUnni6YEm00anzSSvyLqQA==" spinCount="100000" sqref="AC722" name="Rango2_45_4"/>
    <protectedRange algorithmName="SHA-512" hashValue="CHipOQaT63FWw628cQcXXJRZlrbNZ7OgmnEbDx38UmmH7z19GRYEzXFiVOzHAy1OAaAbST7g2bHZHDKQp2qm3w==" saltValue="iRVuL+373yLHv0ZHzS9qog==" spinCount="100000" sqref="AF722:AG722 AI722" name="Rango2_88_7_5_17_4"/>
    <protectedRange algorithmName="SHA-512" hashValue="LEEeiU6pKqm7TAP46VGlz0q+evvFwpT/0iLpRuWuQ7MacbP0OGL1/FSmrIEOg2rb6M+Jla2bPbVWiGag27j87w==" saltValue="HEVt+pS5OloNDlqSnzGLLw==" spinCount="100000" sqref="AH722" name="Rango2_8_7_17_4"/>
    <protectedRange algorithmName="SHA-512" hashValue="q2z5hEFmXS0v2chiPTC/VCoDWNlnhp+Xe6Ybfxe48vIsnB/KTJQxJv+pFUnCXfZ9T6vyJopuqFFNROfQTW/JUw==" saltValue="IctfdGJb5tOTpq+KPi9vww==" spinCount="100000" sqref="AD722:AE722" name="Rango2_88_39_17_5"/>
    <protectedRange algorithmName="SHA-512" hashValue="RQ91b7oAw60DVtcgB2vRpial2kSdzJx5guGCTYUwXYkKrtrUHfiYnLf9R+SNpYXlJDYpyEJLhcWwP0EqNN86dQ==" saltValue="W3RbH3zrcY9sy39xNwXNxg==" spinCount="100000" sqref="AZ722:BH722" name="Rango2_88_99_17_4"/>
    <protectedRange algorithmName="SHA-512" hashValue="fMbmUM1DQ7FuAPRNvFL5mPdHUYjQnlLFhkuaxvHguaqR7aWyDxcmJs0jLYQfQKY+oyhsMb4Lew4VL6i7um3/ew==" saltValue="ydaTm0CeH8+/cYqoL/AMaQ==" spinCount="100000" sqref="AT722 AV722:AY722" name="Rango2_88_91_17_4"/>
    <protectedRange algorithmName="SHA-512" hashValue="CHipOQaT63FWw628cQcXXJRZlrbNZ7OgmnEbDx38UmmH7z19GRYEzXFiVOzHAy1OAaAbST7g2bHZHDKQp2qm3w==" saltValue="iRVuL+373yLHv0ZHzS9qog==" spinCount="100000" sqref="AK722" name="Rango2_88_7_5_34_4"/>
    <protectedRange algorithmName="SHA-512" hashValue="NkG6oHuDGvGBEiLAAq8MEJHEfLQUMyjihfH+DBXhT+eQW0r1yri7tOJEFRM9nbOejjjXiviq9RFo7KB7wF+xJA==" saltValue="bpjB0AAANu2X/PeR3eiFkA==" spinCount="100000" sqref="AL722:AR722" name="Rango2_88_65_17_4"/>
    <protectedRange algorithmName="SHA-512" hashValue="XZw03RosI/l0z9FxmTtF29EdZ7P+4+ybhqoaAAUmURojSR5XbGfjC4f2i8gMqfY+RI9JvfdCA6PSh9TduXfUxA==" saltValue="5TPtLq2WoiRSae/yaDPnTw==" spinCount="100000" sqref="AS722 AU722 BI722:BK722" name="Rango2_99_51_5"/>
    <protectedRange algorithmName="SHA-512" hashValue="RQ91b7oAw60DVtcgB2vRpial2kSdzJx5guGCTYUwXYkKrtrUHfiYnLf9R+SNpYXlJDYpyEJLhcWwP0EqNN86dQ==" saltValue="W3RbH3zrcY9sy39xNwXNxg==" spinCount="100000" sqref="BU722:BX722" name="Rango2_88_99_34_4"/>
    <protectedRange algorithmName="SHA-512" hashValue="XZw03RosI/l0z9FxmTtF29EdZ7P+4+ybhqoaAAUmURojSR5XbGfjC4f2i8gMqfY+RI9JvfdCA6PSh9TduXfUxA==" saltValue="5TPtLq2WoiRSae/yaDPnTw==" spinCount="100000" sqref="BY722:CA722 BQ722:BT722" name="Rango2_99_68_5"/>
    <protectedRange algorithmName="SHA-512" hashValue="XZw03RosI/l0z9FxmTtF29EdZ7P+4+ybhqoaAAUmURojSR5XbGfjC4f2i8gMqfY+RI9JvfdCA6PSh9TduXfUxA==" saltValue="5TPtLq2WoiRSae/yaDPnTw==" spinCount="100000" sqref="CD722:CE722" name="Rango2_99_85_4"/>
    <protectedRange algorithmName="SHA-512" hashValue="XZw03RosI/l0z9FxmTtF29EdZ7P+4+ybhqoaAAUmURojSR5XbGfjC4f2i8gMqfY+RI9JvfdCA6PSh9TduXfUxA==" saltValue="5TPtLq2WoiRSae/yaDPnTw==" spinCount="100000" sqref="N723" name="Rango2_99_17_5"/>
    <protectedRange algorithmName="SHA-512" hashValue="KHhv3JU/LRdRrRTxxkgFceEHPZ5UzadmpZRZR3zmQRnPvkUJZuanRafIJ+qde0IWwLZSvFIQDyUAHq6v6k7XIg==" saltValue="2GKG1kCzVNNcn+vbOPuhJA==" spinCount="100000" sqref="P723" name="Rango2_2_5_17_5"/>
    <protectedRange algorithmName="SHA-512" hashValue="fPHvtIAf3pQeZUoAI9C2/vdXMHBpqqEq+67P5Ypyu4+9IWqs3yc9TZcMWQ0THLxUwqseQPyVvakuYFtCwJHsxA==" saltValue="QHIogSs2PrwAfdqa9PAOFQ==" spinCount="100000" sqref="AB723" name="Rango2_88_5_5_17_5"/>
    <protectedRange algorithmName="SHA-512" hashValue="AYYX88LSDB6RDNMvSqt0KPGWPjBqTk56tMxTOlv5QD61MGTKAAQnSnudvNDWPN0Bbllh2qRQC+P5uq7goxjdrw==" saltValue="i/iPMewnks1FoXYOjKMEVg==" spinCount="100000" sqref="AA723" name="Rango2_87_6_17_5"/>
    <protectedRange algorithmName="SHA-512" hashValue="NUll9P9xh7KbSfMYpMxsRZLfDw/y/AzW2LSWlpXVscBDqiAxmzo71xjs+a2lh+jRa7pceOC849slke4+ZKx8LA==" saltValue="8qbkKpQ+CiQuLnqgShNvXA==" spinCount="100000" sqref="S723" name="Rango2_88_6_17_5"/>
    <protectedRange algorithmName="SHA-512" hashValue="XZw03RosI/l0z9FxmTtF29EdZ7P+4+ybhqoaAAUmURojSR5XbGfjC4f2i8gMqfY+RI9JvfdCA6PSh9TduXfUxA==" saltValue="5TPtLq2WoiRSae/yaDPnTw==" spinCount="100000" sqref="Q723:R723 T723:Z723" name="Rango2_99_34_6"/>
    <protectedRange algorithmName="SHA-512" hashValue="9+DNppQbWrLYYUMoJ+lyQctV2bX3Vq9kZnegLbpjTLP49It2ovUbcartuoQTeXgP+TGpY//7mDH/UQlFCKDGiA==" saltValue="KUnni6YEm00anzSSvyLqQA==" spinCount="100000" sqref="AC723" name="Rango2_45_5"/>
    <protectedRange algorithmName="SHA-512" hashValue="CHipOQaT63FWw628cQcXXJRZlrbNZ7OgmnEbDx38UmmH7z19GRYEzXFiVOzHAy1OAaAbST7g2bHZHDKQp2qm3w==" saltValue="iRVuL+373yLHv0ZHzS9qog==" spinCount="100000" sqref="AF723:AG723 AI723" name="Rango2_88_7_5_17_5"/>
    <protectedRange algorithmName="SHA-512" hashValue="LEEeiU6pKqm7TAP46VGlz0q+evvFwpT/0iLpRuWuQ7MacbP0OGL1/FSmrIEOg2rb6M+Jla2bPbVWiGag27j87w==" saltValue="HEVt+pS5OloNDlqSnzGLLw==" spinCount="100000" sqref="AH723" name="Rango2_8_7_17_5"/>
    <protectedRange algorithmName="SHA-512" hashValue="q2z5hEFmXS0v2chiPTC/VCoDWNlnhp+Xe6Ybfxe48vIsnB/KTJQxJv+pFUnCXfZ9T6vyJopuqFFNROfQTW/JUw==" saltValue="IctfdGJb5tOTpq+KPi9vww==" spinCount="100000" sqref="AD723:AE723" name="Rango2_88_39_17_6"/>
    <protectedRange algorithmName="SHA-512" hashValue="RQ91b7oAw60DVtcgB2vRpial2kSdzJx5guGCTYUwXYkKrtrUHfiYnLf9R+SNpYXlJDYpyEJLhcWwP0EqNN86dQ==" saltValue="W3RbH3zrcY9sy39xNwXNxg==" spinCount="100000" sqref="AZ723:BH723" name="Rango2_88_99_17_5"/>
    <protectedRange algorithmName="SHA-512" hashValue="fMbmUM1DQ7FuAPRNvFL5mPdHUYjQnlLFhkuaxvHguaqR7aWyDxcmJs0jLYQfQKY+oyhsMb4Lew4VL6i7um3/ew==" saltValue="ydaTm0CeH8+/cYqoL/AMaQ==" spinCount="100000" sqref="AT723 AV723:AY723" name="Rango2_88_91_17_5"/>
    <protectedRange algorithmName="SHA-512" hashValue="CHipOQaT63FWw628cQcXXJRZlrbNZ7OgmnEbDx38UmmH7z19GRYEzXFiVOzHAy1OAaAbST7g2bHZHDKQp2qm3w==" saltValue="iRVuL+373yLHv0ZHzS9qog==" spinCount="100000" sqref="AK723" name="Rango2_88_7_5_34_5"/>
    <protectedRange algorithmName="SHA-512" hashValue="NkG6oHuDGvGBEiLAAq8MEJHEfLQUMyjihfH+DBXhT+eQW0r1yri7tOJEFRM9nbOejjjXiviq9RFo7KB7wF+xJA==" saltValue="bpjB0AAANu2X/PeR3eiFkA==" spinCount="100000" sqref="AL723:AR723" name="Rango2_88_65_17_5"/>
    <protectedRange algorithmName="SHA-512" hashValue="XZw03RosI/l0z9FxmTtF29EdZ7P+4+ybhqoaAAUmURojSR5XbGfjC4f2i8gMqfY+RI9JvfdCA6PSh9TduXfUxA==" saltValue="5TPtLq2WoiRSae/yaDPnTw==" spinCount="100000" sqref="AS723 AU723 BI723:BJ723" name="Rango2_99_51_6"/>
    <protectedRange algorithmName="SHA-512" hashValue="RQ91b7oAw60DVtcgB2vRpial2kSdzJx5guGCTYUwXYkKrtrUHfiYnLf9R+SNpYXlJDYpyEJLhcWwP0EqNN86dQ==" saltValue="W3RbH3zrcY9sy39xNwXNxg==" spinCount="100000" sqref="BU723:BX723" name="Rango2_88_99_34_5"/>
    <protectedRange algorithmName="SHA-512" hashValue="XZw03RosI/l0z9FxmTtF29EdZ7P+4+ybhqoaAAUmURojSR5XbGfjC4f2i8gMqfY+RI9JvfdCA6PSh9TduXfUxA==" saltValue="5TPtLq2WoiRSae/yaDPnTw==" spinCount="100000" sqref="BY723:CA723 BQ723:BT723" name="Rango2_99_68_6"/>
    <protectedRange algorithmName="SHA-512" hashValue="XZw03RosI/l0z9FxmTtF29EdZ7P+4+ybhqoaAAUmURojSR5XbGfjC4f2i8gMqfY+RI9JvfdCA6PSh9TduXfUxA==" saltValue="5TPtLq2WoiRSae/yaDPnTw==" spinCount="100000" sqref="CD723:CE723" name="Rango2_99_85_5"/>
    <protectedRange algorithmName="SHA-512" hashValue="9+DNppQbWrLYYUMoJ+lyQctV2bX3Vq9kZnegLbpjTLP49It2ovUbcartuoQTeXgP+TGpY//7mDH/UQlFCKDGiA==" saltValue="KUnni6YEm00anzSSvyLqQA==" spinCount="100000" sqref="EX708:EZ708" name="Rango2_47_1"/>
    <protectedRange algorithmName="SHA-512" hashValue="9+DNppQbWrLYYUMoJ+lyQctV2bX3Vq9kZnegLbpjTLP49It2ovUbcartuoQTeXgP+TGpY//7mDH/UQlFCKDGiA==" saltValue="KUnni6YEm00anzSSvyLqQA==" spinCount="100000" sqref="FB708" name="Rango2_76_5"/>
    <protectedRange algorithmName="SHA-512" hashValue="pL4tgTKqwEsWSIEGFTBd+4pvEhE7d5Q99Eijs+L/Y1rhA0saQGGRJw5Pv2HLOP0quglztFwB6WVnQ1YGxd4AiQ==" saltValue="IF5mhk2RcoEjrcYppes1VA==" spinCount="100000" sqref="FS708" name="Rango2_30_3_1"/>
    <protectedRange algorithmName="SHA-512" hashValue="Umj9+5Ys20VQPxBFtc6qE5LtKKSgPKwit+B8dd4XnEUaLfBM2ozpkEC4YxwK0SbBiAHDDex+pY+LomQ0lyuamQ==" saltValue="N2/MCRws+mmA+NXw0axolg==" spinCount="100000" sqref="FX708" name="Rango2_31_2_2_1"/>
    <protectedRange algorithmName="SHA-512" hashValue="YXHanhqXL0e4jPrzkCF8r/22WmlCviFUW909WKuG1JOcU0mp0/Huh0aP3EaGYxV2ep0WGu48HsShAy4Ka2uOiw==" saltValue="h/7U5iwJm7DLR4tRVfwZYw==" spinCount="100000" sqref="GB708" name="Rango2_33_3_4"/>
    <protectedRange algorithmName="SHA-512" hashValue="Rgskw+AQdeJ5qbJdarzTa3SCkJfDGziy0Uan5N0F3IWn/H3Z/e+VcB56R7Nes7MPxNHewNP1sSSucVjz3iTLeA==" saltValue="qKZH3DnwaZHBzy3cBZo1qQ==" spinCount="100000" sqref="GE708" name="Rango2_31_28_2_1"/>
    <protectedRange algorithmName="SHA-512" hashValue="Umj9+5Ys20VQPxBFtc6qE5LtKKSgPKwit+B8dd4XnEUaLfBM2ozpkEC4YxwK0SbBiAHDDex+pY+LomQ0lyuamQ==" saltValue="N2/MCRws+mmA+NXw0axolg==" spinCount="100000" sqref="GD708" name="Rango2_31_2_36_1"/>
    <protectedRange algorithmName="SHA-512" hashValue="EEHzbvEYwO1eufllBljOz0uf9BJ2ENtvOScQ7IsS321QhYbwKn7qhHKKP8cKj02rTDvVRMWvwQ1ZP0mZWsBprQ==" saltValue="CjXqBRFbKezlWOFV37MnDQ==" spinCount="100000" sqref="GM708" name="Rango2_30_2_2_1"/>
    <protectedRange algorithmName="SHA-512" hashValue="EEHzbvEYwO1eufllBljOz0uf9BJ2ENtvOScQ7IsS321QhYbwKn7qhHKKP8cKj02rTDvVRMWvwQ1ZP0mZWsBprQ==" saltValue="CjXqBRFbKezlWOFV37MnDQ==" spinCount="100000" sqref="GP708:GQ708" name="Rango2_30_2_19_1"/>
    <protectedRange algorithmName="SHA-512" hashValue="EEHzbvEYwO1eufllBljOz0uf9BJ2ENtvOScQ7IsS321QhYbwKn7qhHKKP8cKj02rTDvVRMWvwQ1ZP0mZWsBprQ==" saltValue="CjXqBRFbKezlWOFV37MnDQ==" spinCount="100000" sqref="GV708" name="Rango2_30_2_36_1"/>
    <protectedRange algorithmName="SHA-512" hashValue="q2z5hEFmXS0v2chiPTC/VCoDWNlnhp+Xe6Ybfxe48vIsnB/KTJQxJv+pFUnCXfZ9T6vyJopuqFFNROfQTW/JUw==" saltValue="IctfdGJb5tOTpq+KPi9vww==" spinCount="100000" sqref="IC708:IE708" name="Rango2_88_39_53_1"/>
    <protectedRange algorithmName="SHA-512" hashValue="9+DNppQbWrLYYUMoJ+lyQctV2bX3Vq9kZnegLbpjTLP49It2ovUbcartuoQTeXgP+TGpY//7mDH/UQlFCKDGiA==" saltValue="KUnni6YEm00anzSSvyLqQA==" spinCount="100000" sqref="EX709:EZ709" name="Rango2_49_7"/>
    <protectedRange algorithmName="SHA-512" hashValue="9+DNppQbWrLYYUMoJ+lyQctV2bX3Vq9kZnegLbpjTLP49It2ovUbcartuoQTeXgP+TGpY//7mDH/UQlFCKDGiA==" saltValue="KUnni6YEm00anzSSvyLqQA==" spinCount="100000" sqref="FB709" name="Rango2_81_2"/>
    <protectedRange algorithmName="SHA-512" hashValue="pL4tgTKqwEsWSIEGFTBd+4pvEhE7d5Q99Eijs+L/Y1rhA0saQGGRJw5Pv2HLOP0quglztFwB6WVnQ1YGxd4AiQ==" saltValue="IF5mhk2RcoEjrcYppes1VA==" spinCount="100000" sqref="FS709" name="Rango2_30_5_1"/>
    <protectedRange algorithmName="SHA-512" hashValue="Umj9+5Ys20VQPxBFtc6qE5LtKKSgPKwit+B8dd4XnEUaLfBM2ozpkEC4YxwK0SbBiAHDDex+pY+LomQ0lyuamQ==" saltValue="N2/MCRws+mmA+NXw0axolg==" spinCount="100000" sqref="FX709" name="Rango2_31_2_4_1"/>
    <protectedRange algorithmName="SHA-512" hashValue="YXHanhqXL0e4jPrzkCF8r/22WmlCviFUW909WKuG1JOcU0mp0/Huh0aP3EaGYxV2ep0WGu48HsShAy4Ka2uOiw==" saltValue="h/7U5iwJm7DLR4tRVfwZYw==" spinCount="100000" sqref="GB709" name="Rango2_33_5_1"/>
    <protectedRange algorithmName="SHA-512" hashValue="Rgskw+AQdeJ5qbJdarzTa3SCkJfDGziy0Uan5N0F3IWn/H3Z/e+VcB56R7Nes7MPxNHewNP1sSSucVjz3iTLeA==" saltValue="qKZH3DnwaZHBzy3cBZo1qQ==" spinCount="100000" sqref="GE709" name="Rango2_31_28_4_1"/>
    <protectedRange algorithmName="SHA-512" hashValue="Umj9+5Ys20VQPxBFtc6qE5LtKKSgPKwit+B8dd4XnEUaLfBM2ozpkEC4YxwK0SbBiAHDDex+pY+LomQ0lyuamQ==" saltValue="N2/MCRws+mmA+NXw0axolg==" spinCount="100000" sqref="GD709" name="Rango2_31_2_38_1"/>
    <protectedRange algorithmName="SHA-512" hashValue="EEHzbvEYwO1eufllBljOz0uf9BJ2ENtvOScQ7IsS321QhYbwKn7qhHKKP8cKj02rTDvVRMWvwQ1ZP0mZWsBprQ==" saltValue="CjXqBRFbKezlWOFV37MnDQ==" spinCount="100000" sqref="GM709" name="Rango2_30_2_4_1"/>
    <protectedRange algorithmName="SHA-512" hashValue="EEHzbvEYwO1eufllBljOz0uf9BJ2ENtvOScQ7IsS321QhYbwKn7qhHKKP8cKj02rTDvVRMWvwQ1ZP0mZWsBprQ==" saltValue="CjXqBRFbKezlWOFV37MnDQ==" spinCount="100000" sqref="GP709:GQ709" name="Rango2_30_2_21_1"/>
    <protectedRange algorithmName="SHA-512" hashValue="EEHzbvEYwO1eufllBljOz0uf9BJ2ENtvOScQ7IsS321QhYbwKn7qhHKKP8cKj02rTDvVRMWvwQ1ZP0mZWsBprQ==" saltValue="CjXqBRFbKezlWOFV37MnDQ==" spinCount="100000" sqref="GV709" name="Rango2_30_2_38_1"/>
    <protectedRange algorithmName="SHA-512" hashValue="q2z5hEFmXS0v2chiPTC/VCoDWNlnhp+Xe6Ybfxe48vIsnB/KTJQxJv+pFUnCXfZ9T6vyJopuqFFNROfQTW/JUw==" saltValue="IctfdGJb5tOTpq+KPi9vww==" spinCount="100000" sqref="IC709:IE709" name="Rango2_88_39_55_1"/>
    <protectedRange algorithmName="SHA-512" hashValue="9+DNppQbWrLYYUMoJ+lyQctV2bX3Vq9kZnegLbpjTLP49It2ovUbcartuoQTeXgP+TGpY//7mDH/UQlFCKDGiA==" saltValue="KUnni6YEm00anzSSvyLqQA==" spinCount="100000" sqref="EX710:EZ710" name="Rango2_52_2"/>
    <protectedRange algorithmName="SHA-512" hashValue="9+DNppQbWrLYYUMoJ+lyQctV2bX3Vq9kZnegLbpjTLP49It2ovUbcartuoQTeXgP+TGpY//7mDH/UQlFCKDGiA==" saltValue="KUnni6YEm00anzSSvyLqQA==" spinCount="100000" sqref="FB710" name="Rango2_83_2"/>
    <protectedRange algorithmName="SHA-512" hashValue="pL4tgTKqwEsWSIEGFTBd+4pvEhE7d5Q99Eijs+L/Y1rhA0saQGGRJw5Pv2HLOP0quglztFwB6WVnQ1YGxd4AiQ==" saltValue="IF5mhk2RcoEjrcYppes1VA==" spinCount="100000" sqref="FS710" name="Rango2_30_7_1"/>
    <protectedRange algorithmName="SHA-512" hashValue="Umj9+5Ys20VQPxBFtc6qE5LtKKSgPKwit+B8dd4XnEUaLfBM2ozpkEC4YxwK0SbBiAHDDex+pY+LomQ0lyuamQ==" saltValue="N2/MCRws+mmA+NXw0axolg==" spinCount="100000" sqref="FX710" name="Rango2_31_2_6_1"/>
    <protectedRange algorithmName="SHA-512" hashValue="YXHanhqXL0e4jPrzkCF8r/22WmlCviFUW909WKuG1JOcU0mp0/Huh0aP3EaGYxV2ep0WGu48HsShAy4Ka2uOiw==" saltValue="h/7U5iwJm7DLR4tRVfwZYw==" spinCount="100000" sqref="GB710" name="Rango2_33_7_1"/>
    <protectedRange algorithmName="SHA-512" hashValue="Rgskw+AQdeJ5qbJdarzTa3SCkJfDGziy0Uan5N0F3IWn/H3Z/e+VcB56R7Nes7MPxNHewNP1sSSucVjz3iTLeA==" saltValue="qKZH3DnwaZHBzy3cBZo1qQ==" spinCount="100000" sqref="GE710" name="Rango2_31_28_6_1"/>
    <protectedRange algorithmName="SHA-512" hashValue="Umj9+5Ys20VQPxBFtc6qE5LtKKSgPKwit+B8dd4XnEUaLfBM2ozpkEC4YxwK0SbBiAHDDex+pY+LomQ0lyuamQ==" saltValue="N2/MCRws+mmA+NXw0axolg==" spinCount="100000" sqref="GD710" name="Rango2_31_2_40_6"/>
    <protectedRange algorithmName="SHA-512" hashValue="EEHzbvEYwO1eufllBljOz0uf9BJ2ENtvOScQ7IsS321QhYbwKn7qhHKKP8cKj02rTDvVRMWvwQ1ZP0mZWsBprQ==" saltValue="CjXqBRFbKezlWOFV37MnDQ==" spinCount="100000" sqref="GM710" name="Rango2_30_2_6_1"/>
    <protectedRange algorithmName="SHA-512" hashValue="EEHzbvEYwO1eufllBljOz0uf9BJ2ENtvOScQ7IsS321QhYbwKn7qhHKKP8cKj02rTDvVRMWvwQ1ZP0mZWsBprQ==" saltValue="CjXqBRFbKezlWOFV37MnDQ==" spinCount="100000" sqref="GP710:GQ710" name="Rango2_30_2_23_1"/>
    <protectedRange algorithmName="SHA-512" hashValue="EEHzbvEYwO1eufllBljOz0uf9BJ2ENtvOScQ7IsS321QhYbwKn7qhHKKP8cKj02rTDvVRMWvwQ1ZP0mZWsBprQ==" saltValue="CjXqBRFbKezlWOFV37MnDQ==" spinCount="100000" sqref="GV710" name="Rango2_30_2_40_6"/>
    <protectedRange algorithmName="SHA-512" hashValue="q2z5hEFmXS0v2chiPTC/VCoDWNlnhp+Xe6Ybfxe48vIsnB/KTJQxJv+pFUnCXfZ9T6vyJopuqFFNROfQTW/JUw==" saltValue="IctfdGJb5tOTpq+KPi9vww==" spinCount="100000" sqref="IC710:IE710" name="Rango2_88_39_57_1"/>
    <protectedRange algorithmName="SHA-512" hashValue="9+DNppQbWrLYYUMoJ+lyQctV2bX3Vq9kZnegLbpjTLP49It2ovUbcartuoQTeXgP+TGpY//7mDH/UQlFCKDGiA==" saltValue="KUnni6YEm00anzSSvyLqQA==" spinCount="100000" sqref="EX711:EZ711" name="Rango2_65_2"/>
    <protectedRange algorithmName="SHA-512" hashValue="9+DNppQbWrLYYUMoJ+lyQctV2bX3Vq9kZnegLbpjTLP49It2ovUbcartuoQTeXgP+TGpY//7mDH/UQlFCKDGiA==" saltValue="KUnni6YEm00anzSSvyLqQA==" spinCount="100000" sqref="EX712:EZ712" name="Rango2_66_2"/>
    <protectedRange algorithmName="SHA-512" hashValue="9+DNppQbWrLYYUMoJ+lyQctV2bX3Vq9kZnegLbpjTLP49It2ovUbcartuoQTeXgP+TGpY//7mDH/UQlFCKDGiA==" saltValue="KUnni6YEm00anzSSvyLqQA==" spinCount="100000" sqref="FB711" name="Rango2_87_1"/>
    <protectedRange algorithmName="SHA-512" hashValue="9+DNppQbWrLYYUMoJ+lyQctV2bX3Vq9kZnegLbpjTLP49It2ovUbcartuoQTeXgP+TGpY//7mDH/UQlFCKDGiA==" saltValue="KUnni6YEm00anzSSvyLqQA==" spinCount="100000" sqref="FB712" name="Rango2_90_2"/>
    <protectedRange algorithmName="SHA-512" hashValue="pL4tgTKqwEsWSIEGFTBd+4pvEhE7d5Q99Eijs+L/Y1rhA0saQGGRJw5Pv2HLOP0quglztFwB6WVnQ1YGxd4AiQ==" saltValue="IF5mhk2RcoEjrcYppes1VA==" spinCount="100000" sqref="FS711" name="Rango2_30_10_4"/>
    <protectedRange algorithmName="SHA-512" hashValue="pL4tgTKqwEsWSIEGFTBd+4pvEhE7d5Q99Eijs+L/Y1rhA0saQGGRJw5Pv2HLOP0quglztFwB6WVnQ1YGxd4AiQ==" saltValue="IF5mhk2RcoEjrcYppes1VA==" spinCount="100000" sqref="FS712" name="Rango2_30_11_1"/>
    <protectedRange algorithmName="SHA-512" hashValue="Umj9+5Ys20VQPxBFtc6qE5LtKKSgPKwit+B8dd4XnEUaLfBM2ozpkEC4YxwK0SbBiAHDDex+pY+LomQ0lyuamQ==" saltValue="N2/MCRws+mmA+NXw0axolg==" spinCount="100000" sqref="FX711" name="Rango2_31_2_9_4"/>
    <protectedRange algorithmName="SHA-512" hashValue="Umj9+5Ys20VQPxBFtc6qE5LtKKSgPKwit+B8dd4XnEUaLfBM2ozpkEC4YxwK0SbBiAHDDex+pY+LomQ0lyuamQ==" saltValue="N2/MCRws+mmA+NXw0axolg==" spinCount="100000" sqref="FX712" name="Rango2_31_2_10_1"/>
    <protectedRange algorithmName="SHA-512" hashValue="YXHanhqXL0e4jPrzkCF8r/22WmlCviFUW909WKuG1JOcU0mp0/Huh0aP3EaGYxV2ep0WGu48HsShAy4Ka2uOiw==" saltValue="h/7U5iwJm7DLR4tRVfwZYw==" spinCount="100000" sqref="GB711" name="Rango2_33_10_2"/>
    <protectedRange algorithmName="SHA-512" hashValue="YXHanhqXL0e4jPrzkCF8r/22WmlCviFUW909WKuG1JOcU0mp0/Huh0aP3EaGYxV2ep0WGu48HsShAy4Ka2uOiw==" saltValue="h/7U5iwJm7DLR4tRVfwZYw==" spinCount="100000" sqref="GB712" name="Rango2_33_11_2"/>
    <protectedRange algorithmName="SHA-512" hashValue="Rgskw+AQdeJ5qbJdarzTa3SCkJfDGziy0Uan5N0F3IWn/H3Z/e+VcB56R7Nes7MPxNHewNP1sSSucVjz3iTLeA==" saltValue="qKZH3DnwaZHBzy3cBZo1qQ==" spinCount="100000" sqref="GE711" name="Rango2_31_28_9_4"/>
    <protectedRange algorithmName="SHA-512" hashValue="Umj9+5Ys20VQPxBFtc6qE5LtKKSgPKwit+B8dd4XnEUaLfBM2ozpkEC4YxwK0SbBiAHDDex+pY+LomQ0lyuamQ==" saltValue="N2/MCRws+mmA+NXw0axolg==" spinCount="100000" sqref="GD711" name="Rango2_31_2_43_2"/>
    <protectedRange algorithmName="SHA-512" hashValue="Rgskw+AQdeJ5qbJdarzTa3SCkJfDGziy0Uan5N0F3IWn/H3Z/e+VcB56R7Nes7MPxNHewNP1sSSucVjz3iTLeA==" saltValue="qKZH3DnwaZHBzy3cBZo1qQ==" spinCount="100000" sqref="GE712" name="Rango2_31_28_10_1"/>
    <protectedRange algorithmName="SHA-512" hashValue="Umj9+5Ys20VQPxBFtc6qE5LtKKSgPKwit+B8dd4XnEUaLfBM2ozpkEC4YxwK0SbBiAHDDex+pY+LomQ0lyuamQ==" saltValue="N2/MCRws+mmA+NXw0axolg==" spinCount="100000" sqref="GD712" name="Rango2_31_2_44_1"/>
    <protectedRange algorithmName="SHA-512" hashValue="EEHzbvEYwO1eufllBljOz0uf9BJ2ENtvOScQ7IsS321QhYbwKn7qhHKKP8cKj02rTDvVRMWvwQ1ZP0mZWsBprQ==" saltValue="CjXqBRFbKezlWOFV37MnDQ==" spinCount="100000" sqref="GM711" name="Rango2_30_2_9_4"/>
    <protectedRange algorithmName="SHA-512" hashValue="EEHzbvEYwO1eufllBljOz0uf9BJ2ENtvOScQ7IsS321QhYbwKn7qhHKKP8cKj02rTDvVRMWvwQ1ZP0mZWsBprQ==" saltValue="CjXqBRFbKezlWOFV37MnDQ==" spinCount="100000" sqref="GM712" name="Rango2_30_2_10_1"/>
    <protectedRange algorithmName="SHA-512" hashValue="EEHzbvEYwO1eufllBljOz0uf9BJ2ENtvOScQ7IsS321QhYbwKn7qhHKKP8cKj02rTDvVRMWvwQ1ZP0mZWsBprQ==" saltValue="CjXqBRFbKezlWOFV37MnDQ==" spinCount="100000" sqref="GP711:GQ711" name="Rango2_30_2_26_1"/>
    <protectedRange algorithmName="SHA-512" hashValue="EEHzbvEYwO1eufllBljOz0uf9BJ2ENtvOScQ7IsS321QhYbwKn7qhHKKP8cKj02rTDvVRMWvwQ1ZP0mZWsBprQ==" saltValue="CjXqBRFbKezlWOFV37MnDQ==" spinCount="100000" sqref="GP712:GQ712" name="Rango2_30_2_27_1"/>
    <protectedRange algorithmName="SHA-512" hashValue="EEHzbvEYwO1eufllBljOz0uf9BJ2ENtvOScQ7IsS321QhYbwKn7qhHKKP8cKj02rTDvVRMWvwQ1ZP0mZWsBprQ==" saltValue="CjXqBRFbKezlWOFV37MnDQ==" spinCount="100000" sqref="GV711" name="Rango2_30_2_43_2"/>
    <protectedRange algorithmName="SHA-512" hashValue="EEHzbvEYwO1eufllBljOz0uf9BJ2ENtvOScQ7IsS321QhYbwKn7qhHKKP8cKj02rTDvVRMWvwQ1ZP0mZWsBprQ==" saltValue="CjXqBRFbKezlWOFV37MnDQ==" spinCount="100000" sqref="GV712" name="Rango2_30_2_44_1"/>
    <protectedRange algorithmName="SHA-512" hashValue="q2z5hEFmXS0v2chiPTC/VCoDWNlnhp+Xe6Ybfxe48vIsnB/KTJQxJv+pFUnCXfZ9T6vyJopuqFFNROfQTW/JUw==" saltValue="IctfdGJb5tOTpq+KPi9vww==" spinCount="100000" sqref="IC711:IE711" name="Rango2_88_39_60_1"/>
    <protectedRange algorithmName="SHA-512" hashValue="q2z5hEFmXS0v2chiPTC/VCoDWNlnhp+Xe6Ybfxe48vIsnB/KTJQxJv+pFUnCXfZ9T6vyJopuqFFNROfQTW/JUw==" saltValue="IctfdGJb5tOTpq+KPi9vww==" spinCount="100000" sqref="IC712:IE712" name="Rango2_88_39_61_1"/>
    <protectedRange algorithmName="SHA-512" hashValue="9+DNppQbWrLYYUMoJ+lyQctV2bX3Vq9kZnegLbpjTLP49It2ovUbcartuoQTeXgP+TGpY//7mDH/UQlFCKDGiA==" saltValue="KUnni6YEm00anzSSvyLqQA==" spinCount="100000" sqref="EX713:EZ713" name="Rango2_66_3"/>
    <protectedRange algorithmName="SHA-512" hashValue="9+DNppQbWrLYYUMoJ+lyQctV2bX3Vq9kZnegLbpjTLP49It2ovUbcartuoQTeXgP+TGpY//7mDH/UQlFCKDGiA==" saltValue="KUnni6YEm00anzSSvyLqQA==" spinCount="100000" sqref="FB713" name="Rango2_90_3"/>
    <protectedRange algorithmName="SHA-512" hashValue="pL4tgTKqwEsWSIEGFTBd+4pvEhE7d5Q99Eijs+L/Y1rhA0saQGGRJw5Pv2HLOP0quglztFwB6WVnQ1YGxd4AiQ==" saltValue="IF5mhk2RcoEjrcYppes1VA==" spinCount="100000" sqref="FS713" name="Rango2_30_11_2"/>
    <protectedRange algorithmName="SHA-512" hashValue="Umj9+5Ys20VQPxBFtc6qE5LtKKSgPKwit+B8dd4XnEUaLfBM2ozpkEC4YxwK0SbBiAHDDex+pY+LomQ0lyuamQ==" saltValue="N2/MCRws+mmA+NXw0axolg==" spinCount="100000" sqref="FX713" name="Rango2_31_2_10_2"/>
    <protectedRange algorithmName="SHA-512" hashValue="YXHanhqXL0e4jPrzkCF8r/22WmlCviFUW909WKuG1JOcU0mp0/Huh0aP3EaGYxV2ep0WGu48HsShAy4Ka2uOiw==" saltValue="h/7U5iwJm7DLR4tRVfwZYw==" spinCount="100000" sqref="GB713" name="Rango2_33_11_3"/>
    <protectedRange algorithmName="SHA-512" hashValue="Rgskw+AQdeJ5qbJdarzTa3SCkJfDGziy0Uan5N0F3IWn/H3Z/e+VcB56R7Nes7MPxNHewNP1sSSucVjz3iTLeA==" saltValue="qKZH3DnwaZHBzy3cBZo1qQ==" spinCount="100000" sqref="GE713" name="Rango2_31_28_10_2"/>
    <protectedRange algorithmName="SHA-512" hashValue="Umj9+5Ys20VQPxBFtc6qE5LtKKSgPKwit+B8dd4XnEUaLfBM2ozpkEC4YxwK0SbBiAHDDex+pY+LomQ0lyuamQ==" saltValue="N2/MCRws+mmA+NXw0axolg==" spinCount="100000" sqref="GD713" name="Rango2_31_2_44_2"/>
    <protectedRange algorithmName="SHA-512" hashValue="EEHzbvEYwO1eufllBljOz0uf9BJ2ENtvOScQ7IsS321QhYbwKn7qhHKKP8cKj02rTDvVRMWvwQ1ZP0mZWsBprQ==" saltValue="CjXqBRFbKezlWOFV37MnDQ==" spinCount="100000" sqref="GM713" name="Rango2_30_2_10_2"/>
    <protectedRange algorithmName="SHA-512" hashValue="EEHzbvEYwO1eufllBljOz0uf9BJ2ENtvOScQ7IsS321QhYbwKn7qhHKKP8cKj02rTDvVRMWvwQ1ZP0mZWsBprQ==" saltValue="CjXqBRFbKezlWOFV37MnDQ==" spinCount="100000" sqref="GP713:GQ713" name="Rango2_30_2_27_2"/>
    <protectedRange algorithmName="SHA-512" hashValue="EEHzbvEYwO1eufllBljOz0uf9BJ2ENtvOScQ7IsS321QhYbwKn7qhHKKP8cKj02rTDvVRMWvwQ1ZP0mZWsBprQ==" saltValue="CjXqBRFbKezlWOFV37MnDQ==" spinCount="100000" sqref="GV713" name="Rango2_30_2_44_2"/>
    <protectedRange algorithmName="SHA-512" hashValue="q2z5hEFmXS0v2chiPTC/VCoDWNlnhp+Xe6Ybfxe48vIsnB/KTJQxJv+pFUnCXfZ9T6vyJopuqFFNROfQTW/JUw==" saltValue="IctfdGJb5tOTpq+KPi9vww==" spinCount="100000" sqref="IC713:IE713" name="Rango2_88_39_61_2"/>
    <protectedRange algorithmName="SHA-512" hashValue="9+DNppQbWrLYYUMoJ+lyQctV2bX3Vq9kZnegLbpjTLP49It2ovUbcartuoQTeXgP+TGpY//7mDH/UQlFCKDGiA==" saltValue="KUnni6YEm00anzSSvyLqQA==" spinCount="100000" sqref="EX714:EZ714" name="Rango2_70_2"/>
    <protectedRange algorithmName="SHA-512" hashValue="9+DNppQbWrLYYUMoJ+lyQctV2bX3Vq9kZnegLbpjTLP49It2ovUbcartuoQTeXgP+TGpY//7mDH/UQlFCKDGiA==" saltValue="KUnni6YEm00anzSSvyLqQA==" spinCount="100000" sqref="FB714" name="Rango2_94_4"/>
    <protectedRange algorithmName="SHA-512" hashValue="pL4tgTKqwEsWSIEGFTBd+4pvEhE7d5Q99Eijs+L/Y1rhA0saQGGRJw5Pv2HLOP0quglztFwB6WVnQ1YGxd4AiQ==" saltValue="IF5mhk2RcoEjrcYppes1VA==" spinCount="100000" sqref="FS714" name="Rango2_30_15_2"/>
    <protectedRange algorithmName="SHA-512" hashValue="Umj9+5Ys20VQPxBFtc6qE5LtKKSgPKwit+B8dd4XnEUaLfBM2ozpkEC4YxwK0SbBiAHDDex+pY+LomQ0lyuamQ==" saltValue="N2/MCRws+mmA+NXw0axolg==" spinCount="100000" sqref="FX714" name="Rango2_31_2_14_1"/>
    <protectedRange algorithmName="SHA-512" hashValue="YXHanhqXL0e4jPrzkCF8r/22WmlCviFUW909WKuG1JOcU0mp0/Huh0aP3EaGYxV2ep0WGu48HsShAy4Ka2uOiw==" saltValue="h/7U5iwJm7DLR4tRVfwZYw==" spinCount="100000" sqref="GB714" name="Rango2_33_15_1"/>
    <protectedRange algorithmName="SHA-512" hashValue="Rgskw+AQdeJ5qbJdarzTa3SCkJfDGziy0Uan5N0F3IWn/H3Z/e+VcB56R7Nes7MPxNHewNP1sSSucVjz3iTLeA==" saltValue="qKZH3DnwaZHBzy3cBZo1qQ==" spinCount="100000" sqref="GE714" name="Rango2_31_28_14_2"/>
    <protectedRange algorithmName="SHA-512" hashValue="Umj9+5Ys20VQPxBFtc6qE5LtKKSgPKwit+B8dd4XnEUaLfBM2ozpkEC4YxwK0SbBiAHDDex+pY+LomQ0lyuamQ==" saltValue="N2/MCRws+mmA+NXw0axolg==" spinCount="100000" sqref="GD714" name="Rango2_31_2_48_2"/>
    <protectedRange algorithmName="SHA-512" hashValue="EEHzbvEYwO1eufllBljOz0uf9BJ2ENtvOScQ7IsS321QhYbwKn7qhHKKP8cKj02rTDvVRMWvwQ1ZP0mZWsBprQ==" saltValue="CjXqBRFbKezlWOFV37MnDQ==" spinCount="100000" sqref="GM714" name="Rango2_30_2_14_1"/>
    <protectedRange algorithmName="SHA-512" hashValue="EEHzbvEYwO1eufllBljOz0uf9BJ2ENtvOScQ7IsS321QhYbwKn7qhHKKP8cKj02rTDvVRMWvwQ1ZP0mZWsBprQ==" saltValue="CjXqBRFbKezlWOFV37MnDQ==" spinCount="100000" sqref="GP714:GQ714" name="Rango2_30_2_31_1"/>
    <protectedRange algorithmName="SHA-512" hashValue="EEHzbvEYwO1eufllBljOz0uf9BJ2ENtvOScQ7IsS321QhYbwKn7qhHKKP8cKj02rTDvVRMWvwQ1ZP0mZWsBprQ==" saltValue="CjXqBRFbKezlWOFV37MnDQ==" spinCount="100000" sqref="GV714" name="Rango2_30_2_48_2"/>
    <protectedRange algorithmName="SHA-512" hashValue="q2z5hEFmXS0v2chiPTC/VCoDWNlnhp+Xe6Ybfxe48vIsnB/KTJQxJv+pFUnCXfZ9T6vyJopuqFFNROfQTW/JUw==" saltValue="IctfdGJb5tOTpq+KPi9vww==" spinCount="100000" sqref="IC714:IE714" name="Rango2_88_39_65_1"/>
    <protectedRange algorithmName="SHA-512" hashValue="9+DNppQbWrLYYUMoJ+lyQctV2bX3Vq9kZnegLbpjTLP49It2ovUbcartuoQTeXgP+TGpY//7mDH/UQlFCKDGiA==" saltValue="KUnni6YEm00anzSSvyLqQA==" spinCount="100000" sqref="EX715:EZ716" name="Rango2_72_2"/>
    <protectedRange algorithmName="SHA-512" hashValue="9+DNppQbWrLYYUMoJ+lyQctV2bX3Vq9kZnegLbpjTLP49It2ovUbcartuoQTeXgP+TGpY//7mDH/UQlFCKDGiA==" saltValue="KUnni6YEm00anzSSvyLqQA==" spinCount="100000" sqref="FB715:FB716" name="Rango2_98_3"/>
    <protectedRange algorithmName="SHA-512" hashValue="pL4tgTKqwEsWSIEGFTBd+4pvEhE7d5Q99Eijs+L/Y1rhA0saQGGRJw5Pv2HLOP0quglztFwB6WVnQ1YGxd4AiQ==" saltValue="IF5mhk2RcoEjrcYppes1VA==" spinCount="100000" sqref="FS715:FS716" name="Rango2_30_17_2"/>
    <protectedRange algorithmName="SHA-512" hashValue="Umj9+5Ys20VQPxBFtc6qE5LtKKSgPKwit+B8dd4XnEUaLfBM2ozpkEC4YxwK0SbBiAHDDex+pY+LomQ0lyuamQ==" saltValue="N2/MCRws+mmA+NXw0axolg==" spinCount="100000" sqref="FX715:FX716" name="Rango2_31_2_16_1"/>
    <protectedRange algorithmName="SHA-512" hashValue="YXHanhqXL0e4jPrzkCF8r/22WmlCviFUW909WKuG1JOcU0mp0/Huh0aP3EaGYxV2ep0WGu48HsShAy4Ka2uOiw==" saltValue="h/7U5iwJm7DLR4tRVfwZYw==" spinCount="100000" sqref="GB715:GB716" name="Rango2_33_17_3"/>
    <protectedRange algorithmName="SHA-512" hashValue="Rgskw+AQdeJ5qbJdarzTa3SCkJfDGziy0Uan5N0F3IWn/H3Z/e+VcB56R7Nes7MPxNHewNP1sSSucVjz3iTLeA==" saltValue="qKZH3DnwaZHBzy3cBZo1qQ==" spinCount="100000" sqref="GE715:GE716" name="Rango2_31_28_16_2"/>
    <protectedRange algorithmName="SHA-512" hashValue="Umj9+5Ys20VQPxBFtc6qE5LtKKSgPKwit+B8dd4XnEUaLfBM2ozpkEC4YxwK0SbBiAHDDex+pY+LomQ0lyuamQ==" saltValue="N2/MCRws+mmA+NXw0axolg==" spinCount="100000" sqref="GD715:GD716" name="Rango2_31_2_50_2"/>
    <protectedRange algorithmName="SHA-512" hashValue="EEHzbvEYwO1eufllBljOz0uf9BJ2ENtvOScQ7IsS321QhYbwKn7qhHKKP8cKj02rTDvVRMWvwQ1ZP0mZWsBprQ==" saltValue="CjXqBRFbKezlWOFV37MnDQ==" spinCount="100000" sqref="GM715:GM716" name="Rango2_30_2_16_1"/>
    <protectedRange algorithmName="SHA-512" hashValue="EEHzbvEYwO1eufllBljOz0uf9BJ2ENtvOScQ7IsS321QhYbwKn7qhHKKP8cKj02rTDvVRMWvwQ1ZP0mZWsBprQ==" saltValue="CjXqBRFbKezlWOFV37MnDQ==" spinCount="100000" sqref="GP715:GQ716" name="Rango2_30_2_33_1"/>
    <protectedRange algorithmName="SHA-512" hashValue="EEHzbvEYwO1eufllBljOz0uf9BJ2ENtvOScQ7IsS321QhYbwKn7qhHKKP8cKj02rTDvVRMWvwQ1ZP0mZWsBprQ==" saltValue="CjXqBRFbKezlWOFV37MnDQ==" spinCount="100000" sqref="GV715:GV716" name="Rango2_30_2_50_2"/>
    <protectedRange algorithmName="SHA-512" hashValue="q2z5hEFmXS0v2chiPTC/VCoDWNlnhp+Xe6Ybfxe48vIsnB/KTJQxJv+pFUnCXfZ9T6vyJopuqFFNROfQTW/JUw==" saltValue="IctfdGJb5tOTpq+KPi9vww==" spinCount="100000" sqref="IC715:IE716" name="Rango2_88_39_67_8"/>
    <protectedRange algorithmName="SHA-512" hashValue="9+DNppQbWrLYYUMoJ+lyQctV2bX3Vq9kZnegLbpjTLP49It2ovUbcartuoQTeXgP+TGpY//7mDH/UQlFCKDGiA==" saltValue="KUnni6YEm00anzSSvyLqQA==" spinCount="100000" sqref="EX717:EZ717" name="Rango2_72_3"/>
    <protectedRange algorithmName="SHA-512" hashValue="9+DNppQbWrLYYUMoJ+lyQctV2bX3Vq9kZnegLbpjTLP49It2ovUbcartuoQTeXgP+TGpY//7mDH/UQlFCKDGiA==" saltValue="KUnni6YEm00anzSSvyLqQA==" spinCount="100000" sqref="FB717" name="Rango2_98_4"/>
    <protectedRange algorithmName="SHA-512" hashValue="pL4tgTKqwEsWSIEGFTBd+4pvEhE7d5Q99Eijs+L/Y1rhA0saQGGRJw5Pv2HLOP0quglztFwB6WVnQ1YGxd4AiQ==" saltValue="IF5mhk2RcoEjrcYppes1VA==" spinCount="100000" sqref="FS717" name="Rango2_30_17_3"/>
    <protectedRange algorithmName="SHA-512" hashValue="Umj9+5Ys20VQPxBFtc6qE5LtKKSgPKwit+B8dd4XnEUaLfBM2ozpkEC4YxwK0SbBiAHDDex+pY+LomQ0lyuamQ==" saltValue="N2/MCRws+mmA+NXw0axolg==" spinCount="100000" sqref="FX717" name="Rango2_31_2_16_2"/>
    <protectedRange algorithmName="SHA-512" hashValue="YXHanhqXL0e4jPrzkCF8r/22WmlCviFUW909WKuG1JOcU0mp0/Huh0aP3EaGYxV2ep0WGu48HsShAy4Ka2uOiw==" saltValue="h/7U5iwJm7DLR4tRVfwZYw==" spinCount="100000" sqref="GB717" name="Rango2_33_17_4"/>
    <protectedRange algorithmName="SHA-512" hashValue="Rgskw+AQdeJ5qbJdarzTa3SCkJfDGziy0Uan5N0F3IWn/H3Z/e+VcB56R7Nes7MPxNHewNP1sSSucVjz3iTLeA==" saltValue="qKZH3DnwaZHBzy3cBZo1qQ==" spinCount="100000" sqref="GE717" name="Rango2_31_28_16_3"/>
    <protectedRange algorithmName="SHA-512" hashValue="Umj9+5Ys20VQPxBFtc6qE5LtKKSgPKwit+B8dd4XnEUaLfBM2ozpkEC4YxwK0SbBiAHDDex+pY+LomQ0lyuamQ==" saltValue="N2/MCRws+mmA+NXw0axolg==" spinCount="100000" sqref="GD717" name="Rango2_31_2_50_3"/>
    <protectedRange algorithmName="SHA-512" hashValue="EEHzbvEYwO1eufllBljOz0uf9BJ2ENtvOScQ7IsS321QhYbwKn7qhHKKP8cKj02rTDvVRMWvwQ1ZP0mZWsBprQ==" saltValue="CjXqBRFbKezlWOFV37MnDQ==" spinCount="100000" sqref="GM717" name="Rango2_30_2_16_2"/>
    <protectedRange algorithmName="SHA-512" hashValue="EEHzbvEYwO1eufllBljOz0uf9BJ2ENtvOScQ7IsS321QhYbwKn7qhHKKP8cKj02rTDvVRMWvwQ1ZP0mZWsBprQ==" saltValue="CjXqBRFbKezlWOFV37MnDQ==" spinCount="100000" sqref="GP717:GQ717" name="Rango2_30_2_33_2"/>
    <protectedRange algorithmName="SHA-512" hashValue="EEHzbvEYwO1eufllBljOz0uf9BJ2ENtvOScQ7IsS321QhYbwKn7qhHKKP8cKj02rTDvVRMWvwQ1ZP0mZWsBprQ==" saltValue="CjXqBRFbKezlWOFV37MnDQ==" spinCount="100000" sqref="GV717" name="Rango2_30_2_50_3"/>
    <protectedRange algorithmName="SHA-512" hashValue="q2z5hEFmXS0v2chiPTC/VCoDWNlnhp+Xe6Ybfxe48vIsnB/KTJQxJv+pFUnCXfZ9T6vyJopuqFFNROfQTW/JUw==" saltValue="IctfdGJb5tOTpq+KPi9vww==" spinCount="100000" sqref="IC717:IE717" name="Rango2_88_39_67_9"/>
    <protectedRange algorithmName="SHA-512" hashValue="9+DNppQbWrLYYUMoJ+lyQctV2bX3Vq9kZnegLbpjTLP49It2ovUbcartuoQTeXgP+TGpY//7mDH/UQlFCKDGiA==" saltValue="KUnni6YEm00anzSSvyLqQA==" spinCount="100000" sqref="EX718:EZ718" name="Rango2_72_4"/>
    <protectedRange algorithmName="SHA-512" hashValue="9+DNppQbWrLYYUMoJ+lyQctV2bX3Vq9kZnegLbpjTLP49It2ovUbcartuoQTeXgP+TGpY//7mDH/UQlFCKDGiA==" saltValue="KUnni6YEm00anzSSvyLqQA==" spinCount="100000" sqref="EX719:EZ719" name="Rango2_73_2"/>
    <protectedRange algorithmName="SHA-512" hashValue="9+DNppQbWrLYYUMoJ+lyQctV2bX3Vq9kZnegLbpjTLP49It2ovUbcartuoQTeXgP+TGpY//7mDH/UQlFCKDGiA==" saltValue="KUnni6YEm00anzSSvyLqQA==" spinCount="100000" sqref="FB718" name="Rango2_98_5"/>
    <protectedRange algorithmName="SHA-512" hashValue="pL4tgTKqwEsWSIEGFTBd+4pvEhE7d5Q99Eijs+L/Y1rhA0saQGGRJw5Pv2HLOP0quglztFwB6WVnQ1YGxd4AiQ==" saltValue="IF5mhk2RcoEjrcYppes1VA==" spinCount="100000" sqref="FS718" name="Rango2_30_17_4"/>
    <protectedRange algorithmName="SHA-512" hashValue="pL4tgTKqwEsWSIEGFTBd+4pvEhE7d5Q99Eijs+L/Y1rhA0saQGGRJw5Pv2HLOP0quglztFwB6WVnQ1YGxd4AiQ==" saltValue="IF5mhk2RcoEjrcYppes1VA==" spinCount="100000" sqref="FS719" name="Rango2_30_18_2"/>
    <protectedRange algorithmName="SHA-512" hashValue="Umj9+5Ys20VQPxBFtc6qE5LtKKSgPKwit+B8dd4XnEUaLfBM2ozpkEC4YxwK0SbBiAHDDex+pY+LomQ0lyuamQ==" saltValue="N2/MCRws+mmA+NXw0axolg==" spinCount="100000" sqref="FX718" name="Rango2_31_2_16_3"/>
    <protectedRange algorithmName="SHA-512" hashValue="Umj9+5Ys20VQPxBFtc6qE5LtKKSgPKwit+B8dd4XnEUaLfBM2ozpkEC4YxwK0SbBiAHDDex+pY+LomQ0lyuamQ==" saltValue="N2/MCRws+mmA+NXw0axolg==" spinCount="100000" sqref="FX719" name="Rango2_31_2_17_1"/>
    <protectedRange algorithmName="SHA-512" hashValue="YXHanhqXL0e4jPrzkCF8r/22WmlCviFUW909WKuG1JOcU0mp0/Huh0aP3EaGYxV2ep0WGu48HsShAy4Ka2uOiw==" saltValue="h/7U5iwJm7DLR4tRVfwZYw==" spinCount="100000" sqref="GB718" name="Rango2_33_17_5"/>
    <protectedRange algorithmName="SHA-512" hashValue="YXHanhqXL0e4jPrzkCF8r/22WmlCviFUW909WKuG1JOcU0mp0/Huh0aP3EaGYxV2ep0WGu48HsShAy4Ka2uOiw==" saltValue="h/7U5iwJm7DLR4tRVfwZYw==" spinCount="100000" sqref="GB719" name="Rango2_33_18_5"/>
    <protectedRange algorithmName="SHA-512" hashValue="Rgskw+AQdeJ5qbJdarzTa3SCkJfDGziy0Uan5N0F3IWn/H3Z/e+VcB56R7Nes7MPxNHewNP1sSSucVjz3iTLeA==" saltValue="qKZH3DnwaZHBzy3cBZo1qQ==" spinCount="100000" sqref="GE718" name="Rango2_31_28_16_4"/>
    <protectedRange algorithmName="SHA-512" hashValue="Umj9+5Ys20VQPxBFtc6qE5LtKKSgPKwit+B8dd4XnEUaLfBM2ozpkEC4YxwK0SbBiAHDDex+pY+LomQ0lyuamQ==" saltValue="N2/MCRws+mmA+NXw0axolg==" spinCount="100000" sqref="GD718" name="Rango2_31_2_50_4"/>
    <protectedRange algorithmName="SHA-512" hashValue="Rgskw+AQdeJ5qbJdarzTa3SCkJfDGziy0Uan5N0F3IWn/H3Z/e+VcB56R7Nes7MPxNHewNP1sSSucVjz3iTLeA==" saltValue="qKZH3DnwaZHBzy3cBZo1qQ==" spinCount="100000" sqref="GE719" name="Rango2_31_28_17_2"/>
    <protectedRange algorithmName="SHA-512" hashValue="Umj9+5Ys20VQPxBFtc6qE5LtKKSgPKwit+B8dd4XnEUaLfBM2ozpkEC4YxwK0SbBiAHDDex+pY+LomQ0lyuamQ==" saltValue="N2/MCRws+mmA+NXw0axolg==" spinCount="100000" sqref="GD719" name="Rango2_31_2_51_2"/>
    <protectedRange algorithmName="SHA-512" hashValue="EEHzbvEYwO1eufllBljOz0uf9BJ2ENtvOScQ7IsS321QhYbwKn7qhHKKP8cKj02rTDvVRMWvwQ1ZP0mZWsBprQ==" saltValue="CjXqBRFbKezlWOFV37MnDQ==" spinCount="100000" sqref="GM718" name="Rango2_30_2_16_3"/>
    <protectedRange algorithmName="SHA-512" hashValue="EEHzbvEYwO1eufllBljOz0uf9BJ2ENtvOScQ7IsS321QhYbwKn7qhHKKP8cKj02rTDvVRMWvwQ1ZP0mZWsBprQ==" saltValue="CjXqBRFbKezlWOFV37MnDQ==" spinCount="100000" sqref="GM719" name="Rango2_30_2_17_1"/>
    <protectedRange algorithmName="SHA-512" hashValue="EEHzbvEYwO1eufllBljOz0uf9BJ2ENtvOScQ7IsS321QhYbwKn7qhHKKP8cKj02rTDvVRMWvwQ1ZP0mZWsBprQ==" saltValue="CjXqBRFbKezlWOFV37MnDQ==" spinCount="100000" sqref="GP718:GQ718" name="Rango2_30_2_33_3"/>
    <protectedRange algorithmName="SHA-512" hashValue="EEHzbvEYwO1eufllBljOz0uf9BJ2ENtvOScQ7IsS321QhYbwKn7qhHKKP8cKj02rTDvVRMWvwQ1ZP0mZWsBprQ==" saltValue="CjXqBRFbKezlWOFV37MnDQ==" spinCount="100000" sqref="GP719:GQ719" name="Rango2_30_2_34_1"/>
    <protectedRange algorithmName="SHA-512" hashValue="EEHzbvEYwO1eufllBljOz0uf9BJ2ENtvOScQ7IsS321QhYbwKn7qhHKKP8cKj02rTDvVRMWvwQ1ZP0mZWsBprQ==" saltValue="CjXqBRFbKezlWOFV37MnDQ==" spinCount="100000" sqref="GV718" name="Rango2_30_2_50_4"/>
    <protectedRange algorithmName="SHA-512" hashValue="EEHzbvEYwO1eufllBljOz0uf9BJ2ENtvOScQ7IsS321QhYbwKn7qhHKKP8cKj02rTDvVRMWvwQ1ZP0mZWsBprQ==" saltValue="CjXqBRFbKezlWOFV37MnDQ==" spinCount="100000" sqref="GV719" name="Rango2_30_2_51_2"/>
    <protectedRange algorithmName="SHA-512" hashValue="q2z5hEFmXS0v2chiPTC/VCoDWNlnhp+Xe6Ybfxe48vIsnB/KTJQxJv+pFUnCXfZ9T6vyJopuqFFNROfQTW/JUw==" saltValue="IctfdGJb5tOTpq+KPi9vww==" spinCount="100000" sqref="IC718:IE718" name="Rango2_88_39_67_10"/>
    <protectedRange algorithmName="SHA-512" hashValue="q2z5hEFmXS0v2chiPTC/VCoDWNlnhp+Xe6Ybfxe48vIsnB/KTJQxJv+pFUnCXfZ9T6vyJopuqFFNROfQTW/JUw==" saltValue="IctfdGJb5tOTpq+KPi9vww==" spinCount="100000" sqref="IC719:IE719" name="Rango2_88_39_68_1"/>
    <protectedRange algorithmName="SHA-512" hashValue="9+DNppQbWrLYYUMoJ+lyQctV2bX3Vq9kZnegLbpjTLP49It2ovUbcartuoQTeXgP+TGpY//7mDH/UQlFCKDGiA==" saltValue="KUnni6YEm00anzSSvyLqQA==" spinCount="100000" sqref="EX720:EZ720" name="Rango2_73_3"/>
    <protectedRange algorithmName="SHA-512" hashValue="pL4tgTKqwEsWSIEGFTBd+4pvEhE7d5Q99Eijs+L/Y1rhA0saQGGRJw5Pv2HLOP0quglztFwB6WVnQ1YGxd4AiQ==" saltValue="IF5mhk2RcoEjrcYppes1VA==" spinCount="100000" sqref="FS720" name="Rango2_30_18_3"/>
    <protectedRange algorithmName="SHA-512" hashValue="Umj9+5Ys20VQPxBFtc6qE5LtKKSgPKwit+B8dd4XnEUaLfBM2ozpkEC4YxwK0SbBiAHDDex+pY+LomQ0lyuamQ==" saltValue="N2/MCRws+mmA+NXw0axolg==" spinCount="100000" sqref="FX720" name="Rango2_31_2_17_2"/>
    <protectedRange algorithmName="SHA-512" hashValue="Rgskw+AQdeJ5qbJdarzTa3SCkJfDGziy0Uan5N0F3IWn/H3Z/e+VcB56R7Nes7MPxNHewNP1sSSucVjz3iTLeA==" saltValue="qKZH3DnwaZHBzy3cBZo1qQ==" spinCount="100000" sqref="GE720" name="Rango2_31_28_17_3"/>
    <protectedRange algorithmName="SHA-512" hashValue="Umj9+5Ys20VQPxBFtc6qE5LtKKSgPKwit+B8dd4XnEUaLfBM2ozpkEC4YxwK0SbBiAHDDex+pY+LomQ0lyuamQ==" saltValue="N2/MCRws+mmA+NXw0axolg==" spinCount="100000" sqref="GD720" name="Rango2_31_2_51_3"/>
    <protectedRange algorithmName="SHA-512" hashValue="EEHzbvEYwO1eufllBljOz0uf9BJ2ENtvOScQ7IsS321QhYbwKn7qhHKKP8cKj02rTDvVRMWvwQ1ZP0mZWsBprQ==" saltValue="CjXqBRFbKezlWOFV37MnDQ==" spinCount="100000" sqref="GM720" name="Rango2_30_2_17_2"/>
    <protectedRange algorithmName="SHA-512" hashValue="EEHzbvEYwO1eufllBljOz0uf9BJ2ENtvOScQ7IsS321QhYbwKn7qhHKKP8cKj02rTDvVRMWvwQ1ZP0mZWsBprQ==" saltValue="CjXqBRFbKezlWOFV37MnDQ==" spinCount="100000" sqref="GP720:GQ720" name="Rango2_30_2_34_2"/>
    <protectedRange algorithmName="SHA-512" hashValue="EEHzbvEYwO1eufllBljOz0uf9BJ2ENtvOScQ7IsS321QhYbwKn7qhHKKP8cKj02rTDvVRMWvwQ1ZP0mZWsBprQ==" saltValue="CjXqBRFbKezlWOFV37MnDQ==" spinCount="100000" sqref="GV720" name="Rango2_30_2_51_3"/>
    <protectedRange algorithmName="SHA-512" hashValue="q2z5hEFmXS0v2chiPTC/VCoDWNlnhp+Xe6Ybfxe48vIsnB/KTJQxJv+pFUnCXfZ9T6vyJopuqFFNROfQTW/JUw==" saltValue="IctfdGJb5tOTpq+KPi9vww==" spinCount="100000" sqref="IC720:IE720" name="Rango2_88_39_68_2"/>
    <protectedRange algorithmName="SHA-512" hashValue="9+DNppQbWrLYYUMoJ+lyQctV2bX3Vq9kZnegLbpjTLP49It2ovUbcartuoQTeXgP+TGpY//7mDH/UQlFCKDGiA==" saltValue="KUnni6YEm00anzSSvyLqQA==" spinCount="100000" sqref="EX721:EZ721" name="Rango2_73_4"/>
    <protectedRange algorithmName="SHA-512" hashValue="pL4tgTKqwEsWSIEGFTBd+4pvEhE7d5Q99Eijs+L/Y1rhA0saQGGRJw5Pv2HLOP0quglztFwB6WVnQ1YGxd4AiQ==" saltValue="IF5mhk2RcoEjrcYppes1VA==" spinCount="100000" sqref="FS721" name="Rango2_30_18_4"/>
    <protectedRange algorithmName="SHA-512" hashValue="Umj9+5Ys20VQPxBFtc6qE5LtKKSgPKwit+B8dd4XnEUaLfBM2ozpkEC4YxwK0SbBiAHDDex+pY+LomQ0lyuamQ==" saltValue="N2/MCRws+mmA+NXw0axolg==" spinCount="100000" sqref="FX721" name="Rango2_31_2_17_3"/>
    <protectedRange algorithmName="SHA-512" hashValue="YXHanhqXL0e4jPrzkCF8r/22WmlCviFUW909WKuG1JOcU0mp0/Huh0aP3EaGYxV2ep0WGu48HsShAy4Ka2uOiw==" saltValue="h/7U5iwJm7DLR4tRVfwZYw==" spinCount="100000" sqref="GB721" name="Rango2_33_18_6"/>
    <protectedRange algorithmName="SHA-512" hashValue="Rgskw+AQdeJ5qbJdarzTa3SCkJfDGziy0Uan5N0F3IWn/H3Z/e+VcB56R7Nes7MPxNHewNP1sSSucVjz3iTLeA==" saltValue="qKZH3DnwaZHBzy3cBZo1qQ==" spinCount="100000" sqref="GE721" name="Rango2_31_28_17_4"/>
    <protectedRange algorithmName="SHA-512" hashValue="Umj9+5Ys20VQPxBFtc6qE5LtKKSgPKwit+B8dd4XnEUaLfBM2ozpkEC4YxwK0SbBiAHDDex+pY+LomQ0lyuamQ==" saltValue="N2/MCRws+mmA+NXw0axolg==" spinCount="100000" sqref="GD721" name="Rango2_31_2_51_4"/>
    <protectedRange algorithmName="SHA-512" hashValue="EEHzbvEYwO1eufllBljOz0uf9BJ2ENtvOScQ7IsS321QhYbwKn7qhHKKP8cKj02rTDvVRMWvwQ1ZP0mZWsBprQ==" saltValue="CjXqBRFbKezlWOFV37MnDQ==" spinCount="100000" sqref="GM721" name="Rango2_30_2_17_3"/>
    <protectedRange algorithmName="SHA-512" hashValue="EEHzbvEYwO1eufllBljOz0uf9BJ2ENtvOScQ7IsS321QhYbwKn7qhHKKP8cKj02rTDvVRMWvwQ1ZP0mZWsBprQ==" saltValue="CjXqBRFbKezlWOFV37MnDQ==" spinCount="100000" sqref="GP721:GQ721" name="Rango2_30_2_34_3"/>
    <protectedRange algorithmName="SHA-512" hashValue="EEHzbvEYwO1eufllBljOz0uf9BJ2ENtvOScQ7IsS321QhYbwKn7qhHKKP8cKj02rTDvVRMWvwQ1ZP0mZWsBprQ==" saltValue="CjXqBRFbKezlWOFV37MnDQ==" spinCount="100000" sqref="GV721" name="Rango2_30_2_51_4"/>
    <protectedRange algorithmName="SHA-512" hashValue="q2z5hEFmXS0v2chiPTC/VCoDWNlnhp+Xe6Ybfxe48vIsnB/KTJQxJv+pFUnCXfZ9T6vyJopuqFFNROfQTW/JUw==" saltValue="IctfdGJb5tOTpq+KPi9vww==" spinCount="100000" sqref="IC721:IE721" name="Rango2_88_39_68_3"/>
    <protectedRange algorithmName="SHA-512" hashValue="pL4tgTKqwEsWSIEGFTBd+4pvEhE7d5Q99Eijs+L/Y1rhA0saQGGRJw5Pv2HLOP0quglztFwB6WVnQ1YGxd4AiQ==" saltValue="IF5mhk2RcoEjrcYppes1VA==" spinCount="100000" sqref="FS722" name="Rango2_30_18_5"/>
    <protectedRange algorithmName="SHA-512" hashValue="Umj9+5Ys20VQPxBFtc6qE5LtKKSgPKwit+B8dd4XnEUaLfBM2ozpkEC4YxwK0SbBiAHDDex+pY+LomQ0lyuamQ==" saltValue="N2/MCRws+mmA+NXw0axolg==" spinCount="100000" sqref="FX722" name="Rango2_31_2_17_4"/>
    <protectedRange algorithmName="SHA-512" hashValue="YXHanhqXL0e4jPrzkCF8r/22WmlCviFUW909WKuG1JOcU0mp0/Huh0aP3EaGYxV2ep0WGu48HsShAy4Ka2uOiw==" saltValue="h/7U5iwJm7DLR4tRVfwZYw==" spinCount="100000" sqref="GB722" name="Rango2_33_18_7"/>
    <protectedRange algorithmName="SHA-512" hashValue="EEHzbvEYwO1eufllBljOz0uf9BJ2ENtvOScQ7IsS321QhYbwKn7qhHKKP8cKj02rTDvVRMWvwQ1ZP0mZWsBprQ==" saltValue="CjXqBRFbKezlWOFV37MnDQ==" spinCount="100000" sqref="GM722" name="Rango2_30_2_17_4"/>
    <protectedRange algorithmName="SHA-512" hashValue="EEHzbvEYwO1eufllBljOz0uf9BJ2ENtvOScQ7IsS321QhYbwKn7qhHKKP8cKj02rTDvVRMWvwQ1ZP0mZWsBprQ==" saltValue="CjXqBRFbKezlWOFV37MnDQ==" spinCount="100000" sqref="GP722:GQ722" name="Rango2_30_2_34_4"/>
    <protectedRange algorithmName="SHA-512" hashValue="EEHzbvEYwO1eufllBljOz0uf9BJ2ENtvOScQ7IsS321QhYbwKn7qhHKKP8cKj02rTDvVRMWvwQ1ZP0mZWsBprQ==" saltValue="CjXqBRFbKezlWOFV37MnDQ==" spinCount="100000" sqref="GV722" name="Rango2_30_2_51_5"/>
    <protectedRange algorithmName="SHA-512" hashValue="q2z5hEFmXS0v2chiPTC/VCoDWNlnhp+Xe6Ybfxe48vIsnB/KTJQxJv+pFUnCXfZ9T6vyJopuqFFNROfQTW/JUw==" saltValue="IctfdGJb5tOTpq+KPi9vww==" spinCount="100000" sqref="IC722:IE722" name="Rango2_88_39_68_4"/>
    <protectedRange algorithmName="SHA-512" hashValue="Umj9+5Ys20VQPxBFtc6qE5LtKKSgPKwit+B8dd4XnEUaLfBM2ozpkEC4YxwK0SbBiAHDDex+pY+LomQ0lyuamQ==" saltValue="N2/MCRws+mmA+NXw0axolg==" spinCount="100000" sqref="FX723" name="Rango2_31_2_17_5"/>
    <protectedRange algorithmName="SHA-512" hashValue="EEHzbvEYwO1eufllBljOz0uf9BJ2ENtvOScQ7IsS321QhYbwKn7qhHKKP8cKj02rTDvVRMWvwQ1ZP0mZWsBprQ==" saltValue="CjXqBRFbKezlWOFV37MnDQ==" spinCount="100000" sqref="GM723" name="Rango2_30_2_17_5"/>
    <protectedRange algorithmName="SHA-512" hashValue="EEHzbvEYwO1eufllBljOz0uf9BJ2ENtvOScQ7IsS321QhYbwKn7qhHKKP8cKj02rTDvVRMWvwQ1ZP0mZWsBprQ==" saltValue="CjXqBRFbKezlWOFV37MnDQ==" spinCount="100000" sqref="GP723:GQ723" name="Rango2_30_2_34_5"/>
    <protectedRange algorithmName="SHA-512" hashValue="EEHzbvEYwO1eufllBljOz0uf9BJ2ENtvOScQ7IsS321QhYbwKn7qhHKKP8cKj02rTDvVRMWvwQ1ZP0mZWsBprQ==" saltValue="CjXqBRFbKezlWOFV37MnDQ==" spinCount="100000" sqref="GV723" name="Rango2_30_2_51_6"/>
    <protectedRange algorithmName="SHA-512" hashValue="q2z5hEFmXS0v2chiPTC/VCoDWNlnhp+Xe6Ybfxe48vIsnB/KTJQxJv+pFUnCXfZ9T6vyJopuqFFNROfQTW/JUw==" saltValue="IctfdGJb5tOTpq+KPi9vww==" spinCount="100000" sqref="IC723:IE723" name="Rango2_88_39_68_5"/>
    <protectedRange algorithmName="SHA-512" hashValue="EMMPgE8t/az1rHHzaZAQIhz+GQV0k2O/tQGA96sJqEEMzz1efIRa4CcLzC7iY9CCscto3g7dwz41haOE28iXYg==" saltValue="CVzFsG4X4LXUMo7796PiDQ==" spinCount="100000" sqref="B731:B732" name="Rango2_10_39_1"/>
    <protectedRange algorithmName="SHA-512" hashValue="EMMPgE8t/az1rHHzaZAQIhz+GQV0k2O/tQGA96sJqEEMzz1efIRa4CcLzC7iY9CCscto3g7dwz41haOE28iXYg==" saltValue="CVzFsG4X4LXUMo7796PiDQ==" spinCount="100000" sqref="B733" name="Rango2_10_39_2"/>
    <protectedRange algorithmName="SHA-512" hashValue="EMMPgE8t/az1rHHzaZAQIhz+GQV0k2O/tQGA96sJqEEMzz1efIRa4CcLzC7iY9CCscto3g7dwz41haOE28iXYg==" saltValue="CVzFsG4X4LXUMo7796PiDQ==" spinCount="100000" sqref="B734" name="Rango2_10_39_3"/>
    <protectedRange algorithmName="SHA-512" hashValue="EMMPgE8t/az1rHHzaZAQIhz+GQV0k2O/tQGA96sJqEEMzz1efIRa4CcLzC7iY9CCscto3g7dwz41haOE28iXYg==" saltValue="CVzFsG4X4LXUMo7796PiDQ==" spinCount="100000" sqref="B735" name="Rango2_10_39_4"/>
    <protectedRange algorithmName="SHA-512" hashValue="EMMPgE8t/az1rHHzaZAQIhz+GQV0k2O/tQGA96sJqEEMzz1efIRa4CcLzC7iY9CCscto3g7dwz41haOE28iXYg==" saltValue="CVzFsG4X4LXUMo7796PiDQ==" spinCount="100000" sqref="B736" name="Rango2_10_39_5"/>
    <protectedRange algorithmName="SHA-512" hashValue="EMMPgE8t/az1rHHzaZAQIhz+GQV0k2O/tQGA96sJqEEMzz1efIRa4CcLzC7iY9CCscto3g7dwz41haOE28iXYg==" saltValue="CVzFsG4X4LXUMo7796PiDQ==" spinCount="100000" sqref="B737:B738" name="Rango2_10_39_6"/>
    <protectedRange algorithmName="SHA-512" hashValue="6a5oYwZw9WJcgjqXpleUXH8uaqNEuymPPpeOb7lKBc1WoM6IG/DNyDLWmj2lYwxnZO2yhl+B61kwrxD9m9AdhQ==" saltValue="tdNQPzLQd+n9Ww064QJIaQ==" spinCount="100000" sqref="H739" name="Rango2_61_19_1"/>
    <protectedRange algorithmName="SHA-512" hashValue="XM8+0Jh5zLWw02PI0Lt8dLqjTcW5ulySion19FAnruDN6QRp4UwcVqdfQxnOQAItgpWG7rNsELzjwy0iXOonxw==" saltValue="Sd4WFUedDfLKoMQTDrxJuQ==" spinCount="100000" sqref="J739" name="Rango2_88_4_4_20_1"/>
    <protectedRange algorithmName="SHA-512" hashValue="EMMPgE8t/az1rHHzaZAQIhz+GQV0k2O/tQGA96sJqEEMzz1efIRa4CcLzC7iY9CCscto3g7dwz41haOE28iXYg==" saltValue="CVzFsG4X4LXUMo7796PiDQ==" spinCount="100000" sqref="K739:L739 I739 B739 D739:G739" name="Rango2_10_77_1"/>
    <protectedRange algorithmName="SHA-512" hashValue="EMMPgE8t/az1rHHzaZAQIhz+GQV0k2O/tQGA96sJqEEMzz1efIRa4CcLzC7iY9CCscto3g7dwz41haOE28iXYg==" saltValue="CVzFsG4X4LXUMo7796PiDQ==" spinCount="100000" sqref="B741:B742" name="Rango2_10_39_7"/>
    <protectedRange algorithmName="SHA-512" hashValue="EMMPgE8t/az1rHHzaZAQIhz+GQV0k2O/tQGA96sJqEEMzz1efIRa4CcLzC7iY9CCscto3g7dwz41haOE28iXYg==" saltValue="CVzFsG4X4LXUMo7796PiDQ==" spinCount="100000" sqref="B743:B744" name="Rango2_10_39_8"/>
    <protectedRange algorithmName="SHA-512" hashValue="6a5oYwZw9WJcgjqXpleUXH8uaqNEuymPPpeOb7lKBc1WoM6IG/DNyDLWmj2lYwxnZO2yhl+B61kwrxD9m9AdhQ==" saltValue="tdNQPzLQd+n9Ww064QJIaQ==" spinCount="100000" sqref="H744" name="Rango2_61_13_1"/>
    <protectedRange algorithmName="SHA-512" hashValue="XM8+0Jh5zLWw02PI0Lt8dLqjTcW5ulySion19FAnruDN6QRp4UwcVqdfQxnOQAItgpWG7rNsELzjwy0iXOonxw==" saltValue="Sd4WFUedDfLKoMQTDrxJuQ==" spinCount="100000" sqref="J744" name="Rango2_88_4_4_14_2"/>
    <protectedRange algorithmName="SHA-512" hashValue="EMMPgE8t/az1rHHzaZAQIhz+GQV0k2O/tQGA96sJqEEMzz1efIRa4CcLzC7iY9CCscto3g7dwz41haOE28iXYg==" saltValue="CVzFsG4X4LXUMo7796PiDQ==" spinCount="100000" sqref="K744:L744 I744 D744:G744" name="Rango2_10_81_1"/>
    <protectedRange algorithmName="SHA-512" hashValue="EMMPgE8t/az1rHHzaZAQIhz+GQV0k2O/tQGA96sJqEEMzz1efIRa4CcLzC7iY9CCscto3g7dwz41haOE28iXYg==" saltValue="CVzFsG4X4LXUMo7796PiDQ==" spinCount="100000" sqref="B745" name="Rango2_10_51_2"/>
    <protectedRange algorithmName="SHA-512" hashValue="6a5oYwZw9WJcgjqXpleUXH8uaqNEuymPPpeOb7lKBc1WoM6IG/DNyDLWmj2lYwxnZO2yhl+B61kwrxD9m9AdhQ==" saltValue="tdNQPzLQd+n9Ww064QJIaQ==" spinCount="100000" sqref="H745" name="Rango2_61_13_2"/>
    <protectedRange algorithmName="SHA-512" hashValue="XM8+0Jh5zLWw02PI0Lt8dLqjTcW5ulySion19FAnruDN6QRp4UwcVqdfQxnOQAItgpWG7rNsELzjwy0iXOonxw==" saltValue="Sd4WFUedDfLKoMQTDrxJuQ==" spinCount="100000" sqref="J745" name="Rango2_88_4_4_14_3"/>
    <protectedRange algorithmName="SHA-512" hashValue="EMMPgE8t/az1rHHzaZAQIhz+GQV0k2O/tQGA96sJqEEMzz1efIRa4CcLzC7iY9CCscto3g7dwz41haOE28iXYg==" saltValue="CVzFsG4X4LXUMo7796PiDQ==" spinCount="100000" sqref="K745:L745 I745 D745:G745" name="Rango2_10_81_2"/>
    <protectedRange algorithmName="SHA-512" hashValue="EMMPgE8t/az1rHHzaZAQIhz+GQV0k2O/tQGA96sJqEEMzz1efIRa4CcLzC7iY9CCscto3g7dwz41haOE28iXYg==" saltValue="CVzFsG4X4LXUMo7796PiDQ==" spinCount="100000" sqref="B746" name="Rango2_10_51_3"/>
    <protectedRange algorithmName="SHA-512" hashValue="6a5oYwZw9WJcgjqXpleUXH8uaqNEuymPPpeOb7lKBc1WoM6IG/DNyDLWmj2lYwxnZO2yhl+B61kwrxD9m9AdhQ==" saltValue="tdNQPzLQd+n9Ww064QJIaQ==" spinCount="100000" sqref="H746" name="Rango2_61_29_1"/>
    <protectedRange algorithmName="SHA-512" hashValue="XM8+0Jh5zLWw02PI0Lt8dLqjTcW5ulySion19FAnruDN6QRp4UwcVqdfQxnOQAItgpWG7rNsELzjwy0iXOonxw==" saltValue="Sd4WFUedDfLKoMQTDrxJuQ==" spinCount="100000" sqref="J746" name="Rango2_88_4_4_30_1"/>
    <protectedRange algorithmName="SHA-512" hashValue="EMMPgE8t/az1rHHzaZAQIhz+GQV0k2O/tQGA96sJqEEMzz1efIRa4CcLzC7iY9CCscto3g7dwz41haOE28iXYg==" saltValue="CVzFsG4X4LXUMo7796PiDQ==" spinCount="100000" sqref="K746:L746 I746 D746:G746" name="Rango2_10_1_1_2"/>
    <protectedRange algorithmName="SHA-512" hashValue="EMMPgE8t/az1rHHzaZAQIhz+GQV0k2O/tQGA96sJqEEMzz1efIRa4CcLzC7iY9CCscto3g7dwz41haOE28iXYg==" saltValue="CVzFsG4X4LXUMo7796PiDQ==" spinCount="100000" sqref="B747" name="Rango2_10_39_9"/>
    <protectedRange algorithmName="SHA-512" hashValue="EMMPgE8t/az1rHHzaZAQIhz+GQV0k2O/tQGA96sJqEEMzz1efIRa4CcLzC7iY9CCscto3g7dwz41haOE28iXYg==" saltValue="CVzFsG4X4LXUMo7796PiDQ==" spinCount="100000" sqref="B748" name="Rango2_10_51_4"/>
    <protectedRange algorithmName="SHA-512" hashValue="6a5oYwZw9WJcgjqXpleUXH8uaqNEuymPPpeOb7lKBc1WoM6IG/DNyDLWmj2lYwxnZO2yhl+B61kwrxD9m9AdhQ==" saltValue="tdNQPzLQd+n9Ww064QJIaQ==" spinCount="100000" sqref="H748" name="Rango2_61_29_2"/>
    <protectedRange algorithmName="SHA-512" hashValue="XM8+0Jh5zLWw02PI0Lt8dLqjTcW5ulySion19FAnruDN6QRp4UwcVqdfQxnOQAItgpWG7rNsELzjwy0iXOonxw==" saltValue="Sd4WFUedDfLKoMQTDrxJuQ==" spinCount="100000" sqref="J748" name="Rango2_88_4_4_30_2"/>
    <protectedRange algorithmName="SHA-512" hashValue="EMMPgE8t/az1rHHzaZAQIhz+GQV0k2O/tQGA96sJqEEMzz1efIRa4CcLzC7iY9CCscto3g7dwz41haOE28iXYg==" saltValue="CVzFsG4X4LXUMo7796PiDQ==" spinCount="100000" sqref="K748:L748 I748 D748:G748" name="Rango2_10_1_1_3"/>
    <protectedRange algorithmName="SHA-512" hashValue="EMMPgE8t/az1rHHzaZAQIhz+GQV0k2O/tQGA96sJqEEMzz1efIRa4CcLzC7iY9CCscto3g7dwz41haOE28iXYg==" saltValue="CVzFsG4X4LXUMo7796PiDQ==" spinCount="100000" sqref="B749" name="Rango2_10_51_5"/>
    <protectedRange algorithmName="SHA-512" hashValue="6a5oYwZw9WJcgjqXpleUXH8uaqNEuymPPpeOb7lKBc1WoM6IG/DNyDLWmj2lYwxnZO2yhl+B61kwrxD9m9AdhQ==" saltValue="tdNQPzLQd+n9Ww064QJIaQ==" spinCount="100000" sqref="H749" name="Rango2_61_24_1"/>
    <protectedRange algorithmName="SHA-512" hashValue="XM8+0Jh5zLWw02PI0Lt8dLqjTcW5ulySion19FAnruDN6QRp4UwcVqdfQxnOQAItgpWG7rNsELzjwy0iXOonxw==" saltValue="Sd4WFUedDfLKoMQTDrxJuQ==" spinCount="100000" sqref="J749" name="Rango2_88_4_4_25_1"/>
    <protectedRange algorithmName="SHA-512" hashValue="EMMPgE8t/az1rHHzaZAQIhz+GQV0k2O/tQGA96sJqEEMzz1efIRa4CcLzC7iY9CCscto3g7dwz41haOE28iXYg==" saltValue="CVzFsG4X4LXUMo7796PiDQ==" spinCount="100000" sqref="K749:L749 I749 D749:G749" name="Rango2_10_53_2"/>
    <protectedRange sqref="H750" name="Rango2_61_1_1"/>
    <protectedRange sqref="J750" name="Rango2_88_4_4_1_1"/>
    <protectedRange sqref="K750:L750 I750 D750:G750" name="Rango2_10_1_4"/>
    <protectedRange algorithmName="SHA-512" hashValue="EMMPgE8t/az1rHHzaZAQIhz+GQV0k2O/tQGA96sJqEEMzz1efIRa4CcLzC7iY9CCscto3g7dwz41haOE28iXYg==" saltValue="CVzFsG4X4LXUMo7796PiDQ==" spinCount="100000" sqref="B750" name="Rango2_10_51_6"/>
    <protectedRange sqref="H751:H753" name="Rango2_61_1_2"/>
    <protectedRange sqref="J751:J753" name="Rango2_88_4_4_1_2"/>
    <protectedRange sqref="K751:L753 I751:I753 D751:G753" name="Rango2_10_1_5"/>
    <protectedRange algorithmName="SHA-512" hashValue="EMMPgE8t/az1rHHzaZAQIhz+GQV0k2O/tQGA96sJqEEMzz1efIRa4CcLzC7iY9CCscto3g7dwz41haOE28iXYg==" saltValue="CVzFsG4X4LXUMo7796PiDQ==" spinCount="100000" sqref="B752:B753" name="Rango2_10_39_10"/>
    <protectedRange algorithmName="SHA-512" hashValue="EMMPgE8t/az1rHHzaZAQIhz+GQV0k2O/tQGA96sJqEEMzz1efIRa4CcLzC7iY9CCscto3g7dwz41haOE28iXYg==" saltValue="CVzFsG4X4LXUMo7796PiDQ==" spinCount="100000" sqref="B751" name="Rango2_10_51_7"/>
    <protectedRange algorithmName="SHA-512" hashValue="EMMPgE8t/az1rHHzaZAQIhz+GQV0k2O/tQGA96sJqEEMzz1efIRa4CcLzC7iY9CCscto3g7dwz41haOE28iXYg==" saltValue="CVzFsG4X4LXUMo7796PiDQ==" spinCount="100000" sqref="B754" name="Rango2_10_39_11"/>
    <protectedRange sqref="H756" name="Rango2_61_1_3"/>
    <protectedRange sqref="J756" name="Rango2_88_4_4_1_3"/>
    <protectedRange sqref="K756:L756 I756 D756:G756" name="Rango2_10_1_6"/>
    <protectedRange algorithmName="SHA-512" hashValue="EMMPgE8t/az1rHHzaZAQIhz+GQV0k2O/tQGA96sJqEEMzz1efIRa4CcLzC7iY9CCscto3g7dwz41haOE28iXYg==" saltValue="CVzFsG4X4LXUMo7796PiDQ==" spinCount="100000" sqref="B756" name="Rango2_10_51_8"/>
    <protectedRange algorithmName="SHA-512" hashValue="RQ91b7oAw60DVtcgB2vRpial2kSdzJx5guGCTYUwXYkKrtrUHfiYnLf9R+SNpYXlJDYpyEJLhcWwP0EqNN86dQ==" saltValue="W3RbH3zrcY9sy39xNwXNxg==" spinCount="100000" sqref="AZ739:BH739 BU739:BX739" name="Rango2_88_99_71_1"/>
    <protectedRange algorithmName="SHA-512" hashValue="fMbmUM1DQ7FuAPRNvFL5mPdHUYjQnlLFhkuaxvHguaqR7aWyDxcmJs0jLYQfQKY+oyhsMb4Lew4VL6i7um3/ew==" saltValue="ydaTm0CeH8+/cYqoL/AMaQ==" spinCount="100000" sqref="AT739 AV739:AY739" name="Rango2_88_91_70_1"/>
    <protectedRange algorithmName="SHA-512" hashValue="CHipOQaT63FWw628cQcXXJRZlrbNZ7OgmnEbDx38UmmH7z19GRYEzXFiVOzHAy1OAaAbST7g2bHZHDKQp2qm3w==" saltValue="iRVuL+373yLHv0ZHzS9qog==" spinCount="100000" sqref="AF739:AG739 AI739 AK739" name="Rango2_88_7_5_75_1"/>
    <protectedRange algorithmName="SHA-512" hashValue="NkG6oHuDGvGBEiLAAq8MEJHEfLQUMyjihfH+DBXhT+eQW0r1yri7tOJEFRM9nbOejjjXiviq9RFo7KB7wF+xJA==" saltValue="bpjB0AAANu2X/PeR3eiFkA==" spinCount="100000" sqref="AL739:AR739" name="Rango2_88_65_70_1"/>
    <protectedRange algorithmName="SHA-512" hashValue="fPHvtIAf3pQeZUoAI9C2/vdXMHBpqqEq+67P5Ypyu4+9IWqs3yc9TZcMWQ0THLxUwqseQPyVvakuYFtCwJHsxA==" saltValue="QHIogSs2PrwAfdqa9PAOFQ==" spinCount="100000" sqref="AB739" name="Rango2_88_5_5_19_1"/>
    <protectedRange algorithmName="SHA-512" hashValue="LEEeiU6pKqm7TAP46VGlz0q+evvFwpT/0iLpRuWuQ7MacbP0OGL1/FSmrIEOg2rb6M+Jla2bPbVWiGag27j87w==" saltValue="HEVt+pS5OloNDlqSnzGLLw==" spinCount="100000" sqref="AH739" name="Rango2_8_7_69_1"/>
    <protectedRange algorithmName="SHA-512" hashValue="q2z5hEFmXS0v2chiPTC/VCoDWNlnhp+Xe6Ybfxe48vIsnB/KTJQxJv+pFUnCXfZ9T6vyJopuqFFNROfQTW/JUw==" saltValue="IctfdGJb5tOTpq+KPi9vww==" spinCount="100000" sqref="AD739:AE739" name="Rango2_88_39_76_1"/>
    <protectedRange algorithmName="SHA-512" hashValue="AYYX88LSDB6RDNMvSqt0KPGWPjBqTk56tMxTOlv5QD61MGTKAAQnSnudvNDWPN0Bbllh2qRQC+P5uq7goxjdrw==" saltValue="i/iPMewnks1FoXYOjKMEVg==" spinCount="100000" sqref="AA739" name="Rango2_87_6_19_1"/>
    <protectedRange algorithmName="SHA-512" hashValue="NUll9P9xh7KbSfMYpMxsRZLfDw/y/AzW2LSWlpXVscBDqiAxmzo71xjs+a2lh+jRa7pceOC849slke4+ZKx8LA==" saltValue="8qbkKpQ+CiQuLnqgShNvXA==" spinCount="100000" sqref="S739" name="Rango2_88_6_20_1"/>
    <protectedRange algorithmName="SHA-512" hashValue="KHhv3JU/LRdRrRTxxkgFceEHPZ5UzadmpZRZR3zmQRnPvkUJZuanRafIJ+qde0IWwLZSvFIQDyUAHq6v6k7XIg==" saltValue="2GKG1kCzVNNcn+vbOPuhJA==" spinCount="100000" sqref="P739" name="Rango2_2_5_15_1"/>
    <protectedRange algorithmName="SHA-512" hashValue="9+DNppQbWrLYYUMoJ+lyQctV2bX3Vq9kZnegLbpjTLP49It2ovUbcartuoQTeXgP+TGpY//7mDH/UQlFCKDGiA==" saltValue="KUnni6YEm00anzSSvyLqQA==" spinCount="100000" sqref="AC739" name="Rango2_48_1"/>
    <protectedRange algorithmName="SHA-512" hashValue="RQ91b7oAw60DVtcgB2vRpial2kSdzJx5guGCTYUwXYkKrtrUHfiYnLf9R+SNpYXlJDYpyEJLhcWwP0EqNN86dQ==" saltValue="W3RbH3zrcY9sy39xNwXNxg==" spinCount="100000" sqref="AZ740:BH740" name="Rango2_88_99_18_2"/>
    <protectedRange algorithmName="SHA-512" hashValue="fMbmUM1DQ7FuAPRNvFL5mPdHUYjQnlLFhkuaxvHguaqR7aWyDxcmJs0jLYQfQKY+oyhsMb4Lew4VL6i7um3/ew==" saltValue="ydaTm0CeH8+/cYqoL/AMaQ==" spinCount="100000" sqref="AV740:AY740" name="Rango2_88_91_18_1"/>
    <protectedRange algorithmName="SHA-512" hashValue="CHipOQaT63FWw628cQcXXJRZlrbNZ7OgmnEbDx38UmmH7z19GRYEzXFiVOzHAy1OAaAbST7g2bHZHDKQp2qm3w==" saltValue="iRVuL+373yLHv0ZHzS9qog==" spinCount="100000" sqref="AI740 AF740:AG740 AK740" name="Rango2_88_7_5_19_3"/>
    <protectedRange algorithmName="SHA-512" hashValue="NkG6oHuDGvGBEiLAAq8MEJHEfLQUMyjihfH+DBXhT+eQW0r1yri7tOJEFRM9nbOejjjXiviq9RFo7KB7wF+xJA==" saltValue="bpjB0AAANu2X/PeR3eiFkA==" spinCount="100000" sqref="AL740:AP740" name="Rango2_88_65_18_1"/>
    <protectedRange algorithmName="SHA-512" hashValue="LEEeiU6pKqm7TAP46VGlz0q+evvFwpT/0iLpRuWuQ7MacbP0OGL1/FSmrIEOg2rb6M+Jla2bPbVWiGag27j87w==" saltValue="HEVt+pS5OloNDlqSnzGLLw==" spinCount="100000" sqref="AH740" name="Rango2_8_7_18_1"/>
    <protectedRange algorithmName="SHA-512" hashValue="q2z5hEFmXS0v2chiPTC/VCoDWNlnhp+Xe6Ybfxe48vIsnB/KTJQxJv+pFUnCXfZ9T6vyJopuqFFNROfQTW/JUw==" saltValue="IctfdGJb5tOTpq+KPi9vww==" spinCount="100000" sqref="AD740:AE740" name="Rango2_88_39_20_1"/>
    <protectedRange algorithmName="SHA-512" hashValue="RQ91b7oAw60DVtcgB2vRpial2kSdzJx5guGCTYUwXYkKrtrUHfiYnLf9R+SNpYXlJDYpyEJLhcWwP0EqNN86dQ==" saltValue="W3RbH3zrcY9sy39xNwXNxg==" spinCount="100000" sqref="AZ743:BH743" name="Rango2_88_99_56_1"/>
    <protectedRange algorithmName="SHA-512" hashValue="fMbmUM1DQ7FuAPRNvFL5mPdHUYjQnlLFhkuaxvHguaqR7aWyDxcmJs0jLYQfQKY+oyhsMb4Lew4VL6i7um3/ew==" saltValue="ydaTm0CeH8+/cYqoL/AMaQ==" spinCount="100000" sqref="AV743:AY743" name="Rango2_88_91_56_1"/>
    <protectedRange algorithmName="SHA-512" hashValue="CHipOQaT63FWw628cQcXXJRZlrbNZ7OgmnEbDx38UmmH7z19GRYEzXFiVOzHAy1OAaAbST7g2bHZHDKQp2qm3w==" saltValue="iRVuL+373yLHv0ZHzS9qog==" spinCount="100000" sqref="AI743 AF743:AG743 AK743" name="Rango2_88_7_5_57_1"/>
    <protectedRange algorithmName="SHA-512" hashValue="NkG6oHuDGvGBEiLAAq8MEJHEfLQUMyjihfH+DBXhT+eQW0r1yri7tOJEFRM9nbOejjjXiviq9RFo7KB7wF+xJA==" saltValue="bpjB0AAANu2X/PeR3eiFkA==" spinCount="100000" sqref="AL743:AP743" name="Rango2_88_65_56_1"/>
    <protectedRange algorithmName="SHA-512" hashValue="LEEeiU6pKqm7TAP46VGlz0q+evvFwpT/0iLpRuWuQ7MacbP0OGL1/FSmrIEOg2rb6M+Jla2bPbVWiGag27j87w==" saltValue="HEVt+pS5OloNDlqSnzGLLw==" spinCount="100000" sqref="AH743" name="Rango2_8_7_56_1"/>
    <protectedRange algorithmName="SHA-512" hashValue="q2z5hEFmXS0v2chiPTC/VCoDWNlnhp+Xe6Ybfxe48vIsnB/KTJQxJv+pFUnCXfZ9T6vyJopuqFFNROfQTW/JUw==" saltValue="IctfdGJb5tOTpq+KPi9vww==" spinCount="100000" sqref="AD743:AE743" name="Rango2_88_39_70_1"/>
    <protectedRange algorithmName="SHA-512" hashValue="RQ91b7oAw60DVtcgB2vRpial2kSdzJx5guGCTYUwXYkKrtrUHfiYnLf9R+SNpYXlJDYpyEJLhcWwP0EqNN86dQ==" saltValue="W3RbH3zrcY9sy39xNwXNxg==" spinCount="100000" sqref="AZ744:BH744 BU744:BX744" name="Rango2_88_99_68_1"/>
    <protectedRange algorithmName="SHA-512" hashValue="fMbmUM1DQ7FuAPRNvFL5mPdHUYjQnlLFhkuaxvHguaqR7aWyDxcmJs0jLYQfQKY+oyhsMb4Lew4VL6i7um3/ew==" saltValue="ydaTm0CeH8+/cYqoL/AMaQ==" spinCount="100000" sqref="AT744 AV744:AY744" name="Rango2_88_91_67_1"/>
    <protectedRange algorithmName="SHA-512" hashValue="CHipOQaT63FWw628cQcXXJRZlrbNZ7OgmnEbDx38UmmH7z19GRYEzXFiVOzHAy1OAaAbST7g2bHZHDKQp2qm3w==" saltValue="iRVuL+373yLHv0ZHzS9qog==" spinCount="100000" sqref="AF744:AG744 AI744 AK744" name="Rango2_88_7_5_72_1"/>
    <protectedRange algorithmName="SHA-512" hashValue="NkG6oHuDGvGBEiLAAq8MEJHEfLQUMyjihfH+DBXhT+eQW0r1yri7tOJEFRM9nbOejjjXiviq9RFo7KB7wF+xJA==" saltValue="bpjB0AAANu2X/PeR3eiFkA==" spinCount="100000" sqref="AL744:AR744" name="Rango2_88_65_67_1"/>
    <protectedRange algorithmName="SHA-512" hashValue="fPHvtIAf3pQeZUoAI9C2/vdXMHBpqqEq+67P5Ypyu4+9IWqs3yc9TZcMWQ0THLxUwqseQPyVvakuYFtCwJHsxA==" saltValue="QHIogSs2PrwAfdqa9PAOFQ==" spinCount="100000" sqref="AB744" name="Rango2_88_5_5_13_1"/>
    <protectedRange algorithmName="SHA-512" hashValue="LEEeiU6pKqm7TAP46VGlz0q+evvFwpT/0iLpRuWuQ7MacbP0OGL1/FSmrIEOg2rb6M+Jla2bPbVWiGag27j87w==" saltValue="HEVt+pS5OloNDlqSnzGLLw==" spinCount="100000" sqref="AH744" name="Rango2_8_7_66_1"/>
    <protectedRange algorithmName="SHA-512" hashValue="q2z5hEFmXS0v2chiPTC/VCoDWNlnhp+Xe6Ybfxe48vIsnB/KTJQxJv+pFUnCXfZ9T6vyJopuqFFNROfQTW/JUw==" saltValue="IctfdGJb5tOTpq+KPi9vww==" spinCount="100000" sqref="AD744:AE744" name="Rango2_88_39_73_1"/>
    <protectedRange algorithmName="SHA-512" hashValue="AYYX88LSDB6RDNMvSqt0KPGWPjBqTk56tMxTOlv5QD61MGTKAAQnSnudvNDWPN0Bbllh2qRQC+P5uq7goxjdrw==" saltValue="i/iPMewnks1FoXYOjKMEVg==" spinCount="100000" sqref="AA744" name="Rango2_87_6_13_1"/>
    <protectedRange algorithmName="SHA-512" hashValue="NUll9P9xh7KbSfMYpMxsRZLfDw/y/AzW2LSWlpXVscBDqiAxmzo71xjs+a2lh+jRa7pceOC849slke4+ZKx8LA==" saltValue="8qbkKpQ+CiQuLnqgShNvXA==" spinCount="100000" sqref="S744" name="Rango2_88_6_14_2"/>
    <protectedRange algorithmName="SHA-512" hashValue="KHhv3JU/LRdRrRTxxkgFceEHPZ5UzadmpZRZR3zmQRnPvkUJZuanRafIJ+qde0IWwLZSvFIQDyUAHq6v6k7XIg==" saltValue="2GKG1kCzVNNcn+vbOPuhJA==" spinCount="100000" sqref="P744" name="Rango2_2_5_9_6"/>
    <protectedRange algorithmName="SHA-512" hashValue="RQ91b7oAw60DVtcgB2vRpial2kSdzJx5guGCTYUwXYkKrtrUHfiYnLf9R+SNpYXlJDYpyEJLhcWwP0EqNN86dQ==" saltValue="W3RbH3zrcY9sy39xNwXNxg==" spinCount="100000" sqref="AZ745:BH745 BU745:BX745" name="Rango2_88_99_68_2"/>
    <protectedRange algorithmName="SHA-512" hashValue="fMbmUM1DQ7FuAPRNvFL5mPdHUYjQnlLFhkuaxvHguaqR7aWyDxcmJs0jLYQfQKY+oyhsMb4Lew4VL6i7um3/ew==" saltValue="ydaTm0CeH8+/cYqoL/AMaQ==" spinCount="100000" sqref="AT745 AV745:AY745" name="Rango2_88_91_67_2"/>
    <protectedRange algorithmName="SHA-512" hashValue="CHipOQaT63FWw628cQcXXJRZlrbNZ7OgmnEbDx38UmmH7z19GRYEzXFiVOzHAy1OAaAbST7g2bHZHDKQp2qm3w==" saltValue="iRVuL+373yLHv0ZHzS9qog==" spinCount="100000" sqref="AF745:AG745 AI745 AK745" name="Rango2_88_7_5_72_2"/>
    <protectedRange algorithmName="SHA-512" hashValue="NkG6oHuDGvGBEiLAAq8MEJHEfLQUMyjihfH+DBXhT+eQW0r1yri7tOJEFRM9nbOejjjXiviq9RFo7KB7wF+xJA==" saltValue="bpjB0AAANu2X/PeR3eiFkA==" spinCount="100000" sqref="AL745:AR745" name="Rango2_88_65_67_2"/>
    <protectedRange algorithmName="SHA-512" hashValue="fPHvtIAf3pQeZUoAI9C2/vdXMHBpqqEq+67P5Ypyu4+9IWqs3yc9TZcMWQ0THLxUwqseQPyVvakuYFtCwJHsxA==" saltValue="QHIogSs2PrwAfdqa9PAOFQ==" spinCount="100000" sqref="AB745" name="Rango2_88_5_5_13_2"/>
    <protectedRange algorithmName="SHA-512" hashValue="LEEeiU6pKqm7TAP46VGlz0q+evvFwpT/0iLpRuWuQ7MacbP0OGL1/FSmrIEOg2rb6M+Jla2bPbVWiGag27j87w==" saltValue="HEVt+pS5OloNDlqSnzGLLw==" spinCount="100000" sqref="AH745" name="Rango2_8_7_66_2"/>
    <protectedRange algorithmName="SHA-512" hashValue="q2z5hEFmXS0v2chiPTC/VCoDWNlnhp+Xe6Ybfxe48vIsnB/KTJQxJv+pFUnCXfZ9T6vyJopuqFFNROfQTW/JUw==" saltValue="IctfdGJb5tOTpq+KPi9vww==" spinCount="100000" sqref="AD745:AE745" name="Rango2_88_39_73_2"/>
    <protectedRange algorithmName="SHA-512" hashValue="AYYX88LSDB6RDNMvSqt0KPGWPjBqTk56tMxTOlv5QD61MGTKAAQnSnudvNDWPN0Bbllh2qRQC+P5uq7goxjdrw==" saltValue="i/iPMewnks1FoXYOjKMEVg==" spinCount="100000" sqref="AA745" name="Rango2_87_6_13_2"/>
    <protectedRange algorithmName="SHA-512" hashValue="NUll9P9xh7KbSfMYpMxsRZLfDw/y/AzW2LSWlpXVscBDqiAxmzo71xjs+a2lh+jRa7pceOC849slke4+ZKx8LA==" saltValue="8qbkKpQ+CiQuLnqgShNvXA==" spinCount="100000" sqref="S745" name="Rango2_88_6_14_3"/>
    <protectedRange algorithmName="SHA-512" hashValue="KHhv3JU/LRdRrRTxxkgFceEHPZ5UzadmpZRZR3zmQRnPvkUJZuanRafIJ+qde0IWwLZSvFIQDyUAHq6v6k7XIg==" saltValue="2GKG1kCzVNNcn+vbOPuhJA==" spinCount="100000" sqref="P745" name="Rango2_2_5_9_7"/>
    <protectedRange algorithmName="SHA-512" hashValue="XZw03RosI/l0z9FxmTtF29EdZ7P+4+ybhqoaAAUmURojSR5XbGfjC4f2i8gMqfY+RI9JvfdCA6PSh9TduXfUxA==" saltValue="5TPtLq2WoiRSae/yaDPnTw==" spinCount="100000" sqref="N746" name="Rango2_99_9_3"/>
    <protectedRange algorithmName="SHA-512" hashValue="CHipOQaT63FWw628cQcXXJRZlrbNZ7OgmnEbDx38UmmH7z19GRYEzXFiVOzHAy1OAaAbST7g2bHZHDKQp2qm3w==" saltValue="iRVuL+373yLHv0ZHzS9qog==" spinCount="100000" sqref="AI746 AF746:AG746" name="Rango2_88_7_5_16_4"/>
    <protectedRange algorithmName="SHA-512" hashValue="fPHvtIAf3pQeZUoAI9C2/vdXMHBpqqEq+67P5Ypyu4+9IWqs3yc9TZcMWQ0THLxUwqseQPyVvakuYFtCwJHsxA==" saltValue="QHIogSs2PrwAfdqa9PAOFQ==" spinCount="100000" sqref="AB746" name="Rango2_88_5_5_29_1"/>
    <protectedRange algorithmName="SHA-512" hashValue="LEEeiU6pKqm7TAP46VGlz0q+evvFwpT/0iLpRuWuQ7MacbP0OGL1/FSmrIEOg2rb6M+Jla2bPbVWiGag27j87w==" saltValue="HEVt+pS5OloNDlqSnzGLLw==" spinCount="100000" sqref="AH746" name="Rango2_8_7_15_1"/>
    <protectedRange algorithmName="SHA-512" hashValue="q2z5hEFmXS0v2chiPTC/VCoDWNlnhp+Xe6Ybfxe48vIsnB/KTJQxJv+pFUnCXfZ9T6vyJopuqFFNROfQTW/JUw==" saltValue="IctfdGJb5tOTpq+KPi9vww==" spinCount="100000" sqref="AD746:AE746" name="Rango2_88_39_17_7"/>
    <protectedRange algorithmName="SHA-512" hashValue="AYYX88LSDB6RDNMvSqt0KPGWPjBqTk56tMxTOlv5QD61MGTKAAQnSnudvNDWPN0Bbllh2qRQC+P5uq7goxjdrw==" saltValue="i/iPMewnks1FoXYOjKMEVg==" spinCount="100000" sqref="AA746" name="Rango2_87_6_30_1"/>
    <protectedRange algorithmName="SHA-512" hashValue="NUll9P9xh7KbSfMYpMxsRZLfDw/y/AzW2LSWlpXVscBDqiAxmzo71xjs+a2lh+jRa7pceOC849slke4+ZKx8LA==" saltValue="8qbkKpQ+CiQuLnqgShNvXA==" spinCount="100000" sqref="S746" name="Rango2_88_6_30_1"/>
    <protectedRange algorithmName="SHA-512" hashValue="KHhv3JU/LRdRrRTxxkgFceEHPZ5UzadmpZRZR3zmQRnPvkUJZuanRafIJ+qde0IWwLZSvFIQDyUAHq6v6k7XIg==" saltValue="2GKG1kCzVNNcn+vbOPuhJA==" spinCount="100000" sqref="P746" name="Rango2_2_5_25_1"/>
    <protectedRange algorithmName="SHA-512" hashValue="XZw03RosI/l0z9FxmTtF29EdZ7P+4+ybhqoaAAUmURojSR5XbGfjC4f2i8gMqfY+RI9JvfdCA6PSh9TduXfUxA==" saltValue="5TPtLq2WoiRSae/yaDPnTw==" spinCount="100000" sqref="T746:Z746 Q746:R746" name="Rango2_99_9_1_1"/>
    <protectedRange algorithmName="SHA-512" hashValue="9+DNppQbWrLYYUMoJ+lyQctV2bX3Vq9kZnegLbpjTLP49It2ovUbcartuoQTeXgP+TGpY//7mDH/UQlFCKDGiA==" saltValue="KUnni6YEm00anzSSvyLqQA==" spinCount="100000" sqref="AC746" name="Rango2_45_6"/>
    <protectedRange algorithmName="SHA-512" hashValue="RQ91b7oAw60DVtcgB2vRpial2kSdzJx5guGCTYUwXYkKrtrUHfiYnLf9R+SNpYXlJDYpyEJLhcWwP0EqNN86dQ==" saltValue="W3RbH3zrcY9sy39xNwXNxg==" spinCount="100000" sqref="AZ746:BH746" name="Rango2_88_99_15_1"/>
    <protectedRange algorithmName="SHA-512" hashValue="fMbmUM1DQ7FuAPRNvFL5mPdHUYjQnlLFhkuaxvHguaqR7aWyDxcmJs0jLYQfQKY+oyhsMb4Lew4VL6i7um3/ew==" saltValue="ydaTm0CeH8+/cYqoL/AMaQ==" spinCount="100000" sqref="AV746:AY746 AT746" name="Rango2_88_91_15_1"/>
    <protectedRange algorithmName="SHA-512" hashValue="CHipOQaT63FWw628cQcXXJRZlrbNZ7OgmnEbDx38UmmH7z19GRYEzXFiVOzHAy1OAaAbST7g2bHZHDKQp2qm3w==" saltValue="iRVuL+373yLHv0ZHzS9qog==" spinCount="100000" sqref="AK746" name="Rango2_88_7_5_16_1_1"/>
    <protectedRange algorithmName="SHA-512" hashValue="NkG6oHuDGvGBEiLAAq8MEJHEfLQUMyjihfH+DBXhT+eQW0r1yri7tOJEFRM9nbOejjjXiviq9RFo7KB7wF+xJA==" saltValue="bpjB0AAANu2X/PeR3eiFkA==" spinCount="100000" sqref="AL746:AR746" name="Rango2_88_65_15_1"/>
    <protectedRange algorithmName="SHA-512" hashValue="XZw03RosI/l0z9FxmTtF29EdZ7P+4+ybhqoaAAUmURojSR5XbGfjC4f2i8gMqfY+RI9JvfdCA6PSh9TduXfUxA==" saltValue="5TPtLq2WoiRSae/yaDPnTw==" spinCount="100000" sqref="BI746:BJ746 AU746 AS746" name="Rango2_99_9_2_1"/>
    <protectedRange algorithmName="SHA-512" hashValue="RQ91b7oAw60DVtcgB2vRpial2kSdzJx5guGCTYUwXYkKrtrUHfiYnLf9R+SNpYXlJDYpyEJLhcWwP0EqNN86dQ==" saltValue="W3RbH3zrcY9sy39xNwXNxg==" spinCount="100000" sqref="BU746:BX746" name="Rango2_88_99_15_1_1"/>
    <protectedRange algorithmName="SHA-512" hashValue="XZw03RosI/l0z9FxmTtF29EdZ7P+4+ybhqoaAAUmURojSR5XbGfjC4f2i8gMqfY+RI9JvfdCA6PSh9TduXfUxA==" saltValue="5TPtLq2WoiRSae/yaDPnTw==" spinCount="100000" sqref="BY746:CA746 BQ746:BT746" name="Rango2_99_9_3_1"/>
    <protectedRange algorithmName="SHA-512" hashValue="XZw03RosI/l0z9FxmTtF29EdZ7P+4+ybhqoaAAUmURojSR5XbGfjC4f2i8gMqfY+RI9JvfdCA6PSh9TduXfUxA==" saltValue="5TPtLq2WoiRSae/yaDPnTw==" spinCount="100000" sqref="CD746:CE746" name="Rango2_99_9_4"/>
    <protectedRange algorithmName="SHA-512" hashValue="XZw03RosI/l0z9FxmTtF29EdZ7P+4+ybhqoaAAUmURojSR5XbGfjC4f2i8gMqfY+RI9JvfdCA6PSh9TduXfUxA==" saltValue="5TPtLq2WoiRSae/yaDPnTw==" spinCount="100000" sqref="CI746:CJ746" name="Rango2_99_9_5"/>
    <protectedRange algorithmName="SHA-512" hashValue="XZw03RosI/l0z9FxmTtF29EdZ7P+4+ybhqoaAAUmURojSR5XbGfjC4f2i8gMqfY+RI9JvfdCA6PSh9TduXfUxA==" saltValue="5TPtLq2WoiRSae/yaDPnTw==" spinCount="100000" sqref="CO746:CP746" name="Rango2_99_9_6"/>
    <protectedRange algorithmName="SHA-512" hashValue="XZw03RosI/l0z9FxmTtF29EdZ7P+4+ybhqoaAAUmURojSR5XbGfjC4f2i8gMqfY+RI9JvfdCA6PSh9TduXfUxA==" saltValue="5TPtLq2WoiRSae/yaDPnTw==" spinCount="100000" sqref="CR746:CS746" name="Rango2_99_9_7"/>
    <protectedRange algorithmName="SHA-512" hashValue="XZw03RosI/l0z9FxmTtF29EdZ7P+4+ybhqoaAAUmURojSR5XbGfjC4f2i8gMqfY+RI9JvfdCA6PSh9TduXfUxA==" saltValue="5TPtLq2WoiRSae/yaDPnTw==" spinCount="100000" sqref="CU746:CX746" name="Rango2_99_9_8"/>
    <protectedRange algorithmName="SHA-512" hashValue="XZw03RosI/l0z9FxmTtF29EdZ7P+4+ybhqoaAAUmURojSR5XbGfjC4f2i8gMqfY+RI9JvfdCA6PSh9TduXfUxA==" saltValue="5TPtLq2WoiRSae/yaDPnTw==" spinCount="100000" sqref="CZ746:DK746" name="Rango2_99_9_9"/>
    <protectedRange algorithmName="SHA-512" hashValue="XZw03RosI/l0z9FxmTtF29EdZ7P+4+ybhqoaAAUmURojSR5XbGfjC4f2i8gMqfY+RI9JvfdCA6PSh9TduXfUxA==" saltValue="5TPtLq2WoiRSae/yaDPnTw==" spinCount="100000" sqref="CJ747" name="Rango2_99_9_5_1"/>
    <protectedRange algorithmName="SHA-512" hashValue="XZw03RosI/l0z9FxmTtF29EdZ7P+4+ybhqoaAAUmURojSR5XbGfjC4f2i8gMqfY+RI9JvfdCA6PSh9TduXfUxA==" saltValue="5TPtLq2WoiRSae/yaDPnTw==" spinCount="100000" sqref="DE747:DK747" name="Rango2_99_9_9_1"/>
    <protectedRange algorithmName="SHA-512" hashValue="RQ91b7oAw60DVtcgB2vRpial2kSdzJx5guGCTYUwXYkKrtrUHfiYnLf9R+SNpYXlJDYpyEJLhcWwP0EqNN86dQ==" saltValue="W3RbH3zrcY9sy39xNwXNxg==" spinCount="100000" sqref="AZ747:BH747" name="Rango2_88_99_70_1"/>
    <protectedRange algorithmName="SHA-512" hashValue="fMbmUM1DQ7FuAPRNvFL5mPdHUYjQnlLFhkuaxvHguaqR7aWyDxcmJs0jLYQfQKY+oyhsMb4Lew4VL6i7um3/ew==" saltValue="ydaTm0CeH8+/cYqoL/AMaQ==" spinCount="100000" sqref="AV747:AY747" name="Rango2_88_91_69_1"/>
    <protectedRange algorithmName="SHA-512" hashValue="CHipOQaT63FWw628cQcXXJRZlrbNZ7OgmnEbDx38UmmH7z19GRYEzXFiVOzHAy1OAaAbST7g2bHZHDKQp2qm3w==" saltValue="iRVuL+373yLHv0ZHzS9qog==" spinCount="100000" sqref="AF747:AG747 AK747" name="Rango2_88_7_5_74_1"/>
    <protectedRange algorithmName="SHA-512" hashValue="NkG6oHuDGvGBEiLAAq8MEJHEfLQUMyjihfH+DBXhT+eQW0r1yri7tOJEFRM9nbOejjjXiviq9RFo7KB7wF+xJA==" saltValue="bpjB0AAANu2X/PeR3eiFkA==" spinCount="100000" sqref="AL747:AP747" name="Rango2_88_65_69_1"/>
    <protectedRange algorithmName="SHA-512" hashValue="LEEeiU6pKqm7TAP46VGlz0q+evvFwpT/0iLpRuWuQ7MacbP0OGL1/FSmrIEOg2rb6M+Jla2bPbVWiGag27j87w==" saltValue="HEVt+pS5OloNDlqSnzGLLw==" spinCount="100000" sqref="AH747" name="Rango2_8_7_68_1"/>
    <protectedRange algorithmName="SHA-512" hashValue="q2z5hEFmXS0v2chiPTC/VCoDWNlnhp+Xe6Ybfxe48vIsnB/KTJQxJv+pFUnCXfZ9T6vyJopuqFFNROfQTW/JUw==" saltValue="IctfdGJb5tOTpq+KPi9vww==" spinCount="100000" sqref="AD747:AE747" name="Rango2_88_39_75_1"/>
    <protectedRange algorithmName="SHA-512" hashValue="XZw03RosI/l0z9FxmTtF29EdZ7P+4+ybhqoaAAUmURojSR5XbGfjC4f2i8gMqfY+RI9JvfdCA6PSh9TduXfUxA==" saltValue="5TPtLq2WoiRSae/yaDPnTw==" spinCount="100000" sqref="N748" name="Rango2_99_9_10"/>
    <protectedRange algorithmName="SHA-512" hashValue="CHipOQaT63FWw628cQcXXJRZlrbNZ7OgmnEbDx38UmmH7z19GRYEzXFiVOzHAy1OAaAbST7g2bHZHDKQp2qm3w==" saltValue="iRVuL+373yLHv0ZHzS9qog==" spinCount="100000" sqref="AI748 AF748:AG748" name="Rango2_88_7_5_16_5"/>
    <protectedRange algorithmName="SHA-512" hashValue="fPHvtIAf3pQeZUoAI9C2/vdXMHBpqqEq+67P5Ypyu4+9IWqs3yc9TZcMWQ0THLxUwqseQPyVvakuYFtCwJHsxA==" saltValue="QHIogSs2PrwAfdqa9PAOFQ==" spinCount="100000" sqref="AB748" name="Rango2_88_5_5_29_2"/>
    <protectedRange algorithmName="SHA-512" hashValue="LEEeiU6pKqm7TAP46VGlz0q+evvFwpT/0iLpRuWuQ7MacbP0OGL1/FSmrIEOg2rb6M+Jla2bPbVWiGag27j87w==" saltValue="HEVt+pS5OloNDlqSnzGLLw==" spinCount="100000" sqref="AH748" name="Rango2_8_7_15_2"/>
    <protectedRange algorithmName="SHA-512" hashValue="q2z5hEFmXS0v2chiPTC/VCoDWNlnhp+Xe6Ybfxe48vIsnB/KTJQxJv+pFUnCXfZ9T6vyJopuqFFNROfQTW/JUw==" saltValue="IctfdGJb5tOTpq+KPi9vww==" spinCount="100000" sqref="AD748:AE748" name="Rango2_88_39_17_8"/>
    <protectedRange algorithmName="SHA-512" hashValue="AYYX88LSDB6RDNMvSqt0KPGWPjBqTk56tMxTOlv5QD61MGTKAAQnSnudvNDWPN0Bbllh2qRQC+P5uq7goxjdrw==" saltValue="i/iPMewnks1FoXYOjKMEVg==" spinCount="100000" sqref="AA748" name="Rango2_87_6_30_2"/>
    <protectedRange algorithmName="SHA-512" hashValue="NUll9P9xh7KbSfMYpMxsRZLfDw/y/AzW2LSWlpXVscBDqiAxmzo71xjs+a2lh+jRa7pceOC849slke4+ZKx8LA==" saltValue="8qbkKpQ+CiQuLnqgShNvXA==" spinCount="100000" sqref="S748" name="Rango2_88_6_30_2"/>
    <protectedRange algorithmName="SHA-512" hashValue="KHhv3JU/LRdRrRTxxkgFceEHPZ5UzadmpZRZR3zmQRnPvkUJZuanRafIJ+qde0IWwLZSvFIQDyUAHq6v6k7XIg==" saltValue="2GKG1kCzVNNcn+vbOPuhJA==" spinCount="100000" sqref="P748" name="Rango2_2_5_25_2"/>
    <protectedRange algorithmName="SHA-512" hashValue="XZw03RosI/l0z9FxmTtF29EdZ7P+4+ybhqoaAAUmURojSR5XbGfjC4f2i8gMqfY+RI9JvfdCA6PSh9TduXfUxA==" saltValue="5TPtLq2WoiRSae/yaDPnTw==" spinCount="100000" sqref="T748:Z748 Q748:R748" name="Rango2_99_9_1_2"/>
    <protectedRange algorithmName="SHA-512" hashValue="9+DNppQbWrLYYUMoJ+lyQctV2bX3Vq9kZnegLbpjTLP49It2ovUbcartuoQTeXgP+TGpY//7mDH/UQlFCKDGiA==" saltValue="KUnni6YEm00anzSSvyLqQA==" spinCount="100000" sqref="AC748" name="Rango2_45_7"/>
    <protectedRange algorithmName="SHA-512" hashValue="RQ91b7oAw60DVtcgB2vRpial2kSdzJx5guGCTYUwXYkKrtrUHfiYnLf9R+SNpYXlJDYpyEJLhcWwP0EqNN86dQ==" saltValue="W3RbH3zrcY9sy39xNwXNxg==" spinCount="100000" sqref="AZ748:BH748" name="Rango2_88_99_15_2"/>
    <protectedRange algorithmName="SHA-512" hashValue="fMbmUM1DQ7FuAPRNvFL5mPdHUYjQnlLFhkuaxvHguaqR7aWyDxcmJs0jLYQfQKY+oyhsMb4Lew4VL6i7um3/ew==" saltValue="ydaTm0CeH8+/cYqoL/AMaQ==" spinCount="100000" sqref="AV748:AY748 AT748" name="Rango2_88_91_15_2"/>
    <protectedRange algorithmName="SHA-512" hashValue="CHipOQaT63FWw628cQcXXJRZlrbNZ7OgmnEbDx38UmmH7z19GRYEzXFiVOzHAy1OAaAbST7g2bHZHDKQp2qm3w==" saltValue="iRVuL+373yLHv0ZHzS9qog==" spinCount="100000" sqref="AK748" name="Rango2_88_7_5_16_1_2"/>
    <protectedRange algorithmName="SHA-512" hashValue="NkG6oHuDGvGBEiLAAq8MEJHEfLQUMyjihfH+DBXhT+eQW0r1yri7tOJEFRM9nbOejjjXiviq9RFo7KB7wF+xJA==" saltValue="bpjB0AAANu2X/PeR3eiFkA==" spinCount="100000" sqref="AL748:AR748" name="Rango2_88_65_15_2"/>
    <protectedRange algorithmName="SHA-512" hashValue="XZw03RosI/l0z9FxmTtF29EdZ7P+4+ybhqoaAAUmURojSR5XbGfjC4f2i8gMqfY+RI9JvfdCA6PSh9TduXfUxA==" saltValue="5TPtLq2WoiRSae/yaDPnTw==" spinCount="100000" sqref="BI748:BJ748 AU748 AS748" name="Rango2_99_9_2_2"/>
    <protectedRange algorithmName="SHA-512" hashValue="RQ91b7oAw60DVtcgB2vRpial2kSdzJx5guGCTYUwXYkKrtrUHfiYnLf9R+SNpYXlJDYpyEJLhcWwP0EqNN86dQ==" saltValue="W3RbH3zrcY9sy39xNwXNxg==" spinCount="100000" sqref="BU748:BX748" name="Rango2_88_99_15_1_2"/>
    <protectedRange algorithmName="SHA-512" hashValue="XZw03RosI/l0z9FxmTtF29EdZ7P+4+ybhqoaAAUmURojSR5XbGfjC4f2i8gMqfY+RI9JvfdCA6PSh9TduXfUxA==" saltValue="5TPtLq2WoiRSae/yaDPnTw==" spinCount="100000" sqref="BY748:CA748 BS748:BT748" name="Rango2_99_9_3_2"/>
    <protectedRange algorithmName="SHA-512" hashValue="XZw03RosI/l0z9FxmTtF29EdZ7P+4+ybhqoaAAUmURojSR5XbGfjC4f2i8gMqfY+RI9JvfdCA6PSh9TduXfUxA==" saltValue="5TPtLq2WoiRSae/yaDPnTw==" spinCount="100000" sqref="CD748:CE748" name="Rango2_99_9_4_1"/>
    <protectedRange algorithmName="SHA-512" hashValue="XZw03RosI/l0z9FxmTtF29EdZ7P+4+ybhqoaAAUmURojSR5XbGfjC4f2i8gMqfY+RI9JvfdCA6PSh9TduXfUxA==" saltValue="5TPtLq2WoiRSae/yaDPnTw==" spinCount="100000" sqref="CO748:CP748" name="Rango2_99_9_6_1"/>
    <protectedRange algorithmName="SHA-512" hashValue="XZw03RosI/l0z9FxmTtF29EdZ7P+4+ybhqoaAAUmURojSR5XbGfjC4f2i8gMqfY+RI9JvfdCA6PSh9TduXfUxA==" saltValue="5TPtLq2WoiRSae/yaDPnTw==" spinCount="100000" sqref="CR748:CS748" name="Rango2_99_9_7_1"/>
    <protectedRange algorithmName="SHA-512" hashValue="XZw03RosI/l0z9FxmTtF29EdZ7P+4+ybhqoaAAUmURojSR5XbGfjC4f2i8gMqfY+RI9JvfdCA6PSh9TduXfUxA==" saltValue="5TPtLq2WoiRSae/yaDPnTw==" spinCount="100000" sqref="CU748:CX748" name="Rango2_99_9_8_1"/>
    <protectedRange algorithmName="SHA-512" hashValue="XZw03RosI/l0z9FxmTtF29EdZ7P+4+ybhqoaAAUmURojSR5XbGfjC4f2i8gMqfY+RI9JvfdCA6PSh9TduXfUxA==" saltValue="5TPtLq2WoiRSae/yaDPnTw==" spinCount="100000" sqref="CZ748:DK748" name="Rango2_99_9_9_2"/>
    <protectedRange algorithmName="SHA-512" hashValue="XZw03RosI/l0z9FxmTtF29EdZ7P+4+ybhqoaAAUmURojSR5XbGfjC4f2i8gMqfY+RI9JvfdCA6PSh9TduXfUxA==" saltValue="5TPtLq2WoiRSae/yaDPnTw==" spinCount="100000" sqref="N749" name="Rango2_99_70_7"/>
    <protectedRange algorithmName="SHA-512" hashValue="CHipOQaT63FWw628cQcXXJRZlrbNZ7OgmnEbDx38UmmH7z19GRYEzXFiVOzHAy1OAaAbST7g2bHZHDKQp2qm3w==" saltValue="iRVuL+373yLHv0ZHzS9qog==" spinCount="100000" sqref="AF749:AG749 AI749" name="Rango2_88_7_5_38_1"/>
    <protectedRange algorithmName="SHA-512" hashValue="fPHvtIAf3pQeZUoAI9C2/vdXMHBpqqEq+67P5Ypyu4+9IWqs3yc9TZcMWQ0THLxUwqseQPyVvakuYFtCwJHsxA==" saltValue="QHIogSs2PrwAfdqa9PAOFQ==" spinCount="100000" sqref="AB749" name="Rango2_88_5_5_24_1"/>
    <protectedRange algorithmName="SHA-512" hashValue="LEEeiU6pKqm7TAP46VGlz0q+evvFwpT/0iLpRuWuQ7MacbP0OGL1/FSmrIEOg2rb6M+Jla2bPbVWiGag27j87w==" saltValue="HEVt+pS5OloNDlqSnzGLLw==" spinCount="100000" sqref="AH749" name="Rango2_8_7_37_1"/>
    <protectedRange algorithmName="SHA-512" hashValue="q2z5hEFmXS0v2chiPTC/VCoDWNlnhp+Xe6Ybfxe48vIsnB/KTJQxJv+pFUnCXfZ9T6vyJopuqFFNROfQTW/JUw==" saltValue="IctfdGJb5tOTpq+KPi9vww==" spinCount="100000" sqref="AD749:AE749" name="Rango2_88_39_39_1"/>
    <protectedRange algorithmName="SHA-512" hashValue="AYYX88LSDB6RDNMvSqt0KPGWPjBqTk56tMxTOlv5QD61MGTKAAQnSnudvNDWPN0Bbllh2qRQC+P5uq7goxjdrw==" saltValue="i/iPMewnks1FoXYOjKMEVg==" spinCount="100000" sqref="AA749" name="Rango2_87_6_25_1"/>
    <protectedRange algorithmName="SHA-512" hashValue="NUll9P9xh7KbSfMYpMxsRZLfDw/y/AzW2LSWlpXVscBDqiAxmzo71xjs+a2lh+jRa7pceOC849slke4+ZKx8LA==" saltValue="8qbkKpQ+CiQuLnqgShNvXA==" spinCount="100000" sqref="S749" name="Rango2_88_6_25_1"/>
    <protectedRange algorithmName="SHA-512" hashValue="KHhv3JU/LRdRrRTxxkgFceEHPZ5UzadmpZRZR3zmQRnPvkUJZuanRafIJ+qde0IWwLZSvFIQDyUAHq6v6k7XIg==" saltValue="2GKG1kCzVNNcn+vbOPuhJA==" spinCount="100000" sqref="P749" name="Rango2_2_5_20_1"/>
    <protectedRange algorithmName="SHA-512" hashValue="XZw03RosI/l0z9FxmTtF29EdZ7P+4+ybhqoaAAUmURojSR5XbGfjC4f2i8gMqfY+RI9JvfdCA6PSh9TduXfUxA==" saltValue="5TPtLq2WoiRSae/yaDPnTw==" spinCount="100000" sqref="T749:Z749 Q749:R749" name="Rango2_99_70_1_1"/>
    <protectedRange algorithmName="SHA-512" hashValue="9+DNppQbWrLYYUMoJ+lyQctV2bX3Vq9kZnegLbpjTLP49It2ovUbcartuoQTeXgP+TGpY//7mDH/UQlFCKDGiA==" saltValue="KUnni6YEm00anzSSvyLqQA==" spinCount="100000" sqref="AC749" name="Rango2_76_6"/>
    <protectedRange algorithmName="SHA-512" hashValue="RQ91b7oAw60DVtcgB2vRpial2kSdzJx5guGCTYUwXYkKrtrUHfiYnLf9R+SNpYXlJDYpyEJLhcWwP0EqNN86dQ==" saltValue="W3RbH3zrcY9sy39xNwXNxg==" spinCount="100000" sqref="AZ749:BH749" name="Rango2_88_99_37_1"/>
    <protectedRange algorithmName="SHA-512" hashValue="fMbmUM1DQ7FuAPRNvFL5mPdHUYjQnlLFhkuaxvHguaqR7aWyDxcmJs0jLYQfQKY+oyhsMb4Lew4VL6i7um3/ew==" saltValue="ydaTm0CeH8+/cYqoL/AMaQ==" spinCount="100000" sqref="AT749 AV749:AY749" name="Rango2_88_91_37_1"/>
    <protectedRange algorithmName="SHA-512" hashValue="CHipOQaT63FWw628cQcXXJRZlrbNZ7OgmnEbDx38UmmH7z19GRYEzXFiVOzHAy1OAaAbST7g2bHZHDKQp2qm3w==" saltValue="iRVuL+373yLHv0ZHzS9qog==" spinCount="100000" sqref="AK749" name="Rango2_88_7_5_38_1_1"/>
    <protectedRange algorithmName="SHA-512" hashValue="NkG6oHuDGvGBEiLAAq8MEJHEfLQUMyjihfH+DBXhT+eQW0r1yri7tOJEFRM9nbOejjjXiviq9RFo7KB7wF+xJA==" saltValue="bpjB0AAANu2X/PeR3eiFkA==" spinCount="100000" sqref="AL749:AR749" name="Rango2_88_65_37_1"/>
    <protectedRange algorithmName="SHA-512" hashValue="XZw03RosI/l0z9FxmTtF29EdZ7P+4+ybhqoaAAUmURojSR5XbGfjC4f2i8gMqfY+RI9JvfdCA6PSh9TduXfUxA==" saltValue="5TPtLq2WoiRSae/yaDPnTw==" spinCount="100000" sqref="AS749 AU749 BI749:BJ749" name="Rango2_99_70_2_1"/>
    <protectedRange algorithmName="SHA-512" hashValue="RQ91b7oAw60DVtcgB2vRpial2kSdzJx5guGCTYUwXYkKrtrUHfiYnLf9R+SNpYXlJDYpyEJLhcWwP0EqNN86dQ==" saltValue="W3RbH3zrcY9sy39xNwXNxg==" spinCount="100000" sqref="BU749:BX749" name="Rango2_88_99_37_1_1"/>
    <protectedRange algorithmName="SHA-512" hashValue="XZw03RosI/l0z9FxmTtF29EdZ7P+4+ybhqoaAAUmURojSR5XbGfjC4f2i8gMqfY+RI9JvfdCA6PSh9TduXfUxA==" saltValue="5TPtLq2WoiRSae/yaDPnTw==" spinCount="100000" sqref="BQ749:BT749 BY749:CA749" name="Rango2_99_70_3_1"/>
    <protectedRange algorithmName="SHA-512" hashValue="XZw03RosI/l0z9FxmTtF29EdZ7P+4+ybhqoaAAUmURojSR5XbGfjC4f2i8gMqfY+RI9JvfdCA6PSh9TduXfUxA==" saltValue="5TPtLq2WoiRSae/yaDPnTw==" spinCount="100000" sqref="CD749:CE749" name="Rango2_99_70_4_1"/>
    <protectedRange algorithmName="SHA-512" hashValue="XZw03RosI/l0z9FxmTtF29EdZ7P+4+ybhqoaAAUmURojSR5XbGfjC4f2i8gMqfY+RI9JvfdCA6PSh9TduXfUxA==" saltValue="5TPtLq2WoiRSae/yaDPnTw==" spinCount="100000" sqref="CI749" name="Rango2_99_70_5_1"/>
    <protectedRange algorithmName="SHA-512" hashValue="XZw03RosI/l0z9FxmTtF29EdZ7P+4+ybhqoaAAUmURojSR5XbGfjC4f2i8gMqfY+RI9JvfdCA6PSh9TduXfUxA==" saltValue="5TPtLq2WoiRSae/yaDPnTw==" spinCount="100000" sqref="CJ749" name="Rango2_99_9_5_2"/>
    <protectedRange algorithmName="SHA-512" hashValue="XZw03RosI/l0z9FxmTtF29EdZ7P+4+ybhqoaAAUmURojSR5XbGfjC4f2i8gMqfY+RI9JvfdCA6PSh9TduXfUxA==" saltValue="5TPtLq2WoiRSae/yaDPnTw==" spinCount="100000" sqref="CO749:CP749" name="Rango2_99_70_6_1"/>
    <protectedRange algorithmName="SHA-512" hashValue="XZw03RosI/l0z9FxmTtF29EdZ7P+4+ybhqoaAAUmURojSR5XbGfjC4f2i8gMqfY+RI9JvfdCA6PSh9TduXfUxA==" saltValue="5TPtLq2WoiRSae/yaDPnTw==" spinCount="100000" sqref="CR749:CS749" name="Rango2_99_70_7_1"/>
    <protectedRange algorithmName="SHA-512" hashValue="XZw03RosI/l0z9FxmTtF29EdZ7P+4+ybhqoaAAUmURojSR5XbGfjC4f2i8gMqfY+RI9JvfdCA6PSh9TduXfUxA==" saltValue="5TPtLq2WoiRSae/yaDPnTw==" spinCount="100000" sqref="CU749:CX749" name="Rango2_99_70_8"/>
    <protectedRange algorithmName="SHA-512" hashValue="XZw03RosI/l0z9FxmTtF29EdZ7P+4+ybhqoaAAUmURojSR5XbGfjC4f2i8gMqfY+RI9JvfdCA6PSh9TduXfUxA==" saltValue="5TPtLq2WoiRSae/yaDPnTw==" spinCount="100000" sqref="CZ749:DK749" name="Rango2_99_70_9"/>
    <protectedRange sqref="N750" name="Rango2_99_1_1"/>
    <protectedRange sqref="AI750 AF750:AG750" name="Rango2_88_7_5_1_1"/>
    <protectedRange sqref="AB750" name="Rango2_88_5_5_1_1"/>
    <protectedRange sqref="AH750" name="Rango2_8_7_1_1"/>
    <protectedRange sqref="AD750:AE750" name="Rango2_88_39_1_1"/>
    <protectedRange sqref="AA750" name="Rango2_87_6_1_1"/>
    <protectedRange sqref="S750" name="Rango2_88_6_1_1"/>
    <protectedRange sqref="P750" name="Rango2_2_5_1_1"/>
    <protectedRange sqref="T750:Z750 Q750:R750" name="Rango2_99_2_2"/>
    <protectedRange sqref="AC750" name="Rango2_16_1"/>
    <protectedRange sqref="AZ750:BH750" name="Rango2_88_99_1_1"/>
    <protectedRange sqref="AT750 AV750:AY750" name="Rango2_88_91_1_1"/>
    <protectedRange sqref="AK750" name="Rango2_88_7_5_62_1"/>
    <protectedRange sqref="AL750:AR750" name="Rango2_88_65_1_1"/>
    <protectedRange sqref="BI750:BJ750 AS750 AU750" name="Rango2_99_5_2"/>
    <protectedRange sqref="BU750:BX750" name="Rango2_88_99_2_2"/>
    <protectedRange sqref="BQ750:BT750 BY750:CA750" name="Rango2_99_6_5"/>
    <protectedRange sqref="CD750:CE750" name="Rango2_99_7_3"/>
    <protectedRange sqref="CI750:CJ750" name="Rango2_99_8_3"/>
    <protectedRange sqref="CO750:CP750" name="Rango2_99_15_4"/>
    <protectedRange sqref="CR750:CS750" name="Rango2_99_16_4"/>
    <protectedRange sqref="CU750:CX750" name="Rango2_99_17_6"/>
    <protectedRange sqref="CZ750:DK750" name="Rango2_99_18_5"/>
    <protectedRange sqref="N751:N753" name="Rango2_99_1_2"/>
    <protectedRange sqref="AI751:AI753 AF751:AG753" name="Rango2_88_7_5_1_2"/>
    <protectedRange sqref="AB751:AB753" name="Rango2_88_5_5_1_2"/>
    <protectedRange sqref="AH751:AH753" name="Rango2_8_7_1_2"/>
    <protectedRange sqref="AD751:AE753" name="Rango2_88_39_1_2"/>
    <protectedRange sqref="AA751:AA753" name="Rango2_87_6_1_2"/>
    <protectedRange sqref="S751:S753" name="Rango2_88_6_1_2"/>
    <protectedRange sqref="P751:P753" name="Rango2_2_5_1_2"/>
    <protectedRange sqref="T751:Z753 Q751:R753" name="Rango2_99_2_3"/>
    <protectedRange sqref="AC751:AC753" name="Rango2_16_2"/>
    <protectedRange sqref="AZ751:BH753" name="Rango2_88_99_1_2"/>
    <protectedRange sqref="AT751:AT753 AV751:AY753" name="Rango2_88_91_1_2"/>
    <protectedRange sqref="AK751:AK753" name="Rango2_88_7_5_62_2"/>
    <protectedRange sqref="AL751:AR753" name="Rango2_88_65_1_2"/>
    <protectedRange sqref="BI751:BJ753 AS751:AS753 AU751:AU753" name="Rango2_99_5_3"/>
    <protectedRange sqref="BU751:BX753" name="Rango2_88_99_2_3"/>
    <protectedRange sqref="BQ751:BT753 BY751:CA753" name="Rango2_99_6_6"/>
    <protectedRange sqref="CD751:CD752 CD753:CE753" name="Rango2_99_7_4"/>
    <protectedRange algorithmName="SHA-512" hashValue="XZw03RosI/l0z9FxmTtF29EdZ7P+4+ybhqoaAAUmURojSR5XbGfjC4f2i8gMqfY+RI9JvfdCA6PSh9TduXfUxA==" saltValue="5TPtLq2WoiRSae/yaDPnTw==" spinCount="100000" sqref="CE751:CE752" name="Rango2_99_67_4"/>
    <protectedRange sqref="CI751:CJ753" name="Rango2_99_8_4"/>
    <protectedRange sqref="CO751:CP753" name="Rango2_99_15_5"/>
    <protectedRange sqref="CR751:CS753" name="Rango2_99_16_5"/>
    <protectedRange sqref="CU751:CX753" name="Rango2_99_17_7"/>
    <protectedRange sqref="CZ751:DK753" name="Rango2_99_18_6"/>
    <protectedRange algorithmName="SHA-512" hashValue="RQ91b7oAw60DVtcgB2vRpial2kSdzJx5guGCTYUwXYkKrtrUHfiYnLf9R+SNpYXlJDYpyEJLhcWwP0EqNN86dQ==" saltValue="W3RbH3zrcY9sy39xNwXNxg==" spinCount="100000" sqref="AZ754:BH754" name="Rango2_88_99_67_1"/>
    <protectedRange algorithmName="SHA-512" hashValue="fMbmUM1DQ7FuAPRNvFL5mPdHUYjQnlLFhkuaxvHguaqR7aWyDxcmJs0jLYQfQKY+oyhsMb4Lew4VL6i7um3/ew==" saltValue="ydaTm0CeH8+/cYqoL/AMaQ==" spinCount="100000" sqref="AV754:AY754" name="Rango2_88_91_66_1"/>
    <protectedRange algorithmName="SHA-512" hashValue="CHipOQaT63FWw628cQcXXJRZlrbNZ7OgmnEbDx38UmmH7z19GRYEzXFiVOzHAy1OAaAbST7g2bHZHDKQp2qm3w==" saltValue="iRVuL+373yLHv0ZHzS9qog==" spinCount="100000" sqref="AF754 AK754" name="Rango2_88_7_5_71_1"/>
    <protectedRange algorithmName="SHA-512" hashValue="NkG6oHuDGvGBEiLAAq8MEJHEfLQUMyjihfH+DBXhT+eQW0r1yri7tOJEFRM9nbOejjjXiviq9RFo7KB7wF+xJA==" saltValue="bpjB0AAANu2X/PeR3eiFkA==" spinCount="100000" sqref="AL754:AP754" name="Rango2_88_65_66_1"/>
    <protectedRange algorithmName="SHA-512" hashValue="q2z5hEFmXS0v2chiPTC/VCoDWNlnhp+Xe6Ybfxe48vIsnB/KTJQxJv+pFUnCXfZ9T6vyJopuqFFNROfQTW/JUw==" saltValue="IctfdGJb5tOTpq+KPi9vww==" spinCount="100000" sqref="AD754" name="Rango2_88_39_72_1"/>
    <protectedRange sqref="N756" name="Rango2_99_1_3"/>
    <protectedRange sqref="AF756:AG756 AI756" name="Rango2_88_7_5_1_3"/>
    <protectedRange sqref="AB756" name="Rango2_88_5_5_1_3"/>
    <protectedRange sqref="AH756" name="Rango2_8_7_1_3"/>
    <protectedRange sqref="AD756:AE756" name="Rango2_88_39_1_3"/>
    <protectedRange sqref="AA756" name="Rango2_87_6_1_3"/>
    <protectedRange sqref="S756" name="Rango2_88_6_1_3"/>
    <protectedRange sqref="P756" name="Rango2_2_5_1_3"/>
    <protectedRange sqref="T756:Z756 Q756:R756" name="Rango2_99_2_4"/>
    <protectedRange sqref="AC756" name="Rango2_16_3"/>
    <protectedRange sqref="AZ756:BH756" name="Rango2_88_99_1_3"/>
    <protectedRange sqref="AV756:AY756 AT756" name="Rango2_88_91_1_3"/>
    <protectedRange sqref="AK756" name="Rango2_88_7_5_62_3"/>
    <protectedRange sqref="AL756:AR756" name="Rango2_88_65_1_3"/>
    <protectedRange sqref="AU756 AS756 BI756:BJ756" name="Rango2_99_5_4"/>
    <protectedRange sqref="BU756:BX756" name="Rango2_88_99_2_4"/>
    <protectedRange sqref="BY756:CA756 BQ756:BT756" name="Rango2_99_6_7"/>
    <protectedRange sqref="CD756:CE756" name="Rango2_99_7_5"/>
    <protectedRange sqref="CI756:CJ756" name="Rango2_99_8_5"/>
    <protectedRange sqref="CO756:CP756" name="Rango2_99_15_6"/>
    <protectedRange sqref="CR756:CS756" name="Rango2_99_16_6"/>
    <protectedRange sqref="CU756:CX756" name="Rango2_99_17_8"/>
    <protectedRange sqref="CZ756:DK756" name="Rango2_99_18_7"/>
    <protectedRange algorithmName="SHA-512" hashValue="RQ91b7oAw60DVtcgB2vRpial2kSdzJx5guGCTYUwXYkKrtrUHfiYnLf9R+SNpYXlJDYpyEJLhcWwP0EqNN86dQ==" saltValue="W3RbH3zrcY9sy39xNwXNxg==" spinCount="100000" sqref="AZ755:BH755" name="Rango2_88_99_65_1"/>
    <protectedRange algorithmName="SHA-512" hashValue="fMbmUM1DQ7FuAPRNvFL5mPdHUYjQnlLFhkuaxvHguaqR7aWyDxcmJs0jLYQfQKY+oyhsMb4Lew4VL6i7um3/ew==" saltValue="ydaTm0CeH8+/cYqoL/AMaQ==" spinCount="100000" sqref="AV755:AY755" name="Rango2_88_91_64_1"/>
    <protectedRange algorithmName="SHA-512" hashValue="CHipOQaT63FWw628cQcXXJRZlrbNZ7OgmnEbDx38UmmH7z19GRYEzXFiVOzHAy1OAaAbST7g2bHZHDKQp2qm3w==" saltValue="iRVuL+373yLHv0ZHzS9qog==" spinCount="100000" sqref="AI755 AF755:AG755 AK755" name="Rango2_88_7_5_69_1"/>
    <protectedRange algorithmName="SHA-512" hashValue="NkG6oHuDGvGBEiLAAq8MEJHEfLQUMyjihfH+DBXhT+eQW0r1yri7tOJEFRM9nbOejjjXiviq9RFo7KB7wF+xJA==" saltValue="bpjB0AAANu2X/PeR3eiFkA==" spinCount="100000" sqref="AL755:AP755" name="Rango2_88_65_64_1"/>
    <protectedRange algorithmName="SHA-512" hashValue="LEEeiU6pKqm7TAP46VGlz0q+evvFwpT/0iLpRuWuQ7MacbP0OGL1/FSmrIEOg2rb6M+Jla2bPbVWiGag27j87w==" saltValue="HEVt+pS5OloNDlqSnzGLLw==" spinCount="100000" sqref="AH755" name="Rango2_8_7_64_1"/>
    <protectedRange algorithmName="SHA-512" hashValue="q2z5hEFmXS0v2chiPTC/VCoDWNlnhp+Xe6Ybfxe48vIsnB/KTJQxJv+pFUnCXfZ9T6vyJopuqFFNROfQTW/JUw==" saltValue="IctfdGJb5tOTpq+KPi9vww==" spinCount="100000" sqref="AD755:AE755" name="Rango2_88_39_60_2"/>
    <protectedRange algorithmName="SHA-512" hashValue="9+DNppQbWrLYYUMoJ+lyQctV2bX3Vq9kZnegLbpjTLP49It2ovUbcartuoQTeXgP+TGpY//7mDH/UQlFCKDGiA==" saltValue="KUnni6YEm00anzSSvyLqQA==" spinCount="100000" sqref="FM731:FM732" name="Rango2_20_4"/>
    <protectedRange algorithmName="SHA-512" hashValue="9+DNppQbWrLYYUMoJ+lyQctV2bX3Vq9kZnegLbpjTLP49It2ovUbcartuoQTeXgP+TGpY//7mDH/UQlFCKDGiA==" saltValue="KUnni6YEm00anzSSvyLqQA==" spinCount="100000" sqref="FJ731:FJ732" name="Rango2_19_3"/>
    <protectedRange algorithmName="SHA-512" hashValue="9+DNppQbWrLYYUMoJ+lyQctV2bX3Vq9kZnegLbpjTLP49It2ovUbcartuoQTeXgP+TGpY//7mDH/UQlFCKDGiA==" saltValue="KUnni6YEm00anzSSvyLqQA==" spinCount="100000" sqref="FG731:FG732" name="Rango2_18_4"/>
    <protectedRange algorithmName="SHA-512" hashValue="9+DNppQbWrLYYUMoJ+lyQctV2bX3Vq9kZnegLbpjTLP49It2ovUbcartuoQTeXgP+TGpY//7mDH/UQlFCKDGiA==" saltValue="KUnni6YEm00anzSSvyLqQA==" spinCount="100000" sqref="FD731:FD732" name="Rango2_17_3"/>
    <protectedRange algorithmName="SHA-512" hashValue="9+DNppQbWrLYYUMoJ+lyQctV2bX3Vq9kZnegLbpjTLP49It2ovUbcartuoQTeXgP+TGpY//7mDH/UQlFCKDGiA==" saltValue="KUnni6YEm00anzSSvyLqQA==" spinCount="100000" sqref="HC731:HH732" name="Rango2_15_3"/>
    <protectedRange algorithmName="SHA-512" hashValue="9+DNppQbWrLYYUMoJ+lyQctV2bX3Vq9kZnegLbpjTLP49It2ovUbcartuoQTeXgP+TGpY//7mDH/UQlFCKDGiA==" saltValue="KUnni6YEm00anzSSvyLqQA==" spinCount="100000" sqref="FM733" name="Rango2_20_5"/>
    <protectedRange algorithmName="SHA-512" hashValue="9+DNppQbWrLYYUMoJ+lyQctV2bX3Vq9kZnegLbpjTLP49It2ovUbcartuoQTeXgP+TGpY//7mDH/UQlFCKDGiA==" saltValue="KUnni6YEm00anzSSvyLqQA==" spinCount="100000" sqref="FJ733" name="Rango2_19_4"/>
    <protectedRange algorithmName="SHA-512" hashValue="9+DNppQbWrLYYUMoJ+lyQctV2bX3Vq9kZnegLbpjTLP49It2ovUbcartuoQTeXgP+TGpY//7mDH/UQlFCKDGiA==" saltValue="KUnni6YEm00anzSSvyLqQA==" spinCount="100000" sqref="FG733" name="Rango2_18_5"/>
    <protectedRange algorithmName="SHA-512" hashValue="9+DNppQbWrLYYUMoJ+lyQctV2bX3Vq9kZnegLbpjTLP49It2ovUbcartuoQTeXgP+TGpY//7mDH/UQlFCKDGiA==" saltValue="KUnni6YEm00anzSSvyLqQA==" spinCount="100000" sqref="FD733" name="Rango2_17_4"/>
    <protectedRange algorithmName="SHA-512" hashValue="9+DNppQbWrLYYUMoJ+lyQctV2bX3Vq9kZnegLbpjTLP49It2ovUbcartuoQTeXgP+TGpY//7mDH/UQlFCKDGiA==" saltValue="KUnni6YEm00anzSSvyLqQA==" spinCount="100000" sqref="HC733:HH733" name="Rango2_15_4"/>
    <protectedRange algorithmName="SHA-512" hashValue="9+DNppQbWrLYYUMoJ+lyQctV2bX3Vq9kZnegLbpjTLP49It2ovUbcartuoQTeXgP+TGpY//7mDH/UQlFCKDGiA==" saltValue="KUnni6YEm00anzSSvyLqQA==" spinCount="100000" sqref="FM734" name="Rango2_20_6"/>
    <protectedRange algorithmName="SHA-512" hashValue="9+DNppQbWrLYYUMoJ+lyQctV2bX3Vq9kZnegLbpjTLP49It2ovUbcartuoQTeXgP+TGpY//7mDH/UQlFCKDGiA==" saltValue="KUnni6YEm00anzSSvyLqQA==" spinCount="100000" sqref="FJ734" name="Rango2_19_5"/>
    <protectedRange algorithmName="SHA-512" hashValue="9+DNppQbWrLYYUMoJ+lyQctV2bX3Vq9kZnegLbpjTLP49It2ovUbcartuoQTeXgP+TGpY//7mDH/UQlFCKDGiA==" saltValue="KUnni6YEm00anzSSvyLqQA==" spinCount="100000" sqref="FG734" name="Rango2_18_6"/>
    <protectedRange algorithmName="SHA-512" hashValue="9+DNppQbWrLYYUMoJ+lyQctV2bX3Vq9kZnegLbpjTLP49It2ovUbcartuoQTeXgP+TGpY//7mDH/UQlFCKDGiA==" saltValue="KUnni6YEm00anzSSvyLqQA==" spinCount="100000" sqref="FD734" name="Rango2_17_5"/>
    <protectedRange algorithmName="SHA-512" hashValue="9+DNppQbWrLYYUMoJ+lyQctV2bX3Vq9kZnegLbpjTLP49It2ovUbcartuoQTeXgP+TGpY//7mDH/UQlFCKDGiA==" saltValue="KUnni6YEm00anzSSvyLqQA==" spinCount="100000" sqref="HC734:HH734" name="Rango2_15_5"/>
    <protectedRange algorithmName="SHA-512" hashValue="9+DNppQbWrLYYUMoJ+lyQctV2bX3Vq9kZnegLbpjTLP49It2ovUbcartuoQTeXgP+TGpY//7mDH/UQlFCKDGiA==" saltValue="KUnni6YEm00anzSSvyLqQA==" spinCount="100000" sqref="FM735" name="Rango2_20_7"/>
    <protectedRange algorithmName="SHA-512" hashValue="9+DNppQbWrLYYUMoJ+lyQctV2bX3Vq9kZnegLbpjTLP49It2ovUbcartuoQTeXgP+TGpY//7mDH/UQlFCKDGiA==" saltValue="KUnni6YEm00anzSSvyLqQA==" spinCount="100000" sqref="FJ735" name="Rango2_19_6"/>
    <protectedRange algorithmName="SHA-512" hashValue="9+DNppQbWrLYYUMoJ+lyQctV2bX3Vq9kZnegLbpjTLP49It2ovUbcartuoQTeXgP+TGpY//7mDH/UQlFCKDGiA==" saltValue="KUnni6YEm00anzSSvyLqQA==" spinCount="100000" sqref="FG735" name="Rango2_18_12"/>
    <protectedRange algorithmName="SHA-512" hashValue="9+DNppQbWrLYYUMoJ+lyQctV2bX3Vq9kZnegLbpjTLP49It2ovUbcartuoQTeXgP+TGpY//7mDH/UQlFCKDGiA==" saltValue="KUnni6YEm00anzSSvyLqQA==" spinCount="100000" sqref="FD735" name="Rango2_17_6"/>
    <protectedRange algorithmName="SHA-512" hashValue="9+DNppQbWrLYYUMoJ+lyQctV2bX3Vq9kZnegLbpjTLP49It2ovUbcartuoQTeXgP+TGpY//7mDH/UQlFCKDGiA==" saltValue="KUnni6YEm00anzSSvyLqQA==" spinCount="100000" sqref="HC735:HH735" name="Rango2_15_6"/>
    <protectedRange algorithmName="SHA-512" hashValue="9+DNppQbWrLYYUMoJ+lyQctV2bX3Vq9kZnegLbpjTLP49It2ovUbcartuoQTeXgP+TGpY//7mDH/UQlFCKDGiA==" saltValue="KUnni6YEm00anzSSvyLqQA==" spinCount="100000" sqref="FM736" name="Rango2_20_8"/>
    <protectedRange algorithmName="SHA-512" hashValue="9+DNppQbWrLYYUMoJ+lyQctV2bX3Vq9kZnegLbpjTLP49It2ovUbcartuoQTeXgP+TGpY//7mDH/UQlFCKDGiA==" saltValue="KUnni6YEm00anzSSvyLqQA==" spinCount="100000" sqref="FJ736" name="Rango2_19_7"/>
    <protectedRange algorithmName="SHA-512" hashValue="9+DNppQbWrLYYUMoJ+lyQctV2bX3Vq9kZnegLbpjTLP49It2ovUbcartuoQTeXgP+TGpY//7mDH/UQlFCKDGiA==" saltValue="KUnni6YEm00anzSSvyLqQA==" spinCount="100000" sqref="FG736" name="Rango2_18_13"/>
    <protectedRange algorithmName="SHA-512" hashValue="9+DNppQbWrLYYUMoJ+lyQctV2bX3Vq9kZnegLbpjTLP49It2ovUbcartuoQTeXgP+TGpY//7mDH/UQlFCKDGiA==" saltValue="KUnni6YEm00anzSSvyLqQA==" spinCount="100000" sqref="FD736" name="Rango2_17_7"/>
    <protectedRange algorithmName="SHA-512" hashValue="9+DNppQbWrLYYUMoJ+lyQctV2bX3Vq9kZnegLbpjTLP49It2ovUbcartuoQTeXgP+TGpY//7mDH/UQlFCKDGiA==" saltValue="KUnni6YEm00anzSSvyLqQA==" spinCount="100000" sqref="HC736:HH736" name="Rango2_15_7"/>
    <protectedRange algorithmName="SHA-512" hashValue="9+DNppQbWrLYYUMoJ+lyQctV2bX3Vq9kZnegLbpjTLP49It2ovUbcartuoQTeXgP+TGpY//7mDH/UQlFCKDGiA==" saltValue="KUnni6YEm00anzSSvyLqQA==" spinCount="100000" sqref="FM737:FM738" name="Rango2_20_9"/>
    <protectedRange algorithmName="SHA-512" hashValue="9+DNppQbWrLYYUMoJ+lyQctV2bX3Vq9kZnegLbpjTLP49It2ovUbcartuoQTeXgP+TGpY//7mDH/UQlFCKDGiA==" saltValue="KUnni6YEm00anzSSvyLqQA==" spinCount="100000" sqref="FJ737:FJ738" name="Rango2_19_8"/>
    <protectedRange algorithmName="SHA-512" hashValue="9+DNppQbWrLYYUMoJ+lyQctV2bX3Vq9kZnegLbpjTLP49It2ovUbcartuoQTeXgP+TGpY//7mDH/UQlFCKDGiA==" saltValue="KUnni6YEm00anzSSvyLqQA==" spinCount="100000" sqref="FG737:FG738" name="Rango2_18_14"/>
    <protectedRange algorithmName="SHA-512" hashValue="9+DNppQbWrLYYUMoJ+lyQctV2bX3Vq9kZnegLbpjTLP49It2ovUbcartuoQTeXgP+TGpY//7mDH/UQlFCKDGiA==" saltValue="KUnni6YEm00anzSSvyLqQA==" spinCount="100000" sqref="FD737:FD738" name="Rango2_17_8"/>
    <protectedRange algorithmName="SHA-512" hashValue="9+DNppQbWrLYYUMoJ+lyQctV2bX3Vq9kZnegLbpjTLP49It2ovUbcartuoQTeXgP+TGpY//7mDH/UQlFCKDGiA==" saltValue="KUnni6YEm00anzSSvyLqQA==" spinCount="100000" sqref="HC737:HH738" name="Rango2_15_8"/>
    <protectedRange algorithmName="SHA-512" hashValue="EEHzbvEYwO1eufllBljOz0uf9BJ2ENtvOScQ7IsS321QhYbwKn7qhHKKP8cKj02rTDvVRMWvwQ1ZP0mZWsBprQ==" saltValue="CjXqBRFbKezlWOFV37MnDQ==" spinCount="100000" sqref="GP739:GQ739 GV739 GM739" name="Rango2_30_2_16_4"/>
    <protectedRange algorithmName="SHA-512" hashValue="Rgskw+AQdeJ5qbJdarzTa3SCkJfDGziy0Uan5N0F3IWn/H3Z/e+VcB56R7Nes7MPxNHewNP1sSSucVjz3iTLeA==" saltValue="qKZH3DnwaZHBzy3cBZo1qQ==" spinCount="100000" sqref="GE739" name="Rango2_31_28_14_3"/>
    <protectedRange algorithmName="SHA-512" hashValue="Umj9+5Ys20VQPxBFtc6qE5LtKKSgPKwit+B8dd4XnEUaLfBM2ozpkEC4YxwK0SbBiAHDDex+pY+LomQ0lyuamQ==" saltValue="N2/MCRws+mmA+NXw0axolg==" spinCount="100000" sqref="GI739 GG739 GD739 GK739 FX739" name="Rango2_31_2_15_1"/>
    <protectedRange algorithmName="SHA-512" hashValue="q2z5hEFmXS0v2chiPTC/VCoDWNlnhp+Xe6Ybfxe48vIsnB/KTJQxJv+pFUnCXfZ9T6vyJopuqFFNROfQTW/JUw==" saltValue="IctfdGJb5tOTpq+KPi9vww==" spinCount="100000" sqref="HZ739 IC739:II739" name="Rango2_88_39_76_2"/>
    <protectedRange algorithmName="SHA-512" hashValue="YXHanhqXL0e4jPrzkCF8r/22WmlCviFUW909WKuG1JOcU0mp0/Huh0aP3EaGYxV2ep0WGu48HsShAy4Ka2uOiw==" saltValue="h/7U5iwJm7DLR4tRVfwZYw==" spinCount="100000" sqref="GH739 GB739" name="Rango2_33_21_6"/>
    <protectedRange algorithmName="SHA-512" hashValue="pL4tgTKqwEsWSIEGFTBd+4pvEhE7d5Q99Eijs+L/Y1rhA0saQGGRJw5Pv2HLOP0quglztFwB6WVnQ1YGxd4AiQ==" saltValue="IF5mhk2RcoEjrcYppes1VA==" spinCount="100000" sqref="FS739" name="Rango2_30_15_3"/>
    <protectedRange algorithmName="SHA-512" hashValue="9+DNppQbWrLYYUMoJ+lyQctV2bX3Vq9kZnegLbpjTLP49It2ovUbcartuoQTeXgP+TGpY//7mDH/UQlFCKDGiA==" saltValue="KUnni6YEm00anzSSvyLqQA==" spinCount="100000" sqref="FD739 GW739 EX739:EZ739 FB739 FG739 FJ739:FK739 EM739 FM739:FN739 HC739:HH739 HR739:HS739" name="Rango2_48_7"/>
    <protectedRange algorithmName="SHA-512" hashValue="XZw03RosI/l0z9FxmTtF29EdZ7P+4+ybhqoaAAUmURojSR5XbGfjC4f2i8gMqfY+RI9JvfdCA6PSh9TduXfUxA==" saltValue="5TPtLq2WoiRSae/yaDPnTw==" spinCount="100000" sqref="EH740" name="Rango2_99_14_18"/>
    <protectedRange algorithmName="SHA-512" hashValue="9+DNppQbWrLYYUMoJ+lyQctV2bX3Vq9kZnegLbpjTLP49It2ovUbcartuoQTeXgP+TGpY//7mDH/UQlFCKDGiA==" saltValue="KUnni6YEm00anzSSvyLqQA==" spinCount="100000" sqref="FM741:FM742" name="Rango2_20_10"/>
    <protectedRange algorithmName="SHA-512" hashValue="9+DNppQbWrLYYUMoJ+lyQctV2bX3Vq9kZnegLbpjTLP49It2ovUbcartuoQTeXgP+TGpY//7mDH/UQlFCKDGiA==" saltValue="KUnni6YEm00anzSSvyLqQA==" spinCount="100000" sqref="FJ741:FJ742" name="Rango2_19_9"/>
    <protectedRange algorithmName="SHA-512" hashValue="9+DNppQbWrLYYUMoJ+lyQctV2bX3Vq9kZnegLbpjTLP49It2ovUbcartuoQTeXgP+TGpY//7mDH/UQlFCKDGiA==" saltValue="KUnni6YEm00anzSSvyLqQA==" spinCount="100000" sqref="FG741:FG742" name="Rango2_18_15"/>
    <protectedRange algorithmName="SHA-512" hashValue="9+DNppQbWrLYYUMoJ+lyQctV2bX3Vq9kZnegLbpjTLP49It2ovUbcartuoQTeXgP+TGpY//7mDH/UQlFCKDGiA==" saltValue="KUnni6YEm00anzSSvyLqQA==" spinCount="100000" sqref="FD741:FD742" name="Rango2_17_9"/>
    <protectedRange algorithmName="SHA-512" hashValue="9+DNppQbWrLYYUMoJ+lyQctV2bX3Vq9kZnegLbpjTLP49It2ovUbcartuoQTeXgP+TGpY//7mDH/UQlFCKDGiA==" saltValue="KUnni6YEm00anzSSvyLqQA==" spinCount="100000" sqref="HC741:HH742" name="Rango2_15_9"/>
    <protectedRange sqref="EH742" name="Rango2_99_19_3"/>
    <protectedRange algorithmName="SHA-512" hashValue="XZw03RosI/l0z9FxmTtF29EdZ7P+4+ybhqoaAAUmURojSR5XbGfjC4f2i8gMqfY+RI9JvfdCA6PSh9TduXfUxA==" saltValue="5TPtLq2WoiRSae/yaDPnTw==" spinCount="100000" sqref="EG741" name="Rango2_99_80_1"/>
    <protectedRange algorithmName="SHA-512" hashValue="XZw03RosI/l0z9FxmTtF29EdZ7P+4+ybhqoaAAUmURojSR5XbGfjC4f2i8gMqfY+RI9JvfdCA6PSh9TduXfUxA==" saltValue="5TPtLq2WoiRSae/yaDPnTw==" spinCount="100000" sqref="HW743" name="Rango2_99_99_3"/>
    <protectedRange algorithmName="SHA-512" hashValue="EEHzbvEYwO1eufllBljOz0uf9BJ2ENtvOScQ7IsS321QhYbwKn7qhHKKP8cKj02rTDvVRMWvwQ1ZP0mZWsBprQ==" saltValue="CjXqBRFbKezlWOFV37MnDQ==" spinCount="100000" sqref="GP744:GQ744 GV744 GM744" name="Rango2_30_2_10_3"/>
    <protectedRange algorithmName="SHA-512" hashValue="Rgskw+AQdeJ5qbJdarzTa3SCkJfDGziy0Uan5N0F3IWn/H3Z/e+VcB56R7Nes7MPxNHewNP1sSSucVjz3iTLeA==" saltValue="qKZH3DnwaZHBzy3cBZo1qQ==" spinCount="100000" sqref="GE744" name="Rango2_31_28_8_2"/>
    <protectedRange algorithmName="SHA-512" hashValue="Umj9+5Ys20VQPxBFtc6qE5LtKKSgPKwit+B8dd4XnEUaLfBM2ozpkEC4YxwK0SbBiAHDDex+pY+LomQ0lyuamQ==" saltValue="N2/MCRws+mmA+NXw0axolg==" spinCount="100000" sqref="GI744 GG744 GD744 GA744 GK744 FX744" name="Rango2_31_2_9_5"/>
    <protectedRange algorithmName="SHA-512" hashValue="q2z5hEFmXS0v2chiPTC/VCoDWNlnhp+Xe6Ybfxe48vIsnB/KTJQxJv+pFUnCXfZ9T6vyJopuqFFNROfQTW/JUw==" saltValue="IctfdGJb5tOTpq+KPi9vww==" spinCount="100000" sqref="HZ744 IC744:II744" name="Rango2_88_39_73_3"/>
    <protectedRange algorithmName="SHA-512" hashValue="YXHanhqXL0e4jPrzkCF8r/22WmlCviFUW909WKuG1JOcU0mp0/Huh0aP3EaGYxV2ep0WGu48HsShAy4Ka2uOiw==" saltValue="h/7U5iwJm7DLR4tRVfwZYw==" spinCount="100000" sqref="GH744 GB744" name="Rango2_33_15_2"/>
    <protectedRange algorithmName="SHA-512" hashValue="pL4tgTKqwEsWSIEGFTBd+4pvEhE7d5Q99Eijs+L/Y1rhA0saQGGRJw5Pv2HLOP0quglztFwB6WVnQ1YGxd4AiQ==" saltValue="IF5mhk2RcoEjrcYppes1VA==" spinCount="100000" sqref="FS744" name="Rango2_30_9_2"/>
    <protectedRange algorithmName="SHA-512" hashValue="EEHzbvEYwO1eufllBljOz0uf9BJ2ENtvOScQ7IsS321QhYbwKn7qhHKKP8cKj02rTDvVRMWvwQ1ZP0mZWsBprQ==" saltValue="CjXqBRFbKezlWOFV37MnDQ==" spinCount="100000" sqref="GP745:GQ745 GV745 GM745" name="Rango2_30_2_10_4"/>
    <protectedRange algorithmName="SHA-512" hashValue="Rgskw+AQdeJ5qbJdarzTa3SCkJfDGziy0Uan5N0F3IWn/H3Z/e+VcB56R7Nes7MPxNHewNP1sSSucVjz3iTLeA==" saltValue="qKZH3DnwaZHBzy3cBZo1qQ==" spinCount="100000" sqref="GE745" name="Rango2_31_28_8_3"/>
    <protectedRange algorithmName="SHA-512" hashValue="Umj9+5Ys20VQPxBFtc6qE5LtKKSgPKwit+B8dd4XnEUaLfBM2ozpkEC4YxwK0SbBiAHDDex+pY+LomQ0lyuamQ==" saltValue="N2/MCRws+mmA+NXw0axolg==" spinCount="100000" sqref="GI745 GG745 GD745 GK745 FX745" name="Rango2_31_2_9_6"/>
    <protectedRange algorithmName="SHA-512" hashValue="q2z5hEFmXS0v2chiPTC/VCoDWNlnhp+Xe6Ybfxe48vIsnB/KTJQxJv+pFUnCXfZ9T6vyJopuqFFNROfQTW/JUw==" saltValue="IctfdGJb5tOTpq+KPi9vww==" spinCount="100000" sqref="HZ745 IC745:II745" name="Rango2_88_39_73_4"/>
    <protectedRange algorithmName="SHA-512" hashValue="YXHanhqXL0e4jPrzkCF8r/22WmlCviFUW909WKuG1JOcU0mp0/Huh0aP3EaGYxV2ep0WGu48HsShAy4Ka2uOiw==" saltValue="h/7U5iwJm7DLR4tRVfwZYw==" spinCount="100000" sqref="GH745 GB745" name="Rango2_33_15_3"/>
    <protectedRange algorithmName="SHA-512" hashValue="pL4tgTKqwEsWSIEGFTBd+4pvEhE7d5Q99Eijs+L/Y1rhA0saQGGRJw5Pv2HLOP0quglztFwB6WVnQ1YGxd4AiQ==" saltValue="IF5mhk2RcoEjrcYppes1VA==" spinCount="100000" sqref="FS745" name="Rango2_30_9_3"/>
    <protectedRange algorithmName="SHA-512" hashValue="XZw03RosI/l0z9FxmTtF29EdZ7P+4+ybhqoaAAUmURojSR5XbGfjC4f2i8gMqfY+RI9JvfdCA6PSh9TduXfUxA==" saltValue="5TPtLq2WoiRSae/yaDPnTw==" spinCount="100000" sqref="DZ746:EI746" name="Rango2_99_80_2"/>
    <protectedRange algorithmName="SHA-512" hashValue="XZw03RosI/l0z9FxmTtF29EdZ7P+4+ybhqoaAAUmURojSR5XbGfjC4f2i8gMqfY+RI9JvfdCA6PSh9TduXfUxA==" saltValue="5TPtLq2WoiRSae/yaDPnTw==" spinCount="100000" sqref="EN746" name="Rango2_99_80_1_1"/>
    <protectedRange algorithmName="SHA-512" hashValue="9+DNppQbWrLYYUMoJ+lyQctV2bX3Vq9kZnegLbpjTLP49It2ovUbcartuoQTeXgP+TGpY//7mDH/UQlFCKDGiA==" saltValue="KUnni6YEm00anzSSvyLqQA==" spinCount="100000" sqref="EM746" name="Rango2_86_4"/>
    <protectedRange algorithmName="SHA-512" hashValue="XZw03RosI/l0z9FxmTtF29EdZ7P+4+ybhqoaAAUmURojSR5XbGfjC4f2i8gMqfY+RI9JvfdCA6PSh9TduXfUxA==" saltValue="5TPtLq2WoiRSae/yaDPnTw==" spinCount="100000" sqref="EQ746:ER746" name="Rango2_99_80_2_1"/>
    <protectedRange algorithmName="SHA-512" hashValue="XZw03RosI/l0z9FxmTtF29EdZ7P+4+ybhqoaAAUmURojSR5XbGfjC4f2i8gMqfY+RI9JvfdCA6PSh9TduXfUxA==" saltValue="5TPtLq2WoiRSae/yaDPnTw==" spinCount="100000" sqref="EU746:EV746" name="Rango2_99_80_3"/>
    <protectedRange algorithmName="SHA-512" hashValue="9+DNppQbWrLYYUMoJ+lyQctV2bX3Vq9kZnegLbpjTLP49It2ovUbcartuoQTeXgP+TGpY//7mDH/UQlFCKDGiA==" saltValue="KUnni6YEm00anzSSvyLqQA==" spinCount="100000" sqref="EX746:EZ746" name="Rango2_86_1_1"/>
    <protectedRange algorithmName="SHA-512" hashValue="9+DNppQbWrLYYUMoJ+lyQctV2bX3Vq9kZnegLbpjTLP49It2ovUbcartuoQTeXgP+TGpY//7mDH/UQlFCKDGiA==" saltValue="KUnni6YEm00anzSSvyLqQA==" spinCount="100000" sqref="FB746" name="Rango2_86_2_1"/>
    <protectedRange algorithmName="SHA-512" hashValue="XZw03RosI/l0z9FxmTtF29EdZ7P+4+ybhqoaAAUmURojSR5XbGfjC4f2i8gMqfY+RI9JvfdCA6PSh9TduXfUxA==" saltValue="5TPtLq2WoiRSae/yaDPnTw==" spinCount="100000" sqref="FE746" name="Rango2_99_80_4"/>
    <protectedRange algorithmName="SHA-512" hashValue="9+DNppQbWrLYYUMoJ+lyQctV2bX3Vq9kZnegLbpjTLP49It2ovUbcartuoQTeXgP+TGpY//7mDH/UQlFCKDGiA==" saltValue="KUnni6YEm00anzSSvyLqQA==" spinCount="100000" sqref="FD746" name="Rango2_86_3_1"/>
    <protectedRange algorithmName="SHA-512" hashValue="XZw03RosI/l0z9FxmTtF29EdZ7P+4+ybhqoaAAUmURojSR5XbGfjC4f2i8gMqfY+RI9JvfdCA6PSh9TduXfUxA==" saltValue="5TPtLq2WoiRSae/yaDPnTw==" spinCount="100000" sqref="FH746" name="Rango2_99_80_5"/>
    <protectedRange algorithmName="SHA-512" hashValue="9+DNppQbWrLYYUMoJ+lyQctV2bX3Vq9kZnegLbpjTLP49It2ovUbcartuoQTeXgP+TGpY//7mDH/UQlFCKDGiA==" saltValue="KUnni6YEm00anzSSvyLqQA==" spinCount="100000" sqref="FG746" name="Rango2_86_4_1"/>
    <protectedRange algorithmName="SHA-512" hashValue="9+DNppQbWrLYYUMoJ+lyQctV2bX3Vq9kZnegLbpjTLP49It2ovUbcartuoQTeXgP+TGpY//7mDH/UQlFCKDGiA==" saltValue="KUnni6YEm00anzSSvyLqQA==" spinCount="100000" sqref="FJ746:FK746" name="Rango2_86_5"/>
    <protectedRange algorithmName="SHA-512" hashValue="9+DNppQbWrLYYUMoJ+lyQctV2bX3Vq9kZnegLbpjTLP49It2ovUbcartuoQTeXgP+TGpY//7mDH/UQlFCKDGiA==" saltValue="KUnni6YEm00anzSSvyLqQA==" spinCount="100000" sqref="FM746:FN746" name="Rango2_86_6"/>
    <protectedRange algorithmName="SHA-512" hashValue="XZw03RosI/l0z9FxmTtF29EdZ7P+4+ybhqoaAAUmURojSR5XbGfjC4f2i8gMqfY+RI9JvfdCA6PSh9TduXfUxA==" saltValue="5TPtLq2WoiRSae/yaDPnTw==" spinCount="100000" sqref="FP746:FQ746" name="Rango2_99_80_6"/>
    <protectedRange algorithmName="SHA-512" hashValue="XZw03RosI/l0z9FxmTtF29EdZ7P+4+ybhqoaAAUmURojSR5XbGfjC4f2i8gMqfY+RI9JvfdCA6PSh9TduXfUxA==" saltValue="5TPtLq2WoiRSae/yaDPnTw==" spinCount="100000" sqref="FT746" name="Rango2_99_80_7"/>
    <protectedRange algorithmName="SHA-512" hashValue="pL4tgTKqwEsWSIEGFTBd+4pvEhE7d5Q99Eijs+L/Y1rhA0saQGGRJw5Pv2HLOP0quglztFwB6WVnQ1YGxd4AiQ==" saltValue="IF5mhk2RcoEjrcYppes1VA==" spinCount="100000" sqref="FS746" name="Rango2_30_27_1"/>
    <protectedRange algorithmName="SHA-512" hashValue="XZw03RosI/l0z9FxmTtF29EdZ7P+4+ybhqoaAAUmURojSR5XbGfjC4f2i8gMqfY+RI9JvfdCA6PSh9TduXfUxA==" saltValue="5TPtLq2WoiRSae/yaDPnTw==" spinCount="100000" sqref="FV746:FW746" name="Rango2_99_80_9"/>
    <protectedRange algorithmName="SHA-512" hashValue="Umj9+5Ys20VQPxBFtc6qE5LtKKSgPKwit+B8dd4XnEUaLfBM2ozpkEC4YxwK0SbBiAHDDex+pY+LomQ0lyuamQ==" saltValue="N2/MCRws+mmA+NXw0axolg==" spinCount="100000" sqref="FX746" name="Rango2_31_2_27_3"/>
    <protectedRange algorithmName="SHA-512" hashValue="XZw03RosI/l0z9FxmTtF29EdZ7P+4+ybhqoaAAUmURojSR5XbGfjC4f2i8gMqfY+RI9JvfdCA6PSh9TduXfUxA==" saltValue="5TPtLq2WoiRSae/yaDPnTw==" spinCount="100000" sqref="FY746" name="Rango2_99_80_10"/>
    <protectedRange algorithmName="SHA-512" hashValue="Umj9+5Ys20VQPxBFtc6qE5LtKKSgPKwit+B8dd4XnEUaLfBM2ozpkEC4YxwK0SbBiAHDDex+pY+LomQ0lyuamQ==" saltValue="N2/MCRws+mmA+NXw0axolg==" spinCount="100000" sqref="GA746" name="Rango2_31_2_27_1_1"/>
    <protectedRange algorithmName="SHA-512" hashValue="Rgskw+AQdeJ5qbJdarzTa3SCkJfDGziy0Uan5N0F3IWn/H3Z/e+VcB56R7Nes7MPxNHewNP1sSSucVjz3iTLeA==" saltValue="qKZH3DnwaZHBzy3cBZo1qQ==" spinCount="100000" sqref="GE746" name="Rango2_31_28_26_1"/>
    <protectedRange algorithmName="SHA-512" hashValue="Umj9+5Ys20VQPxBFtc6qE5LtKKSgPKwit+B8dd4XnEUaLfBM2ozpkEC4YxwK0SbBiAHDDex+pY+LomQ0lyuamQ==" saltValue="N2/MCRws+mmA+NXw0axolg==" spinCount="100000" sqref="GD746" name="Rango2_31_2_27_2_1"/>
    <protectedRange algorithmName="SHA-512" hashValue="EEHzbvEYwO1eufllBljOz0uf9BJ2ENtvOScQ7IsS321QhYbwKn7qhHKKP8cKj02rTDvVRMWvwQ1ZP0mZWsBprQ==" saltValue="CjXqBRFbKezlWOFV37MnDQ==" spinCount="100000" sqref="GM746" name="Rango2_30_2_28_1"/>
    <protectedRange algorithmName="SHA-512" hashValue="Umj9+5Ys20VQPxBFtc6qE5LtKKSgPKwit+B8dd4XnEUaLfBM2ozpkEC4YxwK0SbBiAHDDex+pY+LomQ0lyuamQ==" saltValue="N2/MCRws+mmA+NXw0axolg==" spinCount="100000" sqref="GK746 GG746 GI746" name="Rango2_31_2_27_3_1"/>
    <protectedRange algorithmName="SHA-512" hashValue="XZw03RosI/l0z9FxmTtF29EdZ7P+4+ybhqoaAAUmURojSR5XbGfjC4f2i8gMqfY+RI9JvfdCA6PSh9TduXfUxA==" saltValue="5TPtLq2WoiRSae/yaDPnTw==" spinCount="100000" sqref="GJ746 GL746" name="Rango2_99_80_11"/>
    <protectedRange algorithmName="SHA-512" hashValue="YXHanhqXL0e4jPrzkCF8r/22WmlCviFUW909WKuG1JOcU0mp0/Huh0aP3EaGYxV2ep0WGu48HsShAy4Ka2uOiw==" saltValue="h/7U5iwJm7DLR4tRVfwZYw==" spinCount="100000" sqref="GH746" name="Rango2_33_39_1"/>
    <protectedRange algorithmName="SHA-512" hashValue="XZw03RosI/l0z9FxmTtF29EdZ7P+4+ybhqoaAAUmURojSR5XbGfjC4f2i8gMqfY+RI9JvfdCA6PSh9TduXfUxA==" saltValue="5TPtLq2WoiRSae/yaDPnTw==" spinCount="100000" sqref="GN746" name="Rango2_99_80_12"/>
    <protectedRange algorithmName="SHA-512" hashValue="EEHzbvEYwO1eufllBljOz0uf9BJ2ENtvOScQ7IsS321QhYbwKn7qhHKKP8cKj02rTDvVRMWvwQ1ZP0mZWsBprQ==" saltValue="CjXqBRFbKezlWOFV37MnDQ==" spinCount="100000" sqref="GP746:GQ746" name="Rango2_30_2_28_1_1"/>
    <protectedRange algorithmName="SHA-512" hashValue="XZw03RosI/l0z9FxmTtF29EdZ7P+4+ybhqoaAAUmURojSR5XbGfjC4f2i8gMqfY+RI9JvfdCA6PSh9TduXfUxA==" saltValue="5TPtLq2WoiRSae/yaDPnTw==" spinCount="100000" sqref="GS746" name="Rango2_99_80_13"/>
    <protectedRange algorithmName="SHA-512" hashValue="EEHzbvEYwO1eufllBljOz0uf9BJ2ENtvOScQ7IsS321QhYbwKn7qhHKKP8cKj02rTDvVRMWvwQ1ZP0mZWsBprQ==" saltValue="CjXqBRFbKezlWOFV37MnDQ==" spinCount="100000" sqref="GV746" name="Rango2_30_2_28_2"/>
    <protectedRange algorithmName="SHA-512" hashValue="XZw03RosI/l0z9FxmTtF29EdZ7P+4+ybhqoaAAUmURojSR5XbGfjC4f2i8gMqfY+RI9JvfdCA6PSh9TduXfUxA==" saltValue="5TPtLq2WoiRSae/yaDPnTw==" spinCount="100000" sqref="GX746:GY746" name="Rango2_99_80_14"/>
    <protectedRange algorithmName="SHA-512" hashValue="9+DNppQbWrLYYUMoJ+lyQctV2bX3Vq9kZnegLbpjTLP49It2ovUbcartuoQTeXgP+TGpY//7mDH/UQlFCKDGiA==" saltValue="KUnni6YEm00anzSSvyLqQA==" spinCount="100000" sqref="GW746" name="Rango2_86_7"/>
    <protectedRange algorithmName="SHA-512" hashValue="XZw03RosI/l0z9FxmTtF29EdZ7P+4+ybhqoaAAUmURojSR5XbGfjC4f2i8gMqfY+RI9JvfdCA6PSh9TduXfUxA==" saltValue="5TPtLq2WoiRSae/yaDPnTw==" spinCount="100000" sqref="HI746" name="Rango2_99_80_15"/>
    <protectedRange algorithmName="SHA-512" hashValue="q2z5hEFmXS0v2chiPTC/VCoDWNlnhp+Xe6Ybfxe48vIsnB/KTJQxJv+pFUnCXfZ9T6vyJopuqFFNROfQTW/JUw==" saltValue="IctfdGJb5tOTpq+KPi9vww==" spinCount="100000" sqref="HZ746" name="Rango2_88_39_45_3"/>
    <protectedRange algorithmName="SHA-512" hashValue="XZw03RosI/l0z9FxmTtF29EdZ7P+4+ybhqoaAAUmURojSR5XbGfjC4f2i8gMqfY+RI9JvfdCA6PSh9TduXfUxA==" saltValue="5TPtLq2WoiRSae/yaDPnTw==" spinCount="100000" sqref="IA746 HT746:HY746" name="Rango2_99_80_16"/>
    <protectedRange algorithmName="SHA-512" hashValue="9+DNppQbWrLYYUMoJ+lyQctV2bX3Vq9kZnegLbpjTLP49It2ovUbcartuoQTeXgP+TGpY//7mDH/UQlFCKDGiA==" saltValue="KUnni6YEm00anzSSvyLqQA==" spinCount="100000" sqref="HS746" name="Rango2_86_8"/>
    <protectedRange algorithmName="SHA-512" hashValue="q2z5hEFmXS0v2chiPTC/VCoDWNlnhp+Xe6Ybfxe48vIsnB/KTJQxJv+pFUnCXfZ9T6vyJopuqFFNROfQTW/JUw==" saltValue="IctfdGJb5tOTpq+KPi9vww==" spinCount="100000" sqref="IC746:II746" name="Rango2_88_39_45_1_1"/>
    <protectedRange algorithmName="SHA-512" hashValue="XZw03RosI/l0z9FxmTtF29EdZ7P+4+ybhqoaAAUmURojSR5XbGfjC4f2i8gMqfY+RI9JvfdCA6PSh9TduXfUxA==" saltValue="5TPtLq2WoiRSae/yaDPnTw==" spinCount="100000" sqref="IK746:IL746" name="Rango2_99_80_17"/>
    <protectedRange algorithmName="SHA-512" hashValue="XZw03RosI/l0z9FxmTtF29EdZ7P+4+ybhqoaAAUmURojSR5XbGfjC4f2i8gMqfY+RI9JvfdCA6PSh9TduXfUxA==" saltValue="5TPtLq2WoiRSae/yaDPnTw==" spinCount="100000" sqref="IN746" name="Rango2_99_80_18"/>
    <protectedRange algorithmName="SHA-512" hashValue="XZw03RosI/l0z9FxmTtF29EdZ7P+4+ybhqoaAAUmURojSR5XbGfjC4f2i8gMqfY+RI9JvfdCA6PSh9TduXfUxA==" saltValue="5TPtLq2WoiRSae/yaDPnTw==" spinCount="100000" sqref="DZ747:EH747" name="Rango2_99_80_8"/>
    <protectedRange algorithmName="SHA-512" hashValue="XZw03RosI/l0z9FxmTtF29EdZ7P+4+ybhqoaAAUmURojSR5XbGfjC4f2i8gMqfY+RI9JvfdCA6PSh9TduXfUxA==" saltValue="5TPtLq2WoiRSae/yaDPnTw==" spinCount="100000" sqref="DZ748:EI748" name="Rango2_99_80_19"/>
    <protectedRange algorithmName="SHA-512" hashValue="XZw03RosI/l0z9FxmTtF29EdZ7P+4+ybhqoaAAUmURojSR5XbGfjC4f2i8gMqfY+RI9JvfdCA6PSh9TduXfUxA==" saltValue="5TPtLq2WoiRSae/yaDPnTw==" spinCount="100000" sqref="EN748" name="Rango2_99_80_1_2"/>
    <protectedRange algorithmName="SHA-512" hashValue="9+DNppQbWrLYYUMoJ+lyQctV2bX3Vq9kZnegLbpjTLP49It2ovUbcartuoQTeXgP+TGpY//7mDH/UQlFCKDGiA==" saltValue="KUnni6YEm00anzSSvyLqQA==" spinCount="100000" sqref="EM748" name="Rango2_86_9"/>
    <protectedRange algorithmName="SHA-512" hashValue="XZw03RosI/l0z9FxmTtF29EdZ7P+4+ybhqoaAAUmURojSR5XbGfjC4f2i8gMqfY+RI9JvfdCA6PSh9TduXfUxA==" saltValue="5TPtLq2WoiRSae/yaDPnTw==" spinCount="100000" sqref="EQ748:ER748" name="Rango2_99_80_2_2"/>
    <protectedRange algorithmName="SHA-512" hashValue="XZw03RosI/l0z9FxmTtF29EdZ7P+4+ybhqoaAAUmURojSR5XbGfjC4f2i8gMqfY+RI9JvfdCA6PSh9TduXfUxA==" saltValue="5TPtLq2WoiRSae/yaDPnTw==" spinCount="100000" sqref="EU748:EV748" name="Rango2_99_80_3_1"/>
    <protectedRange algorithmName="SHA-512" hashValue="9+DNppQbWrLYYUMoJ+lyQctV2bX3Vq9kZnegLbpjTLP49It2ovUbcartuoQTeXgP+TGpY//7mDH/UQlFCKDGiA==" saltValue="KUnni6YEm00anzSSvyLqQA==" spinCount="100000" sqref="EX748:EZ748" name="Rango2_86_1_2"/>
    <protectedRange algorithmName="SHA-512" hashValue="9+DNppQbWrLYYUMoJ+lyQctV2bX3Vq9kZnegLbpjTLP49It2ovUbcartuoQTeXgP+TGpY//7mDH/UQlFCKDGiA==" saltValue="KUnni6YEm00anzSSvyLqQA==" spinCount="100000" sqref="FB748" name="Rango2_86_2_2"/>
    <protectedRange algorithmName="SHA-512" hashValue="XZw03RosI/l0z9FxmTtF29EdZ7P+4+ybhqoaAAUmURojSR5XbGfjC4f2i8gMqfY+RI9JvfdCA6PSh9TduXfUxA==" saltValue="5TPtLq2WoiRSae/yaDPnTw==" spinCount="100000" sqref="FE748" name="Rango2_99_80_4_1"/>
    <protectedRange algorithmName="SHA-512" hashValue="9+DNppQbWrLYYUMoJ+lyQctV2bX3Vq9kZnegLbpjTLP49It2ovUbcartuoQTeXgP+TGpY//7mDH/UQlFCKDGiA==" saltValue="KUnni6YEm00anzSSvyLqQA==" spinCount="100000" sqref="FD748" name="Rango2_86_3_2"/>
    <protectedRange algorithmName="SHA-512" hashValue="XZw03RosI/l0z9FxmTtF29EdZ7P+4+ybhqoaAAUmURojSR5XbGfjC4f2i8gMqfY+RI9JvfdCA6PSh9TduXfUxA==" saltValue="5TPtLq2WoiRSae/yaDPnTw==" spinCount="100000" sqref="FH748" name="Rango2_99_80_5_1"/>
    <protectedRange algorithmName="SHA-512" hashValue="9+DNppQbWrLYYUMoJ+lyQctV2bX3Vq9kZnegLbpjTLP49It2ovUbcartuoQTeXgP+TGpY//7mDH/UQlFCKDGiA==" saltValue="KUnni6YEm00anzSSvyLqQA==" spinCount="100000" sqref="FG748" name="Rango2_86_4_2"/>
    <protectedRange algorithmName="SHA-512" hashValue="9+DNppQbWrLYYUMoJ+lyQctV2bX3Vq9kZnegLbpjTLP49It2ovUbcartuoQTeXgP+TGpY//7mDH/UQlFCKDGiA==" saltValue="KUnni6YEm00anzSSvyLqQA==" spinCount="100000" sqref="FJ748:FK748" name="Rango2_86_5_1"/>
    <protectedRange algorithmName="SHA-512" hashValue="9+DNppQbWrLYYUMoJ+lyQctV2bX3Vq9kZnegLbpjTLP49It2ovUbcartuoQTeXgP+TGpY//7mDH/UQlFCKDGiA==" saltValue="KUnni6YEm00anzSSvyLqQA==" spinCount="100000" sqref="FM748:FN748" name="Rango2_86_6_1"/>
    <protectedRange algorithmName="SHA-512" hashValue="XZw03RosI/l0z9FxmTtF29EdZ7P+4+ybhqoaAAUmURojSR5XbGfjC4f2i8gMqfY+RI9JvfdCA6PSh9TduXfUxA==" saltValue="5TPtLq2WoiRSae/yaDPnTw==" spinCount="100000" sqref="FP748:FQ748" name="Rango2_99_80_6_1"/>
    <protectedRange algorithmName="SHA-512" hashValue="XZw03RosI/l0z9FxmTtF29EdZ7P+4+ybhqoaAAUmURojSR5XbGfjC4f2i8gMqfY+RI9JvfdCA6PSh9TduXfUxA==" saltValue="5TPtLq2WoiRSae/yaDPnTw==" spinCount="100000" sqref="FT748" name="Rango2_99_80_7_1"/>
    <protectedRange algorithmName="SHA-512" hashValue="pL4tgTKqwEsWSIEGFTBd+4pvEhE7d5Q99Eijs+L/Y1rhA0saQGGRJw5Pv2HLOP0quglztFwB6WVnQ1YGxd4AiQ==" saltValue="IF5mhk2RcoEjrcYppes1VA==" spinCount="100000" sqref="FS748" name="Rango2_30_27_2"/>
    <protectedRange sqref="FV748" name="Rango2_99_34_7"/>
    <protectedRange algorithmName="SHA-512" hashValue="XZw03RosI/l0z9FxmTtF29EdZ7P+4+ybhqoaAAUmURojSR5XbGfjC4f2i8gMqfY+RI9JvfdCA6PSh9TduXfUxA==" saltValue="5TPtLq2WoiRSae/yaDPnTw==" spinCount="100000" sqref="FW748" name="Rango2_99_80_9_1"/>
    <protectedRange algorithmName="SHA-512" hashValue="Umj9+5Ys20VQPxBFtc6qE5LtKKSgPKwit+B8dd4XnEUaLfBM2ozpkEC4YxwK0SbBiAHDDex+pY+LomQ0lyuamQ==" saltValue="N2/MCRws+mmA+NXw0axolg==" spinCount="100000" sqref="FX748" name="Rango2_31_2_27_4"/>
    <protectedRange algorithmName="SHA-512" hashValue="XZw03RosI/l0z9FxmTtF29EdZ7P+4+ybhqoaAAUmURojSR5XbGfjC4f2i8gMqfY+RI9JvfdCA6PSh9TduXfUxA==" saltValue="5TPtLq2WoiRSae/yaDPnTw==" spinCount="100000" sqref="FY748" name="Rango2_99_80_10_1"/>
    <protectedRange algorithmName="SHA-512" hashValue="YXHanhqXL0e4jPrzkCF8r/22WmlCviFUW909WKuG1JOcU0mp0/Huh0aP3EaGYxV2ep0WGu48HsShAy4Ka2uOiw==" saltValue="h/7U5iwJm7DLR4tRVfwZYw==" spinCount="100000" sqref="GB748" name="Rango2_33_39_2"/>
    <protectedRange algorithmName="SHA-512" hashValue="Rgskw+AQdeJ5qbJdarzTa3SCkJfDGziy0Uan5N0F3IWn/H3Z/e+VcB56R7Nes7MPxNHewNP1sSSucVjz3iTLeA==" saltValue="qKZH3DnwaZHBzy3cBZo1qQ==" spinCount="100000" sqref="GE748" name="Rango2_31_28_26_2"/>
    <protectedRange algorithmName="SHA-512" hashValue="Umj9+5Ys20VQPxBFtc6qE5LtKKSgPKwit+B8dd4XnEUaLfBM2ozpkEC4YxwK0SbBiAHDDex+pY+LomQ0lyuamQ==" saltValue="N2/MCRws+mmA+NXw0axolg==" spinCount="100000" sqref="GD748" name="Rango2_31_2_27_2_2"/>
    <protectedRange algorithmName="SHA-512" hashValue="EEHzbvEYwO1eufllBljOz0uf9BJ2ENtvOScQ7IsS321QhYbwKn7qhHKKP8cKj02rTDvVRMWvwQ1ZP0mZWsBprQ==" saltValue="CjXqBRFbKezlWOFV37MnDQ==" spinCount="100000" sqref="GM748" name="Rango2_30_2_28_3"/>
    <protectedRange algorithmName="SHA-512" hashValue="Umj9+5Ys20VQPxBFtc6qE5LtKKSgPKwit+B8dd4XnEUaLfBM2ozpkEC4YxwK0SbBiAHDDex+pY+LomQ0lyuamQ==" saltValue="N2/MCRws+mmA+NXw0axolg==" spinCount="100000" sqref="GK748 GG748 GI748" name="Rango2_31_2_27_3_2"/>
    <protectedRange algorithmName="SHA-512" hashValue="XZw03RosI/l0z9FxmTtF29EdZ7P+4+ybhqoaAAUmURojSR5XbGfjC4f2i8gMqfY+RI9JvfdCA6PSh9TduXfUxA==" saltValue="5TPtLq2WoiRSae/yaDPnTw==" spinCount="100000" sqref="GJ748 GL748" name="Rango2_99_80_11_1"/>
    <protectedRange algorithmName="SHA-512" hashValue="YXHanhqXL0e4jPrzkCF8r/22WmlCviFUW909WKuG1JOcU0mp0/Huh0aP3EaGYxV2ep0WGu48HsShAy4Ka2uOiw==" saltValue="h/7U5iwJm7DLR4tRVfwZYw==" spinCount="100000" sqref="GH748" name="Rango2_33_39_1_1"/>
    <protectedRange algorithmName="SHA-512" hashValue="XZw03RosI/l0z9FxmTtF29EdZ7P+4+ybhqoaAAUmURojSR5XbGfjC4f2i8gMqfY+RI9JvfdCA6PSh9TduXfUxA==" saltValue="5TPtLq2WoiRSae/yaDPnTw==" spinCount="100000" sqref="GN748" name="Rango2_99_80_12_1"/>
    <protectedRange algorithmName="SHA-512" hashValue="EEHzbvEYwO1eufllBljOz0uf9BJ2ENtvOScQ7IsS321QhYbwKn7qhHKKP8cKj02rTDvVRMWvwQ1ZP0mZWsBprQ==" saltValue="CjXqBRFbKezlWOFV37MnDQ==" spinCount="100000" sqref="GP748:GQ748" name="Rango2_30_2_28_1_2"/>
    <protectedRange algorithmName="SHA-512" hashValue="XZw03RosI/l0z9FxmTtF29EdZ7P+4+ybhqoaAAUmURojSR5XbGfjC4f2i8gMqfY+RI9JvfdCA6PSh9TduXfUxA==" saltValue="5TPtLq2WoiRSae/yaDPnTw==" spinCount="100000" sqref="GS748" name="Rango2_99_80_13_1"/>
    <protectedRange algorithmName="SHA-512" hashValue="EEHzbvEYwO1eufllBljOz0uf9BJ2ENtvOScQ7IsS321QhYbwKn7qhHKKP8cKj02rTDvVRMWvwQ1ZP0mZWsBprQ==" saltValue="CjXqBRFbKezlWOFV37MnDQ==" spinCount="100000" sqref="GV748" name="Rango2_30_2_28_2_1"/>
    <protectedRange algorithmName="SHA-512" hashValue="XZw03RosI/l0z9FxmTtF29EdZ7P+4+ybhqoaAAUmURojSR5XbGfjC4f2i8gMqfY+RI9JvfdCA6PSh9TduXfUxA==" saltValue="5TPtLq2WoiRSae/yaDPnTw==" spinCount="100000" sqref="GX748:GY748" name="Rango2_99_80_14_1"/>
    <protectedRange algorithmName="SHA-512" hashValue="9+DNppQbWrLYYUMoJ+lyQctV2bX3Vq9kZnegLbpjTLP49It2ovUbcartuoQTeXgP+TGpY//7mDH/UQlFCKDGiA==" saltValue="KUnni6YEm00anzSSvyLqQA==" spinCount="100000" sqref="GW748" name="Rango2_86_7_1"/>
    <protectedRange algorithmName="SHA-512" hashValue="XZw03RosI/l0z9FxmTtF29EdZ7P+4+ybhqoaAAUmURojSR5XbGfjC4f2i8gMqfY+RI9JvfdCA6PSh9TduXfUxA==" saltValue="5TPtLq2WoiRSae/yaDPnTw==" spinCount="100000" sqref="HI748" name="Rango2_99_80_15_1"/>
    <protectedRange algorithmName="SHA-512" hashValue="q2z5hEFmXS0v2chiPTC/VCoDWNlnhp+Xe6Ybfxe48vIsnB/KTJQxJv+pFUnCXfZ9T6vyJopuqFFNROfQTW/JUw==" saltValue="IctfdGJb5tOTpq+KPi9vww==" spinCount="100000" sqref="HZ748" name="Rango2_88_39_45_4"/>
    <protectedRange algorithmName="SHA-512" hashValue="XZw03RosI/l0z9FxmTtF29EdZ7P+4+ybhqoaAAUmURojSR5XbGfjC4f2i8gMqfY+RI9JvfdCA6PSh9TduXfUxA==" saltValue="5TPtLq2WoiRSae/yaDPnTw==" spinCount="100000" sqref="IA748 HT748:HY748" name="Rango2_99_80_16_1"/>
    <protectedRange algorithmName="SHA-512" hashValue="9+DNppQbWrLYYUMoJ+lyQctV2bX3Vq9kZnegLbpjTLP49It2ovUbcartuoQTeXgP+TGpY//7mDH/UQlFCKDGiA==" saltValue="KUnni6YEm00anzSSvyLqQA==" spinCount="100000" sqref="HS748" name="Rango2_86_8_1"/>
    <protectedRange algorithmName="SHA-512" hashValue="q2z5hEFmXS0v2chiPTC/VCoDWNlnhp+Xe6Ybfxe48vIsnB/KTJQxJv+pFUnCXfZ9T6vyJopuqFFNROfQTW/JUw==" saltValue="IctfdGJb5tOTpq+KPi9vww==" spinCount="100000" sqref="IC748:II748" name="Rango2_88_39_45_1_2"/>
    <protectedRange algorithmName="SHA-512" hashValue="XZw03RosI/l0z9FxmTtF29EdZ7P+4+ybhqoaAAUmURojSR5XbGfjC4f2i8gMqfY+RI9JvfdCA6PSh9TduXfUxA==" saltValue="5TPtLq2WoiRSae/yaDPnTw==" spinCount="100000" sqref="IK748:IL748" name="Rango2_99_80_17_1"/>
    <protectedRange algorithmName="SHA-512" hashValue="XZw03RosI/l0z9FxmTtF29EdZ7P+4+ybhqoaAAUmURojSR5XbGfjC4f2i8gMqfY+RI9JvfdCA6PSh9TduXfUxA==" saltValue="5TPtLq2WoiRSae/yaDPnTw==" spinCount="100000" sqref="IN748" name="Rango2_99_80_18_1"/>
    <protectedRange algorithmName="SHA-512" hashValue="XZw03RosI/l0z9FxmTtF29EdZ7P+4+ybhqoaAAUmURojSR5XbGfjC4f2i8gMqfY+RI9JvfdCA6PSh9TduXfUxA==" saltValue="5TPtLq2WoiRSae/yaDPnTw==" spinCount="100000" sqref="DZ749:EI749" name="Rango2_99_70_10"/>
    <protectedRange algorithmName="SHA-512" hashValue="XZw03RosI/l0z9FxmTtF29EdZ7P+4+ybhqoaAAUmURojSR5XbGfjC4f2i8gMqfY+RI9JvfdCA6PSh9TduXfUxA==" saltValue="5TPtLq2WoiRSae/yaDPnTw==" spinCount="100000" sqref="EN749" name="Rango2_99_70_11"/>
    <protectedRange algorithmName="SHA-512" hashValue="9+DNppQbWrLYYUMoJ+lyQctV2bX3Vq9kZnegLbpjTLP49It2ovUbcartuoQTeXgP+TGpY//7mDH/UQlFCKDGiA==" saltValue="KUnni6YEm00anzSSvyLqQA==" spinCount="100000" sqref="EM749" name="Rango2_76_1_1"/>
    <protectedRange algorithmName="SHA-512" hashValue="XZw03RosI/l0z9FxmTtF29EdZ7P+4+ybhqoaAAUmURojSR5XbGfjC4f2i8gMqfY+RI9JvfdCA6PSh9TduXfUxA==" saltValue="5TPtLq2WoiRSae/yaDPnTw==" spinCount="100000" sqref="EQ749:ER749" name="Rango2_99_70_12"/>
    <protectedRange algorithmName="SHA-512" hashValue="XZw03RosI/l0z9FxmTtF29EdZ7P+4+ybhqoaAAUmURojSR5XbGfjC4f2i8gMqfY+RI9JvfdCA6PSh9TduXfUxA==" saltValue="5TPtLq2WoiRSae/yaDPnTw==" spinCount="100000" sqref="EU749:EV749" name="Rango2_99_70_13"/>
    <protectedRange algorithmName="SHA-512" hashValue="9+DNppQbWrLYYUMoJ+lyQctV2bX3Vq9kZnegLbpjTLP49It2ovUbcartuoQTeXgP+TGpY//7mDH/UQlFCKDGiA==" saltValue="KUnni6YEm00anzSSvyLqQA==" spinCount="100000" sqref="EX749:EZ749" name="Rango2_76_2_1"/>
    <protectedRange algorithmName="SHA-512" hashValue="9+DNppQbWrLYYUMoJ+lyQctV2bX3Vq9kZnegLbpjTLP49It2ovUbcartuoQTeXgP+TGpY//7mDH/UQlFCKDGiA==" saltValue="KUnni6YEm00anzSSvyLqQA==" spinCount="100000" sqref="FB749" name="Rango2_76_3_1"/>
    <protectedRange algorithmName="SHA-512" hashValue="XZw03RosI/l0z9FxmTtF29EdZ7P+4+ybhqoaAAUmURojSR5XbGfjC4f2i8gMqfY+RI9JvfdCA6PSh9TduXfUxA==" saltValue="5TPtLq2WoiRSae/yaDPnTw==" spinCount="100000" sqref="FE749" name="Rango2_99_70_14"/>
    <protectedRange algorithmName="SHA-512" hashValue="9+DNppQbWrLYYUMoJ+lyQctV2bX3Vq9kZnegLbpjTLP49It2ovUbcartuoQTeXgP+TGpY//7mDH/UQlFCKDGiA==" saltValue="KUnni6YEm00anzSSvyLqQA==" spinCount="100000" sqref="FD749" name="Rango2_76_4_1"/>
    <protectedRange algorithmName="SHA-512" hashValue="XZw03RosI/l0z9FxmTtF29EdZ7P+4+ybhqoaAAUmURojSR5XbGfjC4f2i8gMqfY+RI9JvfdCA6PSh9TduXfUxA==" saltValue="5TPtLq2WoiRSae/yaDPnTw==" spinCount="100000" sqref="FH749" name="Rango2_99_70_15"/>
    <protectedRange algorithmName="SHA-512" hashValue="9+DNppQbWrLYYUMoJ+lyQctV2bX3Vq9kZnegLbpjTLP49It2ovUbcartuoQTeXgP+TGpY//7mDH/UQlFCKDGiA==" saltValue="KUnni6YEm00anzSSvyLqQA==" spinCount="100000" sqref="FG749" name="Rango2_76_5_1"/>
    <protectedRange algorithmName="SHA-512" hashValue="XZw03RosI/l0z9FxmTtF29EdZ7P+4+ybhqoaAAUmURojSR5XbGfjC4f2i8gMqfY+RI9JvfdCA6PSh9TduXfUxA==" saltValue="5TPtLq2WoiRSae/yaDPnTw==" spinCount="100000" sqref="FK749" name="Rango2_99_70_16"/>
    <protectedRange algorithmName="SHA-512" hashValue="9+DNppQbWrLYYUMoJ+lyQctV2bX3Vq9kZnegLbpjTLP49It2ovUbcartuoQTeXgP+TGpY//7mDH/UQlFCKDGiA==" saltValue="KUnni6YEm00anzSSvyLqQA==" spinCount="100000" sqref="FJ749" name="Rango2_76_6_1"/>
    <protectedRange algorithmName="SHA-512" hashValue="9+DNppQbWrLYYUMoJ+lyQctV2bX3Vq9kZnegLbpjTLP49It2ovUbcartuoQTeXgP+TGpY//7mDH/UQlFCKDGiA==" saltValue="KUnni6YEm00anzSSvyLqQA==" spinCount="100000" sqref="FM749:FN749" name="Rango2_76_7"/>
    <protectedRange algorithmName="SHA-512" hashValue="XZw03RosI/l0z9FxmTtF29EdZ7P+4+ybhqoaAAUmURojSR5XbGfjC4f2i8gMqfY+RI9JvfdCA6PSh9TduXfUxA==" saltValue="5TPtLq2WoiRSae/yaDPnTw==" spinCount="100000" sqref="FP749:FQ749" name="Rango2_99_70_17"/>
    <protectedRange algorithmName="SHA-512" hashValue="XZw03RosI/l0z9FxmTtF29EdZ7P+4+ybhqoaAAUmURojSR5XbGfjC4f2i8gMqfY+RI9JvfdCA6PSh9TduXfUxA==" saltValue="5TPtLq2WoiRSae/yaDPnTw==" spinCount="100000" sqref="FT749" name="Rango2_99_70_18"/>
    <protectedRange algorithmName="SHA-512" hashValue="pL4tgTKqwEsWSIEGFTBd+4pvEhE7d5Q99Eijs+L/Y1rhA0saQGGRJw5Pv2HLOP0quglztFwB6WVnQ1YGxd4AiQ==" saltValue="IF5mhk2RcoEjrcYppes1VA==" spinCount="100000" sqref="FS749" name="Rango2_30_20_2"/>
    <protectedRange algorithmName="SHA-512" hashValue="XZw03RosI/l0z9FxmTtF29EdZ7P+4+ybhqoaAAUmURojSR5XbGfjC4f2i8gMqfY+RI9JvfdCA6PSh9TduXfUxA==" saltValue="5TPtLq2WoiRSae/yaDPnTw==" spinCount="100000" sqref="FV749:FW749" name="Rango2_99_70_19"/>
    <protectedRange algorithmName="SHA-512" hashValue="Umj9+5Ys20VQPxBFtc6qE5LtKKSgPKwit+B8dd4XnEUaLfBM2ozpkEC4YxwK0SbBiAHDDex+pY+LomQ0lyuamQ==" saltValue="N2/MCRws+mmA+NXw0axolg==" spinCount="100000" sqref="FX749" name="Rango2_31_2_20_1"/>
    <protectedRange algorithmName="SHA-512" hashValue="XZw03RosI/l0z9FxmTtF29EdZ7P+4+ybhqoaAAUmURojSR5XbGfjC4f2i8gMqfY+RI9JvfdCA6PSh9TduXfUxA==" saltValue="5TPtLq2WoiRSae/yaDPnTw==" spinCount="100000" sqref="FY749" name="Rango2_99_70_20"/>
    <protectedRange algorithmName="SHA-512" hashValue="YXHanhqXL0e4jPrzkCF8r/22WmlCviFUW909WKuG1JOcU0mp0/Huh0aP3EaGYxV2ep0WGu48HsShAy4Ka2uOiw==" saltValue="h/7U5iwJm7DLR4tRVfwZYw==" spinCount="100000" sqref="GB749" name="Rango2_33_34_1"/>
    <protectedRange algorithmName="SHA-512" hashValue="Rgskw+AQdeJ5qbJdarzTa3SCkJfDGziy0Uan5N0F3IWn/H3Z/e+VcB56R7Nes7MPxNHewNP1sSSucVjz3iTLeA==" saltValue="qKZH3DnwaZHBzy3cBZo1qQ==" spinCount="100000" sqref="GE749" name="Rango2_31_28_19_2"/>
    <protectedRange algorithmName="SHA-512" hashValue="Umj9+5Ys20VQPxBFtc6qE5LtKKSgPKwit+B8dd4XnEUaLfBM2ozpkEC4YxwK0SbBiAHDDex+pY+LomQ0lyuamQ==" saltValue="N2/MCRws+mmA+NXw0axolg==" spinCount="100000" sqref="GD749" name="Rango2_31_2_20_2"/>
    <protectedRange algorithmName="SHA-512" hashValue="EEHzbvEYwO1eufllBljOz0uf9BJ2ENtvOScQ7IsS321QhYbwKn7qhHKKP8cKj02rTDvVRMWvwQ1ZP0mZWsBprQ==" saltValue="CjXqBRFbKezlWOFV37MnDQ==" spinCount="100000" sqref="GM749" name="Rango2_30_2_21_2"/>
    <protectedRange algorithmName="SHA-512" hashValue="Umj9+5Ys20VQPxBFtc6qE5LtKKSgPKwit+B8dd4XnEUaLfBM2ozpkEC4YxwK0SbBiAHDDex+pY+LomQ0lyuamQ==" saltValue="N2/MCRws+mmA+NXw0axolg==" spinCount="100000" sqref="GI749 GG749 GK749" name="Rango2_31_2_20_3"/>
    <protectedRange algorithmName="SHA-512" hashValue="XZw03RosI/l0z9FxmTtF29EdZ7P+4+ybhqoaAAUmURojSR5XbGfjC4f2i8gMqfY+RI9JvfdCA6PSh9TduXfUxA==" saltValue="5TPtLq2WoiRSae/yaDPnTw==" spinCount="100000" sqref="GL749 GJ749" name="Rango2_99_70_21"/>
    <protectedRange algorithmName="SHA-512" hashValue="YXHanhqXL0e4jPrzkCF8r/22WmlCviFUW909WKuG1JOcU0mp0/Huh0aP3EaGYxV2ep0WGu48HsShAy4Ka2uOiw==" saltValue="h/7U5iwJm7DLR4tRVfwZYw==" spinCount="100000" sqref="GH749" name="Rango2_33_34_1_1"/>
    <protectedRange algorithmName="SHA-512" hashValue="XZw03RosI/l0z9FxmTtF29EdZ7P+4+ybhqoaAAUmURojSR5XbGfjC4f2i8gMqfY+RI9JvfdCA6PSh9TduXfUxA==" saltValue="5TPtLq2WoiRSae/yaDPnTw==" spinCount="100000" sqref="GN749" name="Rango2_99_70_22"/>
    <protectedRange algorithmName="SHA-512" hashValue="EEHzbvEYwO1eufllBljOz0uf9BJ2ENtvOScQ7IsS321QhYbwKn7qhHKKP8cKj02rTDvVRMWvwQ1ZP0mZWsBprQ==" saltValue="CjXqBRFbKezlWOFV37MnDQ==" spinCount="100000" sqref="GP749:GQ749" name="Rango2_30_2_21_1_1"/>
    <protectedRange algorithmName="SHA-512" hashValue="XZw03RosI/l0z9FxmTtF29EdZ7P+4+ybhqoaAAUmURojSR5XbGfjC4f2i8gMqfY+RI9JvfdCA6PSh9TduXfUxA==" saltValue="5TPtLq2WoiRSae/yaDPnTw==" spinCount="100000" sqref="GS749" name="Rango2_99_70_23"/>
    <protectedRange algorithmName="SHA-512" hashValue="EEHzbvEYwO1eufllBljOz0uf9BJ2ENtvOScQ7IsS321QhYbwKn7qhHKKP8cKj02rTDvVRMWvwQ1ZP0mZWsBprQ==" saltValue="CjXqBRFbKezlWOFV37MnDQ==" spinCount="100000" sqref="GV749" name="Rango2_30_2_21_2_1"/>
    <protectedRange algorithmName="SHA-512" hashValue="XZw03RosI/l0z9FxmTtF29EdZ7P+4+ybhqoaAAUmURojSR5XbGfjC4f2i8gMqfY+RI9JvfdCA6PSh9TduXfUxA==" saltValue="5TPtLq2WoiRSae/yaDPnTw==" spinCount="100000" sqref="GX749:GY749" name="Rango2_99_70_24"/>
    <protectedRange algorithmName="SHA-512" hashValue="9+DNppQbWrLYYUMoJ+lyQctV2bX3Vq9kZnegLbpjTLP49It2ovUbcartuoQTeXgP+TGpY//7mDH/UQlFCKDGiA==" saltValue="KUnni6YEm00anzSSvyLqQA==" spinCount="100000" sqref="GW749" name="Rango2_76_8"/>
    <protectedRange algorithmName="SHA-512" hashValue="XZw03RosI/l0z9FxmTtF29EdZ7P+4+ybhqoaAAUmURojSR5XbGfjC4f2i8gMqfY+RI9JvfdCA6PSh9TduXfUxA==" saltValue="5TPtLq2WoiRSae/yaDPnTw==" spinCount="100000" sqref="HI749" name="Rango2_99_70_25"/>
    <protectedRange algorithmName="SHA-512" hashValue="q2z5hEFmXS0v2chiPTC/VCoDWNlnhp+Xe6Ybfxe48vIsnB/KTJQxJv+pFUnCXfZ9T6vyJopuqFFNROfQTW/JUw==" saltValue="IctfdGJb5tOTpq+KPi9vww==" spinCount="100000" sqref="HZ749" name="Rango2_88_39_39_1_1"/>
    <protectedRange algorithmName="SHA-512" hashValue="XZw03RosI/l0z9FxmTtF29EdZ7P+4+ybhqoaAAUmURojSR5XbGfjC4f2i8gMqfY+RI9JvfdCA6PSh9TduXfUxA==" saltValue="5TPtLq2WoiRSae/yaDPnTw==" spinCount="100000" sqref="HT749:HY749 IA749" name="Rango2_99_70_26"/>
    <protectedRange algorithmName="SHA-512" hashValue="9+DNppQbWrLYYUMoJ+lyQctV2bX3Vq9kZnegLbpjTLP49It2ovUbcartuoQTeXgP+TGpY//7mDH/UQlFCKDGiA==" saltValue="KUnni6YEm00anzSSvyLqQA==" spinCount="100000" sqref="HR749:HS749" name="Rango2_76_9"/>
    <protectedRange algorithmName="SHA-512" hashValue="q2z5hEFmXS0v2chiPTC/VCoDWNlnhp+Xe6Ybfxe48vIsnB/KTJQxJv+pFUnCXfZ9T6vyJopuqFFNROfQTW/JUw==" saltValue="IctfdGJb5tOTpq+KPi9vww==" spinCount="100000" sqref="IC749:II749" name="Rango2_88_39_39_2"/>
    <protectedRange algorithmName="SHA-512" hashValue="XZw03RosI/l0z9FxmTtF29EdZ7P+4+ybhqoaAAUmURojSR5XbGfjC4f2i8gMqfY+RI9JvfdCA6PSh9TduXfUxA==" saltValue="5TPtLq2WoiRSae/yaDPnTw==" spinCount="100000" sqref="IK749:IL749" name="Rango2_99_70_27"/>
    <protectedRange algorithmName="SHA-512" hashValue="XZw03RosI/l0z9FxmTtF29EdZ7P+4+ybhqoaAAUmURojSR5XbGfjC4f2i8gMqfY+RI9JvfdCA6PSh9TduXfUxA==" saltValue="5TPtLq2WoiRSae/yaDPnTw==" spinCount="100000" sqref="IN749" name="Rango2_99_70_28"/>
    <protectedRange sqref="DZ750:EI750" name="Rango2_99_19_4"/>
    <protectedRange sqref="EN750" name="Rango2_99_20_1"/>
    <protectedRange sqref="EM750" name="Rango2_25_3"/>
    <protectedRange sqref="EQ750:ER750" name="Rango2_99_21_6"/>
    <protectedRange sqref="EU750:EV750" name="Rango2_99_22_2"/>
    <protectedRange sqref="EX750:EZ750" name="Rango2_32_5"/>
    <protectedRange sqref="FB750" name="Rango2_39_4"/>
    <protectedRange sqref="FE750" name="Rango2_99_23_4"/>
    <protectedRange sqref="FD750" name="Rango2_40_1"/>
    <protectedRange sqref="FH750" name="Rango2_99_24_6"/>
    <protectedRange sqref="FG750" name="Rango2_43_4"/>
    <protectedRange sqref="FJ750:FK750" name="Rango2_46_4"/>
    <protectedRange sqref="FM750:FN750" name="Rango2_49_8"/>
    <protectedRange sqref="FP750:FQ750" name="Rango2_99_26_2"/>
    <protectedRange sqref="FT750" name="Rango2_99_32_3"/>
    <protectedRange sqref="FS750" name="Rango2_30_1_1"/>
    <protectedRange sqref="FV750:FW750" name="Rango2_99_34_8"/>
    <protectedRange sqref="FX750" name="Rango2_31_2_1_1"/>
    <protectedRange sqref="FY750" name="Rango2_99_37_2"/>
    <protectedRange sqref="GA750" name="Rango2_31_2_25_1"/>
    <protectedRange sqref="GB750" name="Rango2_33_1_1"/>
    <protectedRange sqref="GE750" name="Rango2_31_28_1_1"/>
    <protectedRange sqref="GD750" name="Rango2_31_2_33_4"/>
    <protectedRange sqref="GM750" name="Rango2_30_2_1_1"/>
    <protectedRange sqref="GI750 GG750 GK750" name="Rango2_31_2_34_5"/>
    <protectedRange sqref="GL750 GJ750" name="Rango2_99_51_7"/>
    <protectedRange sqref="GH750" name="Rango2_33_6_4"/>
    <protectedRange sqref="GN750" name="Rango2_99_52_3"/>
    <protectedRange sqref="GP750:GQ750" name="Rango2_30_2_2_2"/>
    <protectedRange sqref="GS750" name="Rango2_99_53_3"/>
    <protectedRange sqref="GV750" name="Rango2_30_2_34_6"/>
    <protectedRange sqref="GX750:GY750" name="Rango2_99_58_2"/>
    <protectedRange sqref="GW750" name="Rango2_52_3"/>
    <protectedRange sqref="HI750" name="Rango2_99_62_2"/>
    <protectedRange sqref="HZ750" name="Rango2_88_39_4_3"/>
    <protectedRange sqref="HT750:HY750 IA750" name="Rango2_99_75_1"/>
    <protectedRange sqref="HR750:HS750" name="Rango2_62_4"/>
    <protectedRange sqref="IC750:ID750 IG750:II750" name="Rango2_88_39_65_2"/>
    <protectedRange sqref="DZ751:EI753" name="Rango2_99_19_5"/>
    <protectedRange sqref="EN751:EN753" name="Rango2_99_20_2"/>
    <protectedRange sqref="EM751:EM753" name="Rango2_25_4"/>
    <protectedRange sqref="EQ753:ER753" name="Rango2_99_21_7"/>
    <protectedRange sqref="EU753:EV753" name="Rango2_99_22_3"/>
    <protectedRange sqref="EX753:EZ753" name="Rango2_32_6"/>
    <protectedRange sqref="FB753" name="Rango2_39_5"/>
    <protectedRange sqref="FE753" name="Rango2_99_23_5"/>
    <protectedRange sqref="FD753" name="Rango2_40_3"/>
    <protectedRange sqref="FH753" name="Rango2_99_24_7"/>
    <protectedRange sqref="FG753" name="Rango2_43_5"/>
    <protectedRange sqref="FJ753:FK753" name="Rango2_46_5"/>
    <protectedRange sqref="FM753:FN753" name="Rango2_49_9"/>
    <protectedRange sqref="FP753:FQ753" name="Rango2_99_26_3"/>
    <protectedRange sqref="FT753" name="Rango2_99_32_4"/>
    <protectedRange sqref="FS753" name="Rango2_30_1_2"/>
    <protectedRange sqref="FV753:FW753" name="Rango2_99_34_9"/>
    <protectedRange sqref="FX753" name="Rango2_31_2_1_2"/>
    <protectedRange sqref="FY753" name="Rango2_99_37_3"/>
    <protectedRange sqref="GA753" name="Rango2_31_2_25_2"/>
    <protectedRange sqref="GB753" name="Rango2_33_1_2"/>
    <protectedRange sqref="GE753" name="Rango2_31_28_1_2"/>
    <protectedRange sqref="GD753" name="Rango2_31_2_33_5"/>
    <protectedRange sqref="GM753" name="Rango2_30_2_1_2"/>
    <protectedRange sqref="GI753 GG753 GK753" name="Rango2_31_2_34_6"/>
    <protectedRange sqref="GL753 GJ753" name="Rango2_99_51_8"/>
    <protectedRange sqref="GH753" name="Rango2_33_6_5"/>
    <protectedRange sqref="GN753" name="Rango2_99_52_4"/>
    <protectedRange sqref="GP753:GQ753" name="Rango2_30_2_2_3"/>
    <protectedRange sqref="GS753" name="Rango2_99_53_4"/>
    <protectedRange sqref="GV753" name="Rango2_30_2_34_7"/>
    <protectedRange sqref="GX753:GY753" name="Rango2_99_58_3"/>
    <protectedRange sqref="GW753" name="Rango2_52_4"/>
    <protectedRange sqref="HI751:HI753" name="Rango2_99_62_3"/>
    <protectedRange sqref="HZ751:HZ753" name="Rango2_88_39_4_4"/>
    <protectedRange sqref="HT751:HY753 IA751:IA753" name="Rango2_99_75_2"/>
    <protectedRange sqref="HR751:HS753" name="Rango2_62_5"/>
    <protectedRange sqref="IC753:II753 IC751:ID752 IG751:II752" name="Rango2_88_39_65_3"/>
    <protectedRange algorithmName="SHA-512" hashValue="XZw03RosI/l0z9FxmTtF29EdZ7P+4+ybhqoaAAUmURojSR5XbGfjC4f2i8gMqfY+RI9JvfdCA6PSh9TduXfUxA==" saltValue="5TPtLq2WoiRSae/yaDPnTw==" spinCount="100000" sqref="EH754" name="Rango2_99_14_12"/>
    <protectedRange sqref="DZ756:EI756" name="Rango2_99_19_6"/>
    <protectedRange sqref="EN756" name="Rango2_99_20_3"/>
    <protectedRange sqref="EM756" name="Rango2_25_5"/>
    <protectedRange sqref="EQ756:ER756" name="Rango2_99_21_8"/>
    <protectedRange sqref="EU756:EV756" name="Rango2_99_22_4"/>
    <protectedRange sqref="EX756:EZ756" name="Rango2_32_7"/>
    <protectedRange sqref="FB756" name="Rango2_39_6"/>
    <protectedRange sqref="FE756" name="Rango2_99_23_6"/>
    <protectedRange sqref="FH756" name="Rango2_99_24_8"/>
    <protectedRange sqref="FG756" name="Rango2_43_6"/>
    <protectedRange sqref="FJ756:FK756" name="Rango2_46_6"/>
    <protectedRange sqref="FM756:FN756" name="Rango2_49_10"/>
    <protectedRange sqref="FP756:FQ756" name="Rango2_99_26_4"/>
    <protectedRange sqref="FT756" name="Rango2_99_32_5"/>
    <protectedRange sqref="FS756" name="Rango2_30_1_3"/>
    <protectedRange sqref="FV756:FW756" name="Rango2_99_34_10"/>
    <protectedRange sqref="FX756" name="Rango2_31_2_1_3"/>
    <protectedRange sqref="FY756" name="Rango2_99_37_4"/>
    <protectedRange sqref="GA756" name="Rango2_31_2_25_3"/>
    <protectedRange sqref="GB756" name="Rango2_33_1_3"/>
    <protectedRange sqref="GE756" name="Rango2_31_28_1_3"/>
    <protectedRange sqref="GD756" name="Rango2_31_2_33_6"/>
    <protectedRange sqref="GM756" name="Rango2_30_2_1_3"/>
    <protectedRange sqref="GK756 GG756 GI756" name="Rango2_31_2_34_7"/>
    <protectedRange sqref="GJ756 GL756" name="Rango2_99_51_9"/>
    <protectedRange sqref="GH756" name="Rango2_33_6_6"/>
    <protectedRange sqref="GN756" name="Rango2_99_52_5"/>
    <protectedRange sqref="GP756:GQ756" name="Rango2_30_2_2_4"/>
    <protectedRange sqref="GS756" name="Rango2_99_53_5"/>
    <protectedRange sqref="GV756" name="Rango2_30_2_34_8"/>
    <protectedRange sqref="GX756:GY756" name="Rango2_99_58_4"/>
    <protectedRange sqref="GW756" name="Rango2_52_5"/>
    <protectedRange sqref="HI756" name="Rango2_99_62_4"/>
    <protectedRange sqref="HZ756" name="Rango2_88_39_4_5"/>
    <protectedRange sqref="IA756 HT756:HY756" name="Rango2_99_75_3"/>
    <protectedRange sqref="HS756" name="Rango2_62_6"/>
    <protectedRange sqref="IC756:II756" name="Rango2_88_39_65_4"/>
    <protectedRange algorithmName="SHA-512" hashValue="XZw03RosI/l0z9FxmTtF29EdZ7P+4+ybhqoaAAUmURojSR5XbGfjC4f2i8gMqfY+RI9JvfdCA6PSh9TduXfUxA==" saltValue="5TPtLq2WoiRSae/yaDPnTw==" spinCount="100000" sqref="HW755 HY755" name="Rango2_99_45_2"/>
    <protectedRange algorithmName="SHA-512" hashValue="D8TacORwT7iz0mF9GEucchnMHfB5er2FFjQsxyeWWyeJkM6Bt3gYQ3LbcHPxZXFpVAYtFOuTrzYOCJrlZDx16g==" saltValue="QtCzIBktdS4NZkOEGcLTRQ==" spinCount="100000" sqref="IV731:IV732" name="Rango2_41_14_1"/>
    <protectedRange algorithmName="SHA-512" hashValue="D8TacORwT7iz0mF9GEucchnMHfB5er2FFjQsxyeWWyeJkM6Bt3gYQ3LbcHPxZXFpVAYtFOuTrzYOCJrlZDx16g==" saltValue="QtCzIBktdS4NZkOEGcLTRQ==" spinCount="100000" sqref="IV733" name="Rango2_41_14_2"/>
    <protectedRange algorithmName="SHA-512" hashValue="D8TacORwT7iz0mF9GEucchnMHfB5er2FFjQsxyeWWyeJkM6Bt3gYQ3LbcHPxZXFpVAYtFOuTrzYOCJrlZDx16g==" saltValue="QtCzIBktdS4NZkOEGcLTRQ==" spinCount="100000" sqref="IV734" name="Rango2_41_14_3"/>
    <protectedRange algorithmName="SHA-512" hashValue="D8TacORwT7iz0mF9GEucchnMHfB5er2FFjQsxyeWWyeJkM6Bt3gYQ3LbcHPxZXFpVAYtFOuTrzYOCJrlZDx16g==" saltValue="QtCzIBktdS4NZkOEGcLTRQ==" spinCount="100000" sqref="IV735" name="Rango2_41_14_4"/>
    <protectedRange algorithmName="SHA-512" hashValue="D8TacORwT7iz0mF9GEucchnMHfB5er2FFjQsxyeWWyeJkM6Bt3gYQ3LbcHPxZXFpVAYtFOuTrzYOCJrlZDx16g==" saltValue="QtCzIBktdS4NZkOEGcLTRQ==" spinCount="100000" sqref="IV736" name="Rango2_41_14_5"/>
    <protectedRange algorithmName="SHA-512" hashValue="D8TacORwT7iz0mF9GEucchnMHfB5er2FFjQsxyeWWyeJkM6Bt3gYQ3LbcHPxZXFpVAYtFOuTrzYOCJrlZDx16g==" saltValue="QtCzIBktdS4NZkOEGcLTRQ==" spinCount="100000" sqref="IV737:IV738" name="Rango2_41_14_6"/>
    <protectedRange algorithmName="SHA-512" hashValue="Gqwr8n5jYbCESAqCFk8dpOzViQICBV+k0xoqBoQaZ5lHaRlvT9TZDB4yXtm+qC6OhD064ZDBOFWkwo+LHXu1sg==" saltValue="gEL9PCN2ekF2IxW9yqAGYA==" spinCount="100000" sqref="IR739" name="Rango2_40_2_22_1"/>
    <protectedRange algorithmName="SHA-512" hashValue="9+DNppQbWrLYYUMoJ+lyQctV2bX3Vq9kZnegLbpjTLP49It2ovUbcartuoQTeXgP+TGpY//7mDH/UQlFCKDGiA==" saltValue="KUnni6YEm00anzSSvyLqQA==" spinCount="100000" sqref="IS739:IU739 IW739 IY739:JL739 JN739:JV739 JX739:KE739 KG739 KI739:LI739" name="Rango2_48_8"/>
    <protectedRange algorithmName="SHA-512" hashValue="D8TacORwT7iz0mF9GEucchnMHfB5er2FFjQsxyeWWyeJkM6Bt3gYQ3LbcHPxZXFpVAYtFOuTrzYOCJrlZDx16g==" saltValue="QtCzIBktdS4NZkOEGcLTRQ==" spinCount="100000" sqref="IV741:IV742" name="Rango2_41_14_7"/>
    <protectedRange algorithmName="SHA-512" hashValue="Gqwr8n5jYbCESAqCFk8dpOzViQICBV+k0xoqBoQaZ5lHaRlvT9TZDB4yXtm+qC6OhD064ZDBOFWkwo+LHXu1sg==" saltValue="gEL9PCN2ekF2IxW9yqAGYA==" spinCount="100000" sqref="IR744" name="Rango2_40_2_8_3"/>
    <protectedRange algorithmName="SHA-512" hashValue="D8TacORwT7iz0mF9GEucchnMHfB5er2FFjQsxyeWWyeJkM6Bt3gYQ3LbcHPxZXFpVAYtFOuTrzYOCJrlZDx16g==" saltValue="QtCzIBktdS4NZkOEGcLTRQ==" spinCount="100000" sqref="IV744" name="Rango2_41_28_1"/>
    <protectedRange algorithmName="SHA-512" hashValue="Gqwr8n5jYbCESAqCFk8dpOzViQICBV+k0xoqBoQaZ5lHaRlvT9TZDB4yXtm+qC6OhD064ZDBOFWkwo+LHXu1sg==" saltValue="gEL9PCN2ekF2IxW9yqAGYA==" spinCount="100000" sqref="IR745" name="Rango2_40_2_8_4"/>
    <protectedRange algorithmName="SHA-512" hashValue="D8TacORwT7iz0mF9GEucchnMHfB5er2FFjQsxyeWWyeJkM6Bt3gYQ3LbcHPxZXFpVAYtFOuTrzYOCJrlZDx16g==" saltValue="QtCzIBktdS4NZkOEGcLTRQ==" spinCount="100000" sqref="IV745" name="Rango2_41_28_2"/>
    <protectedRange algorithmName="SHA-512" hashValue="Gqwr8n5jYbCESAqCFk8dpOzViQICBV+k0xoqBoQaZ5lHaRlvT9TZDB4yXtm+qC6OhD064ZDBOFWkwo+LHXu1sg==" saltValue="gEL9PCN2ekF2IxW9yqAGYA==" spinCount="100000" sqref="IR746" name="Rango2_40_2_27_1"/>
    <protectedRange algorithmName="SHA-512" hashValue="9+DNppQbWrLYYUMoJ+lyQctV2bX3Vq9kZnegLbpjTLP49It2ovUbcartuoQTeXgP+TGpY//7mDH/UQlFCKDGiA==" saltValue="KUnni6YEm00anzSSvyLqQA==" spinCount="100000" sqref="LG746:LM746" name="Rango2_86_14"/>
    <protectedRange algorithmName="SHA-512" hashValue="9+DNppQbWrLYYUMoJ+lyQctV2bX3Vq9kZnegLbpjTLP49It2ovUbcartuoQTeXgP+TGpY//7mDH/UQlFCKDGiA==" saltValue="KUnni6YEm00anzSSvyLqQA==" spinCount="100000" sqref="JC747:JL747" name="Rango2_86_10"/>
    <protectedRange algorithmName="SHA-512" hashValue="9+DNppQbWrLYYUMoJ+lyQctV2bX3Vq9kZnegLbpjTLP49It2ovUbcartuoQTeXgP+TGpY//7mDH/UQlFCKDGiA==" saltValue="KUnni6YEm00anzSSvyLqQA==" spinCount="100000" sqref="JN747:JV747" name="Rango2_86_11"/>
    <protectedRange algorithmName="SHA-512" hashValue="9+DNppQbWrLYYUMoJ+lyQctV2bX3Vq9kZnegLbpjTLP49It2ovUbcartuoQTeXgP+TGpY//7mDH/UQlFCKDGiA==" saltValue="KUnni6YEm00anzSSvyLqQA==" spinCount="100000" sqref="KE747" name="Rango2_86_12"/>
    <protectedRange algorithmName="SHA-512" hashValue="9+DNppQbWrLYYUMoJ+lyQctV2bX3Vq9kZnegLbpjTLP49It2ovUbcartuoQTeXgP+TGpY//7mDH/UQlFCKDGiA==" saltValue="KUnni6YEm00anzSSvyLqQA==" spinCount="100000" sqref="KG747" name="Rango2_86_13"/>
    <protectedRange algorithmName="SHA-512" hashValue="9+DNppQbWrLYYUMoJ+lyQctV2bX3Vq9kZnegLbpjTLP49It2ovUbcartuoQTeXgP+TGpY//7mDH/UQlFCKDGiA==" saltValue="KUnni6YEm00anzSSvyLqQA==" spinCount="100000" sqref="KI747:LM747" name="Rango2_86_14_1"/>
    <protectedRange algorithmName="SHA-512" hashValue="Gqwr8n5jYbCESAqCFk8dpOzViQICBV+k0xoqBoQaZ5lHaRlvT9TZDB4yXtm+qC6OhD064ZDBOFWkwo+LHXu1sg==" saltValue="gEL9PCN2ekF2IxW9yqAGYA==" spinCount="100000" sqref="IR748" name="Rango2_40_2_27_2"/>
    <protectedRange algorithmName="SHA-512" hashValue="D8TacORwT7iz0mF9GEucchnMHfB5er2FFjQsxyeWWyeJkM6Bt3gYQ3LbcHPxZXFpVAYtFOuTrzYOCJrlZDx16g==" saltValue="QtCzIBktdS4NZkOEGcLTRQ==" spinCount="100000" sqref="IV748" name="Rango2_41_27_1"/>
    <protectedRange algorithmName="SHA-512" hashValue="9+DNppQbWrLYYUMoJ+lyQctV2bX3Vq9kZnegLbpjTLP49It2ovUbcartuoQTeXgP+TGpY//7mDH/UQlFCKDGiA==" saltValue="KUnni6YEm00anzSSvyLqQA==" spinCount="100000" sqref="IW748 IS748:IU748" name="Rango2_86_9_1"/>
    <protectedRange algorithmName="SHA-512" hashValue="9+DNppQbWrLYYUMoJ+lyQctV2bX3Vq9kZnegLbpjTLP49It2ovUbcartuoQTeXgP+TGpY//7mDH/UQlFCKDGiA==" saltValue="KUnni6YEm00anzSSvyLqQA==" spinCount="100000" sqref="IY748:JL748" name="Rango2_86_10_1"/>
    <protectedRange algorithmName="SHA-512" hashValue="9+DNppQbWrLYYUMoJ+lyQctV2bX3Vq9kZnegLbpjTLP49It2ovUbcartuoQTeXgP+TGpY//7mDH/UQlFCKDGiA==" saltValue="KUnni6YEm00anzSSvyLqQA==" spinCount="100000" sqref="JN748:JV748" name="Rango2_86_11_1"/>
    <protectedRange algorithmName="SHA-512" hashValue="9+DNppQbWrLYYUMoJ+lyQctV2bX3Vq9kZnegLbpjTLP49It2ovUbcartuoQTeXgP+TGpY//7mDH/UQlFCKDGiA==" saltValue="KUnni6YEm00anzSSvyLqQA==" spinCount="100000" sqref="KE748" name="Rango2_86_12_1"/>
    <protectedRange algorithmName="SHA-512" hashValue="9+DNppQbWrLYYUMoJ+lyQctV2bX3Vq9kZnegLbpjTLP49It2ovUbcartuoQTeXgP+TGpY//7mDH/UQlFCKDGiA==" saltValue="KUnni6YEm00anzSSvyLqQA==" spinCount="100000" sqref="KG748" name="Rango2_86_13_1"/>
    <protectedRange algorithmName="SHA-512" hashValue="9+DNppQbWrLYYUMoJ+lyQctV2bX3Vq9kZnegLbpjTLP49It2ovUbcartuoQTeXgP+TGpY//7mDH/UQlFCKDGiA==" saltValue="KUnni6YEm00anzSSvyLqQA==" spinCount="100000" sqref="KI748:LM748" name="Rango2_86_14_2"/>
    <protectedRange algorithmName="SHA-512" hashValue="Gqwr8n5jYbCESAqCFk8dpOzViQICBV+k0xoqBoQaZ5lHaRlvT9TZDB4yXtm+qC6OhD064ZDBOFWkwo+LHXu1sg==" saltValue="gEL9PCN2ekF2IxW9yqAGYA==" spinCount="100000" sqref="IR749" name="Rango2_40_2_14_1"/>
    <protectedRange algorithmName="SHA-512" hashValue="D8TacORwT7iz0mF9GEucchnMHfB5er2FFjQsxyeWWyeJkM6Bt3gYQ3LbcHPxZXFpVAYtFOuTrzYOCJrlZDx16g==" saltValue="QtCzIBktdS4NZkOEGcLTRQ==" spinCount="100000" sqref="IV749" name="Rango2_41_35_1"/>
    <protectedRange algorithmName="SHA-512" hashValue="9+DNppQbWrLYYUMoJ+lyQctV2bX3Vq9kZnegLbpjTLP49It2ovUbcartuoQTeXgP+TGpY//7mDH/UQlFCKDGiA==" saltValue="KUnni6YEm00anzSSvyLqQA==" spinCount="100000" sqref="IR750" name="Rango2_82_1"/>
    <protectedRange algorithmName="SHA-512" hashValue="D8TacORwT7iz0mF9GEucchnMHfB5er2FFjQsxyeWWyeJkM6Bt3gYQ3LbcHPxZXFpVAYtFOuTrzYOCJrlZDx16g==" saltValue="QtCzIBktdS4NZkOEGcLTRQ==" spinCount="100000" sqref="IV750" name="Rango2_41_22_1"/>
    <protectedRange sqref="IR751:IR753" name="Rango2_40_2_1_1"/>
    <protectedRange sqref="IV751:IV753" name="Rango2_41_1_1"/>
    <protectedRange sqref="IW751:IW753 IS751:IU753" name="Rango2_64_2"/>
    <protectedRange sqref="IY751:JL753" name="Rango2_91_1"/>
    <protectedRange sqref="JN751:JV753" name="Rango2_92_2"/>
    <protectedRange sqref="IR756" name="Rango2_40_2_1_2"/>
    <protectedRange sqref="IV756" name="Rango2_41_1_2"/>
    <protectedRange sqref="IS756:IU756 IW756" name="Rango2_64_3"/>
    <protectedRange sqref="IY756:JL756" name="Rango2_91_2"/>
    <protectedRange sqref="JN756:JV756" name="Rango2_92_3"/>
    <protectedRange sqref="D757" name="Rango2_10_4_6"/>
    <protectedRange sqref="B758" name="Rango2_71_3"/>
    <protectedRange sqref="D759" name="Rango2_10_6_4"/>
    <protectedRange sqref="B760 L760" name="Rango2_10_1_7"/>
    <protectedRange sqref="H760" name="Rango2_61_4_3"/>
    <protectedRange sqref="J760" name="Rango2_88_4_4_4_3"/>
    <protectedRange sqref="K760 I760 E760:G760" name="Rango2_10_11_1"/>
    <protectedRange algorithmName="SHA-512" hashValue="9+DNppQbWrLYYUMoJ+lyQctV2bX3Vq9kZnegLbpjTLP49It2ovUbcartuoQTeXgP+TGpY//7mDH/UQlFCKDGiA==" saltValue="KUnni6YEm00anzSSvyLqQA==" spinCount="100000" sqref="B761" name="Rango2_47_2"/>
    <protectedRange algorithmName="SHA-512" hashValue="9+DNppQbWrLYYUMoJ+lyQctV2bX3Vq9kZnegLbpjTLP49It2ovUbcartuoQTeXgP+TGpY//7mDH/UQlFCKDGiA==" saltValue="KUnni6YEm00anzSSvyLqQA==" spinCount="100000" sqref="B762" name="Rango2_48_9"/>
    <protectedRange algorithmName="SHA-512" hashValue="6a5oYwZw9WJcgjqXpleUXH8uaqNEuymPPpeOb7lKBc1WoM6IG/DNyDLWmj2lYwxnZO2yhl+B61kwrxD9m9AdhQ==" saltValue="tdNQPzLQd+n9Ww064QJIaQ==" spinCount="100000" sqref="H767:H768" name="Rango2_61_9_5"/>
    <protectedRange algorithmName="SHA-512" hashValue="XM8+0Jh5zLWw02PI0Lt8dLqjTcW5ulySion19FAnruDN6QRp4UwcVqdfQxnOQAItgpWG7rNsELzjwy0iXOonxw==" saltValue="Sd4WFUedDfLKoMQTDrxJuQ==" spinCount="100000" sqref="J767:J768" name="Rango2_88_4_4_9_5"/>
    <protectedRange algorithmName="SHA-512" hashValue="EMMPgE8t/az1rHHzaZAQIhz+GQV0k2O/tQGA96sJqEEMzz1efIRa4CcLzC7iY9CCscto3g7dwz41haOE28iXYg==" saltValue="CVzFsG4X4LXUMo7796PiDQ==" spinCount="100000" sqref="K767:L768 I767:I768 B767:B768 D767:G768" name="Rango2_10_17_6"/>
    <protectedRange algorithmName="SHA-512" hashValue="6a5oYwZw9WJcgjqXpleUXH8uaqNEuymPPpeOb7lKBc1WoM6IG/DNyDLWmj2lYwxnZO2yhl+B61kwrxD9m9AdhQ==" saltValue="tdNQPzLQd+n9Ww064QJIaQ==" spinCount="100000" sqref="H769" name="Rango2_61_9_6"/>
    <protectedRange algorithmName="SHA-512" hashValue="XM8+0Jh5zLWw02PI0Lt8dLqjTcW5ulySion19FAnruDN6QRp4UwcVqdfQxnOQAItgpWG7rNsELzjwy0iXOonxw==" saltValue="Sd4WFUedDfLKoMQTDrxJuQ==" spinCount="100000" sqref="J769" name="Rango2_88_4_4_9_6"/>
    <protectedRange algorithmName="SHA-512" hashValue="EMMPgE8t/az1rHHzaZAQIhz+GQV0k2O/tQGA96sJqEEMzz1efIRa4CcLzC7iY9CCscto3g7dwz41haOE28iXYg==" saltValue="CVzFsG4X4LXUMo7796PiDQ==" spinCount="100000" sqref="K769:L769 I769 B769 D769:G769" name="Rango2_10_17_7"/>
    <protectedRange algorithmName="SHA-512" hashValue="6a5oYwZw9WJcgjqXpleUXH8uaqNEuymPPpeOb7lKBc1WoM6IG/DNyDLWmj2lYwxnZO2yhl+B61kwrxD9m9AdhQ==" saltValue="tdNQPzLQd+n9Ww064QJIaQ==" spinCount="100000" sqref="H771" name="Rango2_61_12_1"/>
    <protectedRange algorithmName="SHA-512" hashValue="XM8+0Jh5zLWw02PI0Lt8dLqjTcW5ulySion19FAnruDN6QRp4UwcVqdfQxnOQAItgpWG7rNsELzjwy0iXOonxw==" saltValue="Sd4WFUedDfLKoMQTDrxJuQ==" spinCount="100000" sqref="J771" name="Rango2_88_4_4_12_1"/>
    <protectedRange algorithmName="SHA-512" hashValue="EMMPgE8t/az1rHHzaZAQIhz+GQV0k2O/tQGA96sJqEEMzz1efIRa4CcLzC7iY9CCscto3g7dwz41haOE28iXYg==" saltValue="CVzFsG4X4LXUMo7796PiDQ==" spinCount="100000" sqref="K771:L771 I771 B771 D771:G771" name="Rango2_10_20_1"/>
    <protectedRange algorithmName="SHA-512" hashValue="EMMPgE8t/az1rHHzaZAQIhz+GQV0k2O/tQGA96sJqEEMzz1efIRa4CcLzC7iY9CCscto3g7dwz41haOE28iXYg==" saltValue="CVzFsG4X4LXUMo7796PiDQ==" spinCount="100000" sqref="B772" name="Rango2_10_21_1"/>
    <protectedRange algorithmName="SHA-512" hashValue="6a5oYwZw9WJcgjqXpleUXH8uaqNEuymPPpeOb7lKBc1WoM6IG/DNyDLWmj2lYwxnZO2yhl+B61kwrxD9m9AdhQ==" saltValue="tdNQPzLQd+n9Ww064QJIaQ==" spinCount="100000" sqref="H776" name="Rango2_61_13_3"/>
    <protectedRange algorithmName="SHA-512" hashValue="XM8+0Jh5zLWw02PI0Lt8dLqjTcW5ulySion19FAnruDN6QRp4UwcVqdfQxnOQAItgpWG7rNsELzjwy0iXOonxw==" saltValue="Sd4WFUedDfLKoMQTDrxJuQ==" spinCount="100000" sqref="J776" name="Rango2_88_4_4_13_1"/>
    <protectedRange algorithmName="SHA-512" hashValue="EMMPgE8t/az1rHHzaZAQIhz+GQV0k2O/tQGA96sJqEEMzz1efIRa4CcLzC7iY9CCscto3g7dwz41haOE28iXYg==" saltValue="CVzFsG4X4LXUMo7796PiDQ==" spinCount="100000" sqref="K776:L776 I776 B776 D776:G776" name="Rango2_10_22_1"/>
    <protectedRange algorithmName="SHA-512" hashValue="6a5oYwZw9WJcgjqXpleUXH8uaqNEuymPPpeOb7lKBc1WoM6IG/DNyDLWmj2lYwxnZO2yhl+B61kwrxD9m9AdhQ==" saltValue="tdNQPzLQd+n9Ww064QJIaQ==" spinCount="100000" sqref="H780" name="Rango2_61_14_2"/>
    <protectedRange algorithmName="SHA-512" hashValue="XM8+0Jh5zLWw02PI0Lt8dLqjTcW5ulySion19FAnruDN6QRp4UwcVqdfQxnOQAItgpWG7rNsELzjwy0iXOonxw==" saltValue="Sd4WFUedDfLKoMQTDrxJuQ==" spinCount="100000" sqref="J780" name="Rango2_88_4_4_14_4"/>
    <protectedRange algorithmName="SHA-512" hashValue="EMMPgE8t/az1rHHzaZAQIhz+GQV0k2O/tQGA96sJqEEMzz1efIRa4CcLzC7iY9CCscto3g7dwz41haOE28iXYg==" saltValue="CVzFsG4X4LXUMo7796PiDQ==" spinCount="100000" sqref="K780:L780 I780 B780 D780:G780" name="Rango2_10_23_5"/>
    <protectedRange algorithmName="SHA-512" hashValue="EMMPgE8t/az1rHHzaZAQIhz+GQV0k2O/tQGA96sJqEEMzz1efIRa4CcLzC7iY9CCscto3g7dwz41haOE28iXYg==" saltValue="CVzFsG4X4LXUMo7796PiDQ==" spinCount="100000" sqref="B781" name="Rango2_10_24_1"/>
    <protectedRange algorithmName="SHA-512" hashValue="6a5oYwZw9WJcgjqXpleUXH8uaqNEuymPPpeOb7lKBc1WoM6IG/DNyDLWmj2lYwxnZO2yhl+B61kwrxD9m9AdhQ==" saltValue="tdNQPzLQd+n9Ww064QJIaQ==" spinCount="100000" sqref="H784" name="Rango2_61_15_1"/>
    <protectedRange algorithmName="SHA-512" hashValue="XM8+0Jh5zLWw02PI0Lt8dLqjTcW5ulySion19FAnruDN6QRp4UwcVqdfQxnOQAItgpWG7rNsELzjwy0iXOonxw==" saltValue="Sd4WFUedDfLKoMQTDrxJuQ==" spinCount="100000" sqref="J784" name="Rango2_88_4_4_15_1"/>
    <protectedRange algorithmName="SHA-512" hashValue="EMMPgE8t/az1rHHzaZAQIhz+GQV0k2O/tQGA96sJqEEMzz1efIRa4CcLzC7iY9CCscto3g7dwz41haOE28iXYg==" saltValue="CVzFsG4X4LXUMo7796PiDQ==" spinCount="100000" sqref="K784:L784 I784 B784 D784:G784" name="Rango2_10_25_1"/>
    <protectedRange algorithmName="SHA-512" hashValue="6a5oYwZw9WJcgjqXpleUXH8uaqNEuymPPpeOb7lKBc1WoM6IG/DNyDLWmj2lYwxnZO2yhl+B61kwrxD9m9AdhQ==" saltValue="tdNQPzLQd+n9Ww064QJIaQ==" spinCount="100000" sqref="H785:H786" name="Rango2_61_16_4"/>
    <protectedRange algorithmName="SHA-512" hashValue="XM8+0Jh5zLWw02PI0Lt8dLqjTcW5ulySion19FAnruDN6QRp4UwcVqdfQxnOQAItgpWG7rNsELzjwy0iXOonxw==" saltValue="Sd4WFUedDfLKoMQTDrxJuQ==" spinCount="100000" sqref="J785:J786" name="Rango2_88_4_4_16_4"/>
    <protectedRange algorithmName="SHA-512" hashValue="EMMPgE8t/az1rHHzaZAQIhz+GQV0k2O/tQGA96sJqEEMzz1efIRa4CcLzC7iY9CCscto3g7dwz41haOE28iXYg==" saltValue="CVzFsG4X4LXUMo7796PiDQ==" spinCount="100000" sqref="B785:B786 K785:L786 I785:I786 D785:G786" name="Rango2_10_26_1"/>
    <protectedRange algorithmName="SHA-512" hashValue="EMMPgE8t/az1rHHzaZAQIhz+GQV0k2O/tQGA96sJqEEMzz1efIRa4CcLzC7iY9CCscto3g7dwz41haOE28iXYg==" saltValue="CVzFsG4X4LXUMo7796PiDQ==" spinCount="100000" sqref="B787" name="Rango2_10_28_1"/>
    <protectedRange sqref="N757" name="Rango2_99_86_1"/>
    <protectedRange sqref="P757" name="Rango2_2_5_1_1_1"/>
    <protectedRange sqref="AD757:AE757" name="Rango2_88_39_3_4"/>
    <protectedRange sqref="AH757" name="Rango2_8_7_9_1_1"/>
    <protectedRange sqref="AI757 AF757:AG757" name="Rango2_88_7_5_4_3"/>
    <protectedRange sqref="AC757" name="Rango2_46_7"/>
    <protectedRange sqref="T757:Z757 Q757:R757" name="Rango2_99_87_2"/>
    <protectedRange sqref="S757" name="Rango2_88_6_10_4"/>
    <protectedRange sqref="AA757" name="Rango2_87_6_10_4"/>
    <protectedRange sqref="AB757" name="Rango2_88_5_5_10_4"/>
    <protectedRange sqref="AL757:AP757" name="Rango2_88_65_2_1_1"/>
    <protectedRange sqref="AK757" name="Rango2_88_7_5_5_3"/>
    <protectedRange sqref="AS757 BI757:BJ757 AU757" name="Rango2_99_88_1"/>
    <protectedRange sqref="AQ757:AR757" name="Rango2_88_65_3_4"/>
    <protectedRange sqref="AT757 AV757:AY757" name="Rango2_88_91_3_4"/>
    <protectedRange sqref="AZ757:BH757" name="Rango2_88_99_5_3"/>
    <protectedRange sqref="BU757:BX757" name="Rango2_88_99_4_3"/>
    <protectedRange sqref="BY757" name="Rango2_99_89_2"/>
    <protectedRange sqref="BZ757:CA757" name="Rango2_99_90_1"/>
    <protectedRange sqref="CO757:CP757" name="Rango2_99_92_2"/>
    <protectedRange sqref="CR757:CS757" name="Rango2_99_92_1_1"/>
    <protectedRange sqref="CZ757:DK757" name="Rango2_99_94_3"/>
    <protectedRange sqref="N759" name="Rango2_99_1_1_1"/>
    <protectedRange sqref="Q759:R759 T759:Z759" name="Rango2_99_2_1_1"/>
    <protectedRange sqref="P758:P759" name="Rango2_2_5_1_1_2"/>
    <protectedRange sqref="AC759" name="Rango2_82_2"/>
    <protectedRange sqref="S759" name="Rango2_88_6_12_1"/>
    <protectedRange sqref="AA759" name="Rango2_87_6_12_1"/>
    <protectedRange sqref="AD759:AE759" name="Rango2_88_39_4_6"/>
    <protectedRange sqref="AH759" name="Rango2_8_7_10_4"/>
    <protectedRange sqref="AB759" name="Rango2_88_5_5_12_1"/>
    <protectedRange sqref="AF759:AG759 AI759" name="Rango2_88_7_5_6_2"/>
    <protectedRange sqref="BI759:BJ759 AU759 AS759" name="Rango2_99_3_3_1"/>
    <protectedRange sqref="AL758:AP758" name="Rango2_88_65_2_1_2"/>
    <protectedRange sqref="AK758" name="Rango2_88_7_5_5_4"/>
    <protectedRange sqref="AL759:AR759" name="Rango2_88_65_5_3"/>
    <protectedRange sqref="AK759" name="Rango2_88_7_5_7_3"/>
    <protectedRange sqref="AT759 AV759:AY759" name="Rango2_88_91_5_3"/>
    <protectedRange sqref="AZ759:BH759" name="Rango2_88_99_7_2"/>
    <protectedRange sqref="BU758:BX759" name="Rango2_88_99_4_4"/>
    <protectedRange sqref="BQ759:BR759" name="Rango2_99_22_3_1"/>
    <protectedRange sqref="CR759:CS759" name="Rango2_99_22_4_1"/>
    <protectedRange sqref="CZ759:DB759" name="Rango2_99_12_1_1"/>
    <protectedRange sqref="N760" name="Rango2_99_1_4"/>
    <protectedRange sqref="AF760:AG760 AI760" name="Rango2_88_7_5_1_4"/>
    <protectedRange sqref="AH760" name="Rango2_8_7_1_4"/>
    <protectedRange sqref="AD760:AE760" name="Rango2_88_39_1_4"/>
    <protectedRange sqref="P760:P790 P792:P794 P796:P802 P804 P806:P810 P812:P815 P818:P857 P859 P861:P886 P888:P1003 P1005:P1010 P1012:P1035 P1037:P1058 P1060 P1062:P1074 P1076:P1110 P1112:P1145 P1147:P1176 P1389:P1395 P1397:P1411 P1413:P1474 P1476:P1586 P1588:P1647 P1649:P1673 P1675:P1679 P1681:P1705 P1907:P1908 P1910:P1911 P1913:P1916 P1918:P1920 P1922:P1923 P1925:P1931 P1933:P1935 P1937:P1942 P1944 P1947 P1949:P1955 P1957 P1961:P1962 P1964:P1970 P1972:P1973 P1978:P1981 P1983:P1984 P1986:P1990 P1994:P2032 P2035:P2064 P2066:P2080 P2082 P2084:P2100 P2102:P2103 P2105:P2200 P2202:P2207 P2209:P2212 P2214:P2217 P2219:P2222 P2224:P2256 P1707:P1888 P1178:P1387" name="Rango2_2_5_1_4"/>
    <protectedRange sqref="AB760" name="Rango2_88_5_5_17_6"/>
    <protectedRange sqref="AA760" name="Rango2_87_6_17_6"/>
    <protectedRange sqref="S760" name="Rango2_88_6_17_6"/>
    <protectedRange sqref="Q760:R760 T760:Z760" name="Rango2_99_3_4"/>
    <protectedRange sqref="AC760" name="Rango2_35_3"/>
    <protectedRange sqref="AT760" name="Rango2_88_91_1_4"/>
    <protectedRange sqref="AU760 BI760:BJ760" name="Rango2_99_4_3"/>
    <protectedRange sqref="AL760:AP760" name="Rango2_88_65_6_2"/>
    <protectedRange sqref="AK760" name="Rango2_88_7_5_9_6"/>
    <protectedRange sqref="AV760:AY760" name="Rango2_88_91_43_2"/>
    <protectedRange sqref="AZ760:BH760" name="Rango2_88_99_65_2"/>
    <protectedRange sqref="AQ760:AR760" name="Rango2_88_65_11_3"/>
    <protectedRange sqref="AS760" name="Rango2_99_5_5"/>
    <protectedRange sqref="BQ760:BR760" name="Rango2_99_6_8"/>
    <protectedRange sqref="BU760:BX760" name="Rango2_88_99_13_1"/>
    <protectedRange sqref="BY760:CA760" name="Rango2_99_7_6"/>
    <protectedRange sqref="CO760:CP760" name="Rango2_99_27_6"/>
    <protectedRange sqref="CU760:CX760" name="Rango2_99_47_4"/>
    <protectedRange sqref="DE760:DK760" name="Rango2_99_48_6"/>
    <protectedRange sqref="CZ760:DA760" name="Rango2_99_49_1"/>
    <protectedRange sqref="CR760:CS760" name="Rango2_99_29_4"/>
    <protectedRange sqref="DB760" name="Rango2_99_48_5_1"/>
    <protectedRange sqref="CI760:CJ760 CD760:CE760" name="Rango2_99_25_2"/>
    <protectedRange sqref="DC760" name="Rango2_99_48_6_1"/>
    <protectedRange sqref="BS760:BT760" name="Rango2_99_6_5_1"/>
    <protectedRange sqref="DD760" name="Rango2_99_48_8"/>
    <protectedRange algorithmName="SHA-512" hashValue="RQ91b7oAw60DVtcgB2vRpial2kSdzJx5guGCTYUwXYkKrtrUHfiYnLf9R+SNpYXlJDYpyEJLhcWwP0EqNN86dQ==" saltValue="W3RbH3zrcY9sy39xNwXNxg==" spinCount="100000" sqref="AZ767:BH768" name="Rango2_88_99_21_3"/>
    <protectedRange algorithmName="SHA-512" hashValue="fMbmUM1DQ7FuAPRNvFL5mPdHUYjQnlLFhkuaxvHguaqR7aWyDxcmJs0jLYQfQKY+oyhsMb4Lew4VL6i7um3/ew==" saltValue="ydaTm0CeH8+/cYqoL/AMaQ==" spinCount="100000" sqref="AT767:AT768 AV767:AY768" name="Rango2_88_91_15_3"/>
    <protectedRange algorithmName="SHA-512" hashValue="CHipOQaT63FWw628cQcXXJRZlrbNZ7OgmnEbDx38UmmH7z19GRYEzXFiVOzHAy1OAaAbST7g2bHZHDKQp2qm3w==" saltValue="iRVuL+373yLHv0ZHzS9qog==" spinCount="100000" sqref="AF767:AG768 AI767:AI768 AK767:AK768" name="Rango2_88_7_5_18_2"/>
    <protectedRange algorithmName="SHA-512" hashValue="NkG6oHuDGvGBEiLAAq8MEJHEfLQUMyjihfH+DBXhT+eQW0r1yri7tOJEFRM9nbOejjjXiviq9RFo7KB7wF+xJA==" saltValue="bpjB0AAANu2X/PeR3eiFkA==" spinCount="100000" sqref="AL767:AR768" name="Rango2_88_65_16_4"/>
    <protectedRange algorithmName="SHA-512" hashValue="fPHvtIAf3pQeZUoAI9C2/vdXMHBpqqEq+67P5Ypyu4+9IWqs3yc9TZcMWQ0THLxUwqseQPyVvakuYFtCwJHsxA==" saltValue="QHIogSs2PrwAfdqa9PAOFQ==" spinCount="100000" sqref="AB767:AB768" name="Rango2_88_5_5_22_1"/>
    <protectedRange algorithmName="SHA-512" hashValue="LEEeiU6pKqm7TAP46VGlz0q+evvFwpT/0iLpRuWuQ7MacbP0OGL1/FSmrIEOg2rb6M+Jla2bPbVWiGag27j87w==" saltValue="HEVt+pS5OloNDlqSnzGLLw==" spinCount="100000" sqref="AH767:AH768" name="Rango2_8_7_19_1"/>
    <protectedRange algorithmName="SHA-512" hashValue="q2z5hEFmXS0v2chiPTC/VCoDWNlnhp+Xe6Ybfxe48vIsnB/KTJQxJv+pFUnCXfZ9T6vyJopuqFFNROfQTW/JUw==" saltValue="IctfdGJb5tOTpq+KPi9vww==" spinCount="100000" sqref="AD767:AE768" name="Rango2_88_39_33_1"/>
    <protectedRange algorithmName="SHA-512" hashValue="AYYX88LSDB6RDNMvSqt0KPGWPjBqTk56tMxTOlv5QD61MGTKAAQnSnudvNDWPN0Bbllh2qRQC+P5uq7goxjdrw==" saltValue="i/iPMewnks1FoXYOjKMEVg==" spinCount="100000" sqref="AA767:AA768" name="Rango2_87_6_22_1"/>
    <protectedRange algorithmName="SHA-512" hashValue="NUll9P9xh7KbSfMYpMxsRZLfDw/y/AzW2LSWlpXVscBDqiAxmzo71xjs+a2lh+jRa7pceOC849slke4+ZKx8LA==" saltValue="8qbkKpQ+CiQuLnqgShNvXA==" spinCount="100000" sqref="S767:S768" name="Rango2_88_6_22_1"/>
    <protectedRange algorithmName="SHA-512" hashValue="RQ91b7oAw60DVtcgB2vRpial2kSdzJx5guGCTYUwXYkKrtrUHfiYnLf9R+SNpYXlJDYpyEJLhcWwP0EqNN86dQ==" saltValue="W3RbH3zrcY9sy39xNwXNxg==" spinCount="100000" sqref="BU767:BX768" name="Rango2_88_99_22_3"/>
    <protectedRange algorithmName="SHA-512" hashValue="RQ91b7oAw60DVtcgB2vRpial2kSdzJx5guGCTYUwXYkKrtrUHfiYnLf9R+SNpYXlJDYpyEJLhcWwP0EqNN86dQ==" saltValue="W3RbH3zrcY9sy39xNwXNxg==" spinCount="100000" sqref="AZ769:BH769" name="Rango2_88_99_21_4"/>
    <protectedRange algorithmName="SHA-512" hashValue="fMbmUM1DQ7FuAPRNvFL5mPdHUYjQnlLFhkuaxvHguaqR7aWyDxcmJs0jLYQfQKY+oyhsMb4Lew4VL6i7um3/ew==" saltValue="ydaTm0CeH8+/cYqoL/AMaQ==" spinCount="100000" sqref="AT769 AV769:AY769" name="Rango2_88_91_15_4"/>
    <protectedRange algorithmName="SHA-512" hashValue="CHipOQaT63FWw628cQcXXJRZlrbNZ7OgmnEbDx38UmmH7z19GRYEzXFiVOzHAy1OAaAbST7g2bHZHDKQp2qm3w==" saltValue="iRVuL+373yLHv0ZHzS9qog==" spinCount="100000" sqref="AF769:AG769 AI769 AK769" name="Rango2_88_7_5_18_3"/>
    <protectedRange algorithmName="SHA-512" hashValue="NkG6oHuDGvGBEiLAAq8MEJHEfLQUMyjihfH+DBXhT+eQW0r1yri7tOJEFRM9nbOejjjXiviq9RFo7KB7wF+xJA==" saltValue="bpjB0AAANu2X/PeR3eiFkA==" spinCount="100000" sqref="AL769:AR769" name="Rango2_88_65_16_5"/>
    <protectedRange algorithmName="SHA-512" hashValue="fPHvtIAf3pQeZUoAI9C2/vdXMHBpqqEq+67P5Ypyu4+9IWqs3yc9TZcMWQ0THLxUwqseQPyVvakuYFtCwJHsxA==" saltValue="QHIogSs2PrwAfdqa9PAOFQ==" spinCount="100000" sqref="AB769" name="Rango2_88_5_5_22_2"/>
    <protectedRange algorithmName="SHA-512" hashValue="LEEeiU6pKqm7TAP46VGlz0q+evvFwpT/0iLpRuWuQ7MacbP0OGL1/FSmrIEOg2rb6M+Jla2bPbVWiGag27j87w==" saltValue="HEVt+pS5OloNDlqSnzGLLw==" spinCount="100000" sqref="AH769" name="Rango2_8_7_19_2"/>
    <protectedRange algorithmName="SHA-512" hashValue="q2z5hEFmXS0v2chiPTC/VCoDWNlnhp+Xe6Ybfxe48vIsnB/KTJQxJv+pFUnCXfZ9T6vyJopuqFFNROfQTW/JUw==" saltValue="IctfdGJb5tOTpq+KPi9vww==" spinCount="100000" sqref="AD769:AE769" name="Rango2_88_39_33_2"/>
    <protectedRange algorithmName="SHA-512" hashValue="AYYX88LSDB6RDNMvSqt0KPGWPjBqTk56tMxTOlv5QD61MGTKAAQnSnudvNDWPN0Bbllh2qRQC+P5uq7goxjdrw==" saltValue="i/iPMewnks1FoXYOjKMEVg==" spinCount="100000" sqref="AA769" name="Rango2_87_6_22_2"/>
    <protectedRange algorithmName="SHA-512" hashValue="NUll9P9xh7KbSfMYpMxsRZLfDw/y/AzW2LSWlpXVscBDqiAxmzo71xjs+a2lh+jRa7pceOC849slke4+ZKx8LA==" saltValue="8qbkKpQ+CiQuLnqgShNvXA==" spinCount="100000" sqref="S769" name="Rango2_88_6_22_2"/>
    <protectedRange algorithmName="SHA-512" hashValue="RQ91b7oAw60DVtcgB2vRpial2kSdzJx5guGCTYUwXYkKrtrUHfiYnLf9R+SNpYXlJDYpyEJLhcWwP0EqNN86dQ==" saltValue="W3RbH3zrcY9sy39xNwXNxg==" spinCount="100000" sqref="BU769:BX769" name="Rango2_88_99_22_4"/>
    <protectedRange sqref="AD770:AE770" name="Rango2_88_39_9_1_1"/>
    <protectedRange sqref="AH770" name="Rango2_8_7_14_1_1"/>
    <protectedRange sqref="AI770 AF770:AG770" name="Rango2_88_7_5_12_1"/>
    <protectedRange sqref="AL770:AP770" name="Rango2_88_65_6_1_1"/>
    <protectedRange sqref="AK770" name="Rango2_88_7_5_9_1_1"/>
    <protectedRange sqref="AT770 AV770:BH770" name="Rango2_88_91_10_1_1"/>
    <protectedRange sqref="BU770:BX770" name="Rango2_88_99_13_1_1"/>
    <protectedRange algorithmName="SHA-512" hashValue="RQ91b7oAw60DVtcgB2vRpial2kSdzJx5guGCTYUwXYkKrtrUHfiYnLf9R+SNpYXlJDYpyEJLhcWwP0EqNN86dQ==" saltValue="W3RbH3zrcY9sy39xNwXNxg==" spinCount="100000" sqref="AZ771:BH771 BU771:BX771" name="Rango2_88_99_23_4"/>
    <protectedRange algorithmName="SHA-512" hashValue="fMbmUM1DQ7FuAPRNvFL5mPdHUYjQnlLFhkuaxvHguaqR7aWyDxcmJs0jLYQfQKY+oyhsMb4Lew4VL6i7um3/ew==" saltValue="ydaTm0CeH8+/cYqoL/AMaQ==" spinCount="100000" sqref="AT771 AV771:AY771" name="Rango2_88_91_18_2"/>
    <protectedRange algorithmName="SHA-512" hashValue="CHipOQaT63FWw628cQcXXJRZlrbNZ7OgmnEbDx38UmmH7z19GRYEzXFiVOzHAy1OAaAbST7g2bHZHDKQp2qm3w==" saltValue="iRVuL+373yLHv0ZHzS9qog==" spinCount="100000" sqref="AF771:AG771 AI771 AK771" name="Rango2_88_7_5_21_3"/>
    <protectedRange algorithmName="SHA-512" hashValue="NkG6oHuDGvGBEiLAAq8MEJHEfLQUMyjihfH+DBXhT+eQW0r1yri7tOJEFRM9nbOejjjXiviq9RFo7KB7wF+xJA==" saltValue="bpjB0AAANu2X/PeR3eiFkA==" spinCount="100000" sqref="AL771:AR771" name="Rango2_88_65_19_1"/>
    <protectedRange algorithmName="SHA-512" hashValue="fPHvtIAf3pQeZUoAI9C2/vdXMHBpqqEq+67P5Ypyu4+9IWqs3yc9TZcMWQ0THLxUwqseQPyVvakuYFtCwJHsxA==" saltValue="QHIogSs2PrwAfdqa9PAOFQ==" spinCount="100000" sqref="AB771" name="Rango2_88_5_5_25_1"/>
    <protectedRange algorithmName="SHA-512" hashValue="LEEeiU6pKqm7TAP46VGlz0q+evvFwpT/0iLpRuWuQ7MacbP0OGL1/FSmrIEOg2rb6M+Jla2bPbVWiGag27j87w==" saltValue="HEVt+pS5OloNDlqSnzGLLw==" spinCount="100000" sqref="AH771" name="Rango2_8_7_22_1"/>
    <protectedRange algorithmName="SHA-512" hashValue="q2z5hEFmXS0v2chiPTC/VCoDWNlnhp+Xe6Ybfxe48vIsnB/KTJQxJv+pFUnCXfZ9T6vyJopuqFFNROfQTW/JUw==" saltValue="IctfdGJb5tOTpq+KPi9vww==" spinCount="100000" sqref="AD771:AE771" name="Rango2_88_39_39_3"/>
    <protectedRange algorithmName="SHA-512" hashValue="AYYX88LSDB6RDNMvSqt0KPGWPjBqTk56tMxTOlv5QD61MGTKAAQnSnudvNDWPN0Bbllh2qRQC+P5uq7goxjdrw==" saltValue="i/iPMewnks1FoXYOjKMEVg==" spinCount="100000" sqref="AA771" name="Rango2_87_6_25_2"/>
    <protectedRange algorithmName="SHA-512" hashValue="NUll9P9xh7KbSfMYpMxsRZLfDw/y/AzW2LSWlpXVscBDqiAxmzo71xjs+a2lh+jRa7pceOC849slke4+ZKx8LA==" saltValue="8qbkKpQ+CiQuLnqgShNvXA==" spinCount="100000" sqref="S771" name="Rango2_88_6_25_2"/>
    <protectedRange sqref="CE772" name="Rango2_99_16_4_1"/>
    <protectedRange algorithmName="SHA-512" hashValue="RQ91b7oAw60DVtcgB2vRpial2kSdzJx5guGCTYUwXYkKrtrUHfiYnLf9R+SNpYXlJDYpyEJLhcWwP0EqNN86dQ==" saltValue="W3RbH3zrcY9sy39xNwXNxg==" spinCount="100000" sqref="AZ776:BH776 BU776:BX776" name="Rango2_88_99_24_4"/>
    <protectedRange algorithmName="SHA-512" hashValue="fMbmUM1DQ7FuAPRNvFL5mPdHUYjQnlLFhkuaxvHguaqR7aWyDxcmJs0jLYQfQKY+oyhsMb4Lew4VL6i7um3/ew==" saltValue="ydaTm0CeH8+/cYqoL/AMaQ==" spinCount="100000" sqref="AT776 AV776:AY776" name="Rango2_88_91_19_1"/>
    <protectedRange algorithmName="SHA-512" hashValue="CHipOQaT63FWw628cQcXXJRZlrbNZ7OgmnEbDx38UmmH7z19GRYEzXFiVOzHAy1OAaAbST7g2bHZHDKQp2qm3w==" saltValue="iRVuL+373yLHv0ZHzS9qog==" spinCount="100000" sqref="AF776:AG776 AI776 AK776" name="Rango2_88_7_5_22_2"/>
    <protectedRange algorithmName="SHA-512" hashValue="NkG6oHuDGvGBEiLAAq8MEJHEfLQUMyjihfH+DBXhT+eQW0r1yri7tOJEFRM9nbOejjjXiviq9RFo7KB7wF+xJA==" saltValue="bpjB0AAANu2X/PeR3eiFkA==" spinCount="100000" sqref="AL776:AR776" name="Rango2_88_65_20_1"/>
    <protectedRange algorithmName="SHA-512" hashValue="fPHvtIAf3pQeZUoAI9C2/vdXMHBpqqEq+67P5Ypyu4+9IWqs3yc9TZcMWQ0THLxUwqseQPyVvakuYFtCwJHsxA==" saltValue="QHIogSs2PrwAfdqa9PAOFQ==" spinCount="100000" sqref="AB776" name="Rango2_88_5_5_26_1"/>
    <protectedRange algorithmName="SHA-512" hashValue="LEEeiU6pKqm7TAP46VGlz0q+evvFwpT/0iLpRuWuQ7MacbP0OGL1/FSmrIEOg2rb6M+Jla2bPbVWiGag27j87w==" saltValue="HEVt+pS5OloNDlqSnzGLLw==" spinCount="100000" sqref="AH776" name="Rango2_8_7_23_6"/>
    <protectedRange algorithmName="SHA-512" hashValue="q2z5hEFmXS0v2chiPTC/VCoDWNlnhp+Xe6Ybfxe48vIsnB/KTJQxJv+pFUnCXfZ9T6vyJopuqFFNROfQTW/JUw==" saltValue="IctfdGJb5tOTpq+KPi9vww==" spinCount="100000" sqref="AD776:AE776" name="Rango2_88_39_40_2"/>
    <protectedRange algorithmName="SHA-512" hashValue="AYYX88LSDB6RDNMvSqt0KPGWPjBqTk56tMxTOlv5QD61MGTKAAQnSnudvNDWPN0Bbllh2qRQC+P5uq7goxjdrw==" saltValue="i/iPMewnks1FoXYOjKMEVg==" spinCount="100000" sqref="AA776" name="Rango2_87_6_26_1"/>
    <protectedRange algorithmName="SHA-512" hashValue="NUll9P9xh7KbSfMYpMxsRZLfDw/y/AzW2LSWlpXVscBDqiAxmzo71xjs+a2lh+jRa7pceOC849slke4+ZKx8LA==" saltValue="8qbkKpQ+CiQuLnqgShNvXA==" spinCount="100000" sqref="S776" name="Rango2_88_6_26_1"/>
    <protectedRange algorithmName="SHA-512" hashValue="RQ91b7oAw60DVtcgB2vRpial2kSdzJx5guGCTYUwXYkKrtrUHfiYnLf9R+SNpYXlJDYpyEJLhcWwP0EqNN86dQ==" saltValue="W3RbH3zrcY9sy39xNwXNxg==" spinCount="100000" sqref="AZ780:BH780 BU780:BX780" name="Rango2_88_99_25_1"/>
    <protectedRange algorithmName="SHA-512" hashValue="fMbmUM1DQ7FuAPRNvFL5mPdHUYjQnlLFhkuaxvHguaqR7aWyDxcmJs0jLYQfQKY+oyhsMb4Lew4VL6i7um3/ew==" saltValue="ydaTm0CeH8+/cYqoL/AMaQ==" spinCount="100000" sqref="AT780 AV780:AY780" name="Rango2_88_91_20_1"/>
    <protectedRange algorithmName="SHA-512" hashValue="CHipOQaT63FWw628cQcXXJRZlrbNZ7OgmnEbDx38UmmH7z19GRYEzXFiVOzHAy1OAaAbST7g2bHZHDKQp2qm3w==" saltValue="iRVuL+373yLHv0ZHzS9qog==" spinCount="100000" sqref="AF780:AG780 AI780 AK780" name="Rango2_88_7_5_23_3"/>
    <protectedRange algorithmName="SHA-512" hashValue="NkG6oHuDGvGBEiLAAq8MEJHEfLQUMyjihfH+DBXhT+eQW0r1yri7tOJEFRM9nbOejjjXiviq9RFo7KB7wF+xJA==" saltValue="bpjB0AAANu2X/PeR3eiFkA==" spinCount="100000" sqref="AL780:AR780" name="Rango2_88_65_21_1"/>
    <protectedRange algorithmName="SHA-512" hashValue="fPHvtIAf3pQeZUoAI9C2/vdXMHBpqqEq+67P5Ypyu4+9IWqs3yc9TZcMWQ0THLxUwqseQPyVvakuYFtCwJHsxA==" saltValue="QHIogSs2PrwAfdqa9PAOFQ==" spinCount="100000" sqref="AB780" name="Rango2_88_5_5_27_1"/>
    <protectedRange algorithmName="SHA-512" hashValue="LEEeiU6pKqm7TAP46VGlz0q+evvFwpT/0iLpRuWuQ7MacbP0OGL1/FSmrIEOg2rb6M+Jla2bPbVWiGag27j87w==" saltValue="HEVt+pS5OloNDlqSnzGLLw==" spinCount="100000" sqref="AH780" name="Rango2_8_7_24_1"/>
    <protectedRange algorithmName="SHA-512" hashValue="q2z5hEFmXS0v2chiPTC/VCoDWNlnhp+Xe6Ybfxe48vIsnB/KTJQxJv+pFUnCXfZ9T6vyJopuqFFNROfQTW/JUw==" saltValue="IctfdGJb5tOTpq+KPi9vww==" spinCount="100000" sqref="AD780:AE780" name="Rango2_88_39_41_6"/>
    <protectedRange algorithmName="SHA-512" hashValue="AYYX88LSDB6RDNMvSqt0KPGWPjBqTk56tMxTOlv5QD61MGTKAAQnSnudvNDWPN0Bbllh2qRQC+P5uq7goxjdrw==" saltValue="i/iPMewnks1FoXYOjKMEVg==" spinCount="100000" sqref="AA780" name="Rango2_87_6_27_1"/>
    <protectedRange algorithmName="SHA-512" hashValue="NUll9P9xh7KbSfMYpMxsRZLfDw/y/AzW2LSWlpXVscBDqiAxmzo71xjs+a2lh+jRa7pceOC849slke4+ZKx8LA==" saltValue="8qbkKpQ+CiQuLnqgShNvXA==" spinCount="100000" sqref="S780" name="Rango2_88_6_27_1"/>
    <protectedRange sqref="AF781:AG781 AI781" name="Rango2_88_7_5_1_2_1"/>
    <protectedRange sqref="AH781" name="Rango2_8_7_1_3_1"/>
    <protectedRange sqref="AE781" name="Rango2_88_39_1_2_1"/>
    <protectedRange sqref="AT781" name="Rango2_88_91_1_3_1"/>
    <protectedRange sqref="AL781:AP781" name="Rango2_88_65_6_3"/>
    <protectedRange sqref="AK781" name="Rango2_88_7_5_9_3_1"/>
    <protectedRange sqref="AV781:AY781" name="Rango2_88_91_43_2_1"/>
    <protectedRange sqref="AZ781:BH781" name="Rango2_88_99_65_2_1"/>
    <protectedRange sqref="BU781:BX781" name="Rango2_88_99_13_3"/>
    <protectedRange sqref="CE781" name="Rango2_99_16_6_1"/>
    <protectedRange algorithmName="SHA-512" hashValue="RQ91b7oAw60DVtcgB2vRpial2kSdzJx5guGCTYUwXYkKrtrUHfiYnLf9R+SNpYXlJDYpyEJLhcWwP0EqNN86dQ==" saltValue="W3RbH3zrcY9sy39xNwXNxg==" spinCount="100000" sqref="AZ784:BH784 BU784:BX784" name="Rango2_88_99_26_2"/>
    <protectedRange algorithmName="SHA-512" hashValue="fMbmUM1DQ7FuAPRNvFL5mPdHUYjQnlLFhkuaxvHguaqR7aWyDxcmJs0jLYQfQKY+oyhsMb4Lew4VL6i7um3/ew==" saltValue="ydaTm0CeH8+/cYqoL/AMaQ==" spinCount="100000" sqref="AT784 AV784:AY784" name="Rango2_88_91_21_1"/>
    <protectedRange algorithmName="SHA-512" hashValue="CHipOQaT63FWw628cQcXXJRZlrbNZ7OgmnEbDx38UmmH7z19GRYEzXFiVOzHAy1OAaAbST7g2bHZHDKQp2qm3w==" saltValue="iRVuL+373yLHv0ZHzS9qog==" spinCount="100000" sqref="AF784:AG784 AI784 AK784" name="Rango2_88_7_5_24_1"/>
    <protectedRange algorithmName="SHA-512" hashValue="NkG6oHuDGvGBEiLAAq8MEJHEfLQUMyjihfH+DBXhT+eQW0r1yri7tOJEFRM9nbOejjjXiviq9RFo7KB7wF+xJA==" saltValue="bpjB0AAANu2X/PeR3eiFkA==" spinCount="100000" sqref="AL784:AR784" name="Rango2_88_65_22_1"/>
    <protectedRange algorithmName="SHA-512" hashValue="fPHvtIAf3pQeZUoAI9C2/vdXMHBpqqEq+67P5Ypyu4+9IWqs3yc9TZcMWQ0THLxUwqseQPyVvakuYFtCwJHsxA==" saltValue="QHIogSs2PrwAfdqa9PAOFQ==" spinCount="100000" sqref="AB784" name="Rango2_88_5_5_28_1"/>
    <protectedRange algorithmName="SHA-512" hashValue="LEEeiU6pKqm7TAP46VGlz0q+evvFwpT/0iLpRuWuQ7MacbP0OGL1/FSmrIEOg2rb6M+Jla2bPbVWiGag27j87w==" saltValue="HEVt+pS5OloNDlqSnzGLLw==" spinCount="100000" sqref="AH784" name="Rango2_8_7_25_1"/>
    <protectedRange algorithmName="SHA-512" hashValue="q2z5hEFmXS0v2chiPTC/VCoDWNlnhp+Xe6Ybfxe48vIsnB/KTJQxJv+pFUnCXfZ9T6vyJopuqFFNROfQTW/JUw==" saltValue="IctfdGJb5tOTpq+KPi9vww==" spinCount="100000" sqref="AD784:AE784" name="Rango2_88_39_43_2"/>
    <protectedRange algorithmName="SHA-512" hashValue="AYYX88LSDB6RDNMvSqt0KPGWPjBqTk56tMxTOlv5QD61MGTKAAQnSnudvNDWPN0Bbllh2qRQC+P5uq7goxjdrw==" saltValue="i/iPMewnks1FoXYOjKMEVg==" spinCount="100000" sqref="AA784" name="Rango2_87_6_28_1"/>
    <protectedRange algorithmName="SHA-512" hashValue="NUll9P9xh7KbSfMYpMxsRZLfDw/y/AzW2LSWlpXVscBDqiAxmzo71xjs+a2lh+jRa7pceOC849slke4+ZKx8LA==" saltValue="8qbkKpQ+CiQuLnqgShNvXA==" spinCount="100000" sqref="S784" name="Rango2_88_6_28_1"/>
    <protectedRange algorithmName="SHA-512" hashValue="RQ91b7oAw60DVtcgB2vRpial2kSdzJx5guGCTYUwXYkKrtrUHfiYnLf9R+SNpYXlJDYpyEJLhcWwP0EqNN86dQ==" saltValue="W3RbH3zrcY9sy39xNwXNxg==" spinCount="100000" sqref="BU785:BX786 AZ785:BH786" name="Rango2_88_99_27_3"/>
    <protectedRange algorithmName="SHA-512" hashValue="fMbmUM1DQ7FuAPRNvFL5mPdHUYjQnlLFhkuaxvHguaqR7aWyDxcmJs0jLYQfQKY+oyhsMb4Lew4VL6i7um3/ew==" saltValue="ydaTm0CeH8+/cYqoL/AMaQ==" spinCount="100000" sqref="AV785:AY786 AT785:AT786" name="Rango2_88_91_22_1"/>
    <protectedRange algorithmName="SHA-512" hashValue="CHipOQaT63FWw628cQcXXJRZlrbNZ7OgmnEbDx38UmmH7z19GRYEzXFiVOzHAy1OAaAbST7g2bHZHDKQp2qm3w==" saltValue="iRVuL+373yLHv0ZHzS9qog==" spinCount="100000" sqref="AK785:AK786 AI785:AI786 AF785:AG786" name="Rango2_88_7_5_25_1"/>
    <protectedRange algorithmName="SHA-512" hashValue="NkG6oHuDGvGBEiLAAq8MEJHEfLQUMyjihfH+DBXhT+eQW0r1yri7tOJEFRM9nbOejjjXiviq9RFo7KB7wF+xJA==" saltValue="bpjB0AAANu2X/PeR3eiFkA==" spinCount="100000" sqref="AL785:AR786" name="Rango2_88_65_23_6"/>
    <protectedRange algorithmName="SHA-512" hashValue="fPHvtIAf3pQeZUoAI9C2/vdXMHBpqqEq+67P5Ypyu4+9IWqs3yc9TZcMWQ0THLxUwqseQPyVvakuYFtCwJHsxA==" saltValue="QHIogSs2PrwAfdqa9PAOFQ==" spinCount="100000" sqref="AB785:AB786" name="Rango2_88_5_5_29_3"/>
    <protectedRange algorithmName="SHA-512" hashValue="LEEeiU6pKqm7TAP46VGlz0q+evvFwpT/0iLpRuWuQ7MacbP0OGL1/FSmrIEOg2rb6M+Jla2bPbVWiGag27j87w==" saltValue="HEVt+pS5OloNDlqSnzGLLw==" spinCount="100000" sqref="AH785:AH786" name="Rango2_8_7_26_1"/>
    <protectedRange algorithmName="SHA-512" hashValue="q2z5hEFmXS0v2chiPTC/VCoDWNlnhp+Xe6Ybfxe48vIsnB/KTJQxJv+pFUnCXfZ9T6vyJopuqFFNROfQTW/JUw==" saltValue="IctfdGJb5tOTpq+KPi9vww==" spinCount="100000" sqref="AD785:AE786" name="Rango2_88_39_44_1"/>
    <protectedRange algorithmName="SHA-512" hashValue="AYYX88LSDB6RDNMvSqt0KPGWPjBqTk56tMxTOlv5QD61MGTKAAQnSnudvNDWPN0Bbllh2qRQC+P5uq7goxjdrw==" saltValue="i/iPMewnks1FoXYOjKMEVg==" spinCount="100000" sqref="AA785:AA786" name="Rango2_87_6_29_1"/>
    <protectedRange algorithmName="SHA-512" hashValue="NUll9P9xh7KbSfMYpMxsRZLfDw/y/AzW2LSWlpXVscBDqiAxmzo71xjs+a2lh+jRa7pceOC849slke4+ZKx8LA==" saltValue="8qbkKpQ+CiQuLnqgShNvXA==" spinCount="100000" sqref="S785:S786" name="Rango2_88_6_29_1"/>
    <protectedRange sqref="AF787:AG787 AI787" name="Rango2_88_7_5_1_4_1"/>
    <protectedRange sqref="AH787" name="Rango2_8_7_1_5"/>
    <protectedRange sqref="AE787" name="Rango2_88_39_1_4_1"/>
    <protectedRange sqref="AT787" name="Rango2_88_91_1_5"/>
    <protectedRange sqref="AL787:AP787" name="Rango2_88_65_6_5"/>
    <protectedRange sqref="AK787" name="Rango2_88_7_5_9_5_1"/>
    <protectedRange sqref="AV787:AY787" name="Rango2_88_91_43_2_3"/>
    <protectedRange sqref="AZ787:BH787" name="Rango2_88_99_65_2_3"/>
    <protectedRange sqref="BU787:BX787" name="Rango2_88_99_13_5"/>
    <protectedRange sqref="CE787" name="Rango2_99_16_8"/>
    <protectedRange sqref="DZ757 EB757 ED757" name="Rango2_99_94_1_1"/>
    <protectedRange sqref="FG757" name="Rango2_32_8"/>
    <protectedRange sqref="FP757" name="Rango2_99_97_2"/>
    <protectedRange sqref="FX757" name="Rango2_31_2_1_1_1"/>
    <protectedRange sqref="GA757" name="Rango2_31_2_2_2"/>
    <protectedRange sqref="GM757" name="Rango2_30_2_1_1_2"/>
    <protectedRange sqref="GP757:GQ757" name="Rango2_30_2_2_2_1"/>
    <protectedRange sqref="HZ757" name="Rango2_88_39_14_3"/>
    <protectedRange sqref="HR757:HS757" name="Rango2_21_1_1"/>
    <protectedRange sqref="IC757" name="Rango2_88_39_15_1"/>
    <protectedRange sqref="ID757:II757" name="Rango2_88_39_16_5"/>
    <protectedRange sqref="EE758" name="Rango2_99_24_1_1"/>
    <protectedRange sqref="DZ759:EG759" name="Rango2_99_97_3"/>
    <protectedRange sqref="FG758:FG759" name="Rango2_32_9"/>
    <protectedRange sqref="FX758:FX759" name="Rango2_31_2_1_1_2"/>
    <protectedRange sqref="GA758:GA759" name="Rango2_31_2_2_3"/>
    <protectedRange sqref="GM758:GM759" name="Rango2_30_2_1_1_2_1"/>
    <protectedRange sqref="GP758:GQ759" name="Rango2_30_2_2_2_1_1"/>
    <protectedRange sqref="HZ758:HZ759" name="Rango2_88_39_14_4"/>
    <protectedRange sqref="HR758:HS759" name="Rango2_21_1_1_1"/>
    <protectedRange sqref="IC758:IC759" name="Rango2_88_39_15_2"/>
    <protectedRange sqref="ID758:II759" name="Rango2_88_39_16_6"/>
    <protectedRange sqref="EH760:EI760" name="Rango2_99_79_1"/>
    <protectedRange sqref="DZ760:EG760" name="Rango2_99_99_4"/>
    <protectedRange sqref="EM760" name="Rango2_16_4"/>
    <protectedRange sqref="EX760:EZ760" name="Rango2_24_4"/>
    <protectedRange sqref="FB760" name="Rango2_25_6"/>
    <protectedRange sqref="FG760" name="Rango2_32_10"/>
    <protectedRange sqref="FJ760:FK760" name="Rango2_34_2"/>
    <protectedRange sqref="FM760:FN760" name="Rango2_36_3"/>
    <protectedRange sqref="FX760" name="Rango2_31_2_1_4"/>
    <protectedRange sqref="GA760" name="Rango2_31_2_2_4"/>
    <protectedRange sqref="GB760" name="Rango2_33_1_4"/>
    <protectedRange sqref="GE760" name="Rango2_31_28_1_4"/>
    <protectedRange sqref="GD760" name="Rango2_31_2_3_4"/>
    <protectedRange sqref="GM760" name="Rango2_30_2_1_4"/>
    <protectedRange sqref="GI760 GG760 GK760" name="Rango2_31_2_4_2"/>
    <protectedRange sqref="GH760" name="Rango2_33_2_1"/>
    <protectedRange sqref="GP760:GQ760" name="Rango2_30_2_2_5"/>
    <protectedRange sqref="HZ760" name="Rango2_88_39_14_5"/>
    <protectedRange sqref="HR760:HS760" name="Rango2_37_4"/>
    <protectedRange sqref="IC760" name="Rango2_88_39_15_3"/>
    <protectedRange sqref="ID760:II760" name="Rango2_88_39_16_7"/>
    <protectedRange algorithmName="SHA-512" hashValue="pL4tgTKqwEsWSIEGFTBd+4pvEhE7d5Q99Eijs+L/Y1rhA0saQGGRJw5Pv2HLOP0quglztFwB6WVnQ1YGxd4AiQ==" saltValue="IF5mhk2RcoEjrcYppes1VA==" spinCount="100000" sqref="FS760" name="Rango2_30_14_2"/>
    <protectedRange sqref="FX762" name="Rango2_31_2_1_5"/>
    <protectedRange sqref="GM762" name="Rango2_30_2_1_3_1"/>
    <protectedRange sqref="GP762" name="Rango2_30_2_2_2_2"/>
    <protectedRange sqref="EQ763:EQ765" name="Rango2_99_48_1_1"/>
    <protectedRange sqref="EQ766" name="Rango2_99_48_1_2"/>
    <protectedRange algorithmName="SHA-512" hashValue="Umj9+5Ys20VQPxBFtc6qE5LtKKSgPKwit+B8dd4XnEUaLfBM2ozpkEC4YxwK0SbBiAHDDex+pY+LomQ0lyuamQ==" saltValue="N2/MCRws+mmA+NXw0axolg==" spinCount="100000" sqref="FX768" name="Rango2_31_2_17_6"/>
    <protectedRange algorithmName="SHA-512" hashValue="EEHzbvEYwO1eufllBljOz0uf9BJ2ENtvOScQ7IsS321QhYbwKn7qhHKKP8cKj02rTDvVRMWvwQ1ZP0mZWsBprQ==" saltValue="CjXqBRFbKezlWOFV37MnDQ==" spinCount="100000" sqref="GV768 GM768 GP768:GQ768" name="Rango2_30_2_17_6"/>
    <protectedRange algorithmName="SHA-512" hashValue="q2z5hEFmXS0v2chiPTC/VCoDWNlnhp+Xe6Ybfxe48vIsnB/KTJQxJv+pFUnCXfZ9T6vyJopuqFFNROfQTW/JUw==" saltValue="IctfdGJb5tOTpq+KPi9vww==" spinCount="100000" sqref="IC767:IC768" name="Rango2_88_39_34_1"/>
    <protectedRange algorithmName="SHA-512" hashValue="q2z5hEFmXS0v2chiPTC/VCoDWNlnhp+Xe6Ybfxe48vIsnB/KTJQxJv+pFUnCXfZ9T6vyJopuqFFNROfQTW/JUw==" saltValue="IctfdGJb5tOTpq+KPi9vww==" spinCount="100000" sqref="ID767:ID768" name="Rango2_88_39_35_1"/>
    <protectedRange algorithmName="SHA-512" hashValue="EEHzbvEYwO1eufllBljOz0uf9BJ2ENtvOScQ7IsS321QhYbwKn7qhHKKP8cKj02rTDvVRMWvwQ1ZP0mZWsBprQ==" saltValue="CjXqBRFbKezlWOFV37MnDQ==" spinCount="100000" sqref="GP766:GQ767" name="Rango2_30_2_21_3"/>
    <protectedRange algorithmName="SHA-512" hashValue="YXHanhqXL0e4jPrzkCF8r/22WmlCviFUW909WKuG1JOcU0mp0/Huh0aP3EaGYxV2ep0WGu48HsShAy4Ka2uOiw==" saltValue="h/7U5iwJm7DLR4tRVfwZYw==" spinCount="100000" sqref="GB767" name="Rango2_33_33_1"/>
    <protectedRange algorithmName="SHA-512" hashValue="EEHzbvEYwO1eufllBljOz0uf9BJ2ENtvOScQ7IsS321QhYbwKn7qhHKKP8cKj02rTDvVRMWvwQ1ZP0mZWsBprQ==" saltValue="CjXqBRFbKezlWOFV37MnDQ==" spinCount="100000" sqref="GM767" name="Rango2_30_2_28_4"/>
    <protectedRange algorithmName="SHA-512" hashValue="q2z5hEFmXS0v2chiPTC/VCoDWNlnhp+Xe6Ybfxe48vIsnB/KTJQxJv+pFUnCXfZ9T6vyJopuqFFNROfQTW/JUw==" saltValue="IctfdGJb5tOTpq+KPi9vww==" spinCount="100000" sqref="IC769" name="Rango2_88_39_34_2"/>
    <protectedRange algorithmName="SHA-512" hashValue="q2z5hEFmXS0v2chiPTC/VCoDWNlnhp+Xe6Ybfxe48vIsnB/KTJQxJv+pFUnCXfZ9T6vyJopuqFFNROfQTW/JUw==" saltValue="IctfdGJb5tOTpq+KPi9vww==" spinCount="100000" sqref="ID769" name="Rango2_88_39_35_2"/>
    <protectedRange sqref="EQ770" name="Rango2_99_48_1_3"/>
    <protectedRange algorithmName="SHA-512" hashValue="Umj9+5Ys20VQPxBFtc6qE5LtKKSgPKwit+B8dd4XnEUaLfBM2ozpkEC4YxwK0SbBiAHDDex+pY+LomQ0lyuamQ==" saltValue="N2/MCRws+mmA+NXw0axolg==" spinCount="100000" sqref="FX769" name="Rango2_31_2_21_2"/>
    <protectedRange algorithmName="SHA-512" hashValue="EEHzbvEYwO1eufllBljOz0uf9BJ2ENtvOScQ7IsS321QhYbwKn7qhHKKP8cKj02rTDvVRMWvwQ1ZP0mZWsBprQ==" saltValue="CjXqBRFbKezlWOFV37MnDQ==" spinCount="100000" sqref="GP769:GQ769 GM769" name="Rango2_30_2_23_2"/>
    <protectedRange algorithmName="SHA-512" hashValue="YXHanhqXL0e4jPrzkCF8r/22WmlCviFUW909WKuG1JOcU0mp0/Huh0aP3EaGYxV2ep0WGu48HsShAy4Ka2uOiw==" saltValue="h/7U5iwJm7DLR4tRVfwZYw==" spinCount="100000" sqref="GB769" name="Rango2_33_34_2"/>
    <protectedRange algorithmName="SHA-512" hashValue="EEHzbvEYwO1eufllBljOz0uf9BJ2ENtvOScQ7IsS321QhYbwKn7qhHKKP8cKj02rTDvVRMWvwQ1ZP0mZWsBprQ==" saltValue="CjXqBRFbKezlWOFV37MnDQ==" spinCount="100000" sqref="GV771" name="Rango2_30_2_24_1"/>
    <protectedRange algorithmName="SHA-512" hashValue="Rgskw+AQdeJ5qbJdarzTa3SCkJfDGziy0Uan5N0F3IWn/H3Z/e+VcB56R7Nes7MPxNHewNP1sSSucVjz3iTLeA==" saltValue="qKZH3DnwaZHBzy3cBZo1qQ==" spinCount="100000" sqref="GE771" name="Rango2_31_28_11_1"/>
    <protectedRange algorithmName="SHA-512" hashValue="Umj9+5Ys20VQPxBFtc6qE5LtKKSgPKwit+B8dd4XnEUaLfBM2ozpkEC4YxwK0SbBiAHDDex+pY+LomQ0lyuamQ==" saltValue="N2/MCRws+mmA+NXw0axolg==" spinCount="100000" sqref="GI771 GG771 GD771 GK771 FX771" name="Rango2_31_2_22_1"/>
    <protectedRange algorithmName="SHA-512" hashValue="q2z5hEFmXS0v2chiPTC/VCoDWNlnhp+Xe6Ybfxe48vIsnB/KTJQxJv+pFUnCXfZ9T6vyJopuqFFNROfQTW/JUw==" saltValue="IctfdGJb5tOTpq+KPi9vww==" spinCount="100000" sqref="HZ771 IC771:II771" name="Rango2_88_39_39_4"/>
    <protectedRange algorithmName="SHA-512" hashValue="YXHanhqXL0e4jPrzkCF8r/22WmlCviFUW909WKuG1JOcU0mp0/Huh0aP3EaGYxV2ep0WGu48HsShAy4Ka2uOiw==" saltValue="h/7U5iwJm7DLR4tRVfwZYw==" spinCount="100000" sqref="GH771" name="Rango2_33_28_1"/>
    <protectedRange algorithmName="SHA-512" hashValue="pL4tgTKqwEsWSIEGFTBd+4pvEhE7d5Q99Eijs+L/Y1rhA0saQGGRJw5Pv2HLOP0quglztFwB6WVnQ1YGxd4AiQ==" saltValue="IF5mhk2RcoEjrcYppes1VA==" spinCount="100000" sqref="FS771" name="Rango2_30_16_1"/>
    <protectedRange sqref="EQ773" name="Rango2_99_48_1_5"/>
    <protectedRange sqref="HS772" name="Rango2_37_2_1"/>
    <protectedRange algorithmName="SHA-512" hashValue="XZw03RosI/l0z9FxmTtF29EdZ7P+4+ybhqoaAAUmURojSR5XbGfjC4f2i8gMqfY+RI9JvfdCA6PSh9TduXfUxA==" saltValue="5TPtLq2WoiRSae/yaDPnTw==" spinCount="100000" sqref="EH771:EI771" name="Rango2_99_16_7"/>
    <protectedRange algorithmName="SHA-512" hashValue="EEHzbvEYwO1eufllBljOz0uf9BJ2ENtvOScQ7IsS321QhYbwKn7qhHKKP8cKj02rTDvVRMWvwQ1ZP0mZWsBprQ==" saltValue="CjXqBRFbKezlWOFV37MnDQ==" spinCount="100000" sqref="GM771" name="Rango2_30_2_29_1"/>
    <protectedRange sqref="EQ774" name="Rango2_99_48_1_5_1"/>
    <protectedRange algorithmName="SHA-512" hashValue="EEHzbvEYwO1eufllBljOz0uf9BJ2ENtvOScQ7IsS321QhYbwKn7qhHKKP8cKj02rTDvVRMWvwQ1ZP0mZWsBprQ==" saltValue="CjXqBRFbKezlWOFV37MnDQ==" spinCount="100000" sqref="GP776:GQ776 GV776" name="Rango2_30_2_27_3"/>
    <protectedRange algorithmName="SHA-512" hashValue="Rgskw+AQdeJ5qbJdarzTa3SCkJfDGziy0Uan5N0F3IWn/H3Z/e+VcB56R7Nes7MPxNHewNP1sSSucVjz3iTLeA==" saltValue="qKZH3DnwaZHBzy3cBZo1qQ==" spinCount="100000" sqref="GE776" name="Rango2_31_28_12_1"/>
    <protectedRange algorithmName="SHA-512" hashValue="Umj9+5Ys20VQPxBFtc6qE5LtKKSgPKwit+B8dd4XnEUaLfBM2ozpkEC4YxwK0SbBiAHDDex+pY+LomQ0lyuamQ==" saltValue="N2/MCRws+mmA+NXw0axolg==" spinCount="100000" sqref="GI776 GG776 GD776 GK776 FX776" name="Rango2_31_2_25_4"/>
    <protectedRange algorithmName="SHA-512" hashValue="q2z5hEFmXS0v2chiPTC/VCoDWNlnhp+Xe6Ybfxe48vIsnB/KTJQxJv+pFUnCXfZ9T6vyJopuqFFNROfQTW/JUw==" saltValue="IctfdGJb5tOTpq+KPi9vww==" spinCount="100000" sqref="HZ776 IC776:II776" name="Rango2_88_39_40_3"/>
    <protectedRange algorithmName="SHA-512" hashValue="YXHanhqXL0e4jPrzkCF8r/22WmlCviFUW909WKuG1JOcU0mp0/Huh0aP3EaGYxV2ep0WGu48HsShAy4Ka2uOiw==" saltValue="h/7U5iwJm7DLR4tRVfwZYw==" spinCount="100000" sqref="GH776" name="Rango2_33_31_1"/>
    <protectedRange algorithmName="SHA-512" hashValue="pL4tgTKqwEsWSIEGFTBd+4pvEhE7d5Q99Eijs+L/Y1rhA0saQGGRJw5Pv2HLOP0quglztFwB6WVnQ1YGxd4AiQ==" saltValue="IF5mhk2RcoEjrcYppes1VA==" spinCount="100000" sqref="FS776" name="Rango2_30_17_5"/>
    <protectedRange sqref="EQ777 EQ779" name="Rango2_99_48_1_6"/>
    <protectedRange algorithmName="SHA-512" hashValue="EEHzbvEYwO1eufllBljOz0uf9BJ2ENtvOScQ7IsS321QhYbwKn7qhHKKP8cKj02rTDvVRMWvwQ1ZP0mZWsBprQ==" saltValue="CjXqBRFbKezlWOFV37MnDQ==" spinCount="100000" sqref="GM776" name="Rango2_30_2_30_1"/>
    <protectedRange algorithmName="SHA-512" hashValue="EEHzbvEYwO1eufllBljOz0uf9BJ2ENtvOScQ7IsS321QhYbwKn7qhHKKP8cKj02rTDvVRMWvwQ1ZP0mZWsBprQ==" saltValue="CjXqBRFbKezlWOFV37MnDQ==" spinCount="100000" sqref="GV780" name="Rango2_30_2_31_2"/>
    <protectedRange algorithmName="SHA-512" hashValue="Rgskw+AQdeJ5qbJdarzTa3SCkJfDGziy0Uan5N0F3IWn/H3Z/e+VcB56R7Nes7MPxNHewNP1sSSucVjz3iTLeA==" saltValue="qKZH3DnwaZHBzy3cBZo1qQ==" spinCount="100000" sqref="GE780" name="Rango2_31_28_13_2"/>
    <protectedRange algorithmName="SHA-512" hashValue="Umj9+5Ys20VQPxBFtc6qE5LtKKSgPKwit+B8dd4XnEUaLfBM2ozpkEC4YxwK0SbBiAHDDex+pY+LomQ0lyuamQ==" saltValue="N2/MCRws+mmA+NXw0axolg==" spinCount="100000" sqref="GI780 GG780 GD780 GK780 FX780" name="Rango2_31_2_33_7"/>
    <protectedRange algorithmName="SHA-512" hashValue="YXHanhqXL0e4jPrzkCF8r/22WmlCviFUW909WKuG1JOcU0mp0/Huh0aP3EaGYxV2ep0WGu48HsShAy4Ka2uOiw==" saltValue="h/7U5iwJm7DLR4tRVfwZYw==" spinCount="100000" sqref="GH780" name="Rango2_33_35_1"/>
    <protectedRange algorithmName="SHA-512" hashValue="pL4tgTKqwEsWSIEGFTBd+4pvEhE7d5Q99Eijs+L/Y1rhA0saQGGRJw5Pv2HLOP0quglztFwB6WVnQ1YGxd4AiQ==" saltValue="IF5mhk2RcoEjrcYppes1VA==" spinCount="100000" sqref="FS780" name="Rango2_30_18_6"/>
    <protectedRange sqref="HS781" name="Rango2_37_3_1"/>
    <protectedRange sqref="EQ775" name="Rango2_99_48_1_7"/>
    <protectedRange sqref="EQ782:EQ783" name="Rango2_99_48_1_8"/>
    <protectedRange algorithmName="SHA-512" hashValue="EEHzbvEYwO1eufllBljOz0uf9BJ2ENtvOScQ7IsS321QhYbwKn7qhHKKP8cKj02rTDvVRMWvwQ1ZP0mZWsBprQ==" saltValue="CjXqBRFbKezlWOFV37MnDQ==" spinCount="100000" sqref="GM780" name="Rango2_30_2_32_1"/>
    <protectedRange algorithmName="SHA-512" hashValue="EEHzbvEYwO1eufllBljOz0uf9BJ2ENtvOScQ7IsS321QhYbwKn7qhHKKP8cKj02rTDvVRMWvwQ1ZP0mZWsBprQ==" saltValue="CjXqBRFbKezlWOFV37MnDQ==" spinCount="100000" sqref="GP780:GQ780" name="Rango2_30_2_33_4"/>
    <protectedRange algorithmName="SHA-512" hashValue="q2z5hEFmXS0v2chiPTC/VCoDWNlnhp+Xe6Ybfxe48vIsnB/KTJQxJv+pFUnCXfZ9T6vyJopuqFFNROfQTW/JUw==" saltValue="IctfdGJb5tOTpq+KPi9vww==" spinCount="100000" sqref="HZ780 IC780:II780" name="Rango2_88_39_42_2"/>
    <protectedRange algorithmName="SHA-512" hashValue="EEHzbvEYwO1eufllBljOz0uf9BJ2ENtvOScQ7IsS321QhYbwKn7qhHKKP8cKj02rTDvVRMWvwQ1ZP0mZWsBprQ==" saltValue="CjXqBRFbKezlWOFV37MnDQ==" spinCount="100000" sqref="GP784:GQ784 GV784 GM784" name="Rango2_30_2_34_9"/>
    <protectedRange algorithmName="SHA-512" hashValue="Rgskw+AQdeJ5qbJdarzTa3SCkJfDGziy0Uan5N0F3IWn/H3Z/e+VcB56R7Nes7MPxNHewNP1sSSucVjz3iTLeA==" saltValue="qKZH3DnwaZHBzy3cBZo1qQ==" spinCount="100000" sqref="GE784" name="Rango2_31_28_15_1"/>
    <protectedRange algorithmName="SHA-512" hashValue="Umj9+5Ys20VQPxBFtc6qE5LtKKSgPKwit+B8dd4XnEUaLfBM2ozpkEC4YxwK0SbBiAHDDex+pY+LomQ0lyuamQ==" saltValue="N2/MCRws+mmA+NXw0axolg==" spinCount="100000" sqref="GI784 GG784 GD784 GA784 GK784 FX784" name="Rango2_31_2_36_2"/>
    <protectedRange algorithmName="SHA-512" hashValue="q2z5hEFmXS0v2chiPTC/VCoDWNlnhp+Xe6Ybfxe48vIsnB/KTJQxJv+pFUnCXfZ9T6vyJopuqFFNROfQTW/JUw==" saltValue="IctfdGJb5tOTpq+KPi9vww==" spinCount="100000" sqref="HZ784 IC784:II784" name="Rango2_88_39_43_3"/>
    <protectedRange algorithmName="SHA-512" hashValue="YXHanhqXL0e4jPrzkCF8r/22WmlCviFUW909WKuG1JOcU0mp0/Huh0aP3EaGYxV2ep0WGu48HsShAy4Ka2uOiw==" saltValue="h/7U5iwJm7DLR4tRVfwZYw==" spinCount="100000" sqref="GH784 GB784" name="Rango2_33_38_1"/>
    <protectedRange algorithmName="SHA-512" hashValue="pL4tgTKqwEsWSIEGFTBd+4pvEhE7d5Q99Eijs+L/Y1rhA0saQGGRJw5Pv2HLOP0quglztFwB6WVnQ1YGxd4AiQ==" saltValue="IF5mhk2RcoEjrcYppes1VA==" spinCount="100000" sqref="FS784" name="Rango2_30_19_2"/>
    <protectedRange algorithmName="SHA-512" hashValue="EEHzbvEYwO1eufllBljOz0uf9BJ2ENtvOScQ7IsS321QhYbwKn7qhHKKP8cKj02rTDvVRMWvwQ1ZP0mZWsBprQ==" saltValue="CjXqBRFbKezlWOFV37MnDQ==" spinCount="100000" sqref="GM785:GM786 GV785:GV786 GP785:GQ786" name="Rango2_30_2_35_1"/>
    <protectedRange algorithmName="SHA-512" hashValue="Rgskw+AQdeJ5qbJdarzTa3SCkJfDGziy0Uan5N0F3IWn/H3Z/e+VcB56R7Nes7MPxNHewNP1sSSucVjz3iTLeA==" saltValue="qKZH3DnwaZHBzy3cBZo1qQ==" spinCount="100000" sqref="GE785:GE786" name="Rango2_31_28_16_5"/>
    <protectedRange algorithmName="SHA-512" hashValue="Umj9+5Ys20VQPxBFtc6qE5LtKKSgPKwit+B8dd4XnEUaLfBM2ozpkEC4YxwK0SbBiAHDDex+pY+LomQ0lyuamQ==" saltValue="N2/MCRws+mmA+NXw0axolg==" spinCount="100000" sqref="FX785:FX786 GK785:GK786 GA785:GA786 GD785:GD786 GG785:GG786 GI785:GI786" name="Rango2_31_2_37_1"/>
    <protectedRange algorithmName="SHA-512" hashValue="q2z5hEFmXS0v2chiPTC/VCoDWNlnhp+Xe6Ybfxe48vIsnB/KTJQxJv+pFUnCXfZ9T6vyJopuqFFNROfQTW/JUw==" saltValue="IctfdGJb5tOTpq+KPi9vww==" spinCount="100000" sqref="IC785:II786 HZ785:HZ786" name="Rango2_88_39_44_2"/>
    <protectedRange algorithmName="SHA-512" hashValue="YXHanhqXL0e4jPrzkCF8r/22WmlCviFUW909WKuG1JOcU0mp0/Huh0aP3EaGYxV2ep0WGu48HsShAy4Ka2uOiw==" saltValue="h/7U5iwJm7DLR4tRVfwZYw==" spinCount="100000" sqref="GB785:GB786 GH785:GH786" name="Rango2_33_39_3"/>
    <protectedRange algorithmName="SHA-512" hashValue="pL4tgTKqwEsWSIEGFTBd+4pvEhE7d5Q99Eijs+L/Y1rhA0saQGGRJw5Pv2HLOP0quglztFwB6WVnQ1YGxd4AiQ==" saltValue="IF5mhk2RcoEjrcYppes1VA==" spinCount="100000" sqref="FS785:FS786" name="Rango2_30_20_3"/>
    <protectedRange sqref="HS787" name="Rango2_37_5"/>
    <protectedRange algorithmName="SHA-512" hashValue="Gqwr8n5jYbCESAqCFk8dpOzViQICBV+k0xoqBoQaZ5lHaRlvT9TZDB4yXtm+qC6OhD064ZDBOFWkwo+LHXu1sg==" saltValue="gEL9PCN2ekF2IxW9yqAGYA==" spinCount="100000" sqref="IR757" name="Rango2_40_2_1_3"/>
    <protectedRange algorithmName="SHA-512" hashValue="D8TacORwT7iz0mF9GEucchnMHfB5er2FFjQsxyeWWyeJkM6Bt3gYQ3LbcHPxZXFpVAYtFOuTrzYOCJrlZDx16g==" saltValue="QtCzIBktdS4NZkOEGcLTRQ==" spinCount="100000" sqref="IV757" name="Rango2_41_10_2"/>
    <protectedRange algorithmName="SHA-512" hashValue="9+DNppQbWrLYYUMoJ+lyQctV2bX3Vq9kZnegLbpjTLP49It2ovUbcartuoQTeXgP+TGpY//7mDH/UQlFCKDGiA==" saltValue="KUnni6YEm00anzSSvyLqQA==" spinCount="100000" sqref="IW757" name="Rango2_43_7"/>
    <protectedRange algorithmName="SHA-512" hashValue="9+DNppQbWrLYYUMoJ+lyQctV2bX3Vq9kZnegLbpjTLP49It2ovUbcartuoQTeXgP+TGpY//7mDH/UQlFCKDGiA==" saltValue="KUnni6YEm00anzSSvyLqQA==" spinCount="100000" sqref="IY757:JL757" name="Rango2_44_4"/>
    <protectedRange algorithmName="SHA-512" hashValue="9+DNppQbWrLYYUMoJ+lyQctV2bX3Vq9kZnegLbpjTLP49It2ovUbcartuoQTeXgP+TGpY//7mDH/UQlFCKDGiA==" saltValue="KUnni6YEm00anzSSvyLqQA==" spinCount="100000" sqref="KG757" name="Rango2_45_8"/>
    <protectedRange algorithmName="SHA-512" hashValue="9+DNppQbWrLYYUMoJ+lyQctV2bX3Vq9kZnegLbpjTLP49It2ovUbcartuoQTeXgP+TGpY//7mDH/UQlFCKDGiA==" saltValue="KUnni6YEm00anzSSvyLqQA==" spinCount="100000" sqref="IS757:IU757" name="Rango2_43_6_1"/>
    <protectedRange algorithmName="SHA-512" hashValue="Gqwr8n5jYbCESAqCFk8dpOzViQICBV+k0xoqBoQaZ5lHaRlvT9TZDB4yXtm+qC6OhD064ZDBOFWkwo+LHXu1sg==" saltValue="gEL9PCN2ekF2IxW9yqAGYA==" spinCount="100000" sqref="IR759" name="Rango2_40_2_1_4"/>
    <protectedRange algorithmName="SHA-512" hashValue="9+DNppQbWrLYYUMoJ+lyQctV2bX3Vq9kZnegLbpjTLP49It2ovUbcartuoQTeXgP+TGpY//7mDH/UQlFCKDGiA==" saltValue="KUnni6YEm00anzSSvyLqQA==" spinCount="100000" sqref="JL759" name="Rango2_44_5"/>
    <protectedRange algorithmName="SHA-512" hashValue="9+DNppQbWrLYYUMoJ+lyQctV2bX3Vq9kZnegLbpjTLP49It2ovUbcartuoQTeXgP+TGpY//7mDH/UQlFCKDGiA==" saltValue="KUnni6YEm00anzSSvyLqQA==" spinCount="100000" sqref="KG758:KG759" name="Rango2_45_9"/>
    <protectedRange algorithmName="SHA-512" hashValue="Gqwr8n5jYbCESAqCFk8dpOzViQICBV+k0xoqBoQaZ5lHaRlvT9TZDB4yXtm+qC6OhD064ZDBOFWkwo+LHXu1sg==" saltValue="gEL9PCN2ekF2IxW9yqAGYA==" spinCount="100000" sqref="IR758" name="Rango2_40_2_1_6"/>
    <protectedRange algorithmName="SHA-512" hashValue="D8TacORwT7iz0mF9GEucchnMHfB5er2FFjQsxyeWWyeJkM6Bt3gYQ3LbcHPxZXFpVAYtFOuTrzYOCJrlZDx16g==" saltValue="QtCzIBktdS4NZkOEGcLTRQ==" spinCount="100000" sqref="IV758" name="Rango2_41_10_5"/>
    <protectedRange algorithmName="SHA-512" hashValue="9+DNppQbWrLYYUMoJ+lyQctV2bX3Vq9kZnegLbpjTLP49It2ovUbcartuoQTeXgP+TGpY//7mDH/UQlFCKDGiA==" saltValue="KUnni6YEm00anzSSvyLqQA==" spinCount="100000" sqref="IS758:IU758 IW758" name="Rango2_43_7_1"/>
    <protectedRange algorithmName="SHA-512" hashValue="9+DNppQbWrLYYUMoJ+lyQctV2bX3Vq9kZnegLbpjTLP49It2ovUbcartuoQTeXgP+TGpY//7mDH/UQlFCKDGiA==" saltValue="KUnni6YEm00anzSSvyLqQA==" spinCount="100000" sqref="IY758:JL758" name="Rango2_44_5_1"/>
    <protectedRange algorithmName="SHA-512" hashValue="D8TacORwT7iz0mF9GEucchnMHfB5er2FFjQsxyeWWyeJkM6Bt3gYQ3LbcHPxZXFpVAYtFOuTrzYOCJrlZDx16g==" saltValue="QtCzIBktdS4NZkOEGcLTRQ==" spinCount="100000" sqref="IV759" name="Rango2_41_10_6"/>
    <protectedRange algorithmName="SHA-512" hashValue="9+DNppQbWrLYYUMoJ+lyQctV2bX3Vq9kZnegLbpjTLP49It2ovUbcartuoQTeXgP+TGpY//7mDH/UQlFCKDGiA==" saltValue="KUnni6YEm00anzSSvyLqQA==" spinCount="100000" sqref="IS759:IU759 IW759" name="Rango2_43_8"/>
    <protectedRange algorithmName="SHA-512" hashValue="9+DNppQbWrLYYUMoJ+lyQctV2bX3Vq9kZnegLbpjTLP49It2ovUbcartuoQTeXgP+TGpY//7mDH/UQlFCKDGiA==" saltValue="KUnni6YEm00anzSSvyLqQA==" spinCount="100000" sqref="IY759:JK759" name="Rango2_44_6"/>
    <protectedRange algorithmName="SHA-512" hashValue="Gqwr8n5jYbCESAqCFk8dpOzViQICBV+k0xoqBoQaZ5lHaRlvT9TZDB4yXtm+qC6OhD064ZDBOFWkwo+LHXu1sg==" saltValue="gEL9PCN2ekF2IxW9yqAGYA==" spinCount="100000" sqref="IR760" name="Rango2_40_2_25_1"/>
    <protectedRange algorithmName="SHA-512" hashValue="D8TacORwT7iz0mF9GEucchnMHfB5er2FFjQsxyeWWyeJkM6Bt3gYQ3LbcHPxZXFpVAYtFOuTrzYOCJrlZDx16g==" saltValue="QtCzIBktdS4NZkOEGcLTRQ==" spinCount="100000" sqref="IV760" name="Rango2_41_24_1"/>
    <protectedRange algorithmName="SHA-512" hashValue="9+DNppQbWrLYYUMoJ+lyQctV2bX3Vq9kZnegLbpjTLP49It2ovUbcartuoQTeXgP+TGpY//7mDH/UQlFCKDGiA==" saltValue="KUnni6YEm00anzSSvyLqQA==" spinCount="100000" sqref="IY760:JL760" name="Rango2_44_7"/>
    <protectedRange algorithmName="SHA-512" hashValue="9+DNppQbWrLYYUMoJ+lyQctV2bX3Vq9kZnegLbpjTLP49It2ovUbcartuoQTeXgP+TGpY//7mDH/UQlFCKDGiA==" saltValue="KUnni6YEm00anzSSvyLqQA==" spinCount="100000" sqref="IZ761:JL761" name="Rango2_44_8"/>
    <protectedRange algorithmName="SHA-512" hashValue="Gqwr8n5jYbCESAqCFk8dpOzViQICBV+k0xoqBoQaZ5lHaRlvT9TZDB4yXtm+qC6OhD064ZDBOFWkwo+LHXu1sg==" saltValue="gEL9PCN2ekF2IxW9yqAGYA==" spinCount="100000" sqref="IR768" name="Rango2_40_2_26_1"/>
    <protectedRange algorithmName="SHA-512" hashValue="D8TacORwT7iz0mF9GEucchnMHfB5er2FFjQsxyeWWyeJkM6Bt3gYQ3LbcHPxZXFpVAYtFOuTrzYOCJrlZDx16g==" saltValue="QtCzIBktdS4NZkOEGcLTRQ==" spinCount="100000" sqref="IV768" name="Rango2_41_25_1"/>
    <protectedRange algorithmName="SHA-512" hashValue="Gqwr8n5jYbCESAqCFk8dpOzViQICBV+k0xoqBoQaZ5lHaRlvT9TZDB4yXtm+qC6OhD064ZDBOFWkwo+LHXu1sg==" saltValue="gEL9PCN2ekF2IxW9yqAGYA==" spinCount="100000" sqref="IR771" name="Rango2_40_2_10_2"/>
    <protectedRange algorithmName="SHA-512" hashValue="D8TacORwT7iz0mF9GEucchnMHfB5er2FFjQsxyeWWyeJkM6Bt3gYQ3LbcHPxZXFpVAYtFOuTrzYOCJrlZDx16g==" saltValue="QtCzIBktdS4NZkOEGcLTRQ==" spinCount="100000" sqref="IV771" name="Rango2_41_9_5"/>
    <protectedRange algorithmName="SHA-512" hashValue="Gqwr8n5jYbCESAqCFk8dpOzViQICBV+k0xoqBoQaZ5lHaRlvT9TZDB4yXtm+qC6OhD064ZDBOFWkwo+LHXu1sg==" saltValue="gEL9PCN2ekF2IxW9yqAGYA==" spinCount="100000" sqref="IR776" name="Rango2_40_2_20_1"/>
    <protectedRange algorithmName="SHA-512" hashValue="D8TacORwT7iz0mF9GEucchnMHfB5er2FFjQsxyeWWyeJkM6Bt3gYQ3LbcHPxZXFpVAYtFOuTrzYOCJrlZDx16g==" saltValue="QtCzIBktdS4NZkOEGcLTRQ==" spinCount="100000" sqref="IV776" name="Rango2_41_19_1"/>
    <protectedRange algorithmName="SHA-512" hashValue="Gqwr8n5jYbCESAqCFk8dpOzViQICBV+k0xoqBoQaZ5lHaRlvT9TZDB4yXtm+qC6OhD064ZDBOFWkwo+LHXu1sg==" saltValue="gEL9PCN2ekF2IxW9yqAGYA==" spinCount="100000" sqref="IR780" name="Rango2_40_2_24_1"/>
    <protectedRange algorithmName="SHA-512" hashValue="D8TacORwT7iz0mF9GEucchnMHfB5er2FFjQsxyeWWyeJkM6Bt3gYQ3LbcHPxZXFpVAYtFOuTrzYOCJrlZDx16g==" saltValue="QtCzIBktdS4NZkOEGcLTRQ==" spinCount="100000" sqref="IV780" name="Rango2_41_23_1"/>
    <protectedRange sqref="K789:L789" name="Rango2_10_7_3"/>
    <protectedRange sqref="B791" name="Rango2_86_15"/>
    <protectedRange sqref="B792" name="Rango2_87_2"/>
    <protectedRange sqref="B793" name="Rango2_90_4"/>
    <protectedRange sqref="B794" name="Rango2_91_3"/>
    <protectedRange sqref="AI788" name="Rango2_88_7_5_1_7"/>
    <protectedRange sqref="AU788" name="Rango2_99_12_8"/>
    <protectedRange sqref="AV788:AY788" name="Rango2_88_91_1_8"/>
    <protectedRange sqref="AZ789:BH789" name="Rango2_88_99_9_6"/>
    <protectedRange sqref="AT789" name="Rango2_88_91_3_5"/>
    <protectedRange sqref="AF789:AG789" name="Rango2_88_7_5_8_3"/>
    <protectedRange sqref="BY789:CA789 CU789:CX789 CR789:CS789 T789:Z789 N789" name="Rango2_99_61_3"/>
    <protectedRange sqref="U790" name="Rango2_99_62_5"/>
    <protectedRange sqref="AF791:AG791" name="Rango2_88_7_5_10_4"/>
    <protectedRange sqref="U791 Z791" name="Rango2_99_65_3"/>
    <protectedRange sqref="AF792:AG792" name="Rango2_88_7_5_11_2"/>
    <protectedRange sqref="AB792" name="Rango2_88_5_5_6_2"/>
    <protectedRange sqref="U792 Z792" name="Rango2_99_66_4"/>
    <protectedRange sqref="AF793:AG793" name="Rango2_88_7_5_12_2"/>
    <protectedRange sqref="AB793" name="Rango2_88_5_5_7_3"/>
    <protectedRange sqref="U793 Z793" name="Rango2_99_67_5"/>
    <protectedRange sqref="AF794:AG794" name="Rango2_88_7_5_13_1"/>
    <protectedRange sqref="AB794" name="Rango2_88_5_5_8_3"/>
    <protectedRange sqref="U794 Z794" name="Rango2_99_68_7"/>
    <protectedRange sqref="GI788" name="Rango2_31_2_19_2"/>
    <protectedRange sqref="HC788:HH788" name="Rango2_80_3"/>
    <protectedRange sqref="FV788" name="Rango2_99_36_8"/>
    <protectedRange sqref="HU788:HY788" name="Rango2_99_41_7"/>
    <protectedRange sqref="GM789" name="Rango2_30_2_5_2"/>
    <protectedRange sqref="FX789 GI789 GG789" name="Rango2_31_2_20_4"/>
    <protectedRange sqref="HZ789" name="Rango2_88_39_16_8"/>
    <protectedRange sqref="FT789 FY789 EU789:EV789 FP789:FQ789 IA789 GX789:GY789 FH789" name="Rango2_99_61_4"/>
    <protectedRange sqref="HC789:HH789 FM789:FN789 FB789" name="Rango2_81_4"/>
    <protectedRange sqref="GG790" name="Rango2_31_2_21_3"/>
    <protectedRange sqref="HZ790" name="Rango2_88_39_17_9"/>
    <protectedRange sqref="HI790" name="Rango2_99_62_6"/>
    <protectedRange sqref="FM790" name="Rango2_82_3"/>
    <protectedRange sqref="GG791" name="Rango2_31_2_24_1"/>
    <protectedRange sqref="HZ791" name="Rango2_88_39_19_1"/>
    <protectedRange sqref="HI791" name="Rango2_99_65_4"/>
    <protectedRange sqref="FM791" name="Rango2_86_16"/>
    <protectedRange sqref="GG792" name="Rango2_31_2_25_5"/>
    <protectedRange sqref="HZ792" name="Rango2_88_39_20_2"/>
    <protectedRange sqref="HI792" name="Rango2_99_66_5"/>
    <protectedRange sqref="HZ793" name="Rango2_88_39_21_1"/>
    <protectedRange sqref="HI793" name="Rango2_99_67_6"/>
    <protectedRange sqref="HZ794" name="Rango2_88_39_22_1"/>
    <protectedRange sqref="HI794" name="Rango2_99_68_8"/>
    <protectedRange sqref="JU788 JP788" name="Rango2_19_11"/>
    <protectedRange sqref="IS789:IU789" name="Rango2_81_5"/>
    <protectedRange sqref="JQ790 IS790:IU790 JO790 JC790:JL790 KI790:KK790 KG790 KE790" name="Rango2_82_4"/>
    <protectedRange sqref="JQ791 IS791:IU791 JC791:JK791 JO791 KI791 KK791" name="Rango2_86_17"/>
    <protectedRange sqref="JQ792 IS792:IU792 JC792:JK792 JO792 KI792 KK792" name="Rango2_87_3"/>
    <protectedRange sqref="JQ793 IS793:IU793 JC793:JK793 JO793 KI793 KK793" name="Rango2_90_5"/>
    <protectedRange algorithmName="SHA-512" hashValue="XZw03RosI/l0z9FxmTtF29EdZ7P+4+ybhqoaAAUmURojSR5XbGfjC4f2i8gMqfY+RI9JvfdCA6PSh9TduXfUxA==" saltValue="5TPtLq2WoiRSae/yaDPnTw==" spinCount="100000" sqref="ER807" name="Rango2_99_2_5"/>
    <protectedRange algorithmName="SHA-512" hashValue="XZw03RosI/l0z9FxmTtF29EdZ7P+4+ybhqoaAAUmURojSR5XbGfjC4f2i8gMqfY+RI9JvfdCA6PSh9TduXfUxA==" saltValue="5TPtLq2WoiRSae/yaDPnTw==" spinCount="100000" sqref="FE807" name="Rango2_99_3_5"/>
    <protectedRange algorithmName="SHA-512" hashValue="9+DNppQbWrLYYUMoJ+lyQctV2bX3Vq9kZnegLbpjTLP49It2ovUbcartuoQTeXgP+TGpY//7mDH/UQlFCKDGiA==" saltValue="KUnni6YEm00anzSSvyLqQA==" spinCount="100000" sqref="FD807" name="Rango2_16_5"/>
    <protectedRange algorithmName="SHA-512" hashValue="XZw03RosI/l0z9FxmTtF29EdZ7P+4+ybhqoaAAUmURojSR5XbGfjC4f2i8gMqfY+RI9JvfdCA6PSh9TduXfUxA==" saltValue="5TPtLq2WoiRSae/yaDPnTw==" spinCount="100000" sqref="FP807:FQ807" name="Rango2_99_4_4"/>
    <protectedRange algorithmName="SHA-512" hashValue="XZw03RosI/l0z9FxmTtF29EdZ7P+4+ybhqoaAAUmURojSR5XbGfjC4f2i8gMqfY+RI9JvfdCA6PSh9TduXfUxA==" saltValue="5TPtLq2WoiRSae/yaDPnTw==" spinCount="100000" sqref="BQ849:BT849" name="Rango2_99_1_5"/>
    <protectedRange algorithmName="SHA-512" hashValue="XZw03RosI/l0z9FxmTtF29EdZ7P+4+ybhqoaAAUmURojSR5XbGfjC4f2i8gMqfY+RI9JvfdCA6PSh9TduXfUxA==" saltValue="5TPtLq2WoiRSae/yaDPnTw==" spinCount="100000" sqref="EV832" name="Rango2_99_15_7"/>
    <protectedRange algorithmName="SHA-512" hashValue="XZw03RosI/l0z9FxmTtF29EdZ7P+4+ybhqoaAAUmURojSR5XbGfjC4f2i8gMqfY+RI9JvfdCA6PSh9TduXfUxA==" saltValue="5TPtLq2WoiRSae/yaDPnTw==" spinCount="100000" sqref="EV825" name="Rango2_99_24_9"/>
    <protectedRange algorithmName="SHA-512" hashValue="XZw03RosI/l0z9FxmTtF29EdZ7P+4+ybhqoaAAUmURojSR5XbGfjC4f2i8gMqfY+RI9JvfdCA6PSh9TduXfUxA==" saltValue="5TPtLq2WoiRSae/yaDPnTw==" spinCount="100000" sqref="EV824" name="Rango2_99_28_9"/>
    <protectedRange algorithmName="SHA-512" hashValue="XZw03RosI/l0z9FxmTtF29EdZ7P+4+ybhqoaAAUmURojSR5XbGfjC4f2i8gMqfY+RI9JvfdCA6PSh9TduXfUxA==" saltValue="5TPtLq2WoiRSae/yaDPnTw==" spinCount="100000" sqref="EV827" name="Rango2_99_37_5"/>
    <protectedRange algorithmName="SHA-512" hashValue="XZw03RosI/l0z9FxmTtF29EdZ7P+4+ybhqoaAAUmURojSR5XbGfjC4f2i8gMqfY+RI9JvfdCA6PSh9TduXfUxA==" saltValue="5TPtLq2WoiRSae/yaDPnTw==" spinCount="100000" sqref="EV828" name="Rango2_99_38_3"/>
    <protectedRange algorithmName="SHA-512" hashValue="XZw03RosI/l0z9FxmTtF29EdZ7P+4+ybhqoaAAUmURojSR5XbGfjC4f2i8gMqfY+RI9JvfdCA6PSh9TduXfUxA==" saltValue="5TPtLq2WoiRSae/yaDPnTw==" spinCount="100000" sqref="EV820" name="Rango2_99_40_5"/>
    <protectedRange algorithmName="SHA-512" hashValue="XZw03RosI/l0z9FxmTtF29EdZ7P+4+ybhqoaAAUmURojSR5XbGfjC4f2i8gMqfY+RI9JvfdCA6PSh9TduXfUxA==" saltValue="5TPtLq2WoiRSae/yaDPnTw==" spinCount="100000" sqref="EV830" name="Rango2_99_41_1"/>
    <protectedRange algorithmName="SHA-512" hashValue="XZw03RosI/l0z9FxmTtF29EdZ7P+4+ybhqoaAAUmURojSR5XbGfjC4f2i8gMqfY+RI9JvfdCA6PSh9TduXfUxA==" saltValue="5TPtLq2WoiRSae/yaDPnTw==" spinCount="100000" sqref="EV834" name="Rango2_99_12_4"/>
    <protectedRange algorithmName="SHA-512" hashValue="XZw03RosI/l0z9FxmTtF29EdZ7P+4+ybhqoaAAUmURojSR5XbGfjC4f2i8gMqfY+RI9JvfdCA6PSh9TduXfUxA==" saltValue="5TPtLq2WoiRSae/yaDPnTw==" spinCount="100000" sqref="EV836" name="Rango2_99_25_3"/>
    <protectedRange algorithmName="SHA-512" hashValue="XZw03RosI/l0z9FxmTtF29EdZ7P+4+ybhqoaAAUmURojSR5XbGfjC4f2i8gMqfY+RI9JvfdCA6PSh9TduXfUxA==" saltValue="5TPtLq2WoiRSae/yaDPnTw==" spinCount="100000" sqref="EV837" name="Rango2_99_48_7"/>
    <protectedRange algorithmName="SHA-512" hashValue="XZw03RosI/l0z9FxmTtF29EdZ7P+4+ybhqoaAAUmURojSR5XbGfjC4f2i8gMqfY+RI9JvfdCA6PSh9TduXfUxA==" saltValue="5TPtLq2WoiRSae/yaDPnTw==" spinCount="100000" sqref="EV840" name="Rango2_99_20_4"/>
    <protectedRange algorithmName="SHA-512" hashValue="XZw03RosI/l0z9FxmTtF29EdZ7P+4+ybhqoaAAUmURojSR5XbGfjC4f2i8gMqfY+RI9JvfdCA6PSh9TduXfUxA==" saltValue="5TPtLq2WoiRSae/yaDPnTw==" spinCount="100000" sqref="EV839" name="Rango2_99_31_2"/>
    <protectedRange algorithmName="SHA-512" hashValue="XZw03RosI/l0z9FxmTtF29EdZ7P+4+ybhqoaAAUmURojSR5XbGfjC4f2i8gMqfY+RI9JvfdCA6PSh9TduXfUxA==" saltValue="5TPtLq2WoiRSae/yaDPnTw==" spinCount="100000" sqref="EV842" name="Rango2_99_3_6"/>
    <protectedRange algorithmName="SHA-512" hashValue="XZw03RosI/l0z9FxmTtF29EdZ7P+4+ybhqoaAAUmURojSR5XbGfjC4f2i8gMqfY+RI9JvfdCA6PSh9TduXfUxA==" saltValue="5TPtLq2WoiRSae/yaDPnTw==" spinCount="100000" sqref="EV845" name="Rango2_99_29_2"/>
    <protectedRange algorithmName="SHA-512" hashValue="XZw03RosI/l0z9FxmTtF29EdZ7P+4+ybhqoaAAUmURojSR5XbGfjC4f2i8gMqfY+RI9JvfdCA6PSh9TduXfUxA==" saltValue="5TPtLq2WoiRSae/yaDPnTw==" spinCount="100000" sqref="EV846" name="Rango2_99_39_1"/>
    <protectedRange algorithmName="SHA-512" hashValue="XZw03RosI/l0z9FxmTtF29EdZ7P+4+ybhqoaAAUmURojSR5XbGfjC4f2i8gMqfY+RI9JvfdCA6PSh9TduXfUxA==" saltValue="5TPtLq2WoiRSae/yaDPnTw==" spinCount="100000" sqref="EV853" name="Rango2_99_7_7"/>
    <protectedRange algorithmName="SHA-512" hashValue="XZw03RosI/l0z9FxmTtF29EdZ7P+4+ybhqoaAAUmURojSR5XbGfjC4f2i8gMqfY+RI9JvfdCA6PSh9TduXfUxA==" saltValue="5TPtLq2WoiRSae/yaDPnTw==" spinCount="100000" sqref="EV848" name="Rango2_99_16_9"/>
    <protectedRange algorithmName="SHA-512" hashValue="XZw03RosI/l0z9FxmTtF29EdZ7P+4+ybhqoaAAUmURojSR5XbGfjC4f2i8gMqfY+RI9JvfdCA6PSh9TduXfUxA==" saltValue="5TPtLq2WoiRSae/yaDPnTw==" spinCount="100000" sqref="EV851" name="Rango2_99_31_3"/>
    <protectedRange algorithmName="SHA-512" hashValue="XZw03RosI/l0z9FxmTtF29EdZ7P+4+ybhqoaAAUmURojSR5XbGfjC4f2i8gMqfY+RI9JvfdCA6PSh9TduXfUxA==" saltValue="5TPtLq2WoiRSae/yaDPnTw==" spinCount="100000" sqref="EE849:EF849" name="Rango2_99_2_6"/>
    <protectedRange algorithmName="SHA-512" hashValue="XZw03RosI/l0z9FxmTtF29EdZ7P+4+ybhqoaAAUmURojSR5XbGfjC4f2i8gMqfY+RI9JvfdCA6PSh9TduXfUxA==" saltValue="5TPtLq2WoiRSae/yaDPnTw==" spinCount="100000" sqref="FQ849" name="Rango2_99_4_6"/>
    <protectedRange algorithmName="SHA-512" hashValue="XZw03RosI/l0z9FxmTtF29EdZ7P+4+ybhqoaAAUmURojSR5XbGfjC4f2i8gMqfY+RI9JvfdCA6PSh9TduXfUxA==" saltValue="5TPtLq2WoiRSae/yaDPnTw==" spinCount="100000" sqref="FT849" name="Rango2_99_5_6"/>
    <protectedRange algorithmName="SHA-512" hashValue="XZw03RosI/l0z9FxmTtF29EdZ7P+4+ybhqoaAAUmURojSR5XbGfjC4f2i8gMqfY+RI9JvfdCA6PSh9TduXfUxA==" saltValue="5TPtLq2WoiRSae/yaDPnTw==" spinCount="100000" sqref="EV856" name="Rango2_99_17_9"/>
    <protectedRange algorithmName="SHA-512" hashValue="XZw03RosI/l0z9FxmTtF29EdZ7P+4+ybhqoaAAUmURojSR5XbGfjC4f2i8gMqfY+RI9JvfdCA6PSh9TduXfUxA==" saltValue="5TPtLq2WoiRSae/yaDPnTw==" spinCount="100000" sqref="EV859" name="Rango2_99_32_6"/>
    <protectedRange algorithmName="SHA-512" hashValue="XZw03RosI/l0z9FxmTtF29EdZ7P+4+ybhqoaAAUmURojSR5XbGfjC4f2i8gMqfY+RI9JvfdCA6PSh9TduXfUxA==" saltValue="5TPtLq2WoiRSae/yaDPnTw==" spinCount="100000" sqref="EV858" name="Rango2_99_35_3"/>
    <protectedRange algorithmName="SHA-512" hashValue="XZw03RosI/l0z9FxmTtF29EdZ7P+4+ybhqoaAAUmURojSR5XbGfjC4f2i8gMqfY+RI9JvfdCA6PSh9TduXfUxA==" saltValue="5TPtLq2WoiRSae/yaDPnTw==" spinCount="100000" sqref="EV860" name="Rango2_99_13_1"/>
    <protectedRange algorithmName="SHA-512" hashValue="XZw03RosI/l0z9FxmTtF29EdZ7P+4+ybhqoaAAUmURojSR5XbGfjC4f2i8gMqfY+RI9JvfdCA6PSh9TduXfUxA==" saltValue="5TPtLq2WoiRSae/yaDPnTw==" spinCount="100000" sqref="EV861" name="Rango2_99_8_6"/>
    <protectedRange algorithmName="SHA-512" hashValue="XZw03RosI/l0z9FxmTtF29EdZ7P+4+ybhqoaAAUmURojSR5XbGfjC4f2i8gMqfY+RI9JvfdCA6PSh9TduXfUxA==" saltValue="5TPtLq2WoiRSae/yaDPnTw==" spinCount="100000" sqref="EV870" name="Rango2_99_10_4"/>
    <protectedRange algorithmName="SHA-512" hashValue="XZw03RosI/l0z9FxmTtF29EdZ7P+4+ybhqoaAAUmURojSR5XbGfjC4f2i8gMqfY+RI9JvfdCA6PSh9TduXfUxA==" saltValue="5TPtLq2WoiRSae/yaDPnTw==" spinCount="100000" sqref="EV865" name="Rango2_99_23_7"/>
    <protectedRange algorithmName="SHA-512" hashValue="XZw03RosI/l0z9FxmTtF29EdZ7P+4+ybhqoaAAUmURojSR5XbGfjC4f2i8gMqfY+RI9JvfdCA6PSh9TduXfUxA==" saltValue="5TPtLq2WoiRSae/yaDPnTw==" spinCount="100000" sqref="EV869" name="Rango2_99_49_2"/>
    <protectedRange algorithmName="SHA-512" hashValue="XZw03RosI/l0z9FxmTtF29EdZ7P+4+ybhqoaAAUmURojSR5XbGfjC4f2i8gMqfY+RI9JvfdCA6PSh9TduXfUxA==" saltValue="5TPtLq2WoiRSae/yaDPnTw==" spinCount="100000" sqref="EV875" name="Rango2_99_11_2"/>
    <protectedRange algorithmName="SHA-512" hashValue="9+DNppQbWrLYYUMoJ+lyQctV2bX3Vq9kZnegLbpjTLP49It2ovUbcartuoQTeXgP+TGpY//7mDH/UQlFCKDGiA==" saltValue="KUnni6YEm00anzSSvyLqQA==" spinCount="100000" sqref="FG891" name="Rango2_18_16"/>
    <protectedRange algorithmName="SHA-512" hashValue="9+DNppQbWrLYYUMoJ+lyQctV2bX3Vq9kZnegLbpjTLP49It2ovUbcartuoQTeXgP+TGpY//7mDH/UQlFCKDGiA==" saltValue="KUnni6YEm00anzSSvyLqQA==" spinCount="100000" sqref="JN813 JP813" name="Rango2_21_5"/>
    <protectedRange algorithmName="SHA-512" hashValue="9+DNppQbWrLYYUMoJ+lyQctV2bX3Vq9kZnegLbpjTLP49It2ovUbcartuoQTeXgP+TGpY//7mDH/UQlFCKDGiA==" saltValue="KUnni6YEm00anzSSvyLqQA==" spinCount="100000" sqref="JN827 JP827" name="Rango2_16_6"/>
    <protectedRange algorithmName="SHA-512" hashValue="9+DNppQbWrLYYUMoJ+lyQctV2bX3Vq9kZnegLbpjTLP49It2ovUbcartuoQTeXgP+TGpY//7mDH/UQlFCKDGiA==" saltValue="KUnni6YEm00anzSSvyLqQA==" spinCount="100000" sqref="LD824:LE824" name="Rango2_32_11"/>
    <protectedRange algorithmName="SHA-512" hashValue="9+DNppQbWrLYYUMoJ+lyQctV2bX3Vq9kZnegLbpjTLP49It2ovUbcartuoQTeXgP+TGpY//7mDH/UQlFCKDGiA==" saltValue="KUnni6YEm00anzSSvyLqQA==" spinCount="100000" sqref="LD844:LE844 LT843:LU843" name="Rango2_32_12"/>
    <protectedRange algorithmName="SHA-512" hashValue="9+DNppQbWrLYYUMoJ+lyQctV2bX3Vq9kZnegLbpjTLP49It2ovUbcartuoQTeXgP+TGpY//7mDH/UQlFCKDGiA==" saltValue="KUnni6YEm00anzSSvyLqQA==" spinCount="100000" sqref="LL848:LM848" name="Rango2_32_13"/>
    <protectedRange algorithmName="SHA-512" hashValue="9+DNppQbWrLYYUMoJ+lyQctV2bX3Vq9kZnegLbpjTLP49It2ovUbcartuoQTeXgP+TGpY//7mDH/UQlFCKDGiA==" saltValue="KUnni6YEm00anzSSvyLqQA==" spinCount="100000" sqref="LP862:LQ862" name="Rango2_32_14"/>
    <protectedRange algorithmName="SHA-512" hashValue="9+DNppQbWrLYYUMoJ+lyQctV2bX3Vq9kZnegLbpjTLP49It2ovUbcartuoQTeXgP+TGpY//7mDH/UQlFCKDGiA==" saltValue="KUnni6YEm00anzSSvyLqQA==" spinCount="100000" sqref="JN864 JP864" name="Rango2_22_2"/>
    <protectedRange algorithmName="SHA-512" hashValue="9+DNppQbWrLYYUMoJ+lyQctV2bX3Vq9kZnegLbpjTLP49It2ovUbcartuoQTeXgP+TGpY//7mDH/UQlFCKDGiA==" saltValue="KUnni6YEm00anzSSvyLqQA==" spinCount="100000" sqref="LL864:LM864" name="Rango2_32_15"/>
    <protectedRange algorithmName="SHA-512" hashValue="9+DNppQbWrLYYUMoJ+lyQctV2bX3Vq9kZnegLbpjTLP49It2ovUbcartuoQTeXgP+TGpY//7mDH/UQlFCKDGiA==" saltValue="KUnni6YEm00anzSSvyLqQA==" spinCount="100000" sqref="LE879" name="Rango2_26_3"/>
    <protectedRange algorithmName="SHA-512" hashValue="9+DNppQbWrLYYUMoJ+lyQctV2bX3Vq9kZnegLbpjTLP49It2ovUbcartuoQTeXgP+TGpY//7mDH/UQlFCKDGiA==" saltValue="KUnni6YEm00anzSSvyLqQA==" spinCount="100000" sqref="LD879" name="Rango2_45_10"/>
    <protectedRange algorithmName="SHA-512" hashValue="9+DNppQbWrLYYUMoJ+lyQctV2bX3Vq9kZnegLbpjTLP49It2ovUbcartuoQTeXgP+TGpY//7mDH/UQlFCKDGiA==" saltValue="KUnni6YEm00anzSSvyLqQA==" spinCount="100000" sqref="LL920:LM920" name="Rango2_32_16"/>
    <protectedRange algorithmName="SHA-512" hashValue="EMMPgE8t/az1rHHzaZAQIhz+GQV0k2O/tQGA96sJqEEMzz1efIRa4CcLzC7iY9CCscto3g7dwz41haOE28iXYg==" saltValue="CVzFsG4X4LXUMo7796PiDQ==" spinCount="100000" sqref="Y1231" name="Rango2_10_1_8"/>
    <protectedRange algorithmName="SHA-512" hashValue="9+DNppQbWrLYYUMoJ+lyQctV2bX3Vq9kZnegLbpjTLP49It2ovUbcartuoQTeXgP+TGpY//7mDH/UQlFCKDGiA==" saltValue="KUnni6YEm00anzSSvyLqQA==" spinCount="100000" sqref="FG1330" name="Rango2_18_17"/>
    <protectedRange algorithmName="SHA-512" hashValue="9+DNppQbWrLYYUMoJ+lyQctV2bX3Vq9kZnegLbpjTLP49It2ovUbcartuoQTeXgP+TGpY//7mDH/UQlFCKDGiA==" saltValue="KUnni6YEm00anzSSvyLqQA==" spinCount="100000" sqref="FM1386:FN1386" name="Rango2_16_7"/>
    <protectedRange algorithmName="SHA-512" hashValue="9+DNppQbWrLYYUMoJ+lyQctV2bX3Vq9kZnegLbpjTLP49It2ovUbcartuoQTeXgP+TGpY//7mDH/UQlFCKDGiA==" saltValue="KUnni6YEm00anzSSvyLqQA==" spinCount="100000" sqref="FM1387:FN1387" name="Rango2_16_8"/>
    <protectedRange algorithmName="SHA-512" hashValue="9+DNppQbWrLYYUMoJ+lyQctV2bX3Vq9kZnegLbpjTLP49It2ovUbcartuoQTeXgP+TGpY//7mDH/UQlFCKDGiA==" saltValue="KUnni6YEm00anzSSvyLqQA==" spinCount="100000" sqref="FM1388:FN1389" name="Rango2_16_9"/>
    <protectedRange algorithmName="SHA-512" hashValue="9+DNppQbWrLYYUMoJ+lyQctV2bX3Vq9kZnegLbpjTLP49It2ovUbcartuoQTeXgP+TGpY//7mDH/UQlFCKDGiA==" saltValue="KUnni6YEm00anzSSvyLqQA==" spinCount="100000" sqref="FM1390:FN1390" name="Rango2_16_10"/>
    <protectedRange algorithmName="SHA-512" hashValue="9+DNppQbWrLYYUMoJ+lyQctV2bX3Vq9kZnegLbpjTLP49It2ovUbcartuoQTeXgP+TGpY//7mDH/UQlFCKDGiA==" saltValue="KUnni6YEm00anzSSvyLqQA==" spinCount="100000" sqref="FM1391:FN1392" name="Rango2_16_11"/>
    <protectedRange algorithmName="SHA-512" hashValue="9+DNppQbWrLYYUMoJ+lyQctV2bX3Vq9kZnegLbpjTLP49It2ovUbcartuoQTeXgP+TGpY//7mDH/UQlFCKDGiA==" saltValue="KUnni6YEm00anzSSvyLqQA==" spinCount="100000" sqref="FM1393:FN1394" name="Rango2_16_12"/>
    <protectedRange algorithmName="SHA-512" hashValue="9+DNppQbWrLYYUMoJ+lyQctV2bX3Vq9kZnegLbpjTLP49It2ovUbcartuoQTeXgP+TGpY//7mDH/UQlFCKDGiA==" saltValue="KUnni6YEm00anzSSvyLqQA==" spinCount="100000" sqref="FM1395:FN1395" name="Rango2_16_13"/>
    <protectedRange algorithmName="SHA-512" hashValue="9+DNppQbWrLYYUMoJ+lyQctV2bX3Vq9kZnegLbpjTLP49It2ovUbcartuoQTeXgP+TGpY//7mDH/UQlFCKDGiA==" saltValue="KUnni6YEm00anzSSvyLqQA==" spinCount="100000" sqref="FM1396:FN1397" name="Rango2_16_14"/>
    <protectedRange algorithmName="SHA-512" hashValue="9+DNppQbWrLYYUMoJ+lyQctV2bX3Vq9kZnegLbpjTLP49It2ovUbcartuoQTeXgP+TGpY//7mDH/UQlFCKDGiA==" saltValue="KUnni6YEm00anzSSvyLqQA==" spinCount="100000" sqref="FM1398:FN1399" name="Rango2_16_15"/>
    <protectedRange algorithmName="SHA-512" hashValue="9+DNppQbWrLYYUMoJ+lyQctV2bX3Vq9kZnegLbpjTLP49It2ovUbcartuoQTeXgP+TGpY//7mDH/UQlFCKDGiA==" saltValue="KUnni6YEm00anzSSvyLqQA==" spinCount="100000" sqref="FM1400:FN1407" name="Rango2_16_16"/>
    <protectedRange algorithmName="SHA-512" hashValue="9+DNppQbWrLYYUMoJ+lyQctV2bX3Vq9kZnegLbpjTLP49It2ovUbcartuoQTeXgP+TGpY//7mDH/UQlFCKDGiA==" saltValue="KUnni6YEm00anzSSvyLqQA==" spinCount="100000" sqref="FM1408:FN1413" name="Rango2_16_17"/>
    <protectedRange algorithmName="SHA-512" hashValue="9+DNppQbWrLYYUMoJ+lyQctV2bX3Vq9kZnegLbpjTLP49It2ovUbcartuoQTeXgP+TGpY//7mDH/UQlFCKDGiA==" saltValue="KUnni6YEm00anzSSvyLqQA==" spinCount="100000" sqref="FM1414:FN1414" name="Rango2_16_18"/>
    <protectedRange algorithmName="SHA-512" hashValue="9+DNppQbWrLYYUMoJ+lyQctV2bX3Vq9kZnegLbpjTLP49It2ovUbcartuoQTeXgP+TGpY//7mDH/UQlFCKDGiA==" saltValue="KUnni6YEm00anzSSvyLqQA==" spinCount="100000" sqref="FM1415:FN1419" name="Rango2_16_19"/>
    <protectedRange algorithmName="SHA-512" hashValue="9+DNppQbWrLYYUMoJ+lyQctV2bX3Vq9kZnegLbpjTLP49It2ovUbcartuoQTeXgP+TGpY//7mDH/UQlFCKDGiA==" saltValue="KUnni6YEm00anzSSvyLqQA==" spinCount="100000" sqref="FM1420:FN1427" name="Rango2_16_20"/>
    <protectedRange algorithmName="SHA-512" hashValue="9+DNppQbWrLYYUMoJ+lyQctV2bX3Vq9kZnegLbpjTLP49It2ovUbcartuoQTeXgP+TGpY//7mDH/UQlFCKDGiA==" saltValue="KUnni6YEm00anzSSvyLqQA==" spinCount="100000" sqref="FM1428:FN1430" name="Rango2_16_21"/>
    <protectedRange algorithmName="SHA-512" hashValue="9+DNppQbWrLYYUMoJ+lyQctV2bX3Vq9kZnegLbpjTLP49It2ovUbcartuoQTeXgP+TGpY//7mDH/UQlFCKDGiA==" saltValue="KUnni6YEm00anzSSvyLqQA==" spinCount="100000" sqref="FM1431:FN1432" name="Rango2_16_22"/>
    <protectedRange algorithmName="SHA-512" hashValue="9+DNppQbWrLYYUMoJ+lyQctV2bX3Vq9kZnegLbpjTLP49It2ovUbcartuoQTeXgP+TGpY//7mDH/UQlFCKDGiA==" saltValue="KUnni6YEm00anzSSvyLqQA==" spinCount="100000" sqref="FM1433:FN1438" name="Rango2_16_23"/>
    <protectedRange algorithmName="SHA-512" hashValue="9+DNppQbWrLYYUMoJ+lyQctV2bX3Vq9kZnegLbpjTLP49It2ovUbcartuoQTeXgP+TGpY//7mDH/UQlFCKDGiA==" saltValue="KUnni6YEm00anzSSvyLqQA==" spinCount="100000" sqref="FM1439:FN1439" name="Rango2_16_24"/>
    <protectedRange algorithmName="SHA-512" hashValue="9+DNppQbWrLYYUMoJ+lyQctV2bX3Vq9kZnegLbpjTLP49It2ovUbcartuoQTeXgP+TGpY//7mDH/UQlFCKDGiA==" saltValue="KUnni6YEm00anzSSvyLqQA==" spinCount="100000" sqref="FM1440:FN1443" name="Rango2_16_25"/>
    <protectedRange algorithmName="SHA-512" hashValue="9+DNppQbWrLYYUMoJ+lyQctV2bX3Vq9kZnegLbpjTLP49It2ovUbcartuoQTeXgP+TGpY//7mDH/UQlFCKDGiA==" saltValue="KUnni6YEm00anzSSvyLqQA==" spinCount="100000" sqref="FM1444:FN1448" name="Rango2_16_26"/>
    <protectedRange algorithmName="SHA-512" hashValue="9+DNppQbWrLYYUMoJ+lyQctV2bX3Vq9kZnegLbpjTLP49It2ovUbcartuoQTeXgP+TGpY//7mDH/UQlFCKDGiA==" saltValue="KUnni6YEm00anzSSvyLqQA==" spinCount="100000" sqref="FM1449:FN1449" name="Rango2_16_27"/>
    <protectedRange algorithmName="SHA-512" hashValue="9+DNppQbWrLYYUMoJ+lyQctV2bX3Vq9kZnegLbpjTLP49It2ovUbcartuoQTeXgP+TGpY//7mDH/UQlFCKDGiA==" saltValue="KUnni6YEm00anzSSvyLqQA==" spinCount="100000" sqref="FM1450:FN1454" name="Rango2_16_28"/>
    <protectedRange algorithmName="SHA-512" hashValue="9+DNppQbWrLYYUMoJ+lyQctV2bX3Vq9kZnegLbpjTLP49It2ovUbcartuoQTeXgP+TGpY//7mDH/UQlFCKDGiA==" saltValue="KUnni6YEm00anzSSvyLqQA==" spinCount="100000" sqref="FM1455:FN1458" name="Rango2_16_29"/>
    <protectedRange algorithmName="SHA-512" hashValue="9+DNppQbWrLYYUMoJ+lyQctV2bX3Vq9kZnegLbpjTLP49It2ovUbcartuoQTeXgP+TGpY//7mDH/UQlFCKDGiA==" saltValue="KUnni6YEm00anzSSvyLqQA==" spinCount="100000" sqref="FM1459:FN1472" name="Rango2_16_30"/>
    <protectedRange algorithmName="SHA-512" hashValue="9+DNppQbWrLYYUMoJ+lyQctV2bX3Vq9kZnegLbpjTLP49It2ovUbcartuoQTeXgP+TGpY//7mDH/UQlFCKDGiA==" saltValue="KUnni6YEm00anzSSvyLqQA==" spinCount="100000" sqref="FM1473:FN1474" name="Rango2_16_31"/>
    <protectedRange algorithmName="SHA-512" hashValue="9+DNppQbWrLYYUMoJ+lyQctV2bX3Vq9kZnegLbpjTLP49It2ovUbcartuoQTeXgP+TGpY//7mDH/UQlFCKDGiA==" saltValue="KUnni6YEm00anzSSvyLqQA==" spinCount="100000" sqref="FM1475:FN1477" name="Rango2_16_32"/>
    <protectedRange algorithmName="SHA-512" hashValue="9+DNppQbWrLYYUMoJ+lyQctV2bX3Vq9kZnegLbpjTLP49It2ovUbcartuoQTeXgP+TGpY//7mDH/UQlFCKDGiA==" saltValue="KUnni6YEm00anzSSvyLqQA==" spinCount="100000" sqref="FM1478:FN1478" name="Rango2_16_33"/>
    <protectedRange algorithmName="SHA-512" hashValue="9+DNppQbWrLYYUMoJ+lyQctV2bX3Vq9kZnegLbpjTLP49It2ovUbcartuoQTeXgP+TGpY//7mDH/UQlFCKDGiA==" saltValue="KUnni6YEm00anzSSvyLqQA==" spinCount="100000" sqref="FM1479:FN1487" name="Rango2_16_34"/>
    <protectedRange algorithmName="SHA-512" hashValue="9+DNppQbWrLYYUMoJ+lyQctV2bX3Vq9kZnegLbpjTLP49It2ovUbcartuoQTeXgP+TGpY//7mDH/UQlFCKDGiA==" saltValue="KUnni6YEm00anzSSvyLqQA==" spinCount="100000" sqref="FM1488:FN1490" name="Rango2_16_35"/>
    <protectedRange algorithmName="SHA-512" hashValue="9+DNppQbWrLYYUMoJ+lyQctV2bX3Vq9kZnegLbpjTLP49It2ovUbcartuoQTeXgP+TGpY//7mDH/UQlFCKDGiA==" saltValue="KUnni6YEm00anzSSvyLqQA==" spinCount="100000" sqref="FM1491:FN1491" name="Rango2_16_36"/>
    <protectedRange algorithmName="SHA-512" hashValue="9+DNppQbWrLYYUMoJ+lyQctV2bX3Vq9kZnegLbpjTLP49It2ovUbcartuoQTeXgP+TGpY//7mDH/UQlFCKDGiA==" saltValue="KUnni6YEm00anzSSvyLqQA==" spinCount="100000" sqref="FM1492:FN1495" name="Rango2_16_37"/>
    <protectedRange algorithmName="SHA-512" hashValue="9+DNppQbWrLYYUMoJ+lyQctV2bX3Vq9kZnegLbpjTLP49It2ovUbcartuoQTeXgP+TGpY//7mDH/UQlFCKDGiA==" saltValue="KUnni6YEm00anzSSvyLqQA==" spinCount="100000" sqref="FM1496:FN1502" name="Rango2_16_38"/>
    <protectedRange algorithmName="SHA-512" hashValue="9+DNppQbWrLYYUMoJ+lyQctV2bX3Vq9kZnegLbpjTLP49It2ovUbcartuoQTeXgP+TGpY//7mDH/UQlFCKDGiA==" saltValue="KUnni6YEm00anzSSvyLqQA==" spinCount="100000" sqref="FM1503:FN1506" name="Rango2_16_39"/>
    <protectedRange algorithmName="SHA-512" hashValue="9+DNppQbWrLYYUMoJ+lyQctV2bX3Vq9kZnegLbpjTLP49It2ovUbcartuoQTeXgP+TGpY//7mDH/UQlFCKDGiA==" saltValue="KUnni6YEm00anzSSvyLqQA==" spinCount="100000" sqref="FM1507:FN1507" name="Rango2_16_40"/>
    <protectedRange algorithmName="SHA-512" hashValue="9+DNppQbWrLYYUMoJ+lyQctV2bX3Vq9kZnegLbpjTLP49It2ovUbcartuoQTeXgP+TGpY//7mDH/UQlFCKDGiA==" saltValue="KUnni6YEm00anzSSvyLqQA==" spinCount="100000" sqref="FM1508:FN1535" name="Rango2_16_41"/>
    <protectedRange algorithmName="SHA-512" hashValue="9+DNppQbWrLYYUMoJ+lyQctV2bX3Vq9kZnegLbpjTLP49It2ovUbcartuoQTeXgP+TGpY//7mDH/UQlFCKDGiA==" saltValue="KUnni6YEm00anzSSvyLqQA==" spinCount="100000" sqref="FM1536:FN1537" name="Rango2_16_42"/>
    <protectedRange algorithmName="SHA-512" hashValue="9+DNppQbWrLYYUMoJ+lyQctV2bX3Vq9kZnegLbpjTLP49It2ovUbcartuoQTeXgP+TGpY//7mDH/UQlFCKDGiA==" saltValue="KUnni6YEm00anzSSvyLqQA==" spinCount="100000" sqref="FM1538:FN1539" name="Rango2_16_43"/>
    <protectedRange algorithmName="SHA-512" hashValue="9+DNppQbWrLYYUMoJ+lyQctV2bX3Vq9kZnegLbpjTLP49It2ovUbcartuoQTeXgP+TGpY//7mDH/UQlFCKDGiA==" saltValue="KUnni6YEm00anzSSvyLqQA==" spinCount="100000" sqref="FM1540:FN1548" name="Rango2_16_44"/>
    <protectedRange algorithmName="SHA-512" hashValue="9+DNppQbWrLYYUMoJ+lyQctV2bX3Vq9kZnegLbpjTLP49It2ovUbcartuoQTeXgP+TGpY//7mDH/UQlFCKDGiA==" saltValue="KUnni6YEm00anzSSvyLqQA==" spinCount="100000" sqref="FM1549:FN1556" name="Rango2_16_45"/>
    <protectedRange algorithmName="SHA-512" hashValue="9+DNppQbWrLYYUMoJ+lyQctV2bX3Vq9kZnegLbpjTLP49It2ovUbcartuoQTeXgP+TGpY//7mDH/UQlFCKDGiA==" saltValue="KUnni6YEm00anzSSvyLqQA==" spinCount="100000" sqref="FM1557:FN1562" name="Rango2_16_46"/>
    <protectedRange algorithmName="SHA-512" hashValue="9+DNppQbWrLYYUMoJ+lyQctV2bX3Vq9kZnegLbpjTLP49It2ovUbcartuoQTeXgP+TGpY//7mDH/UQlFCKDGiA==" saltValue="KUnni6YEm00anzSSvyLqQA==" spinCount="100000" sqref="FG1659" name="Rango2_18_18"/>
    <protectedRange algorithmName="SHA-512" hashValue="9+DNppQbWrLYYUMoJ+lyQctV2bX3Vq9kZnegLbpjTLP49It2ovUbcartuoQTeXgP+TGpY//7mDH/UQlFCKDGiA==" saltValue="KUnni6YEm00anzSSvyLqQA==" spinCount="100000" sqref="FM1563:FN1737" name="Rango2_16_47"/>
    <protectedRange algorithmName="SHA-512" hashValue="6a5oYwZw9WJcgjqXpleUXH8uaqNEuymPPpeOb7lKBc1WoM6IG/DNyDLWmj2lYwxnZO2yhl+B61kwrxD9m9AdhQ==" saltValue="tdNQPzLQd+n9Ww064QJIaQ==" spinCount="100000" sqref="H1811:H1823" name="Rango2_61_1_4"/>
    <protectedRange algorithmName="SHA-512" hashValue="XM8+0Jh5zLWw02PI0Lt8dLqjTcW5ulySion19FAnruDN6QRp4UwcVqdfQxnOQAItgpWG7rNsELzjwy0iXOonxw==" saltValue="Sd4WFUedDfLKoMQTDrxJuQ==" spinCount="100000" sqref="J1811:J1819" name="Rango2_88_4_4_1_4"/>
    <protectedRange algorithmName="SHA-512" hashValue="EMMPgE8t/az1rHHzaZAQIhz+GQV0k2O/tQGA96sJqEEMzz1efIRa4CcLzC7iY9CCscto3g7dwz41haOE28iXYg==" saltValue="CVzFsG4X4LXUMo7796PiDQ==" spinCount="100000" sqref="K1813:K1821 K1811:L1812 I1811:I1812 E1811:G1812" name="Rango2_10_1_9"/>
    <protectedRange algorithmName="SHA-512" hashValue="6a5oYwZw9WJcgjqXpleUXH8uaqNEuymPPpeOb7lKBc1WoM6IG/DNyDLWmj2lYwxnZO2yhl+B61kwrxD9m9AdhQ==" saltValue="tdNQPzLQd+n9Ww064QJIaQ==" spinCount="100000" sqref="H1832" name="Rango2_61_2_2"/>
    <protectedRange algorithmName="SHA-512" hashValue="EMMPgE8t/az1rHHzaZAQIhz+GQV0k2O/tQGA96sJqEEMzz1efIRa4CcLzC7iY9CCscto3g7dwz41haOE28iXYg==" saltValue="CVzFsG4X4LXUMo7796PiDQ==" spinCount="100000" sqref="I1832 K1832:L1832 D1832:G1832" name="Rango2_10_2_2"/>
    <protectedRange algorithmName="SHA-512" hashValue="XZw03RosI/l0z9FxmTtF29EdZ7P+4+ybhqoaAAUmURojSR5XbGfjC4f2i8gMqfY+RI9JvfdCA6PSh9TduXfUxA==" saltValue="5TPtLq2WoiRSae/yaDPnTw==" spinCount="100000" sqref="N1811:N1812" name="Rango2_99_1_6"/>
    <protectedRange algorithmName="SHA-512" hashValue="XZw03RosI/l0z9FxmTtF29EdZ7P+4+ybhqoaAAUmURojSR5XbGfjC4f2i8gMqfY+RI9JvfdCA6PSh9TduXfUxA==" saltValue="5TPtLq2WoiRSae/yaDPnTw==" spinCount="100000" sqref="Q1811:Q1812" name="Rango2_99_2_7"/>
    <protectedRange algorithmName="SHA-512" hashValue="CHipOQaT63FWw628cQcXXJRZlrbNZ7OgmnEbDx38UmmH7z19GRYEzXFiVOzHAy1OAaAbST7g2bHZHDKQp2qm3w==" saltValue="iRVuL+373yLHv0ZHzS9qog==" spinCount="100000" sqref="AF1811:AG1822 AI1811:AI1821" name="Rango2_88_7_5_1_5"/>
    <protectedRange algorithmName="SHA-512" hashValue="fPHvtIAf3pQeZUoAI9C2/vdXMHBpqqEq+67P5Ypyu4+9IWqs3yc9TZcMWQ0THLxUwqseQPyVvakuYFtCwJHsxA==" saltValue="QHIogSs2PrwAfdqa9PAOFQ==" spinCount="100000" sqref="AB1811:AB1814" name="Rango2_88_5_5_1_4"/>
    <protectedRange algorithmName="SHA-512" hashValue="LEEeiU6pKqm7TAP46VGlz0q+evvFwpT/0iLpRuWuQ7MacbP0OGL1/FSmrIEOg2rb6M+Jla2bPbVWiGag27j87w==" saltValue="HEVt+pS5OloNDlqSnzGLLw==" spinCount="100000" sqref="AH1811:AH1822" name="Rango2_8_7_1_6"/>
    <protectedRange algorithmName="SHA-512" hashValue="q2z5hEFmXS0v2chiPTC/VCoDWNlnhp+Xe6Ybfxe48vIsnB/KTJQxJv+pFUnCXfZ9T6vyJopuqFFNROfQTW/JUw==" saltValue="IctfdGJb5tOTpq+KPi9vww==" spinCount="100000" sqref="AD1811:AE1822" name="Rango2_88_39_1_5"/>
    <protectedRange algorithmName="SHA-512" hashValue="NUll9P9xh7KbSfMYpMxsRZLfDw/y/AzW2LSWlpXVscBDqiAxmzo71xjs+a2lh+jRa7pceOC849slke4+ZKx8LA==" saltValue="8qbkKpQ+CiQuLnqgShNvXA==" spinCount="100000" sqref="S1811:S1823" name="Rango2_88_6_1_4"/>
    <protectedRange algorithmName="SHA-512" hashValue="XZw03RosI/l0z9FxmTtF29EdZ7P+4+ybhqoaAAUmURojSR5XbGfjC4f2i8gMqfY+RI9JvfdCA6PSh9TduXfUxA==" saltValue="5TPtLq2WoiRSae/yaDPnTw==" spinCount="100000" sqref="T1811:W1812 T1813:U1822 T1823 Y1811:Y1812" name="Rango2_99_3_7"/>
    <protectedRange algorithmName="SHA-512" hashValue="9+DNppQbWrLYYUMoJ+lyQctV2bX3Vq9kZnegLbpjTLP49It2ovUbcartuoQTeXgP+TGpY//7mDH/UQlFCKDGiA==" saltValue="KUnni6YEm00anzSSvyLqQA==" spinCount="100000" sqref="AC1811:AC1816" name="Rango2_19_10"/>
    <protectedRange algorithmName="SHA-512" hashValue="RQ91b7oAw60DVtcgB2vRpial2kSdzJx5guGCTYUwXYkKrtrUHfiYnLf9R+SNpYXlJDYpyEJLhcWwP0EqNN86dQ==" saltValue="W3RbH3zrcY9sy39xNwXNxg==" spinCount="100000" sqref="AZ1811:BH1820 BG1821:BH1822" name="Rango2_88_99_1_4"/>
    <protectedRange algorithmName="SHA-512" hashValue="fMbmUM1DQ7FuAPRNvFL5mPdHUYjQnlLFhkuaxvHguaqR7aWyDxcmJs0jLYQfQKY+oyhsMb4Lew4VL6i7um3/ew==" saltValue="ydaTm0CeH8+/cYqoL/AMaQ==" spinCount="100000" sqref="AT1811:AT1813 AV1811:AY1819 AX1820:AY1820" name="Rango2_88_91_1_6"/>
    <protectedRange algorithmName="SHA-512" hashValue="CHipOQaT63FWw628cQcXXJRZlrbNZ7OgmnEbDx38UmmH7z19GRYEzXFiVOzHAy1OAaAbST7g2bHZHDKQp2qm3w==" saltValue="iRVuL+373yLHv0ZHzS9qog==" spinCount="100000" sqref="AK1811:AP1821" name="Rango2_88_7_5_2_2"/>
    <protectedRange algorithmName="SHA-512" hashValue="NkG6oHuDGvGBEiLAAq8MEJHEfLQUMyjihfH+DBXhT+eQW0r1yri7tOJEFRM9nbOejjjXiviq9RFo7KB7wF+xJA==" saltValue="bpjB0AAANu2X/PeR3eiFkA==" spinCount="100000" sqref="AQ1811:AR1812" name="Rango2_88_65_1_4"/>
    <protectedRange algorithmName="SHA-512" hashValue="XZw03RosI/l0z9FxmTtF29EdZ7P+4+ybhqoaAAUmURojSR5XbGfjC4f2i8gMqfY+RI9JvfdCA6PSh9TduXfUxA==" saltValue="5TPtLq2WoiRSae/yaDPnTw==" spinCount="100000" sqref="AS1811:AS1812 AU1811:AU1812 BI1811:BJ1812" name="Rango2_99_4_8"/>
    <protectedRange algorithmName="SHA-512" hashValue="XZw03RosI/l0z9FxmTtF29EdZ7P+4+ybhqoaAAUmURojSR5XbGfjC4f2i8gMqfY+RI9JvfdCA6PSh9TduXfUxA==" saltValue="5TPtLq2WoiRSae/yaDPnTw==" spinCount="100000" sqref="BY1811:CA1812" name="Rango2_99_5_7"/>
    <protectedRange algorithmName="SHA-512" hashValue="XZw03RosI/l0z9FxmTtF29EdZ7P+4+ybhqoaAAUmURojSR5XbGfjC4f2i8gMqfY+RI9JvfdCA6PSh9TduXfUxA==" saltValue="5TPtLq2WoiRSae/yaDPnTw==" spinCount="100000" sqref="CD1811:CE1811" name="Rango2_99_7_8"/>
    <protectedRange algorithmName="SHA-512" hashValue="XZw03RosI/l0z9FxmTtF29EdZ7P+4+ybhqoaAAUmURojSR5XbGfjC4f2i8gMqfY+RI9JvfdCA6PSh9TduXfUxA==" saltValue="5TPtLq2WoiRSae/yaDPnTw==" spinCount="100000" sqref="CO1812:CP1812" name="Rango2_99_8_7"/>
    <protectedRange algorithmName="SHA-512" hashValue="XZw03RosI/l0z9FxmTtF29EdZ7P+4+ybhqoaAAUmURojSR5XbGfjC4f2i8gMqfY+RI9JvfdCA6PSh9TduXfUxA==" saltValue="5TPtLq2WoiRSae/yaDPnTw==" spinCount="100000" sqref="CZ1811:DA1812" name="Rango2_99_9_11"/>
    <protectedRange algorithmName="SHA-512" hashValue="9+DNppQbWrLYYUMoJ+lyQctV2bX3Vq9kZnegLbpjTLP49It2ovUbcartuoQTeXgP+TGpY//7mDH/UQlFCKDGiA==" saltValue="KUnni6YEm00anzSSvyLqQA==" spinCount="100000" sqref="FM1738" name="Rango2_20_11"/>
    <protectedRange algorithmName="SHA-512" hashValue="9+DNppQbWrLYYUMoJ+lyQctV2bX3Vq9kZnegLbpjTLP49It2ovUbcartuoQTeXgP+TGpY//7mDH/UQlFCKDGiA==" saltValue="KUnni6YEm00anzSSvyLqQA==" spinCount="100000" sqref="FJ1738" name="Rango2_18_19"/>
    <protectedRange algorithmName="SHA-512" hashValue="9+DNppQbWrLYYUMoJ+lyQctV2bX3Vq9kZnegLbpjTLP49It2ovUbcartuoQTeXgP+TGpY//7mDH/UQlFCKDGiA==" saltValue="KUnni6YEm00anzSSvyLqQA==" spinCount="100000" sqref="FD1738 FG1738" name="Rango2_17_10"/>
    <protectedRange algorithmName="SHA-512" hashValue="9+DNppQbWrLYYUMoJ+lyQctV2bX3Vq9kZnegLbpjTLP49It2ovUbcartuoQTeXgP+TGpY//7mDH/UQlFCKDGiA==" saltValue="KUnni6YEm00anzSSvyLqQA==" spinCount="100000" sqref="HC1738:HH1738" name="Rango2_15_10"/>
    <protectedRange algorithmName="SHA-512" hashValue="XZw03RosI/l0z9FxmTtF29EdZ7P+4+ybhqoaAAUmURojSR5XbGfjC4f2i8gMqfY+RI9JvfdCA6PSh9TduXfUxA==" saltValue="5TPtLq2WoiRSae/yaDPnTw==" spinCount="100000" sqref="DZ1811:EI1812" name="Rango2_99_10_5"/>
    <protectedRange algorithmName="SHA-512" hashValue="XZw03RosI/l0z9FxmTtF29EdZ7P+4+ybhqoaAAUmURojSR5XbGfjC4f2i8gMqfY+RI9JvfdCA6PSh9TduXfUxA==" saltValue="5TPtLq2WoiRSae/yaDPnTw==" spinCount="100000" sqref="EQ1811:ER1811" name="Rango2_99_11_3"/>
    <protectedRange algorithmName="SHA-512" hashValue="XZw03RosI/l0z9FxmTtF29EdZ7P+4+ybhqoaAAUmURojSR5XbGfjC4f2i8gMqfY+RI9JvfdCA6PSh9TduXfUxA==" saltValue="5TPtLq2WoiRSae/yaDPnTw==" spinCount="100000" sqref="EU1811:EV1811" name="Rango2_99_12_5"/>
    <protectedRange algorithmName="SHA-512" hashValue="9+DNppQbWrLYYUMoJ+lyQctV2bX3Vq9kZnegLbpjTLP49It2ovUbcartuoQTeXgP+TGpY//7mDH/UQlFCKDGiA==" saltValue="KUnni6YEm00anzSSvyLqQA==" spinCount="100000" sqref="FJ1811:FK1811" name="Rango2_25_7"/>
    <protectedRange algorithmName="SHA-512" hashValue="XZw03RosI/l0z9FxmTtF29EdZ7P+4+ybhqoaAAUmURojSR5XbGfjC4f2i8gMqfY+RI9JvfdCA6PSh9TduXfUxA==" saltValue="5TPtLq2WoiRSae/yaDPnTw==" spinCount="100000" sqref="FP1811:FQ1811" name="Rango2_99_13_2"/>
    <protectedRange algorithmName="SHA-512" hashValue="9+DNppQbWrLYYUMoJ+lyQctV2bX3Vq9kZnegLbpjTLP49It2ovUbcartuoQTeXgP+TGpY//7mDH/UQlFCKDGiA==" saltValue="KUnni6YEm00anzSSvyLqQA==" spinCount="100000" sqref="JB1738" name="Rango2_21_3"/>
    <protectedRange algorithmName="SHA-512" hashValue="9+DNppQbWrLYYUMoJ+lyQctV2bX3Vq9kZnegLbpjTLP49It2ovUbcartuoQTeXgP+TGpY//7mDH/UQlFCKDGiA==" saltValue="KUnni6YEm00anzSSvyLqQA==" spinCount="100000" sqref="FM1880" name="Rango2_20_12"/>
    <protectedRange algorithmName="SHA-512" hashValue="9+DNppQbWrLYYUMoJ+lyQctV2bX3Vq9kZnegLbpjTLP49It2ovUbcartuoQTeXgP+TGpY//7mDH/UQlFCKDGiA==" saltValue="KUnni6YEm00anzSSvyLqQA==" spinCount="100000" sqref="FJ1880" name="Rango2_19_12"/>
    <protectedRange algorithmName="SHA-512" hashValue="9+DNppQbWrLYYUMoJ+lyQctV2bX3Vq9kZnegLbpjTLP49It2ovUbcartuoQTeXgP+TGpY//7mDH/UQlFCKDGiA==" saltValue="KUnni6YEm00anzSSvyLqQA==" spinCount="100000" sqref="FG1880" name="Rango2_18_20"/>
    <protectedRange algorithmName="SHA-512" hashValue="9+DNppQbWrLYYUMoJ+lyQctV2bX3Vq9kZnegLbpjTLP49It2ovUbcartuoQTeXgP+TGpY//7mDH/UQlFCKDGiA==" saltValue="KUnni6YEm00anzSSvyLqQA==" spinCount="100000" sqref="FD1880" name="Rango2_17_11"/>
    <protectedRange algorithmName="SHA-512" hashValue="9+DNppQbWrLYYUMoJ+lyQctV2bX3Vq9kZnegLbpjTLP49It2ovUbcartuoQTeXgP+TGpY//7mDH/UQlFCKDGiA==" saltValue="KUnni6YEm00anzSSvyLqQA==" spinCount="100000" sqref="HC1880:HH1880" name="Rango2_15_11"/>
    <protectedRange algorithmName="SHA-512" hashValue="9+DNppQbWrLYYUMoJ+lyQctV2bX3Vq9kZnegLbpjTLP49It2ovUbcartuoQTeXgP+TGpY//7mDH/UQlFCKDGiA==" saltValue="KUnni6YEm00anzSSvyLqQA==" spinCount="100000" sqref="JB1880" name="Rango2_21_4"/>
    <protectedRange algorithmName="SHA-512" hashValue="9+DNppQbWrLYYUMoJ+lyQctV2bX3Vq9kZnegLbpjTLP49It2ovUbcartuoQTeXgP+TGpY//7mDH/UQlFCKDGiA==" saltValue="KUnni6YEm00anzSSvyLqQA==" spinCount="100000" sqref="JN1881" name="Rango2_16_48"/>
    <protectedRange algorithmName="SHA-512" hashValue="D8TacORwT7iz0mF9GEucchnMHfB5er2FFjQsxyeWWyeJkM6Bt3gYQ3LbcHPxZXFpVAYtFOuTrzYOCJrlZDx16g==" saltValue="QtCzIBktdS4NZkOEGcLTRQ==" spinCount="100000" sqref="IR1882" name="Rango2_41_1_3"/>
    <protectedRange algorithmName="SHA-512" hashValue="9+DNppQbWrLYYUMoJ+lyQctV2bX3Vq9kZnegLbpjTLP49It2ovUbcartuoQTeXgP+TGpY//7mDH/UQlFCKDGiA==" saltValue="KUnni6YEm00anzSSvyLqQA==" spinCount="100000" sqref="KP1882" name="Rango2_34_3"/>
    <protectedRange algorithmName="SHA-512" hashValue="9+DNppQbWrLYYUMoJ+lyQctV2bX3Vq9kZnegLbpjTLP49It2ovUbcartuoQTeXgP+TGpY//7mDH/UQlFCKDGiA==" saltValue="KUnni6YEm00anzSSvyLqQA==" spinCount="100000" sqref="JL1881" name="Rango2_36_4"/>
    <protectedRange algorithmName="SHA-512" hashValue="9+DNppQbWrLYYUMoJ+lyQctV2bX3Vq9kZnegLbpjTLP49It2ovUbcartuoQTeXgP+TGpY//7mDH/UQlFCKDGiA==" saltValue="KUnni6YEm00anzSSvyLqQA==" spinCount="100000" sqref="JL1882" name="Rango2_37_6"/>
    <protectedRange algorithmName="SHA-512" hashValue="9+DNppQbWrLYYUMoJ+lyQctV2bX3Vq9kZnegLbpjTLP49It2ovUbcartuoQTeXgP+TGpY//7mDH/UQlFCKDGiA==" saltValue="KUnni6YEm00anzSSvyLqQA==" spinCount="100000" sqref="JN1882" name="Rango2_38_2"/>
    <protectedRange algorithmName="SHA-512" hashValue="9+DNppQbWrLYYUMoJ+lyQctV2bX3Vq9kZnegLbpjTLP49It2ovUbcartuoQTeXgP+TGpY//7mDH/UQlFCKDGiA==" saltValue="KUnni6YEm00anzSSvyLqQA==" spinCount="100000" sqref="KV1881" name="Rango2_39_7"/>
    <protectedRange algorithmName="SHA-512" hashValue="9+DNppQbWrLYYUMoJ+lyQctV2bX3Vq9kZnegLbpjTLP49It2ovUbcartuoQTeXgP+TGpY//7mDH/UQlFCKDGiA==" saltValue="KUnni6YEm00anzSSvyLqQA==" spinCount="100000" sqref="KV1882" name="Rango2_40_5"/>
    <protectedRange algorithmName="SHA-512" hashValue="9+DNppQbWrLYYUMoJ+lyQctV2bX3Vq9kZnegLbpjTLP49It2ovUbcartuoQTeXgP+TGpY//7mDH/UQlFCKDGiA==" saltValue="KUnni6YEm00anzSSvyLqQA==" spinCount="100000" sqref="LB1881:MO1881" name="Rango2_24_6"/>
    <protectedRange algorithmName="SHA-512" hashValue="9+DNppQbWrLYYUMoJ+lyQctV2bX3Vq9kZnegLbpjTLP49It2ovUbcartuoQTeXgP+TGpY//7mDH/UQlFCKDGiA==" saltValue="KUnni6YEm00anzSSvyLqQA==" spinCount="100000" sqref="LB1882:MO1882" name="Rango2_35_4"/>
    <protectedRange algorithmName="SHA-512" hashValue="EMMPgE8t/az1rHHzaZAQIhz+GQV0k2O/tQGA96sJqEEMzz1efIRa4CcLzC7iY9CCscto3g7dwz41haOE28iXYg==" saltValue="CVzFsG4X4LXUMo7796PiDQ==" spinCount="100000" sqref="B1904" name="Rango2_10_1_10"/>
    <protectedRange algorithmName="SHA-512" hashValue="6a5oYwZw9WJcgjqXpleUXH8uaqNEuymPPpeOb7lKBc1WoM6IG/DNyDLWmj2lYwxnZO2yhl+B61kwrxD9m9AdhQ==" saltValue="tdNQPzLQd+n9Ww064QJIaQ==" spinCount="100000" sqref="H1997" name="Rango2_61_1_5"/>
    <protectedRange algorithmName="SHA-512" hashValue="EMMPgE8t/az1rHHzaZAQIhz+GQV0k2O/tQGA96sJqEEMzz1efIRa4CcLzC7iY9CCscto3g7dwz41haOE28iXYg==" saltValue="CVzFsG4X4LXUMo7796PiDQ==" spinCount="100000" sqref="K1997:L1997 I1997 C1998:C2122 B1997:G1997" name="Rango2_10_1_1"/>
    <protectedRange algorithmName="SHA-512" hashValue="6a5oYwZw9WJcgjqXpleUXH8uaqNEuymPPpeOb7lKBc1WoM6IG/DNyDLWmj2lYwxnZO2yhl+B61kwrxD9m9AdhQ==" saltValue="tdNQPzLQd+n9Ww064QJIaQ==" spinCount="100000" sqref="H1998" name="Rango2_61_1_6"/>
    <protectedRange algorithmName="SHA-512" hashValue="EMMPgE8t/az1rHHzaZAQIhz+GQV0k2O/tQGA96sJqEEMzz1efIRa4CcLzC7iY9CCscto3g7dwz41haOE28iXYg==" saltValue="CVzFsG4X4LXUMo7796PiDQ==" spinCount="100000" sqref="K1998:L1998 I1998 B1998 D1998:G1998" name="Rango2_10_1_2"/>
    <protectedRange algorithmName="SHA-512" hashValue="6a5oYwZw9WJcgjqXpleUXH8uaqNEuymPPpeOb7lKBc1WoM6IG/DNyDLWmj2lYwxnZO2yhl+B61kwrxD9m9AdhQ==" saltValue="tdNQPzLQd+n9Ww064QJIaQ==" spinCount="100000" sqref="H1999" name="Rango2_61_1_7"/>
    <protectedRange algorithmName="SHA-512" hashValue="EMMPgE8t/az1rHHzaZAQIhz+GQV0k2O/tQGA96sJqEEMzz1efIRa4CcLzC7iY9CCscto3g7dwz41haOE28iXYg==" saltValue="CVzFsG4X4LXUMo7796PiDQ==" spinCount="100000" sqref="K1999:L1999 I1999 B1999 D1999:G1999" name="Rango2_10_1_3"/>
    <protectedRange algorithmName="SHA-512" hashValue="6a5oYwZw9WJcgjqXpleUXH8uaqNEuymPPpeOb7lKBc1WoM6IG/DNyDLWmj2lYwxnZO2yhl+B61kwrxD9m9AdhQ==" saltValue="tdNQPzLQd+n9Ww064QJIaQ==" spinCount="100000" sqref="H2000" name="Rango2_61_1_8"/>
    <protectedRange algorithmName="SHA-512" hashValue="EMMPgE8t/az1rHHzaZAQIhz+GQV0k2O/tQGA96sJqEEMzz1efIRa4CcLzC7iY9CCscto3g7dwz41haOE28iXYg==" saltValue="CVzFsG4X4LXUMo7796PiDQ==" spinCount="100000" sqref="K2000:L2000 I2000 B2000 D2000:G2000" name="Rango2_10_1_11"/>
    <protectedRange algorithmName="SHA-512" hashValue="6a5oYwZw9WJcgjqXpleUXH8uaqNEuymPPpeOb7lKBc1WoM6IG/DNyDLWmj2lYwxnZO2yhl+B61kwrxD9m9AdhQ==" saltValue="tdNQPzLQd+n9Ww064QJIaQ==" spinCount="100000" sqref="H2001" name="Rango2_61_1_9"/>
    <protectedRange algorithmName="SHA-512" hashValue="EMMPgE8t/az1rHHzaZAQIhz+GQV0k2O/tQGA96sJqEEMzz1efIRa4CcLzC7iY9CCscto3g7dwz41haOE28iXYg==" saltValue="CVzFsG4X4LXUMo7796PiDQ==" spinCount="100000" sqref="K2001:L2001 I2001 B2001 D2001:G2001" name="Rango2_10_1_12"/>
    <protectedRange algorithmName="SHA-512" hashValue="6a5oYwZw9WJcgjqXpleUXH8uaqNEuymPPpeOb7lKBc1WoM6IG/DNyDLWmj2lYwxnZO2yhl+B61kwrxD9m9AdhQ==" saltValue="tdNQPzLQd+n9Ww064QJIaQ==" spinCount="100000" sqref="H2002" name="Rango2_61_1_10"/>
    <protectedRange algorithmName="SHA-512" hashValue="EMMPgE8t/az1rHHzaZAQIhz+GQV0k2O/tQGA96sJqEEMzz1efIRa4CcLzC7iY9CCscto3g7dwz41haOE28iXYg==" saltValue="CVzFsG4X4LXUMo7796PiDQ==" spinCount="100000" sqref="K2002:L2002 I2002 B2002 D2002:G2002" name="Rango2_10_1_13"/>
    <protectedRange algorithmName="SHA-512" hashValue="6a5oYwZw9WJcgjqXpleUXH8uaqNEuymPPpeOb7lKBc1WoM6IG/DNyDLWmj2lYwxnZO2yhl+B61kwrxD9m9AdhQ==" saltValue="tdNQPzLQd+n9Ww064QJIaQ==" spinCount="100000" sqref="H2003" name="Rango2_61_1_11"/>
    <protectedRange algorithmName="SHA-512" hashValue="EMMPgE8t/az1rHHzaZAQIhz+GQV0k2O/tQGA96sJqEEMzz1efIRa4CcLzC7iY9CCscto3g7dwz41haOE28iXYg==" saltValue="CVzFsG4X4LXUMo7796PiDQ==" spinCount="100000" sqref="K2003:L2003 I2003 B2003 D2003:G2003" name="Rango2_10_1_14"/>
    <protectedRange algorithmName="SHA-512" hashValue="6a5oYwZw9WJcgjqXpleUXH8uaqNEuymPPpeOb7lKBc1WoM6IG/DNyDLWmj2lYwxnZO2yhl+B61kwrxD9m9AdhQ==" saltValue="tdNQPzLQd+n9Ww064QJIaQ==" spinCount="100000" sqref="H2004" name="Rango2_61_1_12"/>
    <protectedRange algorithmName="SHA-512" hashValue="EMMPgE8t/az1rHHzaZAQIhz+GQV0k2O/tQGA96sJqEEMzz1efIRa4CcLzC7iY9CCscto3g7dwz41haOE28iXYg==" saltValue="CVzFsG4X4LXUMo7796PiDQ==" spinCount="100000" sqref="K2004:L2004 I2004 B2004 D2004:G2004" name="Rango2_10_1_15"/>
    <protectedRange algorithmName="SHA-512" hashValue="6a5oYwZw9WJcgjqXpleUXH8uaqNEuymPPpeOb7lKBc1WoM6IG/DNyDLWmj2lYwxnZO2yhl+B61kwrxD9m9AdhQ==" saltValue="tdNQPzLQd+n9Ww064QJIaQ==" spinCount="100000" sqref="H2005" name="Rango2_61_1_13"/>
    <protectedRange algorithmName="SHA-512" hashValue="EMMPgE8t/az1rHHzaZAQIhz+GQV0k2O/tQGA96sJqEEMzz1efIRa4CcLzC7iY9CCscto3g7dwz41haOE28iXYg==" saltValue="CVzFsG4X4LXUMo7796PiDQ==" spinCount="100000" sqref="K2005:L2005 B2005 D2005:G2005" name="Rango2_10_1_16"/>
    <protectedRange algorithmName="SHA-512" hashValue="6a5oYwZw9WJcgjqXpleUXH8uaqNEuymPPpeOb7lKBc1WoM6IG/DNyDLWmj2lYwxnZO2yhl+B61kwrxD9m9AdhQ==" saltValue="tdNQPzLQd+n9Ww064QJIaQ==" spinCount="100000" sqref="H2006" name="Rango2_61_1_14"/>
    <protectedRange algorithmName="SHA-512" hashValue="EMMPgE8t/az1rHHzaZAQIhz+GQV0k2O/tQGA96sJqEEMzz1efIRa4CcLzC7iY9CCscto3g7dwz41haOE28iXYg==" saltValue="CVzFsG4X4LXUMo7796PiDQ==" spinCount="100000" sqref="K2006:L2006 I2006 B2006 D2006:G2006" name="Rango2_10_1_17"/>
    <protectedRange algorithmName="SHA-512" hashValue="6a5oYwZw9WJcgjqXpleUXH8uaqNEuymPPpeOb7lKBc1WoM6IG/DNyDLWmj2lYwxnZO2yhl+B61kwrxD9m9AdhQ==" saltValue="tdNQPzLQd+n9Ww064QJIaQ==" spinCount="100000" sqref="H2007" name="Rango2_61_1_15"/>
    <protectedRange algorithmName="SHA-512" hashValue="EMMPgE8t/az1rHHzaZAQIhz+GQV0k2O/tQGA96sJqEEMzz1efIRa4CcLzC7iY9CCscto3g7dwz41haOE28iXYg==" saltValue="CVzFsG4X4LXUMo7796PiDQ==" spinCount="100000" sqref="K2007:L2007 I2007 B2007 D2007:G2007" name="Rango2_10_1_18"/>
    <protectedRange algorithmName="SHA-512" hashValue="6a5oYwZw9WJcgjqXpleUXH8uaqNEuymPPpeOb7lKBc1WoM6IG/DNyDLWmj2lYwxnZO2yhl+B61kwrxD9m9AdhQ==" saltValue="tdNQPzLQd+n9Ww064QJIaQ==" spinCount="100000" sqref="H2008:H2010" name="Rango2_61_1_16"/>
    <protectedRange algorithmName="SHA-512" hashValue="EMMPgE8t/az1rHHzaZAQIhz+GQV0k2O/tQGA96sJqEEMzz1efIRa4CcLzC7iY9CCscto3g7dwz41haOE28iXYg==" saltValue="CVzFsG4X4LXUMo7796PiDQ==" spinCount="100000" sqref="K2008:L2010 I2008:I2010 B2008:B2010 D2008:G2010" name="Rango2_10_1_19"/>
    <protectedRange algorithmName="SHA-512" hashValue="6a5oYwZw9WJcgjqXpleUXH8uaqNEuymPPpeOb7lKBc1WoM6IG/DNyDLWmj2lYwxnZO2yhl+B61kwrxD9m9AdhQ==" saltValue="tdNQPzLQd+n9Ww064QJIaQ==" spinCount="100000" sqref="H2011" name="Rango2_61_1_17"/>
    <protectedRange algorithmName="SHA-512" hashValue="EMMPgE8t/az1rHHzaZAQIhz+GQV0k2O/tQGA96sJqEEMzz1efIRa4CcLzC7iY9CCscto3g7dwz41haOE28iXYg==" saltValue="CVzFsG4X4LXUMo7796PiDQ==" spinCount="100000" sqref="K2011:L2011 I2011 B2011 D2011:G2011" name="Rango2_10_1_20"/>
    <protectedRange algorithmName="SHA-512" hashValue="6a5oYwZw9WJcgjqXpleUXH8uaqNEuymPPpeOb7lKBc1WoM6IG/DNyDLWmj2lYwxnZO2yhl+B61kwrxD9m9AdhQ==" saltValue="tdNQPzLQd+n9Ww064QJIaQ==" spinCount="100000" sqref="H2012:H2013" name="Rango2_61_1_18"/>
    <protectedRange algorithmName="SHA-512" hashValue="EMMPgE8t/az1rHHzaZAQIhz+GQV0k2O/tQGA96sJqEEMzz1efIRa4CcLzC7iY9CCscto3g7dwz41haOE28iXYg==" saltValue="CVzFsG4X4LXUMo7796PiDQ==" spinCount="100000" sqref="K2012:L2013 B2012:B2013 D2012:G2013" name="Rango2_10_1_21"/>
    <protectedRange algorithmName="SHA-512" hashValue="6a5oYwZw9WJcgjqXpleUXH8uaqNEuymPPpeOb7lKBc1WoM6IG/DNyDLWmj2lYwxnZO2yhl+B61kwrxD9m9AdhQ==" saltValue="tdNQPzLQd+n9Ww064QJIaQ==" spinCount="100000" sqref="H2014" name="Rango2_61_1_19"/>
    <protectedRange algorithmName="SHA-512" hashValue="EMMPgE8t/az1rHHzaZAQIhz+GQV0k2O/tQGA96sJqEEMzz1efIRa4CcLzC7iY9CCscto3g7dwz41haOE28iXYg==" saltValue="CVzFsG4X4LXUMo7796PiDQ==" spinCount="100000" sqref="K2014:L2014 I2014 B2014 D2014:G2014" name="Rango2_10_1_22"/>
    <protectedRange algorithmName="SHA-512" hashValue="6a5oYwZw9WJcgjqXpleUXH8uaqNEuymPPpeOb7lKBc1WoM6IG/DNyDLWmj2lYwxnZO2yhl+B61kwrxD9m9AdhQ==" saltValue="tdNQPzLQd+n9Ww064QJIaQ==" spinCount="100000" sqref="H2015" name="Rango2_61_1_20"/>
    <protectedRange algorithmName="SHA-512" hashValue="EMMPgE8t/az1rHHzaZAQIhz+GQV0k2O/tQGA96sJqEEMzz1efIRa4CcLzC7iY9CCscto3g7dwz41haOE28iXYg==" saltValue="CVzFsG4X4LXUMo7796PiDQ==" spinCount="100000" sqref="K2015:L2015 I2015 B2015 D2015:G2015" name="Rango2_10_1_23"/>
    <protectedRange algorithmName="SHA-512" hashValue="6a5oYwZw9WJcgjqXpleUXH8uaqNEuymPPpeOb7lKBc1WoM6IG/DNyDLWmj2lYwxnZO2yhl+B61kwrxD9m9AdhQ==" saltValue="tdNQPzLQd+n9Ww064QJIaQ==" spinCount="100000" sqref="H2016" name="Rango2_61_1_21"/>
    <protectedRange algorithmName="SHA-512" hashValue="EMMPgE8t/az1rHHzaZAQIhz+GQV0k2O/tQGA96sJqEEMzz1efIRa4CcLzC7iY9CCscto3g7dwz41haOE28iXYg==" saltValue="CVzFsG4X4LXUMo7796PiDQ==" spinCount="100000" sqref="K2016:L2016 I2016 B2016 D2016:G2016" name="Rango2_10_1_24"/>
    <protectedRange algorithmName="SHA-512" hashValue="6a5oYwZw9WJcgjqXpleUXH8uaqNEuymPPpeOb7lKBc1WoM6IG/DNyDLWmj2lYwxnZO2yhl+B61kwrxD9m9AdhQ==" saltValue="tdNQPzLQd+n9Ww064QJIaQ==" spinCount="100000" sqref="H2017" name="Rango2_61_1_22"/>
    <protectedRange algorithmName="SHA-512" hashValue="EMMPgE8t/az1rHHzaZAQIhz+GQV0k2O/tQGA96sJqEEMzz1efIRa4CcLzC7iY9CCscto3g7dwz41haOE28iXYg==" saltValue="CVzFsG4X4LXUMo7796PiDQ==" spinCount="100000" sqref="K2017:L2017 I2017 B2017 D2017:G2017" name="Rango2_10_1_25"/>
    <protectedRange algorithmName="SHA-512" hashValue="6a5oYwZw9WJcgjqXpleUXH8uaqNEuymPPpeOb7lKBc1WoM6IG/DNyDLWmj2lYwxnZO2yhl+B61kwrxD9m9AdhQ==" saltValue="tdNQPzLQd+n9Ww064QJIaQ==" spinCount="100000" sqref="H2018" name="Rango2_61_1_23"/>
    <protectedRange algorithmName="SHA-512" hashValue="EMMPgE8t/az1rHHzaZAQIhz+GQV0k2O/tQGA96sJqEEMzz1efIRa4CcLzC7iY9CCscto3g7dwz41haOE28iXYg==" saltValue="CVzFsG4X4LXUMo7796PiDQ==" spinCount="100000" sqref="K2018:L2018 I2018 B2018 D2018:G2018" name="Rango2_10_1_26"/>
    <protectedRange algorithmName="SHA-512" hashValue="6a5oYwZw9WJcgjqXpleUXH8uaqNEuymPPpeOb7lKBc1WoM6IG/DNyDLWmj2lYwxnZO2yhl+B61kwrxD9m9AdhQ==" saltValue="tdNQPzLQd+n9Ww064QJIaQ==" spinCount="100000" sqref="H2019" name="Rango2_61_1_24"/>
    <protectedRange algorithmName="SHA-512" hashValue="EMMPgE8t/az1rHHzaZAQIhz+GQV0k2O/tQGA96sJqEEMzz1efIRa4CcLzC7iY9CCscto3g7dwz41haOE28iXYg==" saltValue="CVzFsG4X4LXUMo7796PiDQ==" spinCount="100000" sqref="K2019:L2019 I2019 B2019 D2019:G2019" name="Rango2_10_1_27"/>
    <protectedRange algorithmName="SHA-512" hashValue="6a5oYwZw9WJcgjqXpleUXH8uaqNEuymPPpeOb7lKBc1WoM6IG/DNyDLWmj2lYwxnZO2yhl+B61kwrxD9m9AdhQ==" saltValue="tdNQPzLQd+n9Ww064QJIaQ==" spinCount="100000" sqref="H2020:H2021" name="Rango2_61_1_25"/>
    <protectedRange algorithmName="SHA-512" hashValue="EMMPgE8t/az1rHHzaZAQIhz+GQV0k2O/tQGA96sJqEEMzz1efIRa4CcLzC7iY9CCscto3g7dwz41haOE28iXYg==" saltValue="CVzFsG4X4LXUMo7796PiDQ==" spinCount="100000" sqref="K2020:L2021 I2020:I2021 B2020:B2021 D2020:G2021" name="Rango2_10_1_28"/>
    <protectedRange algorithmName="SHA-512" hashValue="6a5oYwZw9WJcgjqXpleUXH8uaqNEuymPPpeOb7lKBc1WoM6IG/DNyDLWmj2lYwxnZO2yhl+B61kwrxD9m9AdhQ==" saltValue="tdNQPzLQd+n9Ww064QJIaQ==" spinCount="100000" sqref="H2022:H2030" name="Rango2_61_1_26"/>
    <protectedRange algorithmName="SHA-512" hashValue="EMMPgE8t/az1rHHzaZAQIhz+GQV0k2O/tQGA96sJqEEMzz1efIRa4CcLzC7iY9CCscto3g7dwz41haOE28iXYg==" saltValue="CVzFsG4X4LXUMo7796PiDQ==" spinCount="100000" sqref="K2022:L2030 I2022:I2030 B2022:B2030 D2022:G2030" name="Rango2_10_1_29"/>
    <protectedRange algorithmName="SHA-512" hashValue="6a5oYwZw9WJcgjqXpleUXH8uaqNEuymPPpeOb7lKBc1WoM6IG/DNyDLWmj2lYwxnZO2yhl+B61kwrxD9m9AdhQ==" saltValue="tdNQPzLQd+n9Ww064QJIaQ==" spinCount="100000" sqref="H2031:H2032" name="Rango2_61_1_27"/>
    <protectedRange algorithmName="SHA-512" hashValue="EMMPgE8t/az1rHHzaZAQIhz+GQV0k2O/tQGA96sJqEEMzz1efIRa4CcLzC7iY9CCscto3g7dwz41haOE28iXYg==" saltValue="CVzFsG4X4LXUMo7796PiDQ==" spinCount="100000" sqref="K2031:L2032 I2031:I2032 B2031:B2032 D2031:G2032" name="Rango2_10_1_30"/>
    <protectedRange algorithmName="SHA-512" hashValue="6a5oYwZw9WJcgjqXpleUXH8uaqNEuymPPpeOb7lKBc1WoM6IG/DNyDLWmj2lYwxnZO2yhl+B61kwrxD9m9AdhQ==" saltValue="tdNQPzLQd+n9Ww064QJIaQ==" spinCount="100000" sqref="H2033" name="Rango2_61_1_28"/>
    <protectedRange algorithmName="SHA-512" hashValue="EMMPgE8t/az1rHHzaZAQIhz+GQV0k2O/tQGA96sJqEEMzz1efIRa4CcLzC7iY9CCscto3g7dwz41haOE28iXYg==" saltValue="CVzFsG4X4LXUMo7796PiDQ==" spinCount="100000" sqref="K2033:L2033 I2033 B2033 D2033:G2033" name="Rango2_10_1_31"/>
    <protectedRange algorithmName="SHA-512" hashValue="6a5oYwZw9WJcgjqXpleUXH8uaqNEuymPPpeOb7lKBc1WoM6IG/DNyDLWmj2lYwxnZO2yhl+B61kwrxD9m9AdhQ==" saltValue="tdNQPzLQd+n9Ww064QJIaQ==" spinCount="100000" sqref="H2034:H2035" name="Rango2_61_1_29"/>
    <protectedRange algorithmName="SHA-512" hashValue="EMMPgE8t/az1rHHzaZAQIhz+GQV0k2O/tQGA96sJqEEMzz1efIRa4CcLzC7iY9CCscto3g7dwz41haOE28iXYg==" saltValue="CVzFsG4X4LXUMo7796PiDQ==" spinCount="100000" sqref="K2034:L2035 I2034:I2035 B2034:B2035 D2034:G2035" name="Rango2_10_1_32"/>
    <protectedRange algorithmName="SHA-512" hashValue="6a5oYwZw9WJcgjqXpleUXH8uaqNEuymPPpeOb7lKBc1WoM6IG/DNyDLWmj2lYwxnZO2yhl+B61kwrxD9m9AdhQ==" saltValue="tdNQPzLQd+n9Ww064QJIaQ==" spinCount="100000" sqref="H2036:H2037" name="Rango2_61_1_30"/>
    <protectedRange algorithmName="SHA-512" hashValue="EMMPgE8t/az1rHHzaZAQIhz+GQV0k2O/tQGA96sJqEEMzz1efIRa4CcLzC7iY9CCscto3g7dwz41haOE28iXYg==" saltValue="CVzFsG4X4LXUMo7796PiDQ==" spinCount="100000" sqref="K2036:L2037 I2036:I2037 B2036:B2037 D2036:G2037" name="Rango2_10_1_33"/>
    <protectedRange algorithmName="SHA-512" hashValue="6a5oYwZw9WJcgjqXpleUXH8uaqNEuymPPpeOb7lKBc1WoM6IG/DNyDLWmj2lYwxnZO2yhl+B61kwrxD9m9AdhQ==" saltValue="tdNQPzLQd+n9Ww064QJIaQ==" spinCount="100000" sqref="H2038" name="Rango2_61_1_31"/>
    <protectedRange algorithmName="SHA-512" hashValue="EMMPgE8t/az1rHHzaZAQIhz+GQV0k2O/tQGA96sJqEEMzz1efIRa4CcLzC7iY9CCscto3g7dwz41haOE28iXYg==" saltValue="CVzFsG4X4LXUMo7796PiDQ==" spinCount="100000" sqref="K2038:L2038 I2038 B2038 D2038:G2038" name="Rango2_10_1_34"/>
    <protectedRange algorithmName="SHA-512" hashValue="6a5oYwZw9WJcgjqXpleUXH8uaqNEuymPPpeOb7lKBc1WoM6IG/DNyDLWmj2lYwxnZO2yhl+B61kwrxD9m9AdhQ==" saltValue="tdNQPzLQd+n9Ww064QJIaQ==" spinCount="100000" sqref="H2039" name="Rango2_61_1_32"/>
    <protectedRange algorithmName="SHA-512" hashValue="EMMPgE8t/az1rHHzaZAQIhz+GQV0k2O/tQGA96sJqEEMzz1efIRa4CcLzC7iY9CCscto3g7dwz41haOE28iXYg==" saltValue="CVzFsG4X4LXUMo7796PiDQ==" spinCount="100000" sqref="K2039:L2039 I2039 B2039 D2039:G2039" name="Rango2_10_1_35"/>
    <protectedRange algorithmName="SHA-512" hashValue="6a5oYwZw9WJcgjqXpleUXH8uaqNEuymPPpeOb7lKBc1WoM6IG/DNyDLWmj2lYwxnZO2yhl+B61kwrxD9m9AdhQ==" saltValue="tdNQPzLQd+n9Ww064QJIaQ==" spinCount="100000" sqref="H2040" name="Rango2_61_1_33"/>
    <protectedRange algorithmName="SHA-512" hashValue="EMMPgE8t/az1rHHzaZAQIhz+GQV0k2O/tQGA96sJqEEMzz1efIRa4CcLzC7iY9CCscto3g7dwz41haOE28iXYg==" saltValue="CVzFsG4X4LXUMo7796PiDQ==" spinCount="100000" sqref="K2040:L2040 I2040 B2040 D2040:G2040" name="Rango2_10_1_36"/>
    <protectedRange algorithmName="SHA-512" hashValue="6a5oYwZw9WJcgjqXpleUXH8uaqNEuymPPpeOb7lKBc1WoM6IG/DNyDLWmj2lYwxnZO2yhl+B61kwrxD9m9AdhQ==" saltValue="tdNQPzLQd+n9Ww064QJIaQ==" spinCount="100000" sqref="H2041" name="Rango2_61_1_34"/>
    <protectedRange algorithmName="SHA-512" hashValue="EMMPgE8t/az1rHHzaZAQIhz+GQV0k2O/tQGA96sJqEEMzz1efIRa4CcLzC7iY9CCscto3g7dwz41haOE28iXYg==" saltValue="CVzFsG4X4LXUMo7796PiDQ==" spinCount="100000" sqref="K2041:L2041 I2041 B2041 D2041:G2041" name="Rango2_10_1_37"/>
    <protectedRange algorithmName="SHA-512" hashValue="6a5oYwZw9WJcgjqXpleUXH8uaqNEuymPPpeOb7lKBc1WoM6IG/DNyDLWmj2lYwxnZO2yhl+B61kwrxD9m9AdhQ==" saltValue="tdNQPzLQd+n9Ww064QJIaQ==" spinCount="100000" sqref="H2042:H2043" name="Rango2_61_1_35"/>
    <protectedRange algorithmName="SHA-512" hashValue="EMMPgE8t/az1rHHzaZAQIhz+GQV0k2O/tQGA96sJqEEMzz1efIRa4CcLzC7iY9CCscto3g7dwz41haOE28iXYg==" saltValue="CVzFsG4X4LXUMo7796PiDQ==" spinCount="100000" sqref="K2042:L2043 I2042:I2043 B2042:B2043 D2042:G2043" name="Rango2_10_1_38"/>
    <protectedRange algorithmName="SHA-512" hashValue="6a5oYwZw9WJcgjqXpleUXH8uaqNEuymPPpeOb7lKBc1WoM6IG/DNyDLWmj2lYwxnZO2yhl+B61kwrxD9m9AdhQ==" saltValue="tdNQPzLQd+n9Ww064QJIaQ==" spinCount="100000" sqref="H2044:H2045" name="Rango2_61_1_36"/>
    <protectedRange algorithmName="SHA-512" hashValue="EMMPgE8t/az1rHHzaZAQIhz+GQV0k2O/tQGA96sJqEEMzz1efIRa4CcLzC7iY9CCscto3g7dwz41haOE28iXYg==" saltValue="CVzFsG4X4LXUMo7796PiDQ==" spinCount="100000" sqref="K2044:L2045 I2044:I2045 B2044:B2045 D2044:G2045" name="Rango2_10_1_39"/>
    <protectedRange algorithmName="SHA-512" hashValue="6a5oYwZw9WJcgjqXpleUXH8uaqNEuymPPpeOb7lKBc1WoM6IG/DNyDLWmj2lYwxnZO2yhl+B61kwrxD9m9AdhQ==" saltValue="tdNQPzLQd+n9Ww064QJIaQ==" spinCount="100000" sqref="H2046:H2047" name="Rango2_61_1_37"/>
    <protectedRange algorithmName="SHA-512" hashValue="EMMPgE8t/az1rHHzaZAQIhz+GQV0k2O/tQGA96sJqEEMzz1efIRa4CcLzC7iY9CCscto3g7dwz41haOE28iXYg==" saltValue="CVzFsG4X4LXUMo7796PiDQ==" spinCount="100000" sqref="K2046:L2047 I2046:I2047 B2046:B2047 D2046:G2047" name="Rango2_10_1_40"/>
    <protectedRange algorithmName="SHA-512" hashValue="6a5oYwZw9WJcgjqXpleUXH8uaqNEuymPPpeOb7lKBc1WoM6IG/DNyDLWmj2lYwxnZO2yhl+B61kwrxD9m9AdhQ==" saltValue="tdNQPzLQd+n9Ww064QJIaQ==" spinCount="100000" sqref="H2048" name="Rango2_61_1_38"/>
    <protectedRange algorithmName="SHA-512" hashValue="EMMPgE8t/az1rHHzaZAQIhz+GQV0k2O/tQGA96sJqEEMzz1efIRa4CcLzC7iY9CCscto3g7dwz41haOE28iXYg==" saltValue="CVzFsG4X4LXUMo7796PiDQ==" spinCount="100000" sqref="K2048:L2048 I2048 B2048 D2048:G2048" name="Rango2_10_1_41"/>
    <protectedRange algorithmName="SHA-512" hashValue="6a5oYwZw9WJcgjqXpleUXH8uaqNEuymPPpeOb7lKBc1WoM6IG/DNyDLWmj2lYwxnZO2yhl+B61kwrxD9m9AdhQ==" saltValue="tdNQPzLQd+n9Ww064QJIaQ==" spinCount="100000" sqref="H2049:H2054" name="Rango2_61_1_39"/>
    <protectedRange algorithmName="SHA-512" hashValue="EMMPgE8t/az1rHHzaZAQIhz+GQV0k2O/tQGA96sJqEEMzz1efIRa4CcLzC7iY9CCscto3g7dwz41haOE28iXYg==" saltValue="CVzFsG4X4LXUMo7796PiDQ==" spinCount="100000" sqref="K2049:L2054 I2049:I2054 B2049:B2054 D2049:G2054" name="Rango2_10_1_42"/>
    <protectedRange algorithmName="SHA-512" hashValue="6a5oYwZw9WJcgjqXpleUXH8uaqNEuymPPpeOb7lKBc1WoM6IG/DNyDLWmj2lYwxnZO2yhl+B61kwrxD9m9AdhQ==" saltValue="tdNQPzLQd+n9Ww064QJIaQ==" spinCount="100000" sqref="H2055:H2096" name="Rango2_61_1_40"/>
    <protectedRange algorithmName="SHA-512" hashValue="EMMPgE8t/az1rHHzaZAQIhz+GQV0k2O/tQGA96sJqEEMzz1efIRa4CcLzC7iY9CCscto3g7dwz41haOE28iXYg==" saltValue="CVzFsG4X4LXUMo7796PiDQ==" spinCount="100000" sqref="K2055:L2096 I2055:I2096 B2055:B2096 D2055:G2096" name="Rango2_10_1_43"/>
    <protectedRange algorithmName="SHA-512" hashValue="6a5oYwZw9WJcgjqXpleUXH8uaqNEuymPPpeOb7lKBc1WoM6IG/DNyDLWmj2lYwxnZO2yhl+B61kwrxD9m9AdhQ==" saltValue="tdNQPzLQd+n9Ww064QJIaQ==" spinCount="100000" sqref="H2097:H2107" name="Rango2_61_1_41"/>
    <protectedRange algorithmName="SHA-512" hashValue="EMMPgE8t/az1rHHzaZAQIhz+GQV0k2O/tQGA96sJqEEMzz1efIRa4CcLzC7iY9CCscto3g7dwz41haOE28iXYg==" saltValue="CVzFsG4X4LXUMo7796PiDQ==" spinCount="100000" sqref="K2097:L2107 I2097:I2107 B2097:B2107 D2097:G2107" name="Rango2_10_1_44"/>
    <protectedRange algorithmName="SHA-512" hashValue="XZw03RosI/l0z9FxmTtF29EdZ7P+4+ybhqoaAAUmURojSR5XbGfjC4f2i8gMqfY+RI9JvfdCA6PSh9TduXfUxA==" saltValue="5TPtLq2WoiRSae/yaDPnTw==" spinCount="100000" sqref="N1997" name="Rango2_99_2_8"/>
    <protectedRange algorithmName="SHA-512" hashValue="fPHvtIAf3pQeZUoAI9C2/vdXMHBpqqEq+67P5Ypyu4+9IWqs3yc9TZcMWQ0THLxUwqseQPyVvakuYFtCwJHsxA==" saltValue="QHIogSs2PrwAfdqa9PAOFQ==" spinCount="100000" sqref="AB1997" name="Rango2_88_5_5_1_5"/>
    <protectedRange algorithmName="SHA-512" hashValue="LEEeiU6pKqm7TAP46VGlz0q+evvFwpT/0iLpRuWuQ7MacbP0OGL1/FSmrIEOg2rb6M+Jla2bPbVWiGag27j87w==" saltValue="HEVt+pS5OloNDlqSnzGLLw==" spinCount="100000" sqref="AH1997" name="Rango2_8_7_1_7"/>
    <protectedRange algorithmName="SHA-512" hashValue="q2z5hEFmXS0v2chiPTC/VCoDWNlnhp+Xe6Ybfxe48vIsnB/KTJQxJv+pFUnCXfZ9T6vyJopuqFFNROfQTW/JUw==" saltValue="IctfdGJb5tOTpq+KPi9vww==" spinCount="100000" sqref="AD1997:AE1997" name="Rango2_88_39_1_6"/>
    <protectedRange algorithmName="SHA-512" hashValue="NUll9P9xh7KbSfMYpMxsRZLfDw/y/AzW2LSWlpXVscBDqiAxmzo71xjs+a2lh+jRa7pceOC849slke4+ZKx8LA==" saltValue="8qbkKpQ+CiQuLnqgShNvXA==" spinCount="100000" sqref="S1997" name="Rango2_88_6_1_5"/>
    <protectedRange algorithmName="SHA-512" hashValue="XZw03RosI/l0z9FxmTtF29EdZ7P+4+ybhqoaAAUmURojSR5XbGfjC4f2i8gMqfY+RI9JvfdCA6PSh9TduXfUxA==" saltValue="5TPtLq2WoiRSae/yaDPnTw==" spinCount="100000" sqref="Q1997:R1997 T1997:Z1997" name="Rango2_99_4_9"/>
    <protectedRange algorithmName="SHA-512" hashValue="fMbmUM1DQ7FuAPRNvFL5mPdHUYjQnlLFhkuaxvHguaqR7aWyDxcmJs0jLYQfQKY+oyhsMb4Lew4VL6i7um3/ew==" saltValue="ydaTm0CeH8+/cYqoL/AMaQ==" spinCount="100000" sqref="AT1997 AV1997:AY1997" name="Rango2_88_91_1_7"/>
    <protectedRange algorithmName="SHA-512" hashValue="CHipOQaT63FWw628cQcXXJRZlrbNZ7OgmnEbDx38UmmH7z19GRYEzXFiVOzHAy1OAaAbST7g2bHZHDKQp2qm3w==" saltValue="iRVuL+373yLHv0ZHzS9qog==" spinCount="100000" sqref="AK1997" name="Rango2_88_7_5_2_3"/>
    <protectedRange algorithmName="SHA-512" hashValue="NkG6oHuDGvGBEiLAAq8MEJHEfLQUMyjihfH+DBXhT+eQW0r1yri7tOJEFRM9nbOejjjXiviq9RFo7KB7wF+xJA==" saltValue="bpjB0AAANu2X/PeR3eiFkA==" spinCount="100000" sqref="AL1997:AR1997" name="Rango2_88_65_1_5"/>
    <protectedRange algorithmName="SHA-512" hashValue="RQ91b7oAw60DVtcgB2vRpial2kSdzJx5guGCTYUwXYkKrtrUHfiYnLf9R+SNpYXlJDYpyEJLhcWwP0EqNN86dQ==" saltValue="W3RbH3zrcY9sy39xNwXNxg==" spinCount="100000" sqref="BU1997:BX1997" name="Rango2_88_99_2_5"/>
    <protectedRange algorithmName="SHA-512" hashValue="XZw03RosI/l0z9FxmTtF29EdZ7P+4+ybhqoaAAUmURojSR5XbGfjC4f2i8gMqfY+RI9JvfdCA6PSh9TduXfUxA==" saltValue="5TPtLq2WoiRSae/yaDPnTw==" spinCount="100000" sqref="BQ1997:BT1997 BY1997:CA1997" name="Rango2_99_10_6"/>
    <protectedRange algorithmName="SHA-512" hashValue="XZw03RosI/l0z9FxmTtF29EdZ7P+4+ybhqoaAAUmURojSR5XbGfjC4f2i8gMqfY+RI9JvfdCA6PSh9TduXfUxA==" saltValue="5TPtLq2WoiRSae/yaDPnTw==" spinCount="100000" sqref="CD1997:CE1997" name="Rango2_99_11_4"/>
    <protectedRange algorithmName="SHA-512" hashValue="XZw03RosI/l0z9FxmTtF29EdZ7P+4+ybhqoaAAUmURojSR5XbGfjC4f2i8gMqfY+RI9JvfdCA6PSh9TduXfUxA==" saltValue="5TPtLq2WoiRSae/yaDPnTw==" spinCount="100000" sqref="CI1997:CJ1997" name="Rango2_99_12_6"/>
    <protectedRange algorithmName="SHA-512" hashValue="XZw03RosI/l0z9FxmTtF29EdZ7P+4+ybhqoaAAUmURojSR5XbGfjC4f2i8gMqfY+RI9JvfdCA6PSh9TduXfUxA==" saltValue="5TPtLq2WoiRSae/yaDPnTw==" spinCount="100000" sqref="CO1997:CP1997" name="Rango2_99_14_7"/>
    <protectedRange algorithmName="SHA-512" hashValue="XZw03RosI/l0z9FxmTtF29EdZ7P+4+ybhqoaAAUmURojSR5XbGfjC4f2i8gMqfY+RI9JvfdCA6PSh9TduXfUxA==" saltValue="5TPtLq2WoiRSae/yaDPnTw==" spinCount="100000" sqref="CR1997:CS1997" name="Rango2_99_15_8"/>
    <protectedRange algorithmName="SHA-512" hashValue="XZw03RosI/l0z9FxmTtF29EdZ7P+4+ybhqoaAAUmURojSR5XbGfjC4f2i8gMqfY+RI9JvfdCA6PSh9TduXfUxA==" saltValue="5TPtLq2WoiRSae/yaDPnTw==" spinCount="100000" sqref="CZ1997:DM1997" name="Rango2_99_17_10"/>
    <protectedRange algorithmName="SHA-512" hashValue="XZw03RosI/l0z9FxmTtF29EdZ7P+4+ybhqoaAAUmURojSR5XbGfjC4f2i8gMqfY+RI9JvfdCA6PSh9TduXfUxA==" saltValue="5TPtLq2WoiRSae/yaDPnTw==" spinCount="100000" sqref="N1998" name="Rango2_99_2_9"/>
    <protectedRange algorithmName="SHA-512" hashValue="fPHvtIAf3pQeZUoAI9C2/vdXMHBpqqEq+67P5Ypyu4+9IWqs3yc9TZcMWQ0THLxUwqseQPyVvakuYFtCwJHsxA==" saltValue="QHIogSs2PrwAfdqa9PAOFQ==" spinCount="100000" sqref="AB1998" name="Rango2_88_5_5_1_6"/>
    <protectedRange algorithmName="SHA-512" hashValue="LEEeiU6pKqm7TAP46VGlz0q+evvFwpT/0iLpRuWuQ7MacbP0OGL1/FSmrIEOg2rb6M+Jla2bPbVWiGag27j87w==" saltValue="HEVt+pS5OloNDlqSnzGLLw==" spinCount="100000" sqref="AH1998" name="Rango2_8_7_1_8"/>
    <protectedRange algorithmName="SHA-512" hashValue="q2z5hEFmXS0v2chiPTC/VCoDWNlnhp+Xe6Ybfxe48vIsnB/KTJQxJv+pFUnCXfZ9T6vyJopuqFFNROfQTW/JUw==" saltValue="IctfdGJb5tOTpq+KPi9vww==" spinCount="100000" sqref="AD1998:AE1998" name="Rango2_88_39_1_7"/>
    <protectedRange algorithmName="SHA-512" hashValue="NUll9P9xh7KbSfMYpMxsRZLfDw/y/AzW2LSWlpXVscBDqiAxmzo71xjs+a2lh+jRa7pceOC849slke4+ZKx8LA==" saltValue="8qbkKpQ+CiQuLnqgShNvXA==" spinCount="100000" sqref="S1998" name="Rango2_88_6_1_6"/>
    <protectedRange algorithmName="SHA-512" hashValue="XZw03RosI/l0z9FxmTtF29EdZ7P+4+ybhqoaAAUmURojSR5XbGfjC4f2i8gMqfY+RI9JvfdCA6PSh9TduXfUxA==" saltValue="5TPtLq2WoiRSae/yaDPnTw==" spinCount="100000" sqref="Q1998:R1998 T1998:Z1998" name="Rango2_99_4_10"/>
    <protectedRange algorithmName="SHA-512" hashValue="fMbmUM1DQ7FuAPRNvFL5mPdHUYjQnlLFhkuaxvHguaqR7aWyDxcmJs0jLYQfQKY+oyhsMb4Lew4VL6i7um3/ew==" saltValue="ydaTm0CeH8+/cYqoL/AMaQ==" spinCount="100000" sqref="AT1998 AV1998:AY1998" name="Rango2_88_91_1_9"/>
    <protectedRange algorithmName="SHA-512" hashValue="CHipOQaT63FWw628cQcXXJRZlrbNZ7OgmnEbDx38UmmH7z19GRYEzXFiVOzHAy1OAaAbST7g2bHZHDKQp2qm3w==" saltValue="iRVuL+373yLHv0ZHzS9qog==" spinCount="100000" sqref="AK1998" name="Rango2_88_7_5_2_4"/>
    <protectedRange algorithmName="SHA-512" hashValue="NkG6oHuDGvGBEiLAAq8MEJHEfLQUMyjihfH+DBXhT+eQW0r1yri7tOJEFRM9nbOejjjXiviq9RFo7KB7wF+xJA==" saltValue="bpjB0AAANu2X/PeR3eiFkA==" spinCount="100000" sqref="AL1998:AR1998" name="Rango2_88_65_1_6"/>
    <protectedRange algorithmName="SHA-512" hashValue="RQ91b7oAw60DVtcgB2vRpial2kSdzJx5guGCTYUwXYkKrtrUHfiYnLf9R+SNpYXlJDYpyEJLhcWwP0EqNN86dQ==" saltValue="W3RbH3zrcY9sy39xNwXNxg==" spinCount="100000" sqref="BU1998:BX1998" name="Rango2_88_99_2_6"/>
    <protectedRange algorithmName="SHA-512" hashValue="XZw03RosI/l0z9FxmTtF29EdZ7P+4+ybhqoaAAUmURojSR5XbGfjC4f2i8gMqfY+RI9JvfdCA6PSh9TduXfUxA==" saltValue="5TPtLq2WoiRSae/yaDPnTw==" spinCount="100000" sqref="BY1998:CA1998 BQ1998:BT1998" name="Rango2_99_10_7"/>
    <protectedRange algorithmName="SHA-512" hashValue="XZw03RosI/l0z9FxmTtF29EdZ7P+4+ybhqoaAAUmURojSR5XbGfjC4f2i8gMqfY+RI9JvfdCA6PSh9TduXfUxA==" saltValue="5TPtLq2WoiRSae/yaDPnTw==" spinCount="100000" sqref="CD1998:CE1998" name="Rango2_99_11_5"/>
    <protectedRange algorithmName="SHA-512" hashValue="XZw03RosI/l0z9FxmTtF29EdZ7P+4+ybhqoaAAUmURojSR5XbGfjC4f2i8gMqfY+RI9JvfdCA6PSh9TduXfUxA==" saltValue="5TPtLq2WoiRSae/yaDPnTw==" spinCount="100000" sqref="CI1998:CJ1998" name="Rango2_99_12_7"/>
    <protectedRange algorithmName="SHA-512" hashValue="XZw03RosI/l0z9FxmTtF29EdZ7P+4+ybhqoaAAUmURojSR5XbGfjC4f2i8gMqfY+RI9JvfdCA6PSh9TduXfUxA==" saltValue="5TPtLq2WoiRSae/yaDPnTw==" spinCount="100000" sqref="CO1998:CP1998" name="Rango2_99_14_8"/>
    <protectedRange algorithmName="SHA-512" hashValue="XZw03RosI/l0z9FxmTtF29EdZ7P+4+ybhqoaAAUmURojSR5XbGfjC4f2i8gMqfY+RI9JvfdCA6PSh9TduXfUxA==" saltValue="5TPtLq2WoiRSae/yaDPnTw==" spinCount="100000" sqref="CR1998:CS1998" name="Rango2_99_15_9"/>
    <protectedRange algorithmName="SHA-512" hashValue="XZw03RosI/l0z9FxmTtF29EdZ7P+4+ybhqoaAAUmURojSR5XbGfjC4f2i8gMqfY+RI9JvfdCA6PSh9TduXfUxA==" saltValue="5TPtLq2WoiRSae/yaDPnTw==" spinCount="100000" sqref="CZ1998:DM1998" name="Rango2_99_17_11"/>
    <protectedRange algorithmName="SHA-512" hashValue="XZw03RosI/l0z9FxmTtF29EdZ7P+4+ybhqoaAAUmURojSR5XbGfjC4f2i8gMqfY+RI9JvfdCA6PSh9TduXfUxA==" saltValue="5TPtLq2WoiRSae/yaDPnTw==" spinCount="100000" sqref="N1999" name="Rango2_99_2_10"/>
    <protectedRange algorithmName="SHA-512" hashValue="fPHvtIAf3pQeZUoAI9C2/vdXMHBpqqEq+67P5Ypyu4+9IWqs3yc9TZcMWQ0THLxUwqseQPyVvakuYFtCwJHsxA==" saltValue="QHIogSs2PrwAfdqa9PAOFQ==" spinCount="100000" sqref="AB1999" name="Rango2_88_5_5_1_7"/>
    <protectedRange algorithmName="SHA-512" hashValue="LEEeiU6pKqm7TAP46VGlz0q+evvFwpT/0iLpRuWuQ7MacbP0OGL1/FSmrIEOg2rb6M+Jla2bPbVWiGag27j87w==" saltValue="HEVt+pS5OloNDlqSnzGLLw==" spinCount="100000" sqref="AH1999" name="Rango2_8_7_1_9"/>
    <protectedRange algorithmName="SHA-512" hashValue="q2z5hEFmXS0v2chiPTC/VCoDWNlnhp+Xe6Ybfxe48vIsnB/KTJQxJv+pFUnCXfZ9T6vyJopuqFFNROfQTW/JUw==" saltValue="IctfdGJb5tOTpq+KPi9vww==" spinCount="100000" sqref="AD1999:AE1999" name="Rango2_88_39_1_8"/>
    <protectedRange algorithmName="SHA-512" hashValue="NUll9P9xh7KbSfMYpMxsRZLfDw/y/AzW2LSWlpXVscBDqiAxmzo71xjs+a2lh+jRa7pceOC849slke4+ZKx8LA==" saltValue="8qbkKpQ+CiQuLnqgShNvXA==" spinCount="100000" sqref="S1999" name="Rango2_88_6_1_7"/>
    <protectedRange algorithmName="SHA-512" hashValue="XZw03RosI/l0z9FxmTtF29EdZ7P+4+ybhqoaAAUmURojSR5XbGfjC4f2i8gMqfY+RI9JvfdCA6PSh9TduXfUxA==" saltValue="5TPtLq2WoiRSae/yaDPnTw==" spinCount="100000" sqref="Q1999:R1999 T1999:Z1999" name="Rango2_99_4_11"/>
    <protectedRange algorithmName="SHA-512" hashValue="fMbmUM1DQ7FuAPRNvFL5mPdHUYjQnlLFhkuaxvHguaqR7aWyDxcmJs0jLYQfQKY+oyhsMb4Lew4VL6i7um3/ew==" saltValue="ydaTm0CeH8+/cYqoL/AMaQ==" spinCount="100000" sqref="AT1999 AV1999:AY1999" name="Rango2_88_91_1_10"/>
    <protectedRange algorithmName="SHA-512" hashValue="CHipOQaT63FWw628cQcXXJRZlrbNZ7OgmnEbDx38UmmH7z19GRYEzXFiVOzHAy1OAaAbST7g2bHZHDKQp2qm3w==" saltValue="iRVuL+373yLHv0ZHzS9qog==" spinCount="100000" sqref="AK1999" name="Rango2_88_7_5_2_5"/>
    <protectedRange algorithmName="SHA-512" hashValue="NkG6oHuDGvGBEiLAAq8MEJHEfLQUMyjihfH+DBXhT+eQW0r1yri7tOJEFRM9nbOejjjXiviq9RFo7KB7wF+xJA==" saltValue="bpjB0AAANu2X/PeR3eiFkA==" spinCount="100000" sqref="AL1999:AR1999" name="Rango2_88_65_1_7"/>
    <protectedRange algorithmName="SHA-512" hashValue="RQ91b7oAw60DVtcgB2vRpial2kSdzJx5guGCTYUwXYkKrtrUHfiYnLf9R+SNpYXlJDYpyEJLhcWwP0EqNN86dQ==" saltValue="W3RbH3zrcY9sy39xNwXNxg==" spinCount="100000" sqref="BU1999:BX1999" name="Rango2_88_99_2_7"/>
    <protectedRange algorithmName="SHA-512" hashValue="XZw03RosI/l0z9FxmTtF29EdZ7P+4+ybhqoaAAUmURojSR5XbGfjC4f2i8gMqfY+RI9JvfdCA6PSh9TduXfUxA==" saltValue="5TPtLq2WoiRSae/yaDPnTw==" spinCount="100000" sqref="BY1999:CA1999 BQ1999:BT1999" name="Rango2_99_10_8"/>
    <protectedRange algorithmName="SHA-512" hashValue="XZw03RosI/l0z9FxmTtF29EdZ7P+4+ybhqoaAAUmURojSR5XbGfjC4f2i8gMqfY+RI9JvfdCA6PSh9TduXfUxA==" saltValue="5TPtLq2WoiRSae/yaDPnTw==" spinCount="100000" sqref="CD1999:CE1999" name="Rango2_99_11_6"/>
    <protectedRange algorithmName="SHA-512" hashValue="XZw03RosI/l0z9FxmTtF29EdZ7P+4+ybhqoaAAUmURojSR5XbGfjC4f2i8gMqfY+RI9JvfdCA6PSh9TduXfUxA==" saltValue="5TPtLq2WoiRSae/yaDPnTw==" spinCount="100000" sqref="CI1999:CJ1999" name="Rango2_99_12_9"/>
    <protectedRange algorithmName="SHA-512" hashValue="XZw03RosI/l0z9FxmTtF29EdZ7P+4+ybhqoaAAUmURojSR5XbGfjC4f2i8gMqfY+RI9JvfdCA6PSh9TduXfUxA==" saltValue="5TPtLq2WoiRSae/yaDPnTw==" spinCount="100000" sqref="CO1999:CP1999" name="Rango2_99_14_9"/>
    <protectedRange algorithmName="SHA-512" hashValue="XZw03RosI/l0z9FxmTtF29EdZ7P+4+ybhqoaAAUmURojSR5XbGfjC4f2i8gMqfY+RI9JvfdCA6PSh9TduXfUxA==" saltValue="5TPtLq2WoiRSae/yaDPnTw==" spinCount="100000" sqref="CR1999:CS1999" name="Rango2_99_15_10"/>
    <protectedRange algorithmName="SHA-512" hashValue="XZw03RosI/l0z9FxmTtF29EdZ7P+4+ybhqoaAAUmURojSR5XbGfjC4f2i8gMqfY+RI9JvfdCA6PSh9TduXfUxA==" saltValue="5TPtLq2WoiRSae/yaDPnTw==" spinCount="100000" sqref="CZ1999:DM1999" name="Rango2_99_17_12"/>
    <protectedRange algorithmName="SHA-512" hashValue="XZw03RosI/l0z9FxmTtF29EdZ7P+4+ybhqoaAAUmURojSR5XbGfjC4f2i8gMqfY+RI9JvfdCA6PSh9TduXfUxA==" saltValue="5TPtLq2WoiRSae/yaDPnTw==" spinCount="100000" sqref="N2000" name="Rango2_99_2_11"/>
    <protectedRange algorithmName="SHA-512" hashValue="fPHvtIAf3pQeZUoAI9C2/vdXMHBpqqEq+67P5Ypyu4+9IWqs3yc9TZcMWQ0THLxUwqseQPyVvakuYFtCwJHsxA==" saltValue="QHIogSs2PrwAfdqa9PAOFQ==" spinCount="100000" sqref="AB2000" name="Rango2_88_5_5_1_8"/>
    <protectedRange algorithmName="SHA-512" hashValue="LEEeiU6pKqm7TAP46VGlz0q+evvFwpT/0iLpRuWuQ7MacbP0OGL1/FSmrIEOg2rb6M+Jla2bPbVWiGag27j87w==" saltValue="HEVt+pS5OloNDlqSnzGLLw==" spinCount="100000" sqref="AH2000" name="Rango2_8_7_1_10"/>
    <protectedRange algorithmName="SHA-512" hashValue="q2z5hEFmXS0v2chiPTC/VCoDWNlnhp+Xe6Ybfxe48vIsnB/KTJQxJv+pFUnCXfZ9T6vyJopuqFFNROfQTW/JUw==" saltValue="IctfdGJb5tOTpq+KPi9vww==" spinCount="100000" sqref="AD2000:AE2000" name="Rango2_88_39_1_9"/>
    <protectedRange algorithmName="SHA-512" hashValue="NUll9P9xh7KbSfMYpMxsRZLfDw/y/AzW2LSWlpXVscBDqiAxmzo71xjs+a2lh+jRa7pceOC849slke4+ZKx8LA==" saltValue="8qbkKpQ+CiQuLnqgShNvXA==" spinCount="100000" sqref="S2000" name="Rango2_88_6_1_8"/>
    <protectedRange algorithmName="SHA-512" hashValue="XZw03RosI/l0z9FxmTtF29EdZ7P+4+ybhqoaAAUmURojSR5XbGfjC4f2i8gMqfY+RI9JvfdCA6PSh9TduXfUxA==" saltValue="5TPtLq2WoiRSae/yaDPnTw==" spinCount="100000" sqref="Q2000:R2000 T2000:Z2000" name="Rango2_99_4_12"/>
    <protectedRange algorithmName="SHA-512" hashValue="fMbmUM1DQ7FuAPRNvFL5mPdHUYjQnlLFhkuaxvHguaqR7aWyDxcmJs0jLYQfQKY+oyhsMb4Lew4VL6i7um3/ew==" saltValue="ydaTm0CeH8+/cYqoL/AMaQ==" spinCount="100000" sqref="AT2000 AV2000:AY2000" name="Rango2_88_91_1_11"/>
    <protectedRange algorithmName="SHA-512" hashValue="CHipOQaT63FWw628cQcXXJRZlrbNZ7OgmnEbDx38UmmH7z19GRYEzXFiVOzHAy1OAaAbST7g2bHZHDKQp2qm3w==" saltValue="iRVuL+373yLHv0ZHzS9qog==" spinCount="100000" sqref="AK2000" name="Rango2_88_7_5_2_6"/>
    <protectedRange algorithmName="SHA-512" hashValue="NkG6oHuDGvGBEiLAAq8MEJHEfLQUMyjihfH+DBXhT+eQW0r1yri7tOJEFRM9nbOejjjXiviq9RFo7KB7wF+xJA==" saltValue="bpjB0AAANu2X/PeR3eiFkA==" spinCount="100000" sqref="AL2000:AR2000" name="Rango2_88_65_1_8"/>
    <protectedRange algorithmName="SHA-512" hashValue="RQ91b7oAw60DVtcgB2vRpial2kSdzJx5guGCTYUwXYkKrtrUHfiYnLf9R+SNpYXlJDYpyEJLhcWwP0EqNN86dQ==" saltValue="W3RbH3zrcY9sy39xNwXNxg==" spinCount="100000" sqref="BU2000:BX2000" name="Rango2_88_99_2_8"/>
    <protectedRange algorithmName="SHA-512" hashValue="XZw03RosI/l0z9FxmTtF29EdZ7P+4+ybhqoaAAUmURojSR5XbGfjC4f2i8gMqfY+RI9JvfdCA6PSh9TduXfUxA==" saltValue="5TPtLq2WoiRSae/yaDPnTw==" spinCount="100000" sqref="BY2000:CA2000 BQ2000:BT2000" name="Rango2_99_10_9"/>
    <protectedRange algorithmName="SHA-512" hashValue="XZw03RosI/l0z9FxmTtF29EdZ7P+4+ybhqoaAAUmURojSR5XbGfjC4f2i8gMqfY+RI9JvfdCA6PSh9TduXfUxA==" saltValue="5TPtLq2WoiRSae/yaDPnTw==" spinCount="100000" sqref="CD2000:CE2000" name="Rango2_99_11_7"/>
    <protectedRange algorithmName="SHA-512" hashValue="XZw03RosI/l0z9FxmTtF29EdZ7P+4+ybhqoaAAUmURojSR5XbGfjC4f2i8gMqfY+RI9JvfdCA6PSh9TduXfUxA==" saltValue="5TPtLq2WoiRSae/yaDPnTw==" spinCount="100000" sqref="CI2000:CJ2000" name="Rango2_99_12_10"/>
    <protectedRange algorithmName="SHA-512" hashValue="XZw03RosI/l0z9FxmTtF29EdZ7P+4+ybhqoaAAUmURojSR5XbGfjC4f2i8gMqfY+RI9JvfdCA6PSh9TduXfUxA==" saltValue="5TPtLq2WoiRSae/yaDPnTw==" spinCount="100000" sqref="CO2000:CP2000" name="Rango2_99_14_10"/>
    <protectedRange algorithmName="SHA-512" hashValue="XZw03RosI/l0z9FxmTtF29EdZ7P+4+ybhqoaAAUmURojSR5XbGfjC4f2i8gMqfY+RI9JvfdCA6PSh9TduXfUxA==" saltValue="5TPtLq2WoiRSae/yaDPnTw==" spinCount="100000" sqref="CR2000:CS2000" name="Rango2_99_15_11"/>
    <protectedRange algorithmName="SHA-512" hashValue="XZw03RosI/l0z9FxmTtF29EdZ7P+4+ybhqoaAAUmURojSR5XbGfjC4f2i8gMqfY+RI9JvfdCA6PSh9TduXfUxA==" saltValue="5TPtLq2WoiRSae/yaDPnTw==" spinCount="100000" sqref="CZ2000:DM2000" name="Rango2_99_17_13"/>
    <protectedRange algorithmName="SHA-512" hashValue="XZw03RosI/l0z9FxmTtF29EdZ7P+4+ybhqoaAAUmURojSR5XbGfjC4f2i8gMqfY+RI9JvfdCA6PSh9TduXfUxA==" saltValue="5TPtLq2WoiRSae/yaDPnTw==" spinCount="100000" sqref="N2001" name="Rango2_99_2_12"/>
    <protectedRange algorithmName="SHA-512" hashValue="fPHvtIAf3pQeZUoAI9C2/vdXMHBpqqEq+67P5Ypyu4+9IWqs3yc9TZcMWQ0THLxUwqseQPyVvakuYFtCwJHsxA==" saltValue="QHIogSs2PrwAfdqa9PAOFQ==" spinCount="100000" sqref="AB2001" name="Rango2_88_5_5_1_9"/>
    <protectedRange algorithmName="SHA-512" hashValue="LEEeiU6pKqm7TAP46VGlz0q+evvFwpT/0iLpRuWuQ7MacbP0OGL1/FSmrIEOg2rb6M+Jla2bPbVWiGag27j87w==" saltValue="HEVt+pS5OloNDlqSnzGLLw==" spinCount="100000" sqref="AH2001" name="Rango2_8_7_1_11"/>
    <protectedRange algorithmName="SHA-512" hashValue="q2z5hEFmXS0v2chiPTC/VCoDWNlnhp+Xe6Ybfxe48vIsnB/KTJQxJv+pFUnCXfZ9T6vyJopuqFFNROfQTW/JUw==" saltValue="IctfdGJb5tOTpq+KPi9vww==" spinCount="100000" sqref="AD2001:AE2001" name="Rango2_88_39_1_10"/>
    <protectedRange algorithmName="SHA-512" hashValue="NUll9P9xh7KbSfMYpMxsRZLfDw/y/AzW2LSWlpXVscBDqiAxmzo71xjs+a2lh+jRa7pceOC849slke4+ZKx8LA==" saltValue="8qbkKpQ+CiQuLnqgShNvXA==" spinCount="100000" sqref="S2001" name="Rango2_88_6_1_9"/>
    <protectedRange algorithmName="SHA-512" hashValue="XZw03RosI/l0z9FxmTtF29EdZ7P+4+ybhqoaAAUmURojSR5XbGfjC4f2i8gMqfY+RI9JvfdCA6PSh9TduXfUxA==" saltValue="5TPtLq2WoiRSae/yaDPnTw==" spinCount="100000" sqref="Q2001:R2001 T2001:Z2001" name="Rango2_99_4_13"/>
    <protectedRange algorithmName="SHA-512" hashValue="fMbmUM1DQ7FuAPRNvFL5mPdHUYjQnlLFhkuaxvHguaqR7aWyDxcmJs0jLYQfQKY+oyhsMb4Lew4VL6i7um3/ew==" saltValue="ydaTm0CeH8+/cYqoL/AMaQ==" spinCount="100000" sqref="AT2001 AV2001:AY2001" name="Rango2_88_91_1_12"/>
    <protectedRange algorithmName="SHA-512" hashValue="CHipOQaT63FWw628cQcXXJRZlrbNZ7OgmnEbDx38UmmH7z19GRYEzXFiVOzHAy1OAaAbST7g2bHZHDKQp2qm3w==" saltValue="iRVuL+373yLHv0ZHzS9qog==" spinCount="100000" sqref="AK2001" name="Rango2_88_7_5_2_7"/>
    <protectedRange algorithmName="SHA-512" hashValue="NkG6oHuDGvGBEiLAAq8MEJHEfLQUMyjihfH+DBXhT+eQW0r1yri7tOJEFRM9nbOejjjXiviq9RFo7KB7wF+xJA==" saltValue="bpjB0AAANu2X/PeR3eiFkA==" spinCount="100000" sqref="AL2001:AR2001" name="Rango2_88_65_1_9"/>
    <protectedRange algorithmName="SHA-512" hashValue="RQ91b7oAw60DVtcgB2vRpial2kSdzJx5guGCTYUwXYkKrtrUHfiYnLf9R+SNpYXlJDYpyEJLhcWwP0EqNN86dQ==" saltValue="W3RbH3zrcY9sy39xNwXNxg==" spinCount="100000" sqref="BU2001:BX2001" name="Rango2_88_99_2_9"/>
    <protectedRange algorithmName="SHA-512" hashValue="XZw03RosI/l0z9FxmTtF29EdZ7P+4+ybhqoaAAUmURojSR5XbGfjC4f2i8gMqfY+RI9JvfdCA6PSh9TduXfUxA==" saltValue="5TPtLq2WoiRSae/yaDPnTw==" spinCount="100000" sqref="BY2001:CA2001 BQ2001:BT2001" name="Rango2_99_10_10"/>
    <protectedRange algorithmName="SHA-512" hashValue="XZw03RosI/l0z9FxmTtF29EdZ7P+4+ybhqoaAAUmURojSR5XbGfjC4f2i8gMqfY+RI9JvfdCA6PSh9TduXfUxA==" saltValue="5TPtLq2WoiRSae/yaDPnTw==" spinCount="100000" sqref="CD2001:CE2001" name="Rango2_99_11_8"/>
    <protectedRange algorithmName="SHA-512" hashValue="XZw03RosI/l0z9FxmTtF29EdZ7P+4+ybhqoaAAUmURojSR5XbGfjC4f2i8gMqfY+RI9JvfdCA6PSh9TduXfUxA==" saltValue="5TPtLq2WoiRSae/yaDPnTw==" spinCount="100000" sqref="CI2001:CJ2001" name="Rango2_99_12_11"/>
    <protectedRange algorithmName="SHA-512" hashValue="XZw03RosI/l0z9FxmTtF29EdZ7P+4+ybhqoaAAUmURojSR5XbGfjC4f2i8gMqfY+RI9JvfdCA6PSh9TduXfUxA==" saltValue="5TPtLq2WoiRSae/yaDPnTw==" spinCount="100000" sqref="CO2001:CP2001" name="Rango2_99_14_11"/>
    <protectedRange algorithmName="SHA-512" hashValue="XZw03RosI/l0z9FxmTtF29EdZ7P+4+ybhqoaAAUmURojSR5XbGfjC4f2i8gMqfY+RI9JvfdCA6PSh9TduXfUxA==" saltValue="5TPtLq2WoiRSae/yaDPnTw==" spinCount="100000" sqref="CR2001:CS2001" name="Rango2_99_15_12"/>
    <protectedRange algorithmName="SHA-512" hashValue="XZw03RosI/l0z9FxmTtF29EdZ7P+4+ybhqoaAAUmURojSR5XbGfjC4f2i8gMqfY+RI9JvfdCA6PSh9TduXfUxA==" saltValue="5TPtLq2WoiRSae/yaDPnTw==" spinCount="100000" sqref="CZ2001:DM2001" name="Rango2_99_17_14"/>
    <protectedRange algorithmName="SHA-512" hashValue="XZw03RosI/l0z9FxmTtF29EdZ7P+4+ybhqoaAAUmURojSR5XbGfjC4f2i8gMqfY+RI9JvfdCA6PSh9TduXfUxA==" saltValue="5TPtLq2WoiRSae/yaDPnTw==" spinCount="100000" sqref="N2002" name="Rango2_99_2_13"/>
    <protectedRange algorithmName="SHA-512" hashValue="fPHvtIAf3pQeZUoAI9C2/vdXMHBpqqEq+67P5Ypyu4+9IWqs3yc9TZcMWQ0THLxUwqseQPyVvakuYFtCwJHsxA==" saltValue="QHIogSs2PrwAfdqa9PAOFQ==" spinCount="100000" sqref="AB2002" name="Rango2_88_5_5_1_10"/>
    <protectedRange algorithmName="SHA-512" hashValue="LEEeiU6pKqm7TAP46VGlz0q+evvFwpT/0iLpRuWuQ7MacbP0OGL1/FSmrIEOg2rb6M+Jla2bPbVWiGag27j87w==" saltValue="HEVt+pS5OloNDlqSnzGLLw==" spinCount="100000" sqref="AH2002" name="Rango2_8_7_1_12"/>
    <protectedRange algorithmName="SHA-512" hashValue="q2z5hEFmXS0v2chiPTC/VCoDWNlnhp+Xe6Ybfxe48vIsnB/KTJQxJv+pFUnCXfZ9T6vyJopuqFFNROfQTW/JUw==" saltValue="IctfdGJb5tOTpq+KPi9vww==" spinCount="100000" sqref="AD2002:AE2002" name="Rango2_88_39_1_11"/>
    <protectedRange algorithmName="SHA-512" hashValue="NUll9P9xh7KbSfMYpMxsRZLfDw/y/AzW2LSWlpXVscBDqiAxmzo71xjs+a2lh+jRa7pceOC849slke4+ZKx8LA==" saltValue="8qbkKpQ+CiQuLnqgShNvXA==" spinCount="100000" sqref="S2002" name="Rango2_88_6_1_10"/>
    <protectedRange algorithmName="SHA-512" hashValue="XZw03RosI/l0z9FxmTtF29EdZ7P+4+ybhqoaAAUmURojSR5XbGfjC4f2i8gMqfY+RI9JvfdCA6PSh9TduXfUxA==" saltValue="5TPtLq2WoiRSae/yaDPnTw==" spinCount="100000" sqref="Q2002:R2002 T2002:Z2002" name="Rango2_99_4_14"/>
    <protectedRange algorithmName="SHA-512" hashValue="fMbmUM1DQ7FuAPRNvFL5mPdHUYjQnlLFhkuaxvHguaqR7aWyDxcmJs0jLYQfQKY+oyhsMb4Lew4VL6i7um3/ew==" saltValue="ydaTm0CeH8+/cYqoL/AMaQ==" spinCount="100000" sqref="AT2002 AV2002:AY2002" name="Rango2_88_91_1_13"/>
    <protectedRange algorithmName="SHA-512" hashValue="CHipOQaT63FWw628cQcXXJRZlrbNZ7OgmnEbDx38UmmH7z19GRYEzXFiVOzHAy1OAaAbST7g2bHZHDKQp2qm3w==" saltValue="iRVuL+373yLHv0ZHzS9qog==" spinCount="100000" sqref="AK2002" name="Rango2_88_7_5_2_8"/>
    <protectedRange algorithmName="SHA-512" hashValue="NkG6oHuDGvGBEiLAAq8MEJHEfLQUMyjihfH+DBXhT+eQW0r1yri7tOJEFRM9nbOejjjXiviq9RFo7KB7wF+xJA==" saltValue="bpjB0AAANu2X/PeR3eiFkA==" spinCount="100000" sqref="AL2002:AR2002" name="Rango2_88_65_1_10"/>
    <protectedRange algorithmName="SHA-512" hashValue="RQ91b7oAw60DVtcgB2vRpial2kSdzJx5guGCTYUwXYkKrtrUHfiYnLf9R+SNpYXlJDYpyEJLhcWwP0EqNN86dQ==" saltValue="W3RbH3zrcY9sy39xNwXNxg==" spinCount="100000" sqref="BU2002:BX2002" name="Rango2_88_99_2_10"/>
    <protectedRange algorithmName="SHA-512" hashValue="XZw03RosI/l0z9FxmTtF29EdZ7P+4+ybhqoaAAUmURojSR5XbGfjC4f2i8gMqfY+RI9JvfdCA6PSh9TduXfUxA==" saltValue="5TPtLq2WoiRSae/yaDPnTw==" spinCount="100000" sqref="BY2002:CA2002 BQ2002:BT2002" name="Rango2_99_10_11"/>
    <protectedRange algorithmName="SHA-512" hashValue="XZw03RosI/l0z9FxmTtF29EdZ7P+4+ybhqoaAAUmURojSR5XbGfjC4f2i8gMqfY+RI9JvfdCA6PSh9TduXfUxA==" saltValue="5TPtLq2WoiRSae/yaDPnTw==" spinCount="100000" sqref="CD2002:CE2002" name="Rango2_99_11_9"/>
    <protectedRange algorithmName="SHA-512" hashValue="XZw03RosI/l0z9FxmTtF29EdZ7P+4+ybhqoaAAUmURojSR5XbGfjC4f2i8gMqfY+RI9JvfdCA6PSh9TduXfUxA==" saltValue="5TPtLq2WoiRSae/yaDPnTw==" spinCount="100000" sqref="CI2002:CJ2002" name="Rango2_99_12_12"/>
    <protectedRange algorithmName="SHA-512" hashValue="XZw03RosI/l0z9FxmTtF29EdZ7P+4+ybhqoaAAUmURojSR5XbGfjC4f2i8gMqfY+RI9JvfdCA6PSh9TduXfUxA==" saltValue="5TPtLq2WoiRSae/yaDPnTw==" spinCount="100000" sqref="CO2002:CP2002" name="Rango2_99_14_13"/>
    <protectedRange algorithmName="SHA-512" hashValue="XZw03RosI/l0z9FxmTtF29EdZ7P+4+ybhqoaAAUmURojSR5XbGfjC4f2i8gMqfY+RI9JvfdCA6PSh9TduXfUxA==" saltValue="5TPtLq2WoiRSae/yaDPnTw==" spinCount="100000" sqref="CR2002:CS2002" name="Rango2_99_15_13"/>
    <protectedRange algorithmName="SHA-512" hashValue="XZw03RosI/l0z9FxmTtF29EdZ7P+4+ybhqoaAAUmURojSR5XbGfjC4f2i8gMqfY+RI9JvfdCA6PSh9TduXfUxA==" saltValue="5TPtLq2WoiRSae/yaDPnTw==" spinCount="100000" sqref="CZ2002:DM2002" name="Rango2_99_17_15"/>
    <protectedRange algorithmName="SHA-512" hashValue="XZw03RosI/l0z9FxmTtF29EdZ7P+4+ybhqoaAAUmURojSR5XbGfjC4f2i8gMqfY+RI9JvfdCA6PSh9TduXfUxA==" saltValue="5TPtLq2WoiRSae/yaDPnTw==" spinCount="100000" sqref="N2003" name="Rango2_99_2_14"/>
    <protectedRange algorithmName="SHA-512" hashValue="fPHvtIAf3pQeZUoAI9C2/vdXMHBpqqEq+67P5Ypyu4+9IWqs3yc9TZcMWQ0THLxUwqseQPyVvakuYFtCwJHsxA==" saltValue="QHIogSs2PrwAfdqa9PAOFQ==" spinCount="100000" sqref="AB2003" name="Rango2_88_5_5_1_11"/>
    <protectedRange algorithmName="SHA-512" hashValue="LEEeiU6pKqm7TAP46VGlz0q+evvFwpT/0iLpRuWuQ7MacbP0OGL1/FSmrIEOg2rb6M+Jla2bPbVWiGag27j87w==" saltValue="HEVt+pS5OloNDlqSnzGLLw==" spinCount="100000" sqref="AH2003" name="Rango2_8_7_1_13"/>
    <protectedRange algorithmName="SHA-512" hashValue="q2z5hEFmXS0v2chiPTC/VCoDWNlnhp+Xe6Ybfxe48vIsnB/KTJQxJv+pFUnCXfZ9T6vyJopuqFFNROfQTW/JUw==" saltValue="IctfdGJb5tOTpq+KPi9vww==" spinCount="100000" sqref="AD2003:AE2003" name="Rango2_88_39_1_12"/>
    <protectedRange algorithmName="SHA-512" hashValue="NUll9P9xh7KbSfMYpMxsRZLfDw/y/AzW2LSWlpXVscBDqiAxmzo71xjs+a2lh+jRa7pceOC849slke4+ZKx8LA==" saltValue="8qbkKpQ+CiQuLnqgShNvXA==" spinCount="100000" sqref="S2003" name="Rango2_88_6_1_11"/>
    <protectedRange algorithmName="SHA-512" hashValue="XZw03RosI/l0z9FxmTtF29EdZ7P+4+ybhqoaAAUmURojSR5XbGfjC4f2i8gMqfY+RI9JvfdCA6PSh9TduXfUxA==" saltValue="5TPtLq2WoiRSae/yaDPnTw==" spinCount="100000" sqref="Q2003:R2003 T2003:Z2003" name="Rango2_99_4_15"/>
    <protectedRange algorithmName="SHA-512" hashValue="fMbmUM1DQ7FuAPRNvFL5mPdHUYjQnlLFhkuaxvHguaqR7aWyDxcmJs0jLYQfQKY+oyhsMb4Lew4VL6i7um3/ew==" saltValue="ydaTm0CeH8+/cYqoL/AMaQ==" spinCount="100000" sqref="AT2003 AV2003:AY2003" name="Rango2_88_91_1_14"/>
    <protectedRange algorithmName="SHA-512" hashValue="CHipOQaT63FWw628cQcXXJRZlrbNZ7OgmnEbDx38UmmH7z19GRYEzXFiVOzHAy1OAaAbST7g2bHZHDKQp2qm3w==" saltValue="iRVuL+373yLHv0ZHzS9qog==" spinCount="100000" sqref="AK2003" name="Rango2_88_7_5_2_9"/>
    <protectedRange algorithmName="SHA-512" hashValue="NkG6oHuDGvGBEiLAAq8MEJHEfLQUMyjihfH+DBXhT+eQW0r1yri7tOJEFRM9nbOejjjXiviq9RFo7KB7wF+xJA==" saltValue="bpjB0AAANu2X/PeR3eiFkA==" spinCount="100000" sqref="AL2003:AR2003" name="Rango2_88_65_1_11"/>
    <protectedRange algorithmName="SHA-512" hashValue="RQ91b7oAw60DVtcgB2vRpial2kSdzJx5guGCTYUwXYkKrtrUHfiYnLf9R+SNpYXlJDYpyEJLhcWwP0EqNN86dQ==" saltValue="W3RbH3zrcY9sy39xNwXNxg==" spinCount="100000" sqref="BU2003:BX2003" name="Rango2_88_99_2_11"/>
    <protectedRange algorithmName="SHA-512" hashValue="XZw03RosI/l0z9FxmTtF29EdZ7P+4+ybhqoaAAUmURojSR5XbGfjC4f2i8gMqfY+RI9JvfdCA6PSh9TduXfUxA==" saltValue="5TPtLq2WoiRSae/yaDPnTw==" spinCount="100000" sqref="BY2003:CA2003 BQ2003:BT2003" name="Rango2_99_10_12"/>
    <protectedRange algorithmName="SHA-512" hashValue="XZw03RosI/l0z9FxmTtF29EdZ7P+4+ybhqoaAAUmURojSR5XbGfjC4f2i8gMqfY+RI9JvfdCA6PSh9TduXfUxA==" saltValue="5TPtLq2WoiRSae/yaDPnTw==" spinCount="100000" sqref="CD2003:CE2003" name="Rango2_99_11_10"/>
    <protectedRange algorithmName="SHA-512" hashValue="XZw03RosI/l0z9FxmTtF29EdZ7P+4+ybhqoaAAUmURojSR5XbGfjC4f2i8gMqfY+RI9JvfdCA6PSh9TduXfUxA==" saltValue="5TPtLq2WoiRSae/yaDPnTw==" spinCount="100000" sqref="CI2003:CJ2003" name="Rango2_99_12_13"/>
    <protectedRange algorithmName="SHA-512" hashValue="XZw03RosI/l0z9FxmTtF29EdZ7P+4+ybhqoaAAUmURojSR5XbGfjC4f2i8gMqfY+RI9JvfdCA6PSh9TduXfUxA==" saltValue="5TPtLq2WoiRSae/yaDPnTw==" spinCount="100000" sqref="CO2003:CP2003" name="Rango2_99_14_14"/>
    <protectedRange algorithmName="SHA-512" hashValue="XZw03RosI/l0z9FxmTtF29EdZ7P+4+ybhqoaAAUmURojSR5XbGfjC4f2i8gMqfY+RI9JvfdCA6PSh9TduXfUxA==" saltValue="5TPtLq2WoiRSae/yaDPnTw==" spinCount="100000" sqref="CR2003:CS2003" name="Rango2_99_15_14"/>
    <protectedRange algorithmName="SHA-512" hashValue="XZw03RosI/l0z9FxmTtF29EdZ7P+4+ybhqoaAAUmURojSR5XbGfjC4f2i8gMqfY+RI9JvfdCA6PSh9TduXfUxA==" saltValue="5TPtLq2WoiRSae/yaDPnTw==" spinCount="100000" sqref="CZ2003:DM2003" name="Rango2_99_17_16"/>
    <protectedRange algorithmName="SHA-512" hashValue="XZw03RosI/l0z9FxmTtF29EdZ7P+4+ybhqoaAAUmURojSR5XbGfjC4f2i8gMqfY+RI9JvfdCA6PSh9TduXfUxA==" saltValue="5TPtLq2WoiRSae/yaDPnTw==" spinCount="100000" sqref="N2004" name="Rango2_99_2_15"/>
    <protectedRange algorithmName="SHA-512" hashValue="fPHvtIAf3pQeZUoAI9C2/vdXMHBpqqEq+67P5Ypyu4+9IWqs3yc9TZcMWQ0THLxUwqseQPyVvakuYFtCwJHsxA==" saltValue="QHIogSs2PrwAfdqa9PAOFQ==" spinCount="100000" sqref="AB2004" name="Rango2_88_5_5_1_12"/>
    <protectedRange algorithmName="SHA-512" hashValue="LEEeiU6pKqm7TAP46VGlz0q+evvFwpT/0iLpRuWuQ7MacbP0OGL1/FSmrIEOg2rb6M+Jla2bPbVWiGag27j87w==" saltValue="HEVt+pS5OloNDlqSnzGLLw==" spinCount="100000" sqref="AH2004" name="Rango2_8_7_1_14"/>
    <protectedRange algorithmName="SHA-512" hashValue="q2z5hEFmXS0v2chiPTC/VCoDWNlnhp+Xe6Ybfxe48vIsnB/KTJQxJv+pFUnCXfZ9T6vyJopuqFFNROfQTW/JUw==" saltValue="IctfdGJb5tOTpq+KPi9vww==" spinCount="100000" sqref="AD2004:AE2004" name="Rango2_88_39_1_13"/>
    <protectedRange algorithmName="SHA-512" hashValue="NUll9P9xh7KbSfMYpMxsRZLfDw/y/AzW2LSWlpXVscBDqiAxmzo71xjs+a2lh+jRa7pceOC849slke4+ZKx8LA==" saltValue="8qbkKpQ+CiQuLnqgShNvXA==" spinCount="100000" sqref="S2004" name="Rango2_88_6_1_12"/>
    <protectedRange algorithmName="SHA-512" hashValue="XZw03RosI/l0z9FxmTtF29EdZ7P+4+ybhqoaAAUmURojSR5XbGfjC4f2i8gMqfY+RI9JvfdCA6PSh9TduXfUxA==" saltValue="5TPtLq2WoiRSae/yaDPnTw==" spinCount="100000" sqref="Q2004:R2004 T2004:Z2004" name="Rango2_99_4_16"/>
    <protectedRange algorithmName="SHA-512" hashValue="fMbmUM1DQ7FuAPRNvFL5mPdHUYjQnlLFhkuaxvHguaqR7aWyDxcmJs0jLYQfQKY+oyhsMb4Lew4VL6i7um3/ew==" saltValue="ydaTm0CeH8+/cYqoL/AMaQ==" spinCount="100000" sqref="AT2004 AV2004:AY2004" name="Rango2_88_91_1_15"/>
    <protectedRange algorithmName="SHA-512" hashValue="CHipOQaT63FWw628cQcXXJRZlrbNZ7OgmnEbDx38UmmH7z19GRYEzXFiVOzHAy1OAaAbST7g2bHZHDKQp2qm3w==" saltValue="iRVuL+373yLHv0ZHzS9qog==" spinCount="100000" sqref="AK2004" name="Rango2_88_7_5_2_10"/>
    <protectedRange algorithmName="SHA-512" hashValue="NkG6oHuDGvGBEiLAAq8MEJHEfLQUMyjihfH+DBXhT+eQW0r1yri7tOJEFRM9nbOejjjXiviq9RFo7KB7wF+xJA==" saltValue="bpjB0AAANu2X/PeR3eiFkA==" spinCount="100000" sqref="AL2004:AR2004" name="Rango2_88_65_1_12"/>
    <protectedRange algorithmName="SHA-512" hashValue="RQ91b7oAw60DVtcgB2vRpial2kSdzJx5guGCTYUwXYkKrtrUHfiYnLf9R+SNpYXlJDYpyEJLhcWwP0EqNN86dQ==" saltValue="W3RbH3zrcY9sy39xNwXNxg==" spinCount="100000" sqref="BU2004:BX2004" name="Rango2_88_99_2_12"/>
    <protectedRange algorithmName="SHA-512" hashValue="XZw03RosI/l0z9FxmTtF29EdZ7P+4+ybhqoaAAUmURojSR5XbGfjC4f2i8gMqfY+RI9JvfdCA6PSh9TduXfUxA==" saltValue="5TPtLq2WoiRSae/yaDPnTw==" spinCount="100000" sqref="BY2004:CA2004 BQ2004:BT2004" name="Rango2_99_10_13"/>
    <protectedRange algorithmName="SHA-512" hashValue="XZw03RosI/l0z9FxmTtF29EdZ7P+4+ybhqoaAAUmURojSR5XbGfjC4f2i8gMqfY+RI9JvfdCA6PSh9TduXfUxA==" saltValue="5TPtLq2WoiRSae/yaDPnTw==" spinCount="100000" sqref="CD2004:CE2004" name="Rango2_99_11_11"/>
    <protectedRange algorithmName="SHA-512" hashValue="XZw03RosI/l0z9FxmTtF29EdZ7P+4+ybhqoaAAUmURojSR5XbGfjC4f2i8gMqfY+RI9JvfdCA6PSh9TduXfUxA==" saltValue="5TPtLq2WoiRSae/yaDPnTw==" spinCount="100000" sqref="CI2004:CJ2004" name="Rango2_99_12_14"/>
    <protectedRange algorithmName="SHA-512" hashValue="XZw03RosI/l0z9FxmTtF29EdZ7P+4+ybhqoaAAUmURojSR5XbGfjC4f2i8gMqfY+RI9JvfdCA6PSh9TduXfUxA==" saltValue="5TPtLq2WoiRSae/yaDPnTw==" spinCount="100000" sqref="CO2004:CP2004" name="Rango2_99_14_15"/>
    <protectedRange algorithmName="SHA-512" hashValue="XZw03RosI/l0z9FxmTtF29EdZ7P+4+ybhqoaAAUmURojSR5XbGfjC4f2i8gMqfY+RI9JvfdCA6PSh9TduXfUxA==" saltValue="5TPtLq2WoiRSae/yaDPnTw==" spinCount="100000" sqref="CR2004:CS2004" name="Rango2_99_15_15"/>
    <protectedRange algorithmName="SHA-512" hashValue="XZw03RosI/l0z9FxmTtF29EdZ7P+4+ybhqoaAAUmURojSR5XbGfjC4f2i8gMqfY+RI9JvfdCA6PSh9TduXfUxA==" saltValue="5TPtLq2WoiRSae/yaDPnTw==" spinCount="100000" sqref="CZ2004:DM2004" name="Rango2_99_17_17"/>
    <protectedRange algorithmName="SHA-512" hashValue="XZw03RosI/l0z9FxmTtF29EdZ7P+4+ybhqoaAAUmURojSR5XbGfjC4f2i8gMqfY+RI9JvfdCA6PSh9TduXfUxA==" saltValue="5TPtLq2WoiRSae/yaDPnTw==" spinCount="100000" sqref="N2005" name="Rango2_99_2_16"/>
    <protectedRange algorithmName="SHA-512" hashValue="fPHvtIAf3pQeZUoAI9C2/vdXMHBpqqEq+67P5Ypyu4+9IWqs3yc9TZcMWQ0THLxUwqseQPyVvakuYFtCwJHsxA==" saltValue="QHIogSs2PrwAfdqa9PAOFQ==" spinCount="100000" sqref="AB2005" name="Rango2_88_5_5_1_13"/>
    <protectedRange algorithmName="SHA-512" hashValue="LEEeiU6pKqm7TAP46VGlz0q+evvFwpT/0iLpRuWuQ7MacbP0OGL1/FSmrIEOg2rb6M+Jla2bPbVWiGag27j87w==" saltValue="HEVt+pS5OloNDlqSnzGLLw==" spinCount="100000" sqref="AH2005" name="Rango2_8_7_1_15"/>
    <protectedRange algorithmName="SHA-512" hashValue="q2z5hEFmXS0v2chiPTC/VCoDWNlnhp+Xe6Ybfxe48vIsnB/KTJQxJv+pFUnCXfZ9T6vyJopuqFFNROfQTW/JUw==" saltValue="IctfdGJb5tOTpq+KPi9vww==" spinCount="100000" sqref="AD2005:AE2005" name="Rango2_88_39_1_14"/>
    <protectedRange algorithmName="SHA-512" hashValue="NUll9P9xh7KbSfMYpMxsRZLfDw/y/AzW2LSWlpXVscBDqiAxmzo71xjs+a2lh+jRa7pceOC849slke4+ZKx8LA==" saltValue="8qbkKpQ+CiQuLnqgShNvXA==" spinCount="100000" sqref="S2005" name="Rango2_88_6_1_13"/>
    <protectedRange algorithmName="SHA-512" hashValue="XZw03RosI/l0z9FxmTtF29EdZ7P+4+ybhqoaAAUmURojSR5XbGfjC4f2i8gMqfY+RI9JvfdCA6PSh9TduXfUxA==" saltValue="5TPtLq2WoiRSae/yaDPnTw==" spinCount="100000" sqref="Q2005:R2005 T2005:Z2005" name="Rango2_99_4_17"/>
    <protectedRange algorithmName="SHA-512" hashValue="fMbmUM1DQ7FuAPRNvFL5mPdHUYjQnlLFhkuaxvHguaqR7aWyDxcmJs0jLYQfQKY+oyhsMb4Lew4VL6i7um3/ew==" saltValue="ydaTm0CeH8+/cYqoL/AMaQ==" spinCount="100000" sqref="AT2005 AV2005:AY2005" name="Rango2_88_91_1_16"/>
    <protectedRange algorithmName="SHA-512" hashValue="CHipOQaT63FWw628cQcXXJRZlrbNZ7OgmnEbDx38UmmH7z19GRYEzXFiVOzHAy1OAaAbST7g2bHZHDKQp2qm3w==" saltValue="iRVuL+373yLHv0ZHzS9qog==" spinCount="100000" sqref="AK2005" name="Rango2_88_7_5_2_11"/>
    <protectedRange algorithmName="SHA-512" hashValue="NkG6oHuDGvGBEiLAAq8MEJHEfLQUMyjihfH+DBXhT+eQW0r1yri7tOJEFRM9nbOejjjXiviq9RFo7KB7wF+xJA==" saltValue="bpjB0AAANu2X/PeR3eiFkA==" spinCount="100000" sqref="AL2005:AR2005" name="Rango2_88_65_1_13"/>
    <protectedRange algorithmName="SHA-512" hashValue="RQ91b7oAw60DVtcgB2vRpial2kSdzJx5guGCTYUwXYkKrtrUHfiYnLf9R+SNpYXlJDYpyEJLhcWwP0EqNN86dQ==" saltValue="W3RbH3zrcY9sy39xNwXNxg==" spinCount="100000" sqref="BU2005:BX2005" name="Rango2_88_99_2_13"/>
    <protectedRange algorithmName="SHA-512" hashValue="XZw03RosI/l0z9FxmTtF29EdZ7P+4+ybhqoaAAUmURojSR5XbGfjC4f2i8gMqfY+RI9JvfdCA6PSh9TduXfUxA==" saltValue="5TPtLq2WoiRSae/yaDPnTw==" spinCount="100000" sqref="BY2005:CA2005 BQ2005:BT2005" name="Rango2_99_10_14"/>
    <protectedRange algorithmName="SHA-512" hashValue="XZw03RosI/l0z9FxmTtF29EdZ7P+4+ybhqoaAAUmURojSR5XbGfjC4f2i8gMqfY+RI9JvfdCA6PSh9TduXfUxA==" saltValue="5TPtLq2WoiRSae/yaDPnTw==" spinCount="100000" sqref="CD2005:CE2005" name="Rango2_99_11_12"/>
    <protectedRange algorithmName="SHA-512" hashValue="XZw03RosI/l0z9FxmTtF29EdZ7P+4+ybhqoaAAUmURojSR5XbGfjC4f2i8gMqfY+RI9JvfdCA6PSh9TduXfUxA==" saltValue="5TPtLq2WoiRSae/yaDPnTw==" spinCount="100000" sqref="CI2005:CJ2005" name="Rango2_99_12_15"/>
    <protectedRange algorithmName="SHA-512" hashValue="XZw03RosI/l0z9FxmTtF29EdZ7P+4+ybhqoaAAUmURojSR5XbGfjC4f2i8gMqfY+RI9JvfdCA6PSh9TduXfUxA==" saltValue="5TPtLq2WoiRSae/yaDPnTw==" spinCount="100000" sqref="CO2005:CP2005" name="Rango2_99_14_16"/>
    <protectedRange algorithmName="SHA-512" hashValue="XZw03RosI/l0z9FxmTtF29EdZ7P+4+ybhqoaAAUmURojSR5XbGfjC4f2i8gMqfY+RI9JvfdCA6PSh9TduXfUxA==" saltValue="5TPtLq2WoiRSae/yaDPnTw==" spinCount="100000" sqref="CR2005:CS2005" name="Rango2_99_15_16"/>
    <protectedRange algorithmName="SHA-512" hashValue="XZw03RosI/l0z9FxmTtF29EdZ7P+4+ybhqoaAAUmURojSR5XbGfjC4f2i8gMqfY+RI9JvfdCA6PSh9TduXfUxA==" saltValue="5TPtLq2WoiRSae/yaDPnTw==" spinCount="100000" sqref="CZ2005:DM2005" name="Rango2_99_17_18"/>
    <protectedRange algorithmName="SHA-512" hashValue="XZw03RosI/l0z9FxmTtF29EdZ7P+4+ybhqoaAAUmURojSR5XbGfjC4f2i8gMqfY+RI9JvfdCA6PSh9TduXfUxA==" saltValue="5TPtLq2WoiRSae/yaDPnTw==" spinCount="100000" sqref="N2006" name="Rango2_99_2_17"/>
    <protectedRange algorithmName="SHA-512" hashValue="fPHvtIAf3pQeZUoAI9C2/vdXMHBpqqEq+67P5Ypyu4+9IWqs3yc9TZcMWQ0THLxUwqseQPyVvakuYFtCwJHsxA==" saltValue="QHIogSs2PrwAfdqa9PAOFQ==" spinCount="100000" sqref="AB2006" name="Rango2_88_5_5_1_14"/>
    <protectedRange algorithmName="SHA-512" hashValue="LEEeiU6pKqm7TAP46VGlz0q+evvFwpT/0iLpRuWuQ7MacbP0OGL1/FSmrIEOg2rb6M+Jla2bPbVWiGag27j87w==" saltValue="HEVt+pS5OloNDlqSnzGLLw==" spinCount="100000" sqref="AH2006" name="Rango2_8_7_1_16"/>
    <protectedRange algorithmName="SHA-512" hashValue="q2z5hEFmXS0v2chiPTC/VCoDWNlnhp+Xe6Ybfxe48vIsnB/KTJQxJv+pFUnCXfZ9T6vyJopuqFFNROfQTW/JUw==" saltValue="IctfdGJb5tOTpq+KPi9vww==" spinCount="100000" sqref="AD2006:AE2006" name="Rango2_88_39_1_15"/>
    <protectedRange algorithmName="SHA-512" hashValue="NUll9P9xh7KbSfMYpMxsRZLfDw/y/AzW2LSWlpXVscBDqiAxmzo71xjs+a2lh+jRa7pceOC849slke4+ZKx8LA==" saltValue="8qbkKpQ+CiQuLnqgShNvXA==" spinCount="100000" sqref="S2006" name="Rango2_88_6_1_14"/>
    <protectedRange algorithmName="SHA-512" hashValue="XZw03RosI/l0z9FxmTtF29EdZ7P+4+ybhqoaAAUmURojSR5XbGfjC4f2i8gMqfY+RI9JvfdCA6PSh9TduXfUxA==" saltValue="5TPtLq2WoiRSae/yaDPnTw==" spinCount="100000" sqref="Q2006:R2006 T2006:Z2006" name="Rango2_99_4_18"/>
    <protectedRange algorithmName="SHA-512" hashValue="fMbmUM1DQ7FuAPRNvFL5mPdHUYjQnlLFhkuaxvHguaqR7aWyDxcmJs0jLYQfQKY+oyhsMb4Lew4VL6i7um3/ew==" saltValue="ydaTm0CeH8+/cYqoL/AMaQ==" spinCount="100000" sqref="AT2006 AV2006:AY2006" name="Rango2_88_91_1_17"/>
    <protectedRange algorithmName="SHA-512" hashValue="CHipOQaT63FWw628cQcXXJRZlrbNZ7OgmnEbDx38UmmH7z19GRYEzXFiVOzHAy1OAaAbST7g2bHZHDKQp2qm3w==" saltValue="iRVuL+373yLHv0ZHzS9qog==" spinCount="100000" sqref="AK2006" name="Rango2_88_7_5_2_12"/>
    <protectedRange algorithmName="SHA-512" hashValue="NkG6oHuDGvGBEiLAAq8MEJHEfLQUMyjihfH+DBXhT+eQW0r1yri7tOJEFRM9nbOejjjXiviq9RFo7KB7wF+xJA==" saltValue="bpjB0AAANu2X/PeR3eiFkA==" spinCount="100000" sqref="AL2006:AR2006" name="Rango2_88_65_1_14"/>
    <protectedRange algorithmName="SHA-512" hashValue="RQ91b7oAw60DVtcgB2vRpial2kSdzJx5guGCTYUwXYkKrtrUHfiYnLf9R+SNpYXlJDYpyEJLhcWwP0EqNN86dQ==" saltValue="W3RbH3zrcY9sy39xNwXNxg==" spinCount="100000" sqref="BU2006:BX2006" name="Rango2_88_99_2_14"/>
    <protectedRange algorithmName="SHA-512" hashValue="XZw03RosI/l0z9FxmTtF29EdZ7P+4+ybhqoaAAUmURojSR5XbGfjC4f2i8gMqfY+RI9JvfdCA6PSh9TduXfUxA==" saltValue="5TPtLq2WoiRSae/yaDPnTw==" spinCount="100000" sqref="BY2006:CA2006 BQ2006:BT2006" name="Rango2_99_10_15"/>
    <protectedRange algorithmName="SHA-512" hashValue="XZw03RosI/l0z9FxmTtF29EdZ7P+4+ybhqoaAAUmURojSR5XbGfjC4f2i8gMqfY+RI9JvfdCA6PSh9TduXfUxA==" saltValue="5TPtLq2WoiRSae/yaDPnTw==" spinCount="100000" sqref="CD2006:CE2006" name="Rango2_99_11_13"/>
    <protectedRange algorithmName="SHA-512" hashValue="XZw03RosI/l0z9FxmTtF29EdZ7P+4+ybhqoaAAUmURojSR5XbGfjC4f2i8gMqfY+RI9JvfdCA6PSh9TduXfUxA==" saltValue="5TPtLq2WoiRSae/yaDPnTw==" spinCount="100000" sqref="CI2006:CJ2006" name="Rango2_99_12_16"/>
    <protectedRange algorithmName="SHA-512" hashValue="XZw03RosI/l0z9FxmTtF29EdZ7P+4+ybhqoaAAUmURojSR5XbGfjC4f2i8gMqfY+RI9JvfdCA6PSh9TduXfUxA==" saltValue="5TPtLq2WoiRSae/yaDPnTw==" spinCount="100000" sqref="CO2006:CP2006" name="Rango2_99_14_17"/>
    <protectedRange algorithmName="SHA-512" hashValue="XZw03RosI/l0z9FxmTtF29EdZ7P+4+ybhqoaAAUmURojSR5XbGfjC4f2i8gMqfY+RI9JvfdCA6PSh9TduXfUxA==" saltValue="5TPtLq2WoiRSae/yaDPnTw==" spinCount="100000" sqref="CR2006:CS2006" name="Rango2_99_15_17"/>
    <protectedRange algorithmName="SHA-512" hashValue="XZw03RosI/l0z9FxmTtF29EdZ7P+4+ybhqoaAAUmURojSR5XbGfjC4f2i8gMqfY+RI9JvfdCA6PSh9TduXfUxA==" saltValue="5TPtLq2WoiRSae/yaDPnTw==" spinCount="100000" sqref="CZ2006:DM2006" name="Rango2_99_17_19"/>
    <protectedRange algorithmName="SHA-512" hashValue="XZw03RosI/l0z9FxmTtF29EdZ7P+4+ybhqoaAAUmURojSR5XbGfjC4f2i8gMqfY+RI9JvfdCA6PSh9TduXfUxA==" saltValue="5TPtLq2WoiRSae/yaDPnTw==" spinCount="100000" sqref="N2007" name="Rango2_99_2_18"/>
    <protectedRange algorithmName="SHA-512" hashValue="LEEeiU6pKqm7TAP46VGlz0q+evvFwpT/0iLpRuWuQ7MacbP0OGL1/FSmrIEOg2rb6M+Jla2bPbVWiGag27j87w==" saltValue="HEVt+pS5OloNDlqSnzGLLw==" spinCount="100000" sqref="AH2007" name="Rango2_8_7_1_17"/>
    <protectedRange algorithmName="SHA-512" hashValue="q2z5hEFmXS0v2chiPTC/VCoDWNlnhp+Xe6Ybfxe48vIsnB/KTJQxJv+pFUnCXfZ9T6vyJopuqFFNROfQTW/JUw==" saltValue="IctfdGJb5tOTpq+KPi9vww==" spinCount="100000" sqref="AD2007:AE2007" name="Rango2_88_39_1_16"/>
    <protectedRange algorithmName="SHA-512" hashValue="NUll9P9xh7KbSfMYpMxsRZLfDw/y/AzW2LSWlpXVscBDqiAxmzo71xjs+a2lh+jRa7pceOC849slke4+ZKx8LA==" saltValue="8qbkKpQ+CiQuLnqgShNvXA==" spinCount="100000" sqref="S2007" name="Rango2_88_6_1_15"/>
    <protectedRange algorithmName="SHA-512" hashValue="XZw03RosI/l0z9FxmTtF29EdZ7P+4+ybhqoaAAUmURojSR5XbGfjC4f2i8gMqfY+RI9JvfdCA6PSh9TduXfUxA==" saltValue="5TPtLq2WoiRSae/yaDPnTw==" spinCount="100000" sqref="Q2007:R2007 T2007:Z2007" name="Rango2_99_4_19"/>
    <protectedRange algorithmName="SHA-512" hashValue="AYYX88LSDB6RDNMvSqt0KPGWPjBqTk56tMxTOlv5QD61MGTKAAQnSnudvNDWPN0Bbllh2qRQC+P5uq7goxjdrw==" saltValue="i/iPMewnks1FoXYOjKMEVg==" spinCount="100000" sqref="AA2007" name="Rango2_87_6_2_2"/>
    <protectedRange algorithmName="SHA-512" hashValue="fMbmUM1DQ7FuAPRNvFL5mPdHUYjQnlLFhkuaxvHguaqR7aWyDxcmJs0jLYQfQKY+oyhsMb4Lew4VL6i7um3/ew==" saltValue="ydaTm0CeH8+/cYqoL/AMaQ==" spinCount="100000" sqref="AT2007 AV2007:AY2007" name="Rango2_88_91_1_18"/>
    <protectedRange algorithmName="SHA-512" hashValue="CHipOQaT63FWw628cQcXXJRZlrbNZ7OgmnEbDx38UmmH7z19GRYEzXFiVOzHAy1OAaAbST7g2bHZHDKQp2qm3w==" saltValue="iRVuL+373yLHv0ZHzS9qog==" spinCount="100000" sqref="AK2007" name="Rango2_88_7_5_2_13"/>
    <protectedRange algorithmName="SHA-512" hashValue="NkG6oHuDGvGBEiLAAq8MEJHEfLQUMyjihfH+DBXhT+eQW0r1yri7tOJEFRM9nbOejjjXiviq9RFo7KB7wF+xJA==" saltValue="bpjB0AAANu2X/PeR3eiFkA==" spinCount="100000" sqref="AL2007:AR2007" name="Rango2_88_65_1_15"/>
    <protectedRange algorithmName="SHA-512" hashValue="RQ91b7oAw60DVtcgB2vRpial2kSdzJx5guGCTYUwXYkKrtrUHfiYnLf9R+SNpYXlJDYpyEJLhcWwP0EqNN86dQ==" saltValue="W3RbH3zrcY9sy39xNwXNxg==" spinCount="100000" sqref="BU2007:BX2007" name="Rango2_88_99_2_15"/>
    <protectedRange algorithmName="SHA-512" hashValue="XZw03RosI/l0z9FxmTtF29EdZ7P+4+ybhqoaAAUmURojSR5XbGfjC4f2i8gMqfY+RI9JvfdCA6PSh9TduXfUxA==" saltValue="5TPtLq2WoiRSae/yaDPnTw==" spinCount="100000" sqref="BY2007:CA2007 BQ2007:BT2007" name="Rango2_99_10_16"/>
    <protectedRange algorithmName="SHA-512" hashValue="XZw03RosI/l0z9FxmTtF29EdZ7P+4+ybhqoaAAUmURojSR5XbGfjC4f2i8gMqfY+RI9JvfdCA6PSh9TduXfUxA==" saltValue="5TPtLq2WoiRSae/yaDPnTw==" spinCount="100000" sqref="CD2007:CE2007" name="Rango2_99_11_14"/>
    <protectedRange algorithmName="SHA-512" hashValue="XZw03RosI/l0z9FxmTtF29EdZ7P+4+ybhqoaAAUmURojSR5XbGfjC4f2i8gMqfY+RI9JvfdCA6PSh9TduXfUxA==" saltValue="5TPtLq2WoiRSae/yaDPnTw==" spinCount="100000" sqref="CI2007:CJ2007" name="Rango2_99_12_17"/>
    <protectedRange algorithmName="SHA-512" hashValue="XZw03RosI/l0z9FxmTtF29EdZ7P+4+ybhqoaAAUmURojSR5XbGfjC4f2i8gMqfY+RI9JvfdCA6PSh9TduXfUxA==" saltValue="5TPtLq2WoiRSae/yaDPnTw==" spinCount="100000" sqref="CO2007:CP2007" name="Rango2_99_14_19"/>
    <protectedRange algorithmName="SHA-512" hashValue="XZw03RosI/l0z9FxmTtF29EdZ7P+4+ybhqoaAAUmURojSR5XbGfjC4f2i8gMqfY+RI9JvfdCA6PSh9TduXfUxA==" saltValue="5TPtLq2WoiRSae/yaDPnTw==" spinCount="100000" sqref="CR2007:CS2007" name="Rango2_99_15_18"/>
    <protectedRange algorithmName="SHA-512" hashValue="XZw03RosI/l0z9FxmTtF29EdZ7P+4+ybhqoaAAUmURojSR5XbGfjC4f2i8gMqfY+RI9JvfdCA6PSh9TduXfUxA==" saltValue="5TPtLq2WoiRSae/yaDPnTw==" spinCount="100000" sqref="CZ2007:DM2007" name="Rango2_99_17_20"/>
    <protectedRange algorithmName="SHA-512" hashValue="XZw03RosI/l0z9FxmTtF29EdZ7P+4+ybhqoaAAUmURojSR5XbGfjC4f2i8gMqfY+RI9JvfdCA6PSh9TduXfUxA==" saltValue="5TPtLq2WoiRSae/yaDPnTw==" spinCount="100000" sqref="N2008:N2010" name="Rango2_99_2_19"/>
    <protectedRange algorithmName="SHA-512" hashValue="fPHvtIAf3pQeZUoAI9C2/vdXMHBpqqEq+67P5Ypyu4+9IWqs3yc9TZcMWQ0THLxUwqseQPyVvakuYFtCwJHsxA==" saltValue="QHIogSs2PrwAfdqa9PAOFQ==" spinCount="100000" sqref="AB2008:AB2010" name="Rango2_88_5_5_1_15"/>
    <protectedRange algorithmName="SHA-512" hashValue="LEEeiU6pKqm7TAP46VGlz0q+evvFwpT/0iLpRuWuQ7MacbP0OGL1/FSmrIEOg2rb6M+Jla2bPbVWiGag27j87w==" saltValue="HEVt+pS5OloNDlqSnzGLLw==" spinCount="100000" sqref="AH2008:AH2010" name="Rango2_8_7_1_18"/>
    <protectedRange algorithmName="SHA-512" hashValue="q2z5hEFmXS0v2chiPTC/VCoDWNlnhp+Xe6Ybfxe48vIsnB/KTJQxJv+pFUnCXfZ9T6vyJopuqFFNROfQTW/JUw==" saltValue="IctfdGJb5tOTpq+KPi9vww==" spinCount="100000" sqref="AD2008:AE2010" name="Rango2_88_39_1_17"/>
    <protectedRange algorithmName="SHA-512" hashValue="NUll9P9xh7KbSfMYpMxsRZLfDw/y/AzW2LSWlpXVscBDqiAxmzo71xjs+a2lh+jRa7pceOC849slke4+ZKx8LA==" saltValue="8qbkKpQ+CiQuLnqgShNvXA==" spinCount="100000" sqref="S2008:S2010" name="Rango2_88_6_1_16"/>
    <protectedRange algorithmName="SHA-512" hashValue="XZw03RosI/l0z9FxmTtF29EdZ7P+4+ybhqoaAAUmURojSR5XbGfjC4f2i8gMqfY+RI9JvfdCA6PSh9TduXfUxA==" saltValue="5TPtLq2WoiRSae/yaDPnTw==" spinCount="100000" sqref="Q2008:R2010 T2008:W2010 Y2008:Z2010" name="Rango2_99_4_20"/>
    <protectedRange algorithmName="SHA-512" hashValue="AYYX88LSDB6RDNMvSqt0KPGWPjBqTk56tMxTOlv5QD61MGTKAAQnSnudvNDWPN0Bbllh2qRQC+P5uq7goxjdrw==" saltValue="i/iPMewnks1FoXYOjKMEVg==" spinCount="100000" sqref="AA2008" name="Rango2_87_6_1_1_1"/>
    <protectedRange algorithmName="SHA-512" hashValue="XZw03RosI/l0z9FxmTtF29EdZ7P+4+ybhqoaAAUmURojSR5XbGfjC4f2i8gMqfY+RI9JvfdCA6PSh9TduXfUxA==" saltValue="5TPtLq2WoiRSae/yaDPnTw==" spinCount="100000" sqref="X2009:X2010" name="Rango2_99_2_2_1"/>
    <protectedRange algorithmName="SHA-512" hashValue="AYYX88LSDB6RDNMvSqt0KPGWPjBqTk56tMxTOlv5QD61MGTKAAQnSnudvNDWPN0Bbllh2qRQC+P5uq7goxjdrw==" saltValue="i/iPMewnks1FoXYOjKMEVg==" spinCount="100000" sqref="AA2009:AA2010" name="Rango2_87_6_2_1_1"/>
    <protectedRange algorithmName="SHA-512" hashValue="fMbmUM1DQ7FuAPRNvFL5mPdHUYjQnlLFhkuaxvHguaqR7aWyDxcmJs0jLYQfQKY+oyhsMb4Lew4VL6i7um3/ew==" saltValue="ydaTm0CeH8+/cYqoL/AMaQ==" spinCount="100000" sqref="AT2008:AT2010 AV2008:AY2010" name="Rango2_88_91_1_19"/>
    <protectedRange algorithmName="SHA-512" hashValue="CHipOQaT63FWw628cQcXXJRZlrbNZ7OgmnEbDx38UmmH7z19GRYEzXFiVOzHAy1OAaAbST7g2bHZHDKQp2qm3w==" saltValue="iRVuL+373yLHv0ZHzS9qog==" spinCount="100000" sqref="AK2008:AK2010" name="Rango2_88_7_5_2_14"/>
    <protectedRange algorithmName="SHA-512" hashValue="NkG6oHuDGvGBEiLAAq8MEJHEfLQUMyjihfH+DBXhT+eQW0r1yri7tOJEFRM9nbOejjjXiviq9RFo7KB7wF+xJA==" saltValue="bpjB0AAANu2X/PeR3eiFkA==" spinCount="100000" sqref="AL2008:AR2010" name="Rango2_88_65_1_16"/>
    <protectedRange algorithmName="SHA-512" hashValue="RQ91b7oAw60DVtcgB2vRpial2kSdzJx5guGCTYUwXYkKrtrUHfiYnLf9R+SNpYXlJDYpyEJLhcWwP0EqNN86dQ==" saltValue="W3RbH3zrcY9sy39xNwXNxg==" spinCount="100000" sqref="BU2008:BX2010" name="Rango2_88_99_2_16"/>
    <protectedRange algorithmName="SHA-512" hashValue="XZw03RosI/l0z9FxmTtF29EdZ7P+4+ybhqoaAAUmURojSR5XbGfjC4f2i8gMqfY+RI9JvfdCA6PSh9TduXfUxA==" saltValue="5TPtLq2WoiRSae/yaDPnTw==" spinCount="100000" sqref="BY2008:CA2010 BQ2008:BT2010" name="Rango2_99_10_17"/>
    <protectedRange algorithmName="SHA-512" hashValue="XZw03RosI/l0z9FxmTtF29EdZ7P+4+ybhqoaAAUmURojSR5XbGfjC4f2i8gMqfY+RI9JvfdCA6PSh9TduXfUxA==" saltValue="5TPtLq2WoiRSae/yaDPnTw==" spinCount="100000" sqref="CD2008:CE2010" name="Rango2_99_11_15"/>
    <protectedRange algorithmName="SHA-512" hashValue="XZw03RosI/l0z9FxmTtF29EdZ7P+4+ybhqoaAAUmURojSR5XbGfjC4f2i8gMqfY+RI9JvfdCA6PSh9TduXfUxA==" saltValue="5TPtLq2WoiRSae/yaDPnTw==" spinCount="100000" sqref="CI2008:CJ2010" name="Rango2_99_12_18"/>
    <protectedRange algorithmName="SHA-512" hashValue="XZw03RosI/l0z9FxmTtF29EdZ7P+4+ybhqoaAAUmURojSR5XbGfjC4f2i8gMqfY+RI9JvfdCA6PSh9TduXfUxA==" saltValue="5TPtLq2WoiRSae/yaDPnTw==" spinCount="100000" sqref="CO2008:CP2010" name="Rango2_99_14_20"/>
    <protectedRange algorithmName="SHA-512" hashValue="XZw03RosI/l0z9FxmTtF29EdZ7P+4+ybhqoaAAUmURojSR5XbGfjC4f2i8gMqfY+RI9JvfdCA6PSh9TduXfUxA==" saltValue="5TPtLq2WoiRSae/yaDPnTw==" spinCount="100000" sqref="CR2008:CS2010" name="Rango2_99_15_19"/>
    <protectedRange algorithmName="SHA-512" hashValue="XZw03RosI/l0z9FxmTtF29EdZ7P+4+ybhqoaAAUmURojSR5XbGfjC4f2i8gMqfY+RI9JvfdCA6PSh9TduXfUxA==" saltValue="5TPtLq2WoiRSae/yaDPnTw==" spinCount="100000" sqref="CZ2008:DM2010" name="Rango2_99_17_21"/>
    <protectedRange algorithmName="SHA-512" hashValue="XZw03RosI/l0z9FxmTtF29EdZ7P+4+ybhqoaAAUmURojSR5XbGfjC4f2i8gMqfY+RI9JvfdCA6PSh9TduXfUxA==" saltValue="5TPtLq2WoiRSae/yaDPnTw==" spinCount="100000" sqref="N2011" name="Rango2_99_2_20"/>
    <protectedRange algorithmName="SHA-512" hashValue="fPHvtIAf3pQeZUoAI9C2/vdXMHBpqqEq+67P5Ypyu4+9IWqs3yc9TZcMWQ0THLxUwqseQPyVvakuYFtCwJHsxA==" saltValue="QHIogSs2PrwAfdqa9PAOFQ==" spinCount="100000" sqref="AB2011" name="Rango2_88_5_5_1_16"/>
    <protectedRange algorithmName="SHA-512" hashValue="LEEeiU6pKqm7TAP46VGlz0q+evvFwpT/0iLpRuWuQ7MacbP0OGL1/FSmrIEOg2rb6M+Jla2bPbVWiGag27j87w==" saltValue="HEVt+pS5OloNDlqSnzGLLw==" spinCount="100000" sqref="AH2011" name="Rango2_8_7_1_19"/>
    <protectedRange algorithmName="SHA-512" hashValue="q2z5hEFmXS0v2chiPTC/VCoDWNlnhp+Xe6Ybfxe48vIsnB/KTJQxJv+pFUnCXfZ9T6vyJopuqFFNROfQTW/JUw==" saltValue="IctfdGJb5tOTpq+KPi9vww==" spinCount="100000" sqref="AD2011:AE2011" name="Rango2_88_39_1_18"/>
    <protectedRange algorithmName="SHA-512" hashValue="NUll9P9xh7KbSfMYpMxsRZLfDw/y/AzW2LSWlpXVscBDqiAxmzo71xjs+a2lh+jRa7pceOC849slke4+ZKx8LA==" saltValue="8qbkKpQ+CiQuLnqgShNvXA==" spinCount="100000" sqref="S2011" name="Rango2_88_6_1_17"/>
    <protectedRange algorithmName="SHA-512" hashValue="XZw03RosI/l0z9FxmTtF29EdZ7P+4+ybhqoaAAUmURojSR5XbGfjC4f2i8gMqfY+RI9JvfdCA6PSh9TduXfUxA==" saltValue="5TPtLq2WoiRSae/yaDPnTw==" spinCount="100000" sqref="Q2011:R2011 T2011:W2011 Y2011:Z2011" name="Rango2_99_4_21"/>
    <protectedRange algorithmName="SHA-512" hashValue="AYYX88LSDB6RDNMvSqt0KPGWPjBqTk56tMxTOlv5QD61MGTKAAQnSnudvNDWPN0Bbllh2qRQC+P5uq7goxjdrw==" saltValue="i/iPMewnks1FoXYOjKMEVg==" spinCount="100000" sqref="AA2011" name="Rango2_87_6_1_1_2"/>
    <protectedRange algorithmName="SHA-512" hashValue="fMbmUM1DQ7FuAPRNvFL5mPdHUYjQnlLFhkuaxvHguaqR7aWyDxcmJs0jLYQfQKY+oyhsMb4Lew4VL6i7um3/ew==" saltValue="ydaTm0CeH8+/cYqoL/AMaQ==" spinCount="100000" sqref="AT2011 AV2011:AY2011" name="Rango2_88_91_1_20"/>
    <protectedRange algorithmName="SHA-512" hashValue="CHipOQaT63FWw628cQcXXJRZlrbNZ7OgmnEbDx38UmmH7z19GRYEzXFiVOzHAy1OAaAbST7g2bHZHDKQp2qm3w==" saltValue="iRVuL+373yLHv0ZHzS9qog==" spinCount="100000" sqref="AK2011" name="Rango2_88_7_5_2_15"/>
    <protectedRange algorithmName="SHA-512" hashValue="NkG6oHuDGvGBEiLAAq8MEJHEfLQUMyjihfH+DBXhT+eQW0r1yri7tOJEFRM9nbOejjjXiviq9RFo7KB7wF+xJA==" saltValue="bpjB0AAANu2X/PeR3eiFkA==" spinCount="100000" sqref="AL2011:AR2011" name="Rango2_88_65_1_17"/>
    <protectedRange algorithmName="SHA-512" hashValue="RQ91b7oAw60DVtcgB2vRpial2kSdzJx5guGCTYUwXYkKrtrUHfiYnLf9R+SNpYXlJDYpyEJLhcWwP0EqNN86dQ==" saltValue="W3RbH3zrcY9sy39xNwXNxg==" spinCount="100000" sqref="BU2011:BX2011" name="Rango2_88_99_2_17"/>
    <protectedRange algorithmName="SHA-512" hashValue="XZw03RosI/l0z9FxmTtF29EdZ7P+4+ybhqoaAAUmURojSR5XbGfjC4f2i8gMqfY+RI9JvfdCA6PSh9TduXfUxA==" saltValue="5TPtLq2WoiRSae/yaDPnTw==" spinCount="100000" sqref="BY2011:CA2011 BQ2011:BT2011" name="Rango2_99_10_18"/>
    <protectedRange algorithmName="SHA-512" hashValue="XZw03RosI/l0z9FxmTtF29EdZ7P+4+ybhqoaAAUmURojSR5XbGfjC4f2i8gMqfY+RI9JvfdCA6PSh9TduXfUxA==" saltValue="5TPtLq2WoiRSae/yaDPnTw==" spinCount="100000" sqref="CD2011:CE2011" name="Rango2_99_11_16"/>
    <protectedRange algorithmName="SHA-512" hashValue="XZw03RosI/l0z9FxmTtF29EdZ7P+4+ybhqoaAAUmURojSR5XbGfjC4f2i8gMqfY+RI9JvfdCA6PSh9TduXfUxA==" saltValue="5TPtLq2WoiRSae/yaDPnTw==" spinCount="100000" sqref="CI2011:CJ2011" name="Rango2_99_12_19"/>
    <protectedRange algorithmName="SHA-512" hashValue="XZw03RosI/l0z9FxmTtF29EdZ7P+4+ybhqoaAAUmURojSR5XbGfjC4f2i8gMqfY+RI9JvfdCA6PSh9TduXfUxA==" saltValue="5TPtLq2WoiRSae/yaDPnTw==" spinCount="100000" sqref="CO2011:CP2011" name="Rango2_99_14_21"/>
    <protectedRange algorithmName="SHA-512" hashValue="XZw03RosI/l0z9FxmTtF29EdZ7P+4+ybhqoaAAUmURojSR5XbGfjC4f2i8gMqfY+RI9JvfdCA6PSh9TduXfUxA==" saltValue="5TPtLq2WoiRSae/yaDPnTw==" spinCount="100000" sqref="CR2011:CS2011" name="Rango2_99_15_20"/>
    <protectedRange algorithmName="SHA-512" hashValue="XZw03RosI/l0z9FxmTtF29EdZ7P+4+ybhqoaAAUmURojSR5XbGfjC4f2i8gMqfY+RI9JvfdCA6PSh9TduXfUxA==" saltValue="5TPtLq2WoiRSae/yaDPnTw==" spinCount="100000" sqref="CZ2011:DM2011" name="Rango2_99_17_22"/>
    <protectedRange algorithmName="SHA-512" hashValue="XZw03RosI/l0z9FxmTtF29EdZ7P+4+ybhqoaAAUmURojSR5XbGfjC4f2i8gMqfY+RI9JvfdCA6PSh9TduXfUxA==" saltValue="5TPtLq2WoiRSae/yaDPnTw==" spinCount="100000" sqref="N2012:N2013" name="Rango2_99_2_21"/>
    <protectedRange algorithmName="SHA-512" hashValue="fPHvtIAf3pQeZUoAI9C2/vdXMHBpqqEq+67P5Ypyu4+9IWqs3yc9TZcMWQ0THLxUwqseQPyVvakuYFtCwJHsxA==" saltValue="QHIogSs2PrwAfdqa9PAOFQ==" spinCount="100000" sqref="AB2012:AB2013" name="Rango2_88_5_5_1_17"/>
    <protectedRange algorithmName="SHA-512" hashValue="LEEeiU6pKqm7TAP46VGlz0q+evvFwpT/0iLpRuWuQ7MacbP0OGL1/FSmrIEOg2rb6M+Jla2bPbVWiGag27j87w==" saltValue="HEVt+pS5OloNDlqSnzGLLw==" spinCount="100000" sqref="AH2012:AH2013" name="Rango2_8_7_1_20"/>
    <protectedRange algorithmName="SHA-512" hashValue="q2z5hEFmXS0v2chiPTC/VCoDWNlnhp+Xe6Ybfxe48vIsnB/KTJQxJv+pFUnCXfZ9T6vyJopuqFFNROfQTW/JUw==" saltValue="IctfdGJb5tOTpq+KPi9vww==" spinCount="100000" sqref="AD2012:AE2013" name="Rango2_88_39_1_19"/>
    <protectedRange algorithmName="SHA-512" hashValue="NUll9P9xh7KbSfMYpMxsRZLfDw/y/AzW2LSWlpXVscBDqiAxmzo71xjs+a2lh+jRa7pceOC849slke4+ZKx8LA==" saltValue="8qbkKpQ+CiQuLnqgShNvXA==" spinCount="100000" sqref="S2012:S2013" name="Rango2_88_6_1_18"/>
    <protectedRange algorithmName="SHA-512" hashValue="XZw03RosI/l0z9FxmTtF29EdZ7P+4+ybhqoaAAUmURojSR5XbGfjC4f2i8gMqfY+RI9JvfdCA6PSh9TduXfUxA==" saltValue="5TPtLq2WoiRSae/yaDPnTw==" spinCount="100000" sqref="Q2012:R2013 T2012:W2013 Y2012:Z2013" name="Rango2_99_4_22"/>
    <protectedRange algorithmName="SHA-512" hashValue="fMbmUM1DQ7FuAPRNvFL5mPdHUYjQnlLFhkuaxvHguaqR7aWyDxcmJs0jLYQfQKY+oyhsMb4Lew4VL6i7um3/ew==" saltValue="ydaTm0CeH8+/cYqoL/AMaQ==" spinCount="100000" sqref="AT2012:AT2013 AV2012:AY2013" name="Rango2_88_91_1_21"/>
    <protectedRange algorithmName="SHA-512" hashValue="CHipOQaT63FWw628cQcXXJRZlrbNZ7OgmnEbDx38UmmH7z19GRYEzXFiVOzHAy1OAaAbST7g2bHZHDKQp2qm3w==" saltValue="iRVuL+373yLHv0ZHzS9qog==" spinCount="100000" sqref="AK2012:AK2013" name="Rango2_88_7_5_2_16"/>
    <protectedRange algorithmName="SHA-512" hashValue="NkG6oHuDGvGBEiLAAq8MEJHEfLQUMyjihfH+DBXhT+eQW0r1yri7tOJEFRM9nbOejjjXiviq9RFo7KB7wF+xJA==" saltValue="bpjB0AAANu2X/PeR3eiFkA==" spinCount="100000" sqref="AL2012:AR2013" name="Rango2_88_65_1_18"/>
    <protectedRange algorithmName="SHA-512" hashValue="RQ91b7oAw60DVtcgB2vRpial2kSdzJx5guGCTYUwXYkKrtrUHfiYnLf9R+SNpYXlJDYpyEJLhcWwP0EqNN86dQ==" saltValue="W3RbH3zrcY9sy39xNwXNxg==" spinCount="100000" sqref="BU2012:BX2013" name="Rango2_88_99_2_18"/>
    <protectedRange algorithmName="SHA-512" hashValue="XZw03RosI/l0z9FxmTtF29EdZ7P+4+ybhqoaAAUmURojSR5XbGfjC4f2i8gMqfY+RI9JvfdCA6PSh9TduXfUxA==" saltValue="5TPtLq2WoiRSae/yaDPnTw==" spinCount="100000" sqref="BY2012:CA2013 BQ2012:BT2013" name="Rango2_99_10_19"/>
    <protectedRange algorithmName="SHA-512" hashValue="XZw03RosI/l0z9FxmTtF29EdZ7P+4+ybhqoaAAUmURojSR5XbGfjC4f2i8gMqfY+RI9JvfdCA6PSh9TduXfUxA==" saltValue="5TPtLq2WoiRSae/yaDPnTw==" spinCount="100000" sqref="CD2012:CE2013" name="Rango2_99_11_17"/>
    <protectedRange algorithmName="SHA-512" hashValue="XZw03RosI/l0z9FxmTtF29EdZ7P+4+ybhqoaAAUmURojSR5XbGfjC4f2i8gMqfY+RI9JvfdCA6PSh9TduXfUxA==" saltValue="5TPtLq2WoiRSae/yaDPnTw==" spinCount="100000" sqref="CI2012:CJ2013" name="Rango2_99_12_20"/>
    <protectedRange algorithmName="SHA-512" hashValue="XZw03RosI/l0z9FxmTtF29EdZ7P+4+ybhqoaAAUmURojSR5XbGfjC4f2i8gMqfY+RI9JvfdCA6PSh9TduXfUxA==" saltValue="5TPtLq2WoiRSae/yaDPnTw==" spinCount="100000" sqref="CO2012:CP2013" name="Rango2_99_14_22"/>
    <protectedRange algorithmName="SHA-512" hashValue="XZw03RosI/l0z9FxmTtF29EdZ7P+4+ybhqoaAAUmURojSR5XbGfjC4f2i8gMqfY+RI9JvfdCA6PSh9TduXfUxA==" saltValue="5TPtLq2WoiRSae/yaDPnTw==" spinCount="100000" sqref="CR2012:CS2013" name="Rango2_99_15_21"/>
    <protectedRange algorithmName="SHA-512" hashValue="XZw03RosI/l0z9FxmTtF29EdZ7P+4+ybhqoaAAUmURojSR5XbGfjC4f2i8gMqfY+RI9JvfdCA6PSh9TduXfUxA==" saltValue="5TPtLq2WoiRSae/yaDPnTw==" spinCount="100000" sqref="CZ2012:DM2013" name="Rango2_99_17_23"/>
    <protectedRange algorithmName="SHA-512" hashValue="XZw03RosI/l0z9FxmTtF29EdZ7P+4+ybhqoaAAUmURojSR5XbGfjC4f2i8gMqfY+RI9JvfdCA6PSh9TduXfUxA==" saltValue="5TPtLq2WoiRSae/yaDPnTw==" spinCount="100000" sqref="N2014" name="Rango2_99_2_22"/>
    <protectedRange algorithmName="SHA-512" hashValue="fPHvtIAf3pQeZUoAI9C2/vdXMHBpqqEq+67P5Ypyu4+9IWqs3yc9TZcMWQ0THLxUwqseQPyVvakuYFtCwJHsxA==" saltValue="QHIogSs2PrwAfdqa9PAOFQ==" spinCount="100000" sqref="AB2014" name="Rango2_88_5_5_1_18"/>
    <protectedRange algorithmName="SHA-512" hashValue="LEEeiU6pKqm7TAP46VGlz0q+evvFwpT/0iLpRuWuQ7MacbP0OGL1/FSmrIEOg2rb6M+Jla2bPbVWiGag27j87w==" saltValue="HEVt+pS5OloNDlqSnzGLLw==" spinCount="100000" sqref="AH2014" name="Rango2_8_7_1_21"/>
    <protectedRange algorithmName="SHA-512" hashValue="q2z5hEFmXS0v2chiPTC/VCoDWNlnhp+Xe6Ybfxe48vIsnB/KTJQxJv+pFUnCXfZ9T6vyJopuqFFNROfQTW/JUw==" saltValue="IctfdGJb5tOTpq+KPi9vww==" spinCount="100000" sqref="AD2014:AE2014" name="Rango2_88_39_1_20"/>
    <protectedRange algorithmName="SHA-512" hashValue="NUll9P9xh7KbSfMYpMxsRZLfDw/y/AzW2LSWlpXVscBDqiAxmzo71xjs+a2lh+jRa7pceOC849slke4+ZKx8LA==" saltValue="8qbkKpQ+CiQuLnqgShNvXA==" spinCount="100000" sqref="S2014" name="Rango2_88_6_1_19"/>
    <protectedRange algorithmName="SHA-512" hashValue="XZw03RosI/l0z9FxmTtF29EdZ7P+4+ybhqoaAAUmURojSR5XbGfjC4f2i8gMqfY+RI9JvfdCA6PSh9TduXfUxA==" saltValue="5TPtLq2WoiRSae/yaDPnTw==" spinCount="100000" sqref="Q2014:R2014 T2014:Z2014" name="Rango2_99_4_23"/>
    <protectedRange algorithmName="SHA-512" hashValue="fMbmUM1DQ7FuAPRNvFL5mPdHUYjQnlLFhkuaxvHguaqR7aWyDxcmJs0jLYQfQKY+oyhsMb4Lew4VL6i7um3/ew==" saltValue="ydaTm0CeH8+/cYqoL/AMaQ==" spinCount="100000" sqref="AT2014 AV2014:AY2014" name="Rango2_88_91_1_22"/>
    <protectedRange algorithmName="SHA-512" hashValue="CHipOQaT63FWw628cQcXXJRZlrbNZ7OgmnEbDx38UmmH7z19GRYEzXFiVOzHAy1OAaAbST7g2bHZHDKQp2qm3w==" saltValue="iRVuL+373yLHv0ZHzS9qog==" spinCount="100000" sqref="AK2014" name="Rango2_88_7_5_2_17"/>
    <protectedRange algorithmName="SHA-512" hashValue="NkG6oHuDGvGBEiLAAq8MEJHEfLQUMyjihfH+DBXhT+eQW0r1yri7tOJEFRM9nbOejjjXiviq9RFo7KB7wF+xJA==" saltValue="bpjB0AAANu2X/PeR3eiFkA==" spinCount="100000" sqref="AL2014:AR2014" name="Rango2_88_65_1_19"/>
    <protectedRange algorithmName="SHA-512" hashValue="RQ91b7oAw60DVtcgB2vRpial2kSdzJx5guGCTYUwXYkKrtrUHfiYnLf9R+SNpYXlJDYpyEJLhcWwP0EqNN86dQ==" saltValue="W3RbH3zrcY9sy39xNwXNxg==" spinCount="100000" sqref="BU2014:BX2014" name="Rango2_88_99_2_19"/>
    <protectedRange algorithmName="SHA-512" hashValue="XZw03RosI/l0z9FxmTtF29EdZ7P+4+ybhqoaAAUmURojSR5XbGfjC4f2i8gMqfY+RI9JvfdCA6PSh9TduXfUxA==" saltValue="5TPtLq2WoiRSae/yaDPnTw==" spinCount="100000" sqref="BY2014:CA2014 BQ2014:BT2014" name="Rango2_99_10_20"/>
    <protectedRange algorithmName="SHA-512" hashValue="XZw03RosI/l0z9FxmTtF29EdZ7P+4+ybhqoaAAUmURojSR5XbGfjC4f2i8gMqfY+RI9JvfdCA6PSh9TduXfUxA==" saltValue="5TPtLq2WoiRSae/yaDPnTw==" spinCount="100000" sqref="CD2014:CE2014" name="Rango2_99_11_18"/>
    <protectedRange algorithmName="SHA-512" hashValue="XZw03RosI/l0z9FxmTtF29EdZ7P+4+ybhqoaAAUmURojSR5XbGfjC4f2i8gMqfY+RI9JvfdCA6PSh9TduXfUxA==" saltValue="5TPtLq2WoiRSae/yaDPnTw==" spinCount="100000" sqref="CI2014:CJ2014" name="Rango2_99_12_21"/>
    <protectedRange algorithmName="SHA-512" hashValue="XZw03RosI/l0z9FxmTtF29EdZ7P+4+ybhqoaAAUmURojSR5XbGfjC4f2i8gMqfY+RI9JvfdCA6PSh9TduXfUxA==" saltValue="5TPtLq2WoiRSae/yaDPnTw==" spinCount="100000" sqref="CO2014:CP2014" name="Rango2_99_14_23"/>
    <protectedRange algorithmName="SHA-512" hashValue="XZw03RosI/l0z9FxmTtF29EdZ7P+4+ybhqoaAAUmURojSR5XbGfjC4f2i8gMqfY+RI9JvfdCA6PSh9TduXfUxA==" saltValue="5TPtLq2WoiRSae/yaDPnTw==" spinCount="100000" sqref="CR2014:CS2014" name="Rango2_99_15_22"/>
    <protectedRange algorithmName="SHA-512" hashValue="XZw03RosI/l0z9FxmTtF29EdZ7P+4+ybhqoaAAUmURojSR5XbGfjC4f2i8gMqfY+RI9JvfdCA6PSh9TduXfUxA==" saltValue="5TPtLq2WoiRSae/yaDPnTw==" spinCount="100000" sqref="CZ2014:DM2014" name="Rango2_99_17_24"/>
    <protectedRange algorithmName="SHA-512" hashValue="XZw03RosI/l0z9FxmTtF29EdZ7P+4+ybhqoaAAUmURojSR5XbGfjC4f2i8gMqfY+RI9JvfdCA6PSh9TduXfUxA==" saltValue="5TPtLq2WoiRSae/yaDPnTw==" spinCount="100000" sqref="N2015" name="Rango2_99_2_23"/>
    <protectedRange algorithmName="SHA-512" hashValue="fPHvtIAf3pQeZUoAI9C2/vdXMHBpqqEq+67P5Ypyu4+9IWqs3yc9TZcMWQ0THLxUwqseQPyVvakuYFtCwJHsxA==" saltValue="QHIogSs2PrwAfdqa9PAOFQ==" spinCount="100000" sqref="AB2015" name="Rango2_88_5_5_1_19"/>
    <protectedRange algorithmName="SHA-512" hashValue="LEEeiU6pKqm7TAP46VGlz0q+evvFwpT/0iLpRuWuQ7MacbP0OGL1/FSmrIEOg2rb6M+Jla2bPbVWiGag27j87w==" saltValue="HEVt+pS5OloNDlqSnzGLLw==" spinCount="100000" sqref="AH2015" name="Rango2_8_7_1_22"/>
    <protectedRange algorithmName="SHA-512" hashValue="q2z5hEFmXS0v2chiPTC/VCoDWNlnhp+Xe6Ybfxe48vIsnB/KTJQxJv+pFUnCXfZ9T6vyJopuqFFNROfQTW/JUw==" saltValue="IctfdGJb5tOTpq+KPi9vww==" spinCount="100000" sqref="AD2015:AE2015" name="Rango2_88_39_1_21"/>
    <protectedRange algorithmName="SHA-512" hashValue="NUll9P9xh7KbSfMYpMxsRZLfDw/y/AzW2LSWlpXVscBDqiAxmzo71xjs+a2lh+jRa7pceOC849slke4+ZKx8LA==" saltValue="8qbkKpQ+CiQuLnqgShNvXA==" spinCount="100000" sqref="S2015" name="Rango2_88_6_1_20"/>
    <protectedRange algorithmName="SHA-512" hashValue="XZw03RosI/l0z9FxmTtF29EdZ7P+4+ybhqoaAAUmURojSR5XbGfjC4f2i8gMqfY+RI9JvfdCA6PSh9TduXfUxA==" saltValue="5TPtLq2WoiRSae/yaDPnTw==" spinCount="100000" sqref="Q2015:R2015 T2015:W2015 Y2015:Z2015" name="Rango2_99_4_24"/>
    <protectedRange algorithmName="SHA-512" hashValue="XZw03RosI/l0z9FxmTtF29EdZ7P+4+ybhqoaAAUmURojSR5XbGfjC4f2i8gMqfY+RI9JvfdCA6PSh9TduXfUxA==" saltValue="5TPtLq2WoiRSae/yaDPnTw==" spinCount="100000" sqref="X2015" name="Rango2_99_2_5_1"/>
    <protectedRange algorithmName="SHA-512" hashValue="fMbmUM1DQ7FuAPRNvFL5mPdHUYjQnlLFhkuaxvHguaqR7aWyDxcmJs0jLYQfQKY+oyhsMb4Lew4VL6i7um3/ew==" saltValue="ydaTm0CeH8+/cYqoL/AMaQ==" spinCount="100000" sqref="AT2015 AV2015:AY2015" name="Rango2_88_91_1_23"/>
    <protectedRange algorithmName="SHA-512" hashValue="CHipOQaT63FWw628cQcXXJRZlrbNZ7OgmnEbDx38UmmH7z19GRYEzXFiVOzHAy1OAaAbST7g2bHZHDKQp2qm3w==" saltValue="iRVuL+373yLHv0ZHzS9qog==" spinCount="100000" sqref="AK2015" name="Rango2_88_7_5_2_18"/>
    <protectedRange algorithmName="SHA-512" hashValue="NkG6oHuDGvGBEiLAAq8MEJHEfLQUMyjihfH+DBXhT+eQW0r1yri7tOJEFRM9nbOejjjXiviq9RFo7KB7wF+xJA==" saltValue="bpjB0AAANu2X/PeR3eiFkA==" spinCount="100000" sqref="AL2015:AR2015" name="Rango2_88_65_1_20"/>
    <protectedRange algorithmName="SHA-512" hashValue="RQ91b7oAw60DVtcgB2vRpial2kSdzJx5guGCTYUwXYkKrtrUHfiYnLf9R+SNpYXlJDYpyEJLhcWwP0EqNN86dQ==" saltValue="W3RbH3zrcY9sy39xNwXNxg==" spinCount="100000" sqref="BU2015:BX2015" name="Rango2_88_99_2_20"/>
    <protectedRange algorithmName="SHA-512" hashValue="XZw03RosI/l0z9FxmTtF29EdZ7P+4+ybhqoaAAUmURojSR5XbGfjC4f2i8gMqfY+RI9JvfdCA6PSh9TduXfUxA==" saltValue="5TPtLq2WoiRSae/yaDPnTw==" spinCount="100000" sqref="BY2015:CA2015 BQ2015:BT2015" name="Rango2_99_10_21"/>
    <protectedRange algorithmName="SHA-512" hashValue="XZw03RosI/l0z9FxmTtF29EdZ7P+4+ybhqoaAAUmURojSR5XbGfjC4f2i8gMqfY+RI9JvfdCA6PSh9TduXfUxA==" saltValue="5TPtLq2WoiRSae/yaDPnTw==" spinCount="100000" sqref="CD2015:CE2015" name="Rango2_99_11_19"/>
    <protectedRange algorithmName="SHA-512" hashValue="XZw03RosI/l0z9FxmTtF29EdZ7P+4+ybhqoaAAUmURojSR5XbGfjC4f2i8gMqfY+RI9JvfdCA6PSh9TduXfUxA==" saltValue="5TPtLq2WoiRSae/yaDPnTw==" spinCount="100000" sqref="CI2015:CJ2015" name="Rango2_99_12_22"/>
    <protectedRange algorithmName="SHA-512" hashValue="XZw03RosI/l0z9FxmTtF29EdZ7P+4+ybhqoaAAUmURojSR5XbGfjC4f2i8gMqfY+RI9JvfdCA6PSh9TduXfUxA==" saltValue="5TPtLq2WoiRSae/yaDPnTw==" spinCount="100000" sqref="CO2015:CP2015" name="Rango2_99_14_24"/>
    <protectedRange algorithmName="SHA-512" hashValue="XZw03RosI/l0z9FxmTtF29EdZ7P+4+ybhqoaAAUmURojSR5XbGfjC4f2i8gMqfY+RI9JvfdCA6PSh9TduXfUxA==" saltValue="5TPtLq2WoiRSae/yaDPnTw==" spinCount="100000" sqref="CR2015:CS2015" name="Rango2_99_15_23"/>
    <protectedRange algorithmName="SHA-512" hashValue="XZw03RosI/l0z9FxmTtF29EdZ7P+4+ybhqoaAAUmURojSR5XbGfjC4f2i8gMqfY+RI9JvfdCA6PSh9TduXfUxA==" saltValue="5TPtLq2WoiRSae/yaDPnTw==" spinCount="100000" sqref="CZ2015:DM2015" name="Rango2_99_17_25"/>
    <protectedRange algorithmName="SHA-512" hashValue="XZw03RosI/l0z9FxmTtF29EdZ7P+4+ybhqoaAAUmURojSR5XbGfjC4f2i8gMqfY+RI9JvfdCA6PSh9TduXfUxA==" saltValue="5TPtLq2WoiRSae/yaDPnTw==" spinCount="100000" sqref="N2016" name="Rango2_99_2_24"/>
    <protectedRange algorithmName="SHA-512" hashValue="fPHvtIAf3pQeZUoAI9C2/vdXMHBpqqEq+67P5Ypyu4+9IWqs3yc9TZcMWQ0THLxUwqseQPyVvakuYFtCwJHsxA==" saltValue="QHIogSs2PrwAfdqa9PAOFQ==" spinCount="100000" sqref="AB2016" name="Rango2_88_5_5_1_20"/>
    <protectedRange algorithmName="SHA-512" hashValue="LEEeiU6pKqm7TAP46VGlz0q+evvFwpT/0iLpRuWuQ7MacbP0OGL1/FSmrIEOg2rb6M+Jla2bPbVWiGag27j87w==" saltValue="HEVt+pS5OloNDlqSnzGLLw==" spinCount="100000" sqref="AH2016" name="Rango2_8_7_1_23"/>
    <protectedRange algorithmName="SHA-512" hashValue="q2z5hEFmXS0v2chiPTC/VCoDWNlnhp+Xe6Ybfxe48vIsnB/KTJQxJv+pFUnCXfZ9T6vyJopuqFFNROfQTW/JUw==" saltValue="IctfdGJb5tOTpq+KPi9vww==" spinCount="100000" sqref="AD2016:AE2016" name="Rango2_88_39_1_22"/>
    <protectedRange algorithmName="SHA-512" hashValue="NUll9P9xh7KbSfMYpMxsRZLfDw/y/AzW2LSWlpXVscBDqiAxmzo71xjs+a2lh+jRa7pceOC849slke4+ZKx8LA==" saltValue="8qbkKpQ+CiQuLnqgShNvXA==" spinCount="100000" sqref="S2016" name="Rango2_88_6_1_21"/>
    <protectedRange algorithmName="SHA-512" hashValue="XZw03RosI/l0z9FxmTtF29EdZ7P+4+ybhqoaAAUmURojSR5XbGfjC4f2i8gMqfY+RI9JvfdCA6PSh9TduXfUxA==" saltValue="5TPtLq2WoiRSae/yaDPnTw==" spinCount="100000" sqref="Q2016:R2016 T2016:W2016 Y2016:Z2016" name="Rango2_99_4_25"/>
    <protectedRange algorithmName="SHA-512" hashValue="XZw03RosI/l0z9FxmTtF29EdZ7P+4+ybhqoaAAUmURojSR5XbGfjC4f2i8gMqfY+RI9JvfdCA6PSh9TduXfUxA==" saltValue="5TPtLq2WoiRSae/yaDPnTw==" spinCount="100000" sqref="X2016" name="Rango2_99_2_3_1"/>
    <protectedRange algorithmName="SHA-512" hashValue="fMbmUM1DQ7FuAPRNvFL5mPdHUYjQnlLFhkuaxvHguaqR7aWyDxcmJs0jLYQfQKY+oyhsMb4Lew4VL6i7um3/ew==" saltValue="ydaTm0CeH8+/cYqoL/AMaQ==" spinCount="100000" sqref="AT2016 AV2016:AY2016" name="Rango2_88_91_1_24"/>
    <protectedRange algorithmName="SHA-512" hashValue="CHipOQaT63FWw628cQcXXJRZlrbNZ7OgmnEbDx38UmmH7z19GRYEzXFiVOzHAy1OAaAbST7g2bHZHDKQp2qm3w==" saltValue="iRVuL+373yLHv0ZHzS9qog==" spinCount="100000" sqref="AK2016" name="Rango2_88_7_5_2_19"/>
    <protectedRange algorithmName="SHA-512" hashValue="NkG6oHuDGvGBEiLAAq8MEJHEfLQUMyjihfH+DBXhT+eQW0r1yri7tOJEFRM9nbOejjjXiviq9RFo7KB7wF+xJA==" saltValue="bpjB0AAANu2X/PeR3eiFkA==" spinCount="100000" sqref="AL2016:AR2016" name="Rango2_88_65_1_21"/>
    <protectedRange algorithmName="SHA-512" hashValue="RQ91b7oAw60DVtcgB2vRpial2kSdzJx5guGCTYUwXYkKrtrUHfiYnLf9R+SNpYXlJDYpyEJLhcWwP0EqNN86dQ==" saltValue="W3RbH3zrcY9sy39xNwXNxg==" spinCount="100000" sqref="BU2016:BX2016" name="Rango2_88_99_2_21"/>
    <protectedRange algorithmName="SHA-512" hashValue="XZw03RosI/l0z9FxmTtF29EdZ7P+4+ybhqoaAAUmURojSR5XbGfjC4f2i8gMqfY+RI9JvfdCA6PSh9TduXfUxA==" saltValue="5TPtLq2WoiRSae/yaDPnTw==" spinCount="100000" sqref="BY2016:CA2016 BQ2016:BT2016" name="Rango2_99_10_22"/>
    <protectedRange algorithmName="SHA-512" hashValue="XZw03RosI/l0z9FxmTtF29EdZ7P+4+ybhqoaAAUmURojSR5XbGfjC4f2i8gMqfY+RI9JvfdCA6PSh9TduXfUxA==" saltValue="5TPtLq2WoiRSae/yaDPnTw==" spinCount="100000" sqref="CD2016:CE2016" name="Rango2_99_11_20"/>
    <protectedRange algorithmName="SHA-512" hashValue="XZw03RosI/l0z9FxmTtF29EdZ7P+4+ybhqoaAAUmURojSR5XbGfjC4f2i8gMqfY+RI9JvfdCA6PSh9TduXfUxA==" saltValue="5TPtLq2WoiRSae/yaDPnTw==" spinCount="100000" sqref="CI2016:CJ2016" name="Rango2_99_12_23"/>
    <protectedRange algorithmName="SHA-512" hashValue="XZw03RosI/l0z9FxmTtF29EdZ7P+4+ybhqoaAAUmURojSR5XbGfjC4f2i8gMqfY+RI9JvfdCA6PSh9TduXfUxA==" saltValue="5TPtLq2WoiRSae/yaDPnTw==" spinCount="100000" sqref="CO2016:CP2016" name="Rango2_99_14_25"/>
    <protectedRange algorithmName="SHA-512" hashValue="XZw03RosI/l0z9FxmTtF29EdZ7P+4+ybhqoaAAUmURojSR5XbGfjC4f2i8gMqfY+RI9JvfdCA6PSh9TduXfUxA==" saltValue="5TPtLq2WoiRSae/yaDPnTw==" spinCount="100000" sqref="CR2016:CS2016" name="Rango2_99_15_24"/>
    <protectedRange algorithmName="SHA-512" hashValue="XZw03RosI/l0z9FxmTtF29EdZ7P+4+ybhqoaAAUmURojSR5XbGfjC4f2i8gMqfY+RI9JvfdCA6PSh9TduXfUxA==" saltValue="5TPtLq2WoiRSae/yaDPnTw==" spinCount="100000" sqref="CZ2016:DM2016" name="Rango2_99_17_26"/>
    <protectedRange algorithmName="SHA-512" hashValue="XZw03RosI/l0z9FxmTtF29EdZ7P+4+ybhqoaAAUmURojSR5XbGfjC4f2i8gMqfY+RI9JvfdCA6PSh9TduXfUxA==" saltValue="5TPtLq2WoiRSae/yaDPnTw==" spinCount="100000" sqref="N2017" name="Rango2_99_2_25"/>
    <protectedRange algorithmName="SHA-512" hashValue="fPHvtIAf3pQeZUoAI9C2/vdXMHBpqqEq+67P5Ypyu4+9IWqs3yc9TZcMWQ0THLxUwqseQPyVvakuYFtCwJHsxA==" saltValue="QHIogSs2PrwAfdqa9PAOFQ==" spinCount="100000" sqref="AB2017" name="Rango2_88_5_5_1_21"/>
    <protectedRange algorithmName="SHA-512" hashValue="LEEeiU6pKqm7TAP46VGlz0q+evvFwpT/0iLpRuWuQ7MacbP0OGL1/FSmrIEOg2rb6M+Jla2bPbVWiGag27j87w==" saltValue="HEVt+pS5OloNDlqSnzGLLw==" spinCount="100000" sqref="AH2017" name="Rango2_8_7_1_24"/>
    <protectedRange algorithmName="SHA-512" hashValue="q2z5hEFmXS0v2chiPTC/VCoDWNlnhp+Xe6Ybfxe48vIsnB/KTJQxJv+pFUnCXfZ9T6vyJopuqFFNROfQTW/JUw==" saltValue="IctfdGJb5tOTpq+KPi9vww==" spinCount="100000" sqref="AD2017:AE2017" name="Rango2_88_39_1_23"/>
    <protectedRange algorithmName="SHA-512" hashValue="NUll9P9xh7KbSfMYpMxsRZLfDw/y/AzW2LSWlpXVscBDqiAxmzo71xjs+a2lh+jRa7pceOC849slke4+ZKx8LA==" saltValue="8qbkKpQ+CiQuLnqgShNvXA==" spinCount="100000" sqref="S2017" name="Rango2_88_6_1_22"/>
    <protectedRange algorithmName="SHA-512" hashValue="XZw03RosI/l0z9FxmTtF29EdZ7P+4+ybhqoaAAUmURojSR5XbGfjC4f2i8gMqfY+RI9JvfdCA6PSh9TduXfUxA==" saltValue="5TPtLq2WoiRSae/yaDPnTw==" spinCount="100000" sqref="Q2017:R2017 T2017:W2017 Y2017:Z2017" name="Rango2_99_4_26"/>
    <protectedRange algorithmName="SHA-512" hashValue="XZw03RosI/l0z9FxmTtF29EdZ7P+4+ybhqoaAAUmURojSR5XbGfjC4f2i8gMqfY+RI9JvfdCA6PSh9TduXfUxA==" saltValue="5TPtLq2WoiRSae/yaDPnTw==" spinCount="100000" sqref="X2017" name="Rango2_99_5_8"/>
    <protectedRange algorithmName="SHA-512" hashValue="fMbmUM1DQ7FuAPRNvFL5mPdHUYjQnlLFhkuaxvHguaqR7aWyDxcmJs0jLYQfQKY+oyhsMb4Lew4VL6i7um3/ew==" saltValue="ydaTm0CeH8+/cYqoL/AMaQ==" spinCount="100000" sqref="AT2017 AV2017:AY2017" name="Rango2_88_91_1_25"/>
    <protectedRange algorithmName="SHA-512" hashValue="CHipOQaT63FWw628cQcXXJRZlrbNZ7OgmnEbDx38UmmH7z19GRYEzXFiVOzHAy1OAaAbST7g2bHZHDKQp2qm3w==" saltValue="iRVuL+373yLHv0ZHzS9qog==" spinCount="100000" sqref="AK2017" name="Rango2_88_7_5_2_20"/>
    <protectedRange algorithmName="SHA-512" hashValue="NkG6oHuDGvGBEiLAAq8MEJHEfLQUMyjihfH+DBXhT+eQW0r1yri7tOJEFRM9nbOejjjXiviq9RFo7KB7wF+xJA==" saltValue="bpjB0AAANu2X/PeR3eiFkA==" spinCount="100000" sqref="AL2017:AR2017" name="Rango2_88_65_1_22"/>
    <protectedRange algorithmName="SHA-512" hashValue="RQ91b7oAw60DVtcgB2vRpial2kSdzJx5guGCTYUwXYkKrtrUHfiYnLf9R+SNpYXlJDYpyEJLhcWwP0EqNN86dQ==" saltValue="W3RbH3zrcY9sy39xNwXNxg==" spinCount="100000" sqref="BU2017:BX2017" name="Rango2_88_99_2_22"/>
    <protectedRange algorithmName="SHA-512" hashValue="XZw03RosI/l0z9FxmTtF29EdZ7P+4+ybhqoaAAUmURojSR5XbGfjC4f2i8gMqfY+RI9JvfdCA6PSh9TduXfUxA==" saltValue="5TPtLq2WoiRSae/yaDPnTw==" spinCount="100000" sqref="BY2017:CA2017 BQ2017:BT2017" name="Rango2_99_10_23"/>
    <protectedRange algorithmName="SHA-512" hashValue="XZw03RosI/l0z9FxmTtF29EdZ7P+4+ybhqoaAAUmURojSR5XbGfjC4f2i8gMqfY+RI9JvfdCA6PSh9TduXfUxA==" saltValue="5TPtLq2WoiRSae/yaDPnTw==" spinCount="100000" sqref="CD2017:CE2017" name="Rango2_99_11_21"/>
    <protectedRange algorithmName="SHA-512" hashValue="XZw03RosI/l0z9FxmTtF29EdZ7P+4+ybhqoaAAUmURojSR5XbGfjC4f2i8gMqfY+RI9JvfdCA6PSh9TduXfUxA==" saltValue="5TPtLq2WoiRSae/yaDPnTw==" spinCount="100000" sqref="CI2017:CJ2017" name="Rango2_99_12_24"/>
    <protectedRange algorithmName="SHA-512" hashValue="XZw03RosI/l0z9FxmTtF29EdZ7P+4+ybhqoaAAUmURojSR5XbGfjC4f2i8gMqfY+RI9JvfdCA6PSh9TduXfUxA==" saltValue="5TPtLq2WoiRSae/yaDPnTw==" spinCount="100000" sqref="CO2017:CP2017" name="Rango2_99_14_26"/>
    <protectedRange algorithmName="SHA-512" hashValue="XZw03RosI/l0z9FxmTtF29EdZ7P+4+ybhqoaAAUmURojSR5XbGfjC4f2i8gMqfY+RI9JvfdCA6PSh9TduXfUxA==" saltValue="5TPtLq2WoiRSae/yaDPnTw==" spinCount="100000" sqref="CR2017:CS2017" name="Rango2_99_15_25"/>
    <protectedRange algorithmName="SHA-512" hashValue="XZw03RosI/l0z9FxmTtF29EdZ7P+4+ybhqoaAAUmURojSR5XbGfjC4f2i8gMqfY+RI9JvfdCA6PSh9TduXfUxA==" saltValue="5TPtLq2WoiRSae/yaDPnTw==" spinCount="100000" sqref="CZ2017:DM2017" name="Rango2_99_17_27"/>
    <protectedRange algorithmName="SHA-512" hashValue="XZw03RosI/l0z9FxmTtF29EdZ7P+4+ybhqoaAAUmURojSR5XbGfjC4f2i8gMqfY+RI9JvfdCA6PSh9TduXfUxA==" saltValue="5TPtLq2WoiRSae/yaDPnTw==" spinCount="100000" sqref="N2018" name="Rango2_99_2_26"/>
    <protectedRange algorithmName="SHA-512" hashValue="fPHvtIAf3pQeZUoAI9C2/vdXMHBpqqEq+67P5Ypyu4+9IWqs3yc9TZcMWQ0THLxUwqseQPyVvakuYFtCwJHsxA==" saltValue="QHIogSs2PrwAfdqa9PAOFQ==" spinCount="100000" sqref="AB2018" name="Rango2_88_5_5_1_22"/>
    <protectedRange algorithmName="SHA-512" hashValue="LEEeiU6pKqm7TAP46VGlz0q+evvFwpT/0iLpRuWuQ7MacbP0OGL1/FSmrIEOg2rb6M+Jla2bPbVWiGag27j87w==" saltValue="HEVt+pS5OloNDlqSnzGLLw==" spinCount="100000" sqref="AH2018" name="Rango2_8_7_1_25"/>
    <protectedRange algorithmName="SHA-512" hashValue="q2z5hEFmXS0v2chiPTC/VCoDWNlnhp+Xe6Ybfxe48vIsnB/KTJQxJv+pFUnCXfZ9T6vyJopuqFFNROfQTW/JUw==" saltValue="IctfdGJb5tOTpq+KPi9vww==" spinCount="100000" sqref="AD2018:AE2018" name="Rango2_88_39_1_24"/>
    <protectedRange algorithmName="SHA-512" hashValue="NUll9P9xh7KbSfMYpMxsRZLfDw/y/AzW2LSWlpXVscBDqiAxmzo71xjs+a2lh+jRa7pceOC849slke4+ZKx8LA==" saltValue="8qbkKpQ+CiQuLnqgShNvXA==" spinCount="100000" sqref="S2018" name="Rango2_88_6_1_23"/>
    <protectedRange algorithmName="SHA-512" hashValue="XZw03RosI/l0z9FxmTtF29EdZ7P+4+ybhqoaAAUmURojSR5XbGfjC4f2i8gMqfY+RI9JvfdCA6PSh9TduXfUxA==" saltValue="5TPtLq2WoiRSae/yaDPnTw==" spinCount="100000" sqref="Q2018:R2018 T2018:Z2018" name="Rango2_99_4_27"/>
    <protectedRange algorithmName="SHA-512" hashValue="fMbmUM1DQ7FuAPRNvFL5mPdHUYjQnlLFhkuaxvHguaqR7aWyDxcmJs0jLYQfQKY+oyhsMb4Lew4VL6i7um3/ew==" saltValue="ydaTm0CeH8+/cYqoL/AMaQ==" spinCount="100000" sqref="AT2018 AV2018:AY2018" name="Rango2_88_91_1_26"/>
    <protectedRange algorithmName="SHA-512" hashValue="CHipOQaT63FWw628cQcXXJRZlrbNZ7OgmnEbDx38UmmH7z19GRYEzXFiVOzHAy1OAaAbST7g2bHZHDKQp2qm3w==" saltValue="iRVuL+373yLHv0ZHzS9qog==" spinCount="100000" sqref="AK2018" name="Rango2_88_7_5_2_21"/>
    <protectedRange algorithmName="SHA-512" hashValue="NkG6oHuDGvGBEiLAAq8MEJHEfLQUMyjihfH+DBXhT+eQW0r1yri7tOJEFRM9nbOejjjXiviq9RFo7KB7wF+xJA==" saltValue="bpjB0AAANu2X/PeR3eiFkA==" spinCount="100000" sqref="AL2018:AR2018" name="Rango2_88_65_1_23"/>
    <protectedRange algorithmName="SHA-512" hashValue="RQ91b7oAw60DVtcgB2vRpial2kSdzJx5guGCTYUwXYkKrtrUHfiYnLf9R+SNpYXlJDYpyEJLhcWwP0EqNN86dQ==" saltValue="W3RbH3zrcY9sy39xNwXNxg==" spinCount="100000" sqref="BU2018:BX2018" name="Rango2_88_99_2_23"/>
    <protectedRange algorithmName="SHA-512" hashValue="XZw03RosI/l0z9FxmTtF29EdZ7P+4+ybhqoaAAUmURojSR5XbGfjC4f2i8gMqfY+RI9JvfdCA6PSh9TduXfUxA==" saltValue="5TPtLq2WoiRSae/yaDPnTw==" spinCount="100000" sqref="BY2018:CA2018 BQ2018:BT2018" name="Rango2_99_10_24"/>
    <protectedRange algorithmName="SHA-512" hashValue="XZw03RosI/l0z9FxmTtF29EdZ7P+4+ybhqoaAAUmURojSR5XbGfjC4f2i8gMqfY+RI9JvfdCA6PSh9TduXfUxA==" saltValue="5TPtLq2WoiRSae/yaDPnTw==" spinCount="100000" sqref="CD2018:CE2018" name="Rango2_99_11_22"/>
    <protectedRange algorithmName="SHA-512" hashValue="XZw03RosI/l0z9FxmTtF29EdZ7P+4+ybhqoaAAUmURojSR5XbGfjC4f2i8gMqfY+RI9JvfdCA6PSh9TduXfUxA==" saltValue="5TPtLq2WoiRSae/yaDPnTw==" spinCount="100000" sqref="CI2018:CJ2018" name="Rango2_99_12_25"/>
    <protectedRange algorithmName="SHA-512" hashValue="XZw03RosI/l0z9FxmTtF29EdZ7P+4+ybhqoaAAUmURojSR5XbGfjC4f2i8gMqfY+RI9JvfdCA6PSh9TduXfUxA==" saltValue="5TPtLq2WoiRSae/yaDPnTw==" spinCount="100000" sqref="CO2018:CP2018" name="Rango2_99_14_27"/>
    <protectedRange algorithmName="SHA-512" hashValue="XZw03RosI/l0z9FxmTtF29EdZ7P+4+ybhqoaAAUmURojSR5XbGfjC4f2i8gMqfY+RI9JvfdCA6PSh9TduXfUxA==" saltValue="5TPtLq2WoiRSae/yaDPnTw==" spinCount="100000" sqref="CR2018:CS2018" name="Rango2_99_15_26"/>
    <protectedRange algorithmName="SHA-512" hashValue="XZw03RosI/l0z9FxmTtF29EdZ7P+4+ybhqoaAAUmURojSR5XbGfjC4f2i8gMqfY+RI9JvfdCA6PSh9TduXfUxA==" saltValue="5TPtLq2WoiRSae/yaDPnTw==" spinCount="100000" sqref="CZ2018:DM2018" name="Rango2_99_17_28"/>
    <protectedRange algorithmName="SHA-512" hashValue="XZw03RosI/l0z9FxmTtF29EdZ7P+4+ybhqoaAAUmURojSR5XbGfjC4f2i8gMqfY+RI9JvfdCA6PSh9TduXfUxA==" saltValue="5TPtLq2WoiRSae/yaDPnTw==" spinCount="100000" sqref="N2019" name="Rango2_99_2_27"/>
    <protectedRange algorithmName="SHA-512" hashValue="fPHvtIAf3pQeZUoAI9C2/vdXMHBpqqEq+67P5Ypyu4+9IWqs3yc9TZcMWQ0THLxUwqseQPyVvakuYFtCwJHsxA==" saltValue="QHIogSs2PrwAfdqa9PAOFQ==" spinCount="100000" sqref="AB2019" name="Rango2_88_5_5_1_23"/>
    <protectedRange algorithmName="SHA-512" hashValue="LEEeiU6pKqm7TAP46VGlz0q+evvFwpT/0iLpRuWuQ7MacbP0OGL1/FSmrIEOg2rb6M+Jla2bPbVWiGag27j87w==" saltValue="HEVt+pS5OloNDlqSnzGLLw==" spinCount="100000" sqref="AH2019" name="Rango2_8_7_1_26"/>
    <protectedRange algorithmName="SHA-512" hashValue="q2z5hEFmXS0v2chiPTC/VCoDWNlnhp+Xe6Ybfxe48vIsnB/KTJQxJv+pFUnCXfZ9T6vyJopuqFFNROfQTW/JUw==" saltValue="IctfdGJb5tOTpq+KPi9vww==" spinCount="100000" sqref="AD2019:AE2019" name="Rango2_88_39_1_25"/>
    <protectedRange algorithmName="SHA-512" hashValue="NUll9P9xh7KbSfMYpMxsRZLfDw/y/AzW2LSWlpXVscBDqiAxmzo71xjs+a2lh+jRa7pceOC849slke4+ZKx8LA==" saltValue="8qbkKpQ+CiQuLnqgShNvXA==" spinCount="100000" sqref="S2019" name="Rango2_88_6_1_24"/>
    <protectedRange algorithmName="SHA-512" hashValue="XZw03RosI/l0z9FxmTtF29EdZ7P+4+ybhqoaAAUmURojSR5XbGfjC4f2i8gMqfY+RI9JvfdCA6PSh9TduXfUxA==" saltValue="5TPtLq2WoiRSae/yaDPnTw==" spinCount="100000" sqref="Q2019:R2019 T2019:W2019 Y2019:Z2019" name="Rango2_99_4_28"/>
    <protectedRange algorithmName="SHA-512" hashValue="XZw03RosI/l0z9FxmTtF29EdZ7P+4+ybhqoaAAUmURojSR5XbGfjC4f2i8gMqfY+RI9JvfdCA6PSh9TduXfUxA==" saltValue="5TPtLq2WoiRSae/yaDPnTw==" spinCount="100000" sqref="X2019" name="Rango2_99_3_1_1"/>
    <protectedRange algorithmName="SHA-512" hashValue="fMbmUM1DQ7FuAPRNvFL5mPdHUYjQnlLFhkuaxvHguaqR7aWyDxcmJs0jLYQfQKY+oyhsMb4Lew4VL6i7um3/ew==" saltValue="ydaTm0CeH8+/cYqoL/AMaQ==" spinCount="100000" sqref="AT2019 AV2019:AY2019" name="Rango2_88_91_1_27"/>
    <protectedRange algorithmName="SHA-512" hashValue="CHipOQaT63FWw628cQcXXJRZlrbNZ7OgmnEbDx38UmmH7z19GRYEzXFiVOzHAy1OAaAbST7g2bHZHDKQp2qm3w==" saltValue="iRVuL+373yLHv0ZHzS9qog==" spinCount="100000" sqref="AK2019" name="Rango2_88_7_5_2_22"/>
    <protectedRange algorithmName="SHA-512" hashValue="NkG6oHuDGvGBEiLAAq8MEJHEfLQUMyjihfH+DBXhT+eQW0r1yri7tOJEFRM9nbOejjjXiviq9RFo7KB7wF+xJA==" saltValue="bpjB0AAANu2X/PeR3eiFkA==" spinCount="100000" sqref="AL2019:AR2019" name="Rango2_88_65_1_24"/>
    <protectedRange algorithmName="SHA-512" hashValue="RQ91b7oAw60DVtcgB2vRpial2kSdzJx5guGCTYUwXYkKrtrUHfiYnLf9R+SNpYXlJDYpyEJLhcWwP0EqNN86dQ==" saltValue="W3RbH3zrcY9sy39xNwXNxg==" spinCount="100000" sqref="BU2019:BX2019" name="Rango2_88_99_2_24"/>
    <protectedRange algorithmName="SHA-512" hashValue="XZw03RosI/l0z9FxmTtF29EdZ7P+4+ybhqoaAAUmURojSR5XbGfjC4f2i8gMqfY+RI9JvfdCA6PSh9TduXfUxA==" saltValue="5TPtLq2WoiRSae/yaDPnTw==" spinCount="100000" sqref="BY2019:CA2019 BQ2019:BT2019" name="Rango2_99_10_25"/>
    <protectedRange algorithmName="SHA-512" hashValue="XZw03RosI/l0z9FxmTtF29EdZ7P+4+ybhqoaAAUmURojSR5XbGfjC4f2i8gMqfY+RI9JvfdCA6PSh9TduXfUxA==" saltValue="5TPtLq2WoiRSae/yaDPnTw==" spinCount="100000" sqref="CD2019:CE2019" name="Rango2_99_11_23"/>
    <protectedRange algorithmName="SHA-512" hashValue="XZw03RosI/l0z9FxmTtF29EdZ7P+4+ybhqoaAAUmURojSR5XbGfjC4f2i8gMqfY+RI9JvfdCA6PSh9TduXfUxA==" saltValue="5TPtLq2WoiRSae/yaDPnTw==" spinCount="100000" sqref="CI2019:CJ2019" name="Rango2_99_12_26"/>
    <protectedRange algorithmName="SHA-512" hashValue="XZw03RosI/l0z9FxmTtF29EdZ7P+4+ybhqoaAAUmURojSR5XbGfjC4f2i8gMqfY+RI9JvfdCA6PSh9TduXfUxA==" saltValue="5TPtLq2WoiRSae/yaDPnTw==" spinCount="100000" sqref="CO2019:CP2019" name="Rango2_99_14_28"/>
    <protectedRange algorithmName="SHA-512" hashValue="XZw03RosI/l0z9FxmTtF29EdZ7P+4+ybhqoaAAUmURojSR5XbGfjC4f2i8gMqfY+RI9JvfdCA6PSh9TduXfUxA==" saltValue="5TPtLq2WoiRSae/yaDPnTw==" spinCount="100000" sqref="CR2019:CS2019" name="Rango2_99_15_27"/>
    <protectedRange algorithmName="SHA-512" hashValue="XZw03RosI/l0z9FxmTtF29EdZ7P+4+ybhqoaAAUmURojSR5XbGfjC4f2i8gMqfY+RI9JvfdCA6PSh9TduXfUxA==" saltValue="5TPtLq2WoiRSae/yaDPnTw==" spinCount="100000" sqref="CZ2019:DM2019" name="Rango2_99_17_29"/>
    <protectedRange algorithmName="SHA-512" hashValue="XZw03RosI/l0z9FxmTtF29EdZ7P+4+ybhqoaAAUmURojSR5XbGfjC4f2i8gMqfY+RI9JvfdCA6PSh9TduXfUxA==" saltValue="5TPtLq2WoiRSae/yaDPnTw==" spinCount="100000" sqref="N2020:N2021" name="Rango2_99_2_28"/>
    <protectedRange algorithmName="SHA-512" hashValue="fPHvtIAf3pQeZUoAI9C2/vdXMHBpqqEq+67P5Ypyu4+9IWqs3yc9TZcMWQ0THLxUwqseQPyVvakuYFtCwJHsxA==" saltValue="QHIogSs2PrwAfdqa9PAOFQ==" spinCount="100000" sqref="AB2020:AB2021" name="Rango2_88_5_5_1_24"/>
    <protectedRange algorithmName="SHA-512" hashValue="LEEeiU6pKqm7TAP46VGlz0q+evvFwpT/0iLpRuWuQ7MacbP0OGL1/FSmrIEOg2rb6M+Jla2bPbVWiGag27j87w==" saltValue="HEVt+pS5OloNDlqSnzGLLw==" spinCount="100000" sqref="AH2020:AH2021" name="Rango2_8_7_1_27"/>
    <protectedRange algorithmName="SHA-512" hashValue="q2z5hEFmXS0v2chiPTC/VCoDWNlnhp+Xe6Ybfxe48vIsnB/KTJQxJv+pFUnCXfZ9T6vyJopuqFFNROfQTW/JUw==" saltValue="IctfdGJb5tOTpq+KPi9vww==" spinCount="100000" sqref="AD2020:AE2021" name="Rango2_88_39_1_26"/>
    <protectedRange algorithmName="SHA-512" hashValue="NUll9P9xh7KbSfMYpMxsRZLfDw/y/AzW2LSWlpXVscBDqiAxmzo71xjs+a2lh+jRa7pceOC849slke4+ZKx8LA==" saltValue="8qbkKpQ+CiQuLnqgShNvXA==" spinCount="100000" sqref="S2020:S2021" name="Rango2_88_6_1_25"/>
    <protectedRange algorithmName="SHA-512" hashValue="XZw03RosI/l0z9FxmTtF29EdZ7P+4+ybhqoaAAUmURojSR5XbGfjC4f2i8gMqfY+RI9JvfdCA6PSh9TduXfUxA==" saltValue="5TPtLq2WoiRSae/yaDPnTw==" spinCount="100000" sqref="Q2020:R2021 T2020:W2020 Y2020:Z2020 T2021:Z2021" name="Rango2_99_4_29"/>
    <protectedRange algorithmName="SHA-512" hashValue="XZw03RosI/l0z9FxmTtF29EdZ7P+4+ybhqoaAAUmURojSR5XbGfjC4f2i8gMqfY+RI9JvfdCA6PSh9TduXfUxA==" saltValue="5TPtLq2WoiRSae/yaDPnTw==" spinCount="100000" sqref="X2020" name="Rango2_99_8_8"/>
    <protectedRange algorithmName="SHA-512" hashValue="fMbmUM1DQ7FuAPRNvFL5mPdHUYjQnlLFhkuaxvHguaqR7aWyDxcmJs0jLYQfQKY+oyhsMb4Lew4VL6i7um3/ew==" saltValue="ydaTm0CeH8+/cYqoL/AMaQ==" spinCount="100000" sqref="AT2020:AT2021 AV2020:AY2021" name="Rango2_88_91_1_28"/>
    <protectedRange algorithmName="SHA-512" hashValue="CHipOQaT63FWw628cQcXXJRZlrbNZ7OgmnEbDx38UmmH7z19GRYEzXFiVOzHAy1OAaAbST7g2bHZHDKQp2qm3w==" saltValue="iRVuL+373yLHv0ZHzS9qog==" spinCount="100000" sqref="AK2020:AK2021" name="Rango2_88_7_5_2_23"/>
    <protectedRange algorithmName="SHA-512" hashValue="NkG6oHuDGvGBEiLAAq8MEJHEfLQUMyjihfH+DBXhT+eQW0r1yri7tOJEFRM9nbOejjjXiviq9RFo7KB7wF+xJA==" saltValue="bpjB0AAANu2X/PeR3eiFkA==" spinCount="100000" sqref="AL2020:AR2021" name="Rango2_88_65_1_25"/>
    <protectedRange algorithmName="SHA-512" hashValue="RQ91b7oAw60DVtcgB2vRpial2kSdzJx5guGCTYUwXYkKrtrUHfiYnLf9R+SNpYXlJDYpyEJLhcWwP0EqNN86dQ==" saltValue="W3RbH3zrcY9sy39xNwXNxg==" spinCount="100000" sqref="BU2020:BX2021" name="Rango2_88_99_2_25"/>
    <protectedRange algorithmName="SHA-512" hashValue="XZw03RosI/l0z9FxmTtF29EdZ7P+4+ybhqoaAAUmURojSR5XbGfjC4f2i8gMqfY+RI9JvfdCA6PSh9TduXfUxA==" saltValue="5TPtLq2WoiRSae/yaDPnTw==" spinCount="100000" sqref="BY2020:CA2021 BQ2020:BT2021" name="Rango2_99_10_26"/>
    <protectedRange algorithmName="SHA-512" hashValue="XZw03RosI/l0z9FxmTtF29EdZ7P+4+ybhqoaAAUmURojSR5XbGfjC4f2i8gMqfY+RI9JvfdCA6PSh9TduXfUxA==" saltValue="5TPtLq2WoiRSae/yaDPnTw==" spinCount="100000" sqref="CD2020:CE2021" name="Rango2_99_11_24"/>
    <protectedRange algorithmName="SHA-512" hashValue="XZw03RosI/l0z9FxmTtF29EdZ7P+4+ybhqoaAAUmURojSR5XbGfjC4f2i8gMqfY+RI9JvfdCA6PSh9TduXfUxA==" saltValue="5TPtLq2WoiRSae/yaDPnTw==" spinCount="100000" sqref="CI2020:CJ2021" name="Rango2_99_12_27"/>
    <protectedRange algorithmName="SHA-512" hashValue="XZw03RosI/l0z9FxmTtF29EdZ7P+4+ybhqoaAAUmURojSR5XbGfjC4f2i8gMqfY+RI9JvfdCA6PSh9TduXfUxA==" saltValue="5TPtLq2WoiRSae/yaDPnTw==" spinCount="100000" sqref="CO2020:CP2021" name="Rango2_99_14_29"/>
    <protectedRange algorithmName="SHA-512" hashValue="XZw03RosI/l0z9FxmTtF29EdZ7P+4+ybhqoaAAUmURojSR5XbGfjC4f2i8gMqfY+RI9JvfdCA6PSh9TduXfUxA==" saltValue="5TPtLq2WoiRSae/yaDPnTw==" spinCount="100000" sqref="CR2020:CS2021" name="Rango2_99_15_28"/>
    <protectedRange algorithmName="SHA-512" hashValue="XZw03RosI/l0z9FxmTtF29EdZ7P+4+ybhqoaAAUmURojSR5XbGfjC4f2i8gMqfY+RI9JvfdCA6PSh9TduXfUxA==" saltValue="5TPtLq2WoiRSae/yaDPnTw==" spinCount="100000" sqref="CZ2020:DM2021" name="Rango2_99_17_30"/>
    <protectedRange algorithmName="SHA-512" hashValue="XZw03RosI/l0z9FxmTtF29EdZ7P+4+ybhqoaAAUmURojSR5XbGfjC4f2i8gMqfY+RI9JvfdCA6PSh9TduXfUxA==" saltValue="5TPtLq2WoiRSae/yaDPnTw==" spinCount="100000" sqref="N2022:N2030" name="Rango2_99_2_29"/>
    <protectedRange algorithmName="SHA-512" hashValue="fPHvtIAf3pQeZUoAI9C2/vdXMHBpqqEq+67P5Ypyu4+9IWqs3yc9TZcMWQ0THLxUwqseQPyVvakuYFtCwJHsxA==" saltValue="QHIogSs2PrwAfdqa9PAOFQ==" spinCount="100000" sqref="AB2022:AB2030" name="Rango2_88_5_5_1_25"/>
    <protectedRange algorithmName="SHA-512" hashValue="LEEeiU6pKqm7TAP46VGlz0q+evvFwpT/0iLpRuWuQ7MacbP0OGL1/FSmrIEOg2rb6M+Jla2bPbVWiGag27j87w==" saltValue="HEVt+pS5OloNDlqSnzGLLw==" spinCount="100000" sqref="AH2022:AH2030" name="Rango2_8_7_1_28"/>
    <protectedRange algorithmName="SHA-512" hashValue="q2z5hEFmXS0v2chiPTC/VCoDWNlnhp+Xe6Ybfxe48vIsnB/KTJQxJv+pFUnCXfZ9T6vyJopuqFFNROfQTW/JUw==" saltValue="IctfdGJb5tOTpq+KPi9vww==" spinCount="100000" sqref="AD2022:AE2030" name="Rango2_88_39_1_27"/>
    <protectedRange algorithmName="SHA-512" hashValue="NUll9P9xh7KbSfMYpMxsRZLfDw/y/AzW2LSWlpXVscBDqiAxmzo71xjs+a2lh+jRa7pceOC849slke4+ZKx8LA==" saltValue="8qbkKpQ+CiQuLnqgShNvXA==" spinCount="100000" sqref="S2022:S2030" name="Rango2_88_6_1_26"/>
    <protectedRange algorithmName="SHA-512" hashValue="XZw03RosI/l0z9FxmTtF29EdZ7P+4+ybhqoaAAUmURojSR5XbGfjC4f2i8gMqfY+RI9JvfdCA6PSh9TduXfUxA==" saltValue="5TPtLq2WoiRSae/yaDPnTw==" spinCount="100000" sqref="Q2022:R2030 T2022:Z2030" name="Rango2_99_4_30"/>
    <protectedRange algorithmName="SHA-512" hashValue="fMbmUM1DQ7FuAPRNvFL5mPdHUYjQnlLFhkuaxvHguaqR7aWyDxcmJs0jLYQfQKY+oyhsMb4Lew4VL6i7um3/ew==" saltValue="ydaTm0CeH8+/cYqoL/AMaQ==" spinCount="100000" sqref="AT2022:AT2030 AV2022:AY2030" name="Rango2_88_91_1_29"/>
    <protectedRange algorithmName="SHA-512" hashValue="CHipOQaT63FWw628cQcXXJRZlrbNZ7OgmnEbDx38UmmH7z19GRYEzXFiVOzHAy1OAaAbST7g2bHZHDKQp2qm3w==" saltValue="iRVuL+373yLHv0ZHzS9qog==" spinCount="100000" sqref="AK2022:AK2030" name="Rango2_88_7_5_2_24"/>
    <protectedRange algorithmName="SHA-512" hashValue="NkG6oHuDGvGBEiLAAq8MEJHEfLQUMyjihfH+DBXhT+eQW0r1yri7tOJEFRM9nbOejjjXiviq9RFo7KB7wF+xJA==" saltValue="bpjB0AAANu2X/PeR3eiFkA==" spinCount="100000" sqref="AL2022:AR2030" name="Rango2_88_65_1_26"/>
    <protectedRange algorithmName="SHA-512" hashValue="RQ91b7oAw60DVtcgB2vRpial2kSdzJx5guGCTYUwXYkKrtrUHfiYnLf9R+SNpYXlJDYpyEJLhcWwP0EqNN86dQ==" saltValue="W3RbH3zrcY9sy39xNwXNxg==" spinCount="100000" sqref="BU2022:BX2030" name="Rango2_88_99_2_26"/>
    <protectedRange algorithmName="SHA-512" hashValue="XZw03RosI/l0z9FxmTtF29EdZ7P+4+ybhqoaAAUmURojSR5XbGfjC4f2i8gMqfY+RI9JvfdCA6PSh9TduXfUxA==" saltValue="5TPtLq2WoiRSae/yaDPnTw==" spinCount="100000" sqref="BY2022:CA2030 BQ2022:BT2030" name="Rango2_99_10_27"/>
    <protectedRange algorithmName="SHA-512" hashValue="XZw03RosI/l0z9FxmTtF29EdZ7P+4+ybhqoaAAUmURojSR5XbGfjC4f2i8gMqfY+RI9JvfdCA6PSh9TduXfUxA==" saltValue="5TPtLq2WoiRSae/yaDPnTw==" spinCount="100000" sqref="CD2022:CE2030" name="Rango2_99_11_25"/>
    <protectedRange algorithmName="SHA-512" hashValue="XZw03RosI/l0z9FxmTtF29EdZ7P+4+ybhqoaAAUmURojSR5XbGfjC4f2i8gMqfY+RI9JvfdCA6PSh9TduXfUxA==" saltValue="5TPtLq2WoiRSae/yaDPnTw==" spinCount="100000" sqref="CI2022:CJ2030" name="Rango2_99_12_28"/>
    <protectedRange algorithmName="SHA-512" hashValue="XZw03RosI/l0z9FxmTtF29EdZ7P+4+ybhqoaAAUmURojSR5XbGfjC4f2i8gMqfY+RI9JvfdCA6PSh9TduXfUxA==" saltValue="5TPtLq2WoiRSae/yaDPnTw==" spinCount="100000" sqref="CO2022:CP2030" name="Rango2_99_14_30"/>
    <protectedRange algorithmName="SHA-512" hashValue="XZw03RosI/l0z9FxmTtF29EdZ7P+4+ybhqoaAAUmURojSR5XbGfjC4f2i8gMqfY+RI9JvfdCA6PSh9TduXfUxA==" saltValue="5TPtLq2WoiRSae/yaDPnTw==" spinCount="100000" sqref="CR2022:CS2030" name="Rango2_99_15_29"/>
    <protectedRange algorithmName="SHA-512" hashValue="XZw03RosI/l0z9FxmTtF29EdZ7P+4+ybhqoaAAUmURojSR5XbGfjC4f2i8gMqfY+RI9JvfdCA6PSh9TduXfUxA==" saltValue="5TPtLq2WoiRSae/yaDPnTw==" spinCount="100000" sqref="CZ2022:DM2030" name="Rango2_99_17_31"/>
    <protectedRange algorithmName="SHA-512" hashValue="XZw03RosI/l0z9FxmTtF29EdZ7P+4+ybhqoaAAUmURojSR5XbGfjC4f2i8gMqfY+RI9JvfdCA6PSh9TduXfUxA==" saltValue="5TPtLq2WoiRSae/yaDPnTw==" spinCount="100000" sqref="N2031:N2032" name="Rango2_99_2_30"/>
    <protectedRange algorithmName="SHA-512" hashValue="fPHvtIAf3pQeZUoAI9C2/vdXMHBpqqEq+67P5Ypyu4+9IWqs3yc9TZcMWQ0THLxUwqseQPyVvakuYFtCwJHsxA==" saltValue="QHIogSs2PrwAfdqa9PAOFQ==" spinCount="100000" sqref="AB2031:AB2032" name="Rango2_88_5_5_1_26"/>
    <protectedRange algorithmName="SHA-512" hashValue="LEEeiU6pKqm7TAP46VGlz0q+evvFwpT/0iLpRuWuQ7MacbP0OGL1/FSmrIEOg2rb6M+Jla2bPbVWiGag27j87w==" saltValue="HEVt+pS5OloNDlqSnzGLLw==" spinCount="100000" sqref="AH2031:AH2032" name="Rango2_8_7_1_29"/>
    <protectedRange algorithmName="SHA-512" hashValue="q2z5hEFmXS0v2chiPTC/VCoDWNlnhp+Xe6Ybfxe48vIsnB/KTJQxJv+pFUnCXfZ9T6vyJopuqFFNROfQTW/JUw==" saltValue="IctfdGJb5tOTpq+KPi9vww==" spinCount="100000" sqref="AD2031:AE2032" name="Rango2_88_39_1_28"/>
    <protectedRange algorithmName="SHA-512" hashValue="NUll9P9xh7KbSfMYpMxsRZLfDw/y/AzW2LSWlpXVscBDqiAxmzo71xjs+a2lh+jRa7pceOC849slke4+ZKx8LA==" saltValue="8qbkKpQ+CiQuLnqgShNvXA==" spinCount="100000" sqref="S2031:S2032" name="Rango2_88_6_1_27"/>
    <protectedRange algorithmName="SHA-512" hashValue="XZw03RosI/l0z9FxmTtF29EdZ7P+4+ybhqoaAAUmURojSR5XbGfjC4f2i8gMqfY+RI9JvfdCA6PSh9TduXfUxA==" saltValue="5TPtLq2WoiRSae/yaDPnTw==" spinCount="100000" sqref="Q2031:R2032 T2031:Z2032" name="Rango2_99_4_31"/>
    <protectedRange algorithmName="SHA-512" hashValue="fMbmUM1DQ7FuAPRNvFL5mPdHUYjQnlLFhkuaxvHguaqR7aWyDxcmJs0jLYQfQKY+oyhsMb4Lew4VL6i7um3/ew==" saltValue="ydaTm0CeH8+/cYqoL/AMaQ==" spinCount="100000" sqref="AT2031:AT2032 AV2031:AY2032" name="Rango2_88_91_1_30"/>
    <protectedRange algorithmName="SHA-512" hashValue="CHipOQaT63FWw628cQcXXJRZlrbNZ7OgmnEbDx38UmmH7z19GRYEzXFiVOzHAy1OAaAbST7g2bHZHDKQp2qm3w==" saltValue="iRVuL+373yLHv0ZHzS9qog==" spinCount="100000" sqref="AK2031:AK2032" name="Rango2_88_7_5_2_25"/>
    <protectedRange algorithmName="SHA-512" hashValue="NkG6oHuDGvGBEiLAAq8MEJHEfLQUMyjihfH+DBXhT+eQW0r1yri7tOJEFRM9nbOejjjXiviq9RFo7KB7wF+xJA==" saltValue="bpjB0AAANu2X/PeR3eiFkA==" spinCount="100000" sqref="AL2031:AR2032" name="Rango2_88_65_1_27"/>
    <protectedRange algorithmName="SHA-512" hashValue="RQ91b7oAw60DVtcgB2vRpial2kSdzJx5guGCTYUwXYkKrtrUHfiYnLf9R+SNpYXlJDYpyEJLhcWwP0EqNN86dQ==" saltValue="W3RbH3zrcY9sy39xNwXNxg==" spinCount="100000" sqref="BU2031:BX2032" name="Rango2_88_99_2_27"/>
    <protectedRange algorithmName="SHA-512" hashValue="XZw03RosI/l0z9FxmTtF29EdZ7P+4+ybhqoaAAUmURojSR5XbGfjC4f2i8gMqfY+RI9JvfdCA6PSh9TduXfUxA==" saltValue="5TPtLq2WoiRSae/yaDPnTw==" spinCount="100000" sqref="BY2031:CA2032 BQ2031:BT2032" name="Rango2_99_10_28"/>
    <protectedRange algorithmName="SHA-512" hashValue="XZw03RosI/l0z9FxmTtF29EdZ7P+4+ybhqoaAAUmURojSR5XbGfjC4f2i8gMqfY+RI9JvfdCA6PSh9TduXfUxA==" saltValue="5TPtLq2WoiRSae/yaDPnTw==" spinCount="100000" sqref="CD2031:CE2032" name="Rango2_99_11_26"/>
    <protectedRange algorithmName="SHA-512" hashValue="XZw03RosI/l0z9FxmTtF29EdZ7P+4+ybhqoaAAUmURojSR5XbGfjC4f2i8gMqfY+RI9JvfdCA6PSh9TduXfUxA==" saltValue="5TPtLq2WoiRSae/yaDPnTw==" spinCount="100000" sqref="CI2031:CJ2032" name="Rango2_99_12_29"/>
    <protectedRange algorithmName="SHA-512" hashValue="XZw03RosI/l0z9FxmTtF29EdZ7P+4+ybhqoaAAUmURojSR5XbGfjC4f2i8gMqfY+RI9JvfdCA6PSh9TduXfUxA==" saltValue="5TPtLq2WoiRSae/yaDPnTw==" spinCount="100000" sqref="CO2031:CP2032" name="Rango2_99_14_31"/>
    <protectedRange algorithmName="SHA-512" hashValue="XZw03RosI/l0z9FxmTtF29EdZ7P+4+ybhqoaAAUmURojSR5XbGfjC4f2i8gMqfY+RI9JvfdCA6PSh9TduXfUxA==" saltValue="5TPtLq2WoiRSae/yaDPnTw==" spinCount="100000" sqref="CR2031:CS2032" name="Rango2_99_15_30"/>
    <protectedRange algorithmName="SHA-512" hashValue="XZw03RosI/l0z9FxmTtF29EdZ7P+4+ybhqoaAAUmURojSR5XbGfjC4f2i8gMqfY+RI9JvfdCA6PSh9TduXfUxA==" saltValue="5TPtLq2WoiRSae/yaDPnTw==" spinCount="100000" sqref="CZ2031:DM2032" name="Rango2_99_17_32"/>
    <protectedRange algorithmName="SHA-512" hashValue="XZw03RosI/l0z9FxmTtF29EdZ7P+4+ybhqoaAAUmURojSR5XbGfjC4f2i8gMqfY+RI9JvfdCA6PSh9TduXfUxA==" saltValue="5TPtLq2WoiRSae/yaDPnTw==" spinCount="100000" sqref="N2033" name="Rango2_99_2_31"/>
    <protectedRange algorithmName="SHA-512" hashValue="fPHvtIAf3pQeZUoAI9C2/vdXMHBpqqEq+67P5Ypyu4+9IWqs3yc9TZcMWQ0THLxUwqseQPyVvakuYFtCwJHsxA==" saltValue="QHIogSs2PrwAfdqa9PAOFQ==" spinCount="100000" sqref="AB2033" name="Rango2_88_5_5_1_27"/>
    <protectedRange algorithmName="SHA-512" hashValue="LEEeiU6pKqm7TAP46VGlz0q+evvFwpT/0iLpRuWuQ7MacbP0OGL1/FSmrIEOg2rb6M+Jla2bPbVWiGag27j87w==" saltValue="HEVt+pS5OloNDlqSnzGLLw==" spinCount="100000" sqref="AH2033" name="Rango2_8_7_1_30"/>
    <protectedRange algorithmName="SHA-512" hashValue="q2z5hEFmXS0v2chiPTC/VCoDWNlnhp+Xe6Ybfxe48vIsnB/KTJQxJv+pFUnCXfZ9T6vyJopuqFFNROfQTW/JUw==" saltValue="IctfdGJb5tOTpq+KPi9vww==" spinCount="100000" sqref="AD2033:AE2033" name="Rango2_88_39_1_29"/>
    <protectedRange algorithmName="SHA-512" hashValue="NUll9P9xh7KbSfMYpMxsRZLfDw/y/AzW2LSWlpXVscBDqiAxmzo71xjs+a2lh+jRa7pceOC849slke4+ZKx8LA==" saltValue="8qbkKpQ+CiQuLnqgShNvXA==" spinCount="100000" sqref="S2033" name="Rango2_88_6_1_28"/>
    <protectedRange algorithmName="SHA-512" hashValue="KHhv3JU/LRdRrRTxxkgFceEHPZ5UzadmpZRZR3zmQRnPvkUJZuanRafIJ+qde0IWwLZSvFIQDyUAHq6v6k7XIg==" saltValue="2GKG1kCzVNNcn+vbOPuhJA==" spinCount="100000" sqref="P2033" name="Rango2_2_5_1_29"/>
    <protectedRange algorithmName="SHA-512" hashValue="XZw03RosI/l0z9FxmTtF29EdZ7P+4+ybhqoaAAUmURojSR5XbGfjC4f2i8gMqfY+RI9JvfdCA6PSh9TduXfUxA==" saltValue="5TPtLq2WoiRSae/yaDPnTw==" spinCount="100000" sqref="Q2033:R2033 T2033:Z2033" name="Rango2_99_4_32"/>
    <protectedRange algorithmName="SHA-512" hashValue="fMbmUM1DQ7FuAPRNvFL5mPdHUYjQnlLFhkuaxvHguaqR7aWyDxcmJs0jLYQfQKY+oyhsMb4Lew4VL6i7um3/ew==" saltValue="ydaTm0CeH8+/cYqoL/AMaQ==" spinCount="100000" sqref="AT2033 AV2033:AY2033" name="Rango2_88_91_1_31"/>
    <protectedRange algorithmName="SHA-512" hashValue="CHipOQaT63FWw628cQcXXJRZlrbNZ7OgmnEbDx38UmmH7z19GRYEzXFiVOzHAy1OAaAbST7g2bHZHDKQp2qm3w==" saltValue="iRVuL+373yLHv0ZHzS9qog==" spinCount="100000" sqref="AK2033" name="Rango2_88_7_5_2_26"/>
    <protectedRange algorithmName="SHA-512" hashValue="NkG6oHuDGvGBEiLAAq8MEJHEfLQUMyjihfH+DBXhT+eQW0r1yri7tOJEFRM9nbOejjjXiviq9RFo7KB7wF+xJA==" saltValue="bpjB0AAANu2X/PeR3eiFkA==" spinCount="100000" sqref="AL2033:AR2033" name="Rango2_88_65_1_28"/>
    <protectedRange algorithmName="SHA-512" hashValue="RQ91b7oAw60DVtcgB2vRpial2kSdzJx5guGCTYUwXYkKrtrUHfiYnLf9R+SNpYXlJDYpyEJLhcWwP0EqNN86dQ==" saltValue="W3RbH3zrcY9sy39xNwXNxg==" spinCount="100000" sqref="BU2033:BX2033" name="Rango2_88_99_2_28"/>
    <protectedRange algorithmName="SHA-512" hashValue="XZw03RosI/l0z9FxmTtF29EdZ7P+4+ybhqoaAAUmURojSR5XbGfjC4f2i8gMqfY+RI9JvfdCA6PSh9TduXfUxA==" saltValue="5TPtLq2WoiRSae/yaDPnTw==" spinCount="100000" sqref="BY2033:CA2033 BQ2033:BT2033" name="Rango2_99_10_29"/>
    <protectedRange algorithmName="SHA-512" hashValue="XZw03RosI/l0z9FxmTtF29EdZ7P+4+ybhqoaAAUmURojSR5XbGfjC4f2i8gMqfY+RI9JvfdCA6PSh9TduXfUxA==" saltValue="5TPtLq2WoiRSae/yaDPnTw==" spinCount="100000" sqref="CD2033:CE2033" name="Rango2_99_11_27"/>
    <protectedRange algorithmName="SHA-512" hashValue="XZw03RosI/l0z9FxmTtF29EdZ7P+4+ybhqoaAAUmURojSR5XbGfjC4f2i8gMqfY+RI9JvfdCA6PSh9TduXfUxA==" saltValue="5TPtLq2WoiRSae/yaDPnTw==" spinCount="100000" sqref="CI2033:CJ2033" name="Rango2_99_12_30"/>
    <protectedRange algorithmName="SHA-512" hashValue="XZw03RosI/l0z9FxmTtF29EdZ7P+4+ybhqoaAAUmURojSR5XbGfjC4f2i8gMqfY+RI9JvfdCA6PSh9TduXfUxA==" saltValue="5TPtLq2WoiRSae/yaDPnTw==" spinCount="100000" sqref="CO2033:CP2033" name="Rango2_99_14_32"/>
    <protectedRange algorithmName="SHA-512" hashValue="XZw03RosI/l0z9FxmTtF29EdZ7P+4+ybhqoaAAUmURojSR5XbGfjC4f2i8gMqfY+RI9JvfdCA6PSh9TduXfUxA==" saltValue="5TPtLq2WoiRSae/yaDPnTw==" spinCount="100000" sqref="CR2033:CS2033" name="Rango2_99_15_31"/>
    <protectedRange algorithmName="SHA-512" hashValue="XZw03RosI/l0z9FxmTtF29EdZ7P+4+ybhqoaAAUmURojSR5XbGfjC4f2i8gMqfY+RI9JvfdCA6PSh9TduXfUxA==" saltValue="5TPtLq2WoiRSae/yaDPnTw==" spinCount="100000" sqref="CZ2033:DM2033" name="Rango2_99_17_33"/>
    <protectedRange algorithmName="SHA-512" hashValue="XZw03RosI/l0z9FxmTtF29EdZ7P+4+ybhqoaAAUmURojSR5XbGfjC4f2i8gMqfY+RI9JvfdCA6PSh9TduXfUxA==" saltValue="5TPtLq2WoiRSae/yaDPnTw==" spinCount="100000" sqref="N2034:N2035" name="Rango2_99_2_32"/>
    <protectedRange algorithmName="SHA-512" hashValue="fPHvtIAf3pQeZUoAI9C2/vdXMHBpqqEq+67P5Ypyu4+9IWqs3yc9TZcMWQ0THLxUwqseQPyVvakuYFtCwJHsxA==" saltValue="QHIogSs2PrwAfdqa9PAOFQ==" spinCount="100000" sqref="AB2034:AB2035" name="Rango2_88_5_5_1_28"/>
    <protectedRange algorithmName="SHA-512" hashValue="LEEeiU6pKqm7TAP46VGlz0q+evvFwpT/0iLpRuWuQ7MacbP0OGL1/FSmrIEOg2rb6M+Jla2bPbVWiGag27j87w==" saltValue="HEVt+pS5OloNDlqSnzGLLw==" spinCount="100000" sqref="AH2034:AH2035" name="Rango2_8_7_1_31"/>
    <protectedRange algorithmName="SHA-512" hashValue="q2z5hEFmXS0v2chiPTC/VCoDWNlnhp+Xe6Ybfxe48vIsnB/KTJQxJv+pFUnCXfZ9T6vyJopuqFFNROfQTW/JUw==" saltValue="IctfdGJb5tOTpq+KPi9vww==" spinCount="100000" sqref="AD2034:AE2035" name="Rango2_88_39_1_30"/>
    <protectedRange algorithmName="SHA-512" hashValue="NUll9P9xh7KbSfMYpMxsRZLfDw/y/AzW2LSWlpXVscBDqiAxmzo71xjs+a2lh+jRa7pceOC849slke4+ZKx8LA==" saltValue="8qbkKpQ+CiQuLnqgShNvXA==" spinCount="100000" sqref="S2034:S2035" name="Rango2_88_6_1_29"/>
    <protectedRange algorithmName="SHA-512" hashValue="KHhv3JU/LRdRrRTxxkgFceEHPZ5UzadmpZRZR3zmQRnPvkUJZuanRafIJ+qde0IWwLZSvFIQDyUAHq6v6k7XIg==" saltValue="2GKG1kCzVNNcn+vbOPuhJA==" spinCount="100000" sqref="P2034" name="Rango2_2_5_1_30"/>
    <protectedRange algorithmName="SHA-512" hashValue="XZw03RosI/l0z9FxmTtF29EdZ7P+4+ybhqoaAAUmURojSR5XbGfjC4f2i8gMqfY+RI9JvfdCA6PSh9TduXfUxA==" saltValue="5TPtLq2WoiRSae/yaDPnTw==" spinCount="100000" sqref="Q2034:R2035 T2034:Z2035" name="Rango2_99_4_33"/>
    <protectedRange algorithmName="SHA-512" hashValue="fMbmUM1DQ7FuAPRNvFL5mPdHUYjQnlLFhkuaxvHguaqR7aWyDxcmJs0jLYQfQKY+oyhsMb4Lew4VL6i7um3/ew==" saltValue="ydaTm0CeH8+/cYqoL/AMaQ==" spinCount="100000" sqref="AT2034:AT2035 AV2034:AY2035" name="Rango2_88_91_1_32"/>
    <protectedRange algorithmName="SHA-512" hashValue="CHipOQaT63FWw628cQcXXJRZlrbNZ7OgmnEbDx38UmmH7z19GRYEzXFiVOzHAy1OAaAbST7g2bHZHDKQp2qm3w==" saltValue="iRVuL+373yLHv0ZHzS9qog==" spinCount="100000" sqref="AK2034:AK2035" name="Rango2_88_7_5_2_27"/>
    <protectedRange algorithmName="SHA-512" hashValue="NkG6oHuDGvGBEiLAAq8MEJHEfLQUMyjihfH+DBXhT+eQW0r1yri7tOJEFRM9nbOejjjXiviq9RFo7KB7wF+xJA==" saltValue="bpjB0AAANu2X/PeR3eiFkA==" spinCount="100000" sqref="AL2034:AR2035" name="Rango2_88_65_1_29"/>
    <protectedRange algorithmName="SHA-512" hashValue="RQ91b7oAw60DVtcgB2vRpial2kSdzJx5guGCTYUwXYkKrtrUHfiYnLf9R+SNpYXlJDYpyEJLhcWwP0EqNN86dQ==" saltValue="W3RbH3zrcY9sy39xNwXNxg==" spinCount="100000" sqref="BU2034:BX2035" name="Rango2_88_99_2_29"/>
    <protectedRange algorithmName="SHA-512" hashValue="XZw03RosI/l0z9FxmTtF29EdZ7P+4+ybhqoaAAUmURojSR5XbGfjC4f2i8gMqfY+RI9JvfdCA6PSh9TduXfUxA==" saltValue="5TPtLq2WoiRSae/yaDPnTw==" spinCount="100000" sqref="BY2034:CA2035 BQ2034:BT2035" name="Rango2_99_10_30"/>
    <protectedRange algorithmName="SHA-512" hashValue="XZw03RosI/l0z9FxmTtF29EdZ7P+4+ybhqoaAAUmURojSR5XbGfjC4f2i8gMqfY+RI9JvfdCA6PSh9TduXfUxA==" saltValue="5TPtLq2WoiRSae/yaDPnTw==" spinCount="100000" sqref="CD2034:CE2035" name="Rango2_99_11_28"/>
    <protectedRange algorithmName="SHA-512" hashValue="XZw03RosI/l0z9FxmTtF29EdZ7P+4+ybhqoaAAUmURojSR5XbGfjC4f2i8gMqfY+RI9JvfdCA6PSh9TduXfUxA==" saltValue="5TPtLq2WoiRSae/yaDPnTw==" spinCount="100000" sqref="CI2034:CJ2035" name="Rango2_99_12_31"/>
    <protectedRange algorithmName="SHA-512" hashValue="XZw03RosI/l0z9FxmTtF29EdZ7P+4+ybhqoaAAUmURojSR5XbGfjC4f2i8gMqfY+RI9JvfdCA6PSh9TduXfUxA==" saltValue="5TPtLq2WoiRSae/yaDPnTw==" spinCount="100000" sqref="CO2034:CP2035" name="Rango2_99_14_33"/>
    <protectedRange algorithmName="SHA-512" hashValue="XZw03RosI/l0z9FxmTtF29EdZ7P+4+ybhqoaAAUmURojSR5XbGfjC4f2i8gMqfY+RI9JvfdCA6PSh9TduXfUxA==" saltValue="5TPtLq2WoiRSae/yaDPnTw==" spinCount="100000" sqref="CR2034:CS2035" name="Rango2_99_15_32"/>
    <protectedRange algorithmName="SHA-512" hashValue="XZw03RosI/l0z9FxmTtF29EdZ7P+4+ybhqoaAAUmURojSR5XbGfjC4f2i8gMqfY+RI9JvfdCA6PSh9TduXfUxA==" saltValue="5TPtLq2WoiRSae/yaDPnTw==" spinCount="100000" sqref="CZ2034:DM2035" name="Rango2_99_17_34"/>
    <protectedRange algorithmName="SHA-512" hashValue="XZw03RosI/l0z9FxmTtF29EdZ7P+4+ybhqoaAAUmURojSR5XbGfjC4f2i8gMqfY+RI9JvfdCA6PSh9TduXfUxA==" saltValue="5TPtLq2WoiRSae/yaDPnTw==" spinCount="100000" sqref="N2036:N2037" name="Rango2_99_2_33"/>
    <protectedRange algorithmName="SHA-512" hashValue="fPHvtIAf3pQeZUoAI9C2/vdXMHBpqqEq+67P5Ypyu4+9IWqs3yc9TZcMWQ0THLxUwqseQPyVvakuYFtCwJHsxA==" saltValue="QHIogSs2PrwAfdqa9PAOFQ==" spinCount="100000" sqref="AB2036:AB2037" name="Rango2_88_5_5_1_29"/>
    <protectedRange algorithmName="SHA-512" hashValue="LEEeiU6pKqm7TAP46VGlz0q+evvFwpT/0iLpRuWuQ7MacbP0OGL1/FSmrIEOg2rb6M+Jla2bPbVWiGag27j87w==" saltValue="HEVt+pS5OloNDlqSnzGLLw==" spinCount="100000" sqref="AH2036:AH2037" name="Rango2_8_7_1_32"/>
    <protectedRange algorithmName="SHA-512" hashValue="q2z5hEFmXS0v2chiPTC/VCoDWNlnhp+Xe6Ybfxe48vIsnB/KTJQxJv+pFUnCXfZ9T6vyJopuqFFNROfQTW/JUw==" saltValue="IctfdGJb5tOTpq+KPi9vww==" spinCount="100000" sqref="AD2036:AE2037" name="Rango2_88_39_1_31"/>
    <protectedRange algorithmName="SHA-512" hashValue="NUll9P9xh7KbSfMYpMxsRZLfDw/y/AzW2LSWlpXVscBDqiAxmzo71xjs+a2lh+jRa7pceOC849slke4+ZKx8LA==" saltValue="8qbkKpQ+CiQuLnqgShNvXA==" spinCount="100000" sqref="S2036:S2037" name="Rango2_88_6_1_30"/>
    <protectedRange algorithmName="SHA-512" hashValue="XZw03RosI/l0z9FxmTtF29EdZ7P+4+ybhqoaAAUmURojSR5XbGfjC4f2i8gMqfY+RI9JvfdCA6PSh9TduXfUxA==" saltValue="5TPtLq2WoiRSae/yaDPnTw==" spinCount="100000" sqref="Q2036:R2037 T2036:Z2037" name="Rango2_99_4_34"/>
    <protectedRange algorithmName="SHA-512" hashValue="fMbmUM1DQ7FuAPRNvFL5mPdHUYjQnlLFhkuaxvHguaqR7aWyDxcmJs0jLYQfQKY+oyhsMb4Lew4VL6i7um3/ew==" saltValue="ydaTm0CeH8+/cYqoL/AMaQ==" spinCount="100000" sqref="AT2036:AT2037 AV2036:AY2037" name="Rango2_88_91_1_33"/>
    <protectedRange algorithmName="SHA-512" hashValue="CHipOQaT63FWw628cQcXXJRZlrbNZ7OgmnEbDx38UmmH7z19GRYEzXFiVOzHAy1OAaAbST7g2bHZHDKQp2qm3w==" saltValue="iRVuL+373yLHv0ZHzS9qog==" spinCount="100000" sqref="AK2036:AK2037" name="Rango2_88_7_5_2_28"/>
    <protectedRange algorithmName="SHA-512" hashValue="NkG6oHuDGvGBEiLAAq8MEJHEfLQUMyjihfH+DBXhT+eQW0r1yri7tOJEFRM9nbOejjjXiviq9RFo7KB7wF+xJA==" saltValue="bpjB0AAANu2X/PeR3eiFkA==" spinCount="100000" sqref="AL2036:AR2037" name="Rango2_88_65_1_30"/>
    <protectedRange algorithmName="SHA-512" hashValue="RQ91b7oAw60DVtcgB2vRpial2kSdzJx5guGCTYUwXYkKrtrUHfiYnLf9R+SNpYXlJDYpyEJLhcWwP0EqNN86dQ==" saltValue="W3RbH3zrcY9sy39xNwXNxg==" spinCount="100000" sqref="BU2036:BX2037" name="Rango2_88_99_2_30"/>
    <protectedRange algorithmName="SHA-512" hashValue="XZw03RosI/l0z9FxmTtF29EdZ7P+4+ybhqoaAAUmURojSR5XbGfjC4f2i8gMqfY+RI9JvfdCA6PSh9TduXfUxA==" saltValue="5TPtLq2WoiRSae/yaDPnTw==" spinCount="100000" sqref="BY2036:CA2037 BQ2036:BT2037" name="Rango2_99_10_31"/>
    <protectedRange algorithmName="SHA-512" hashValue="XZw03RosI/l0z9FxmTtF29EdZ7P+4+ybhqoaAAUmURojSR5XbGfjC4f2i8gMqfY+RI9JvfdCA6PSh9TduXfUxA==" saltValue="5TPtLq2WoiRSae/yaDPnTw==" spinCount="100000" sqref="CD2036:CE2037" name="Rango2_99_11_29"/>
    <protectedRange algorithmName="SHA-512" hashValue="XZw03RosI/l0z9FxmTtF29EdZ7P+4+ybhqoaAAUmURojSR5XbGfjC4f2i8gMqfY+RI9JvfdCA6PSh9TduXfUxA==" saltValue="5TPtLq2WoiRSae/yaDPnTw==" spinCount="100000" sqref="CI2036:CJ2037" name="Rango2_99_12_32"/>
    <protectedRange algorithmName="SHA-512" hashValue="XZw03RosI/l0z9FxmTtF29EdZ7P+4+ybhqoaAAUmURojSR5XbGfjC4f2i8gMqfY+RI9JvfdCA6PSh9TduXfUxA==" saltValue="5TPtLq2WoiRSae/yaDPnTw==" spinCount="100000" sqref="CO2036:CP2037" name="Rango2_99_14_34"/>
    <protectedRange algorithmName="SHA-512" hashValue="XZw03RosI/l0z9FxmTtF29EdZ7P+4+ybhqoaAAUmURojSR5XbGfjC4f2i8gMqfY+RI9JvfdCA6PSh9TduXfUxA==" saltValue="5TPtLq2WoiRSae/yaDPnTw==" spinCount="100000" sqref="CR2036:CS2037" name="Rango2_99_15_33"/>
    <protectedRange algorithmName="SHA-512" hashValue="XZw03RosI/l0z9FxmTtF29EdZ7P+4+ybhqoaAAUmURojSR5XbGfjC4f2i8gMqfY+RI9JvfdCA6PSh9TduXfUxA==" saltValue="5TPtLq2WoiRSae/yaDPnTw==" spinCount="100000" sqref="CZ2036:DM2037" name="Rango2_99_17_35"/>
    <protectedRange algorithmName="SHA-512" hashValue="XZw03RosI/l0z9FxmTtF29EdZ7P+4+ybhqoaAAUmURojSR5XbGfjC4f2i8gMqfY+RI9JvfdCA6PSh9TduXfUxA==" saltValue="5TPtLq2WoiRSae/yaDPnTw==" spinCount="100000" sqref="N2038" name="Rango2_99_2_34"/>
    <protectedRange algorithmName="SHA-512" hashValue="fPHvtIAf3pQeZUoAI9C2/vdXMHBpqqEq+67P5Ypyu4+9IWqs3yc9TZcMWQ0THLxUwqseQPyVvakuYFtCwJHsxA==" saltValue="QHIogSs2PrwAfdqa9PAOFQ==" spinCount="100000" sqref="AB2038" name="Rango2_88_5_5_1_30"/>
    <protectedRange algorithmName="SHA-512" hashValue="LEEeiU6pKqm7TAP46VGlz0q+evvFwpT/0iLpRuWuQ7MacbP0OGL1/FSmrIEOg2rb6M+Jla2bPbVWiGag27j87w==" saltValue="HEVt+pS5OloNDlqSnzGLLw==" spinCount="100000" sqref="AH2038" name="Rango2_8_7_1_33"/>
    <protectedRange algorithmName="SHA-512" hashValue="q2z5hEFmXS0v2chiPTC/VCoDWNlnhp+Xe6Ybfxe48vIsnB/KTJQxJv+pFUnCXfZ9T6vyJopuqFFNROfQTW/JUw==" saltValue="IctfdGJb5tOTpq+KPi9vww==" spinCount="100000" sqref="AD2038:AE2038" name="Rango2_88_39_1_32"/>
    <protectedRange algorithmName="SHA-512" hashValue="NUll9P9xh7KbSfMYpMxsRZLfDw/y/AzW2LSWlpXVscBDqiAxmzo71xjs+a2lh+jRa7pceOC849slke4+ZKx8LA==" saltValue="8qbkKpQ+CiQuLnqgShNvXA==" spinCount="100000" sqref="S2038" name="Rango2_88_6_1_31"/>
    <protectedRange algorithmName="SHA-512" hashValue="XZw03RosI/l0z9FxmTtF29EdZ7P+4+ybhqoaAAUmURojSR5XbGfjC4f2i8gMqfY+RI9JvfdCA6PSh9TduXfUxA==" saltValue="5TPtLq2WoiRSae/yaDPnTw==" spinCount="100000" sqref="Q2038:R2038 T2038:Z2038" name="Rango2_99_4_35"/>
    <protectedRange algorithmName="SHA-512" hashValue="fMbmUM1DQ7FuAPRNvFL5mPdHUYjQnlLFhkuaxvHguaqR7aWyDxcmJs0jLYQfQKY+oyhsMb4Lew4VL6i7um3/ew==" saltValue="ydaTm0CeH8+/cYqoL/AMaQ==" spinCount="100000" sqref="AT2038 AV2038:AY2038" name="Rango2_88_91_1_34"/>
    <protectedRange algorithmName="SHA-512" hashValue="CHipOQaT63FWw628cQcXXJRZlrbNZ7OgmnEbDx38UmmH7z19GRYEzXFiVOzHAy1OAaAbST7g2bHZHDKQp2qm3w==" saltValue="iRVuL+373yLHv0ZHzS9qog==" spinCount="100000" sqref="AK2038" name="Rango2_88_7_5_2_29"/>
    <protectedRange algorithmName="SHA-512" hashValue="NkG6oHuDGvGBEiLAAq8MEJHEfLQUMyjihfH+DBXhT+eQW0r1yri7tOJEFRM9nbOejjjXiviq9RFo7KB7wF+xJA==" saltValue="bpjB0AAANu2X/PeR3eiFkA==" spinCount="100000" sqref="AL2038:AR2038" name="Rango2_88_65_1_31"/>
    <protectedRange algorithmName="SHA-512" hashValue="RQ91b7oAw60DVtcgB2vRpial2kSdzJx5guGCTYUwXYkKrtrUHfiYnLf9R+SNpYXlJDYpyEJLhcWwP0EqNN86dQ==" saltValue="W3RbH3zrcY9sy39xNwXNxg==" spinCount="100000" sqref="BU2038:BX2038" name="Rango2_88_99_2_31"/>
    <protectedRange algorithmName="SHA-512" hashValue="XZw03RosI/l0z9FxmTtF29EdZ7P+4+ybhqoaAAUmURojSR5XbGfjC4f2i8gMqfY+RI9JvfdCA6PSh9TduXfUxA==" saltValue="5TPtLq2WoiRSae/yaDPnTw==" spinCount="100000" sqref="BY2038:CA2038 BQ2038:BT2038" name="Rango2_99_10_32"/>
    <protectedRange algorithmName="SHA-512" hashValue="XZw03RosI/l0z9FxmTtF29EdZ7P+4+ybhqoaAAUmURojSR5XbGfjC4f2i8gMqfY+RI9JvfdCA6PSh9TduXfUxA==" saltValue="5TPtLq2WoiRSae/yaDPnTw==" spinCount="100000" sqref="CD2038:CE2038" name="Rango2_99_11_30"/>
    <protectedRange algorithmName="SHA-512" hashValue="XZw03RosI/l0z9FxmTtF29EdZ7P+4+ybhqoaAAUmURojSR5XbGfjC4f2i8gMqfY+RI9JvfdCA6PSh9TduXfUxA==" saltValue="5TPtLq2WoiRSae/yaDPnTw==" spinCount="100000" sqref="CI2038:CJ2038" name="Rango2_99_12_33"/>
    <protectedRange algorithmName="SHA-512" hashValue="XZw03RosI/l0z9FxmTtF29EdZ7P+4+ybhqoaAAUmURojSR5XbGfjC4f2i8gMqfY+RI9JvfdCA6PSh9TduXfUxA==" saltValue="5TPtLq2WoiRSae/yaDPnTw==" spinCount="100000" sqref="CO2038:CP2038" name="Rango2_99_14_35"/>
    <protectedRange algorithmName="SHA-512" hashValue="XZw03RosI/l0z9FxmTtF29EdZ7P+4+ybhqoaAAUmURojSR5XbGfjC4f2i8gMqfY+RI9JvfdCA6PSh9TduXfUxA==" saltValue="5TPtLq2WoiRSae/yaDPnTw==" spinCount="100000" sqref="CR2038:CS2038" name="Rango2_99_15_34"/>
    <protectedRange algorithmName="SHA-512" hashValue="XZw03RosI/l0z9FxmTtF29EdZ7P+4+ybhqoaAAUmURojSR5XbGfjC4f2i8gMqfY+RI9JvfdCA6PSh9TduXfUxA==" saltValue="5TPtLq2WoiRSae/yaDPnTw==" spinCount="100000" sqref="CZ2038:DM2038" name="Rango2_99_17_36"/>
    <protectedRange algorithmName="SHA-512" hashValue="XZw03RosI/l0z9FxmTtF29EdZ7P+4+ybhqoaAAUmURojSR5XbGfjC4f2i8gMqfY+RI9JvfdCA6PSh9TduXfUxA==" saltValue="5TPtLq2WoiRSae/yaDPnTw==" spinCount="100000" sqref="N2039" name="Rango2_99_2_35"/>
    <protectedRange algorithmName="SHA-512" hashValue="fPHvtIAf3pQeZUoAI9C2/vdXMHBpqqEq+67P5Ypyu4+9IWqs3yc9TZcMWQ0THLxUwqseQPyVvakuYFtCwJHsxA==" saltValue="QHIogSs2PrwAfdqa9PAOFQ==" spinCount="100000" sqref="AB2039" name="Rango2_88_5_5_1_31"/>
    <protectedRange algorithmName="SHA-512" hashValue="LEEeiU6pKqm7TAP46VGlz0q+evvFwpT/0iLpRuWuQ7MacbP0OGL1/FSmrIEOg2rb6M+Jla2bPbVWiGag27j87w==" saltValue="HEVt+pS5OloNDlqSnzGLLw==" spinCount="100000" sqref="AH2039" name="Rango2_8_7_1_34"/>
    <protectedRange algorithmName="SHA-512" hashValue="q2z5hEFmXS0v2chiPTC/VCoDWNlnhp+Xe6Ybfxe48vIsnB/KTJQxJv+pFUnCXfZ9T6vyJopuqFFNROfQTW/JUw==" saltValue="IctfdGJb5tOTpq+KPi9vww==" spinCount="100000" sqref="AD2039:AE2039" name="Rango2_88_39_1_33"/>
    <protectedRange algorithmName="SHA-512" hashValue="NUll9P9xh7KbSfMYpMxsRZLfDw/y/AzW2LSWlpXVscBDqiAxmzo71xjs+a2lh+jRa7pceOC849slke4+ZKx8LA==" saltValue="8qbkKpQ+CiQuLnqgShNvXA==" spinCount="100000" sqref="S2039" name="Rango2_88_6_1_32"/>
    <protectedRange algorithmName="SHA-512" hashValue="XZw03RosI/l0z9FxmTtF29EdZ7P+4+ybhqoaAAUmURojSR5XbGfjC4f2i8gMqfY+RI9JvfdCA6PSh9TduXfUxA==" saltValue="5TPtLq2WoiRSae/yaDPnTw==" spinCount="100000" sqref="Q2039:R2039 T2039:Z2039" name="Rango2_99_4_36"/>
    <protectedRange algorithmName="SHA-512" hashValue="fMbmUM1DQ7FuAPRNvFL5mPdHUYjQnlLFhkuaxvHguaqR7aWyDxcmJs0jLYQfQKY+oyhsMb4Lew4VL6i7um3/ew==" saltValue="ydaTm0CeH8+/cYqoL/AMaQ==" spinCount="100000" sqref="AT2039 AV2039:AY2039" name="Rango2_88_91_1_35"/>
    <protectedRange algorithmName="SHA-512" hashValue="CHipOQaT63FWw628cQcXXJRZlrbNZ7OgmnEbDx38UmmH7z19GRYEzXFiVOzHAy1OAaAbST7g2bHZHDKQp2qm3w==" saltValue="iRVuL+373yLHv0ZHzS9qog==" spinCount="100000" sqref="AK2039" name="Rango2_88_7_5_2_30"/>
    <protectedRange algorithmName="SHA-512" hashValue="NkG6oHuDGvGBEiLAAq8MEJHEfLQUMyjihfH+DBXhT+eQW0r1yri7tOJEFRM9nbOejjjXiviq9RFo7KB7wF+xJA==" saltValue="bpjB0AAANu2X/PeR3eiFkA==" spinCount="100000" sqref="AL2039:AR2039" name="Rango2_88_65_1_32"/>
    <protectedRange algorithmName="SHA-512" hashValue="RQ91b7oAw60DVtcgB2vRpial2kSdzJx5guGCTYUwXYkKrtrUHfiYnLf9R+SNpYXlJDYpyEJLhcWwP0EqNN86dQ==" saltValue="W3RbH3zrcY9sy39xNwXNxg==" spinCount="100000" sqref="BU2039:BX2039" name="Rango2_88_99_2_32"/>
    <protectedRange algorithmName="SHA-512" hashValue="XZw03RosI/l0z9FxmTtF29EdZ7P+4+ybhqoaAAUmURojSR5XbGfjC4f2i8gMqfY+RI9JvfdCA6PSh9TduXfUxA==" saltValue="5TPtLq2WoiRSae/yaDPnTw==" spinCount="100000" sqref="BY2039:CA2039 BQ2039:BT2039" name="Rango2_99_10_33"/>
    <protectedRange algorithmName="SHA-512" hashValue="XZw03RosI/l0z9FxmTtF29EdZ7P+4+ybhqoaAAUmURojSR5XbGfjC4f2i8gMqfY+RI9JvfdCA6PSh9TduXfUxA==" saltValue="5TPtLq2WoiRSae/yaDPnTw==" spinCount="100000" sqref="CD2039:CE2039" name="Rango2_99_11_31"/>
    <protectedRange algorithmName="SHA-512" hashValue="XZw03RosI/l0z9FxmTtF29EdZ7P+4+ybhqoaAAUmURojSR5XbGfjC4f2i8gMqfY+RI9JvfdCA6PSh9TduXfUxA==" saltValue="5TPtLq2WoiRSae/yaDPnTw==" spinCount="100000" sqref="CI2039:CJ2039" name="Rango2_99_12_34"/>
    <protectedRange algorithmName="SHA-512" hashValue="XZw03RosI/l0z9FxmTtF29EdZ7P+4+ybhqoaAAUmURojSR5XbGfjC4f2i8gMqfY+RI9JvfdCA6PSh9TduXfUxA==" saltValue="5TPtLq2WoiRSae/yaDPnTw==" spinCount="100000" sqref="CO2039:CP2039" name="Rango2_99_14_36"/>
    <protectedRange algorithmName="SHA-512" hashValue="XZw03RosI/l0z9FxmTtF29EdZ7P+4+ybhqoaAAUmURojSR5XbGfjC4f2i8gMqfY+RI9JvfdCA6PSh9TduXfUxA==" saltValue="5TPtLq2WoiRSae/yaDPnTw==" spinCount="100000" sqref="CR2039:CS2039" name="Rango2_99_15_35"/>
    <protectedRange algorithmName="SHA-512" hashValue="XZw03RosI/l0z9FxmTtF29EdZ7P+4+ybhqoaAAUmURojSR5XbGfjC4f2i8gMqfY+RI9JvfdCA6PSh9TduXfUxA==" saltValue="5TPtLq2WoiRSae/yaDPnTw==" spinCount="100000" sqref="CZ2039:DM2039" name="Rango2_99_17_37"/>
    <protectedRange algorithmName="SHA-512" hashValue="XZw03RosI/l0z9FxmTtF29EdZ7P+4+ybhqoaAAUmURojSR5XbGfjC4f2i8gMqfY+RI9JvfdCA6PSh9TduXfUxA==" saltValue="5TPtLq2WoiRSae/yaDPnTw==" spinCount="100000" sqref="N2040" name="Rango2_99_2_36"/>
    <protectedRange algorithmName="SHA-512" hashValue="fPHvtIAf3pQeZUoAI9C2/vdXMHBpqqEq+67P5Ypyu4+9IWqs3yc9TZcMWQ0THLxUwqseQPyVvakuYFtCwJHsxA==" saltValue="QHIogSs2PrwAfdqa9PAOFQ==" spinCount="100000" sqref="AB2040" name="Rango2_88_5_5_1_32"/>
    <protectedRange algorithmName="SHA-512" hashValue="LEEeiU6pKqm7TAP46VGlz0q+evvFwpT/0iLpRuWuQ7MacbP0OGL1/FSmrIEOg2rb6M+Jla2bPbVWiGag27j87w==" saltValue="HEVt+pS5OloNDlqSnzGLLw==" spinCount="100000" sqref="AH2040" name="Rango2_8_7_1_35"/>
    <protectedRange algorithmName="SHA-512" hashValue="q2z5hEFmXS0v2chiPTC/VCoDWNlnhp+Xe6Ybfxe48vIsnB/KTJQxJv+pFUnCXfZ9T6vyJopuqFFNROfQTW/JUw==" saltValue="IctfdGJb5tOTpq+KPi9vww==" spinCount="100000" sqref="AD2040:AE2040" name="Rango2_88_39_1_34"/>
    <protectedRange algorithmName="SHA-512" hashValue="NUll9P9xh7KbSfMYpMxsRZLfDw/y/AzW2LSWlpXVscBDqiAxmzo71xjs+a2lh+jRa7pceOC849slke4+ZKx8LA==" saltValue="8qbkKpQ+CiQuLnqgShNvXA==" spinCount="100000" sqref="S2040" name="Rango2_88_6_1_33"/>
    <protectedRange algorithmName="SHA-512" hashValue="XZw03RosI/l0z9FxmTtF29EdZ7P+4+ybhqoaAAUmURojSR5XbGfjC4f2i8gMqfY+RI9JvfdCA6PSh9TduXfUxA==" saltValue="5TPtLq2WoiRSae/yaDPnTw==" spinCount="100000" sqref="Q2040:R2040 T2040:Z2040" name="Rango2_99_4_37"/>
    <protectedRange algorithmName="SHA-512" hashValue="fMbmUM1DQ7FuAPRNvFL5mPdHUYjQnlLFhkuaxvHguaqR7aWyDxcmJs0jLYQfQKY+oyhsMb4Lew4VL6i7um3/ew==" saltValue="ydaTm0CeH8+/cYqoL/AMaQ==" spinCount="100000" sqref="AT2040 AV2040:AY2040" name="Rango2_88_91_1_36"/>
    <protectedRange algorithmName="SHA-512" hashValue="CHipOQaT63FWw628cQcXXJRZlrbNZ7OgmnEbDx38UmmH7z19GRYEzXFiVOzHAy1OAaAbST7g2bHZHDKQp2qm3w==" saltValue="iRVuL+373yLHv0ZHzS9qog==" spinCount="100000" sqref="AK2040" name="Rango2_88_7_5_2_31"/>
    <protectedRange algorithmName="SHA-512" hashValue="NkG6oHuDGvGBEiLAAq8MEJHEfLQUMyjihfH+DBXhT+eQW0r1yri7tOJEFRM9nbOejjjXiviq9RFo7KB7wF+xJA==" saltValue="bpjB0AAANu2X/PeR3eiFkA==" spinCount="100000" sqref="AL2040:AR2040" name="Rango2_88_65_1_33"/>
    <protectedRange algorithmName="SHA-512" hashValue="RQ91b7oAw60DVtcgB2vRpial2kSdzJx5guGCTYUwXYkKrtrUHfiYnLf9R+SNpYXlJDYpyEJLhcWwP0EqNN86dQ==" saltValue="W3RbH3zrcY9sy39xNwXNxg==" spinCount="100000" sqref="BU2040:BX2040" name="Rango2_88_99_2_33"/>
    <protectedRange algorithmName="SHA-512" hashValue="XZw03RosI/l0z9FxmTtF29EdZ7P+4+ybhqoaAAUmURojSR5XbGfjC4f2i8gMqfY+RI9JvfdCA6PSh9TduXfUxA==" saltValue="5TPtLq2WoiRSae/yaDPnTw==" spinCount="100000" sqref="BY2040:CA2040 BQ2040:BT2040" name="Rango2_99_10_34"/>
    <protectedRange algorithmName="SHA-512" hashValue="XZw03RosI/l0z9FxmTtF29EdZ7P+4+ybhqoaAAUmURojSR5XbGfjC4f2i8gMqfY+RI9JvfdCA6PSh9TduXfUxA==" saltValue="5TPtLq2WoiRSae/yaDPnTw==" spinCount="100000" sqref="CD2040:CE2040" name="Rango2_99_11_32"/>
    <protectedRange algorithmName="SHA-512" hashValue="XZw03RosI/l0z9FxmTtF29EdZ7P+4+ybhqoaAAUmURojSR5XbGfjC4f2i8gMqfY+RI9JvfdCA6PSh9TduXfUxA==" saltValue="5TPtLq2WoiRSae/yaDPnTw==" spinCount="100000" sqref="CI2040:CJ2040" name="Rango2_99_12_35"/>
    <protectedRange algorithmName="SHA-512" hashValue="XZw03RosI/l0z9FxmTtF29EdZ7P+4+ybhqoaAAUmURojSR5XbGfjC4f2i8gMqfY+RI9JvfdCA6PSh9TduXfUxA==" saltValue="5TPtLq2WoiRSae/yaDPnTw==" spinCount="100000" sqref="CO2040:CP2040" name="Rango2_99_14_37"/>
    <protectedRange algorithmName="SHA-512" hashValue="XZw03RosI/l0z9FxmTtF29EdZ7P+4+ybhqoaAAUmURojSR5XbGfjC4f2i8gMqfY+RI9JvfdCA6PSh9TduXfUxA==" saltValue="5TPtLq2WoiRSae/yaDPnTw==" spinCount="100000" sqref="CR2040:CS2040" name="Rango2_99_15_36"/>
    <protectedRange algorithmName="SHA-512" hashValue="XZw03RosI/l0z9FxmTtF29EdZ7P+4+ybhqoaAAUmURojSR5XbGfjC4f2i8gMqfY+RI9JvfdCA6PSh9TduXfUxA==" saltValue="5TPtLq2WoiRSae/yaDPnTw==" spinCount="100000" sqref="CZ2040:DF2040 DH2040:DM2040" name="Rango2_99_17_38"/>
    <protectedRange algorithmName="SHA-512" hashValue="XZw03RosI/l0z9FxmTtF29EdZ7P+4+ybhqoaAAUmURojSR5XbGfjC4f2i8gMqfY+RI9JvfdCA6PSh9TduXfUxA==" saltValue="5TPtLq2WoiRSae/yaDPnTw==" spinCount="100000" sqref="N2041" name="Rango2_99_2_37"/>
    <protectedRange algorithmName="SHA-512" hashValue="fPHvtIAf3pQeZUoAI9C2/vdXMHBpqqEq+67P5Ypyu4+9IWqs3yc9TZcMWQ0THLxUwqseQPyVvakuYFtCwJHsxA==" saltValue="QHIogSs2PrwAfdqa9PAOFQ==" spinCount="100000" sqref="AB2041" name="Rango2_88_5_5_1_33"/>
    <protectedRange algorithmName="SHA-512" hashValue="LEEeiU6pKqm7TAP46VGlz0q+evvFwpT/0iLpRuWuQ7MacbP0OGL1/FSmrIEOg2rb6M+Jla2bPbVWiGag27j87w==" saltValue="HEVt+pS5OloNDlqSnzGLLw==" spinCount="100000" sqref="AH2041" name="Rango2_8_7_1_36"/>
    <protectedRange algorithmName="SHA-512" hashValue="q2z5hEFmXS0v2chiPTC/VCoDWNlnhp+Xe6Ybfxe48vIsnB/KTJQxJv+pFUnCXfZ9T6vyJopuqFFNROfQTW/JUw==" saltValue="IctfdGJb5tOTpq+KPi9vww==" spinCount="100000" sqref="AD2041:AE2041" name="Rango2_88_39_1_35"/>
    <protectedRange algorithmName="SHA-512" hashValue="NUll9P9xh7KbSfMYpMxsRZLfDw/y/AzW2LSWlpXVscBDqiAxmzo71xjs+a2lh+jRa7pceOC849slke4+ZKx8LA==" saltValue="8qbkKpQ+CiQuLnqgShNvXA==" spinCount="100000" sqref="S2041" name="Rango2_88_6_1_34"/>
    <protectedRange algorithmName="SHA-512" hashValue="XZw03RosI/l0z9FxmTtF29EdZ7P+4+ybhqoaAAUmURojSR5XbGfjC4f2i8gMqfY+RI9JvfdCA6PSh9TduXfUxA==" saltValue="5TPtLq2WoiRSae/yaDPnTw==" spinCount="100000" sqref="Q2041:R2041 T2041:Z2041" name="Rango2_99_4_38"/>
    <protectedRange algorithmName="SHA-512" hashValue="fMbmUM1DQ7FuAPRNvFL5mPdHUYjQnlLFhkuaxvHguaqR7aWyDxcmJs0jLYQfQKY+oyhsMb4Lew4VL6i7um3/ew==" saltValue="ydaTm0CeH8+/cYqoL/AMaQ==" spinCount="100000" sqref="AT2041 AV2041:AY2041" name="Rango2_88_91_1_37"/>
    <protectedRange algorithmName="SHA-512" hashValue="CHipOQaT63FWw628cQcXXJRZlrbNZ7OgmnEbDx38UmmH7z19GRYEzXFiVOzHAy1OAaAbST7g2bHZHDKQp2qm3w==" saltValue="iRVuL+373yLHv0ZHzS9qog==" spinCount="100000" sqref="AK2041" name="Rango2_88_7_5_2_32"/>
    <protectedRange algorithmName="SHA-512" hashValue="NkG6oHuDGvGBEiLAAq8MEJHEfLQUMyjihfH+DBXhT+eQW0r1yri7tOJEFRM9nbOejjjXiviq9RFo7KB7wF+xJA==" saltValue="bpjB0AAANu2X/PeR3eiFkA==" spinCount="100000" sqref="AL2041:AR2041" name="Rango2_88_65_1_34"/>
    <protectedRange algorithmName="SHA-512" hashValue="RQ91b7oAw60DVtcgB2vRpial2kSdzJx5guGCTYUwXYkKrtrUHfiYnLf9R+SNpYXlJDYpyEJLhcWwP0EqNN86dQ==" saltValue="W3RbH3zrcY9sy39xNwXNxg==" spinCount="100000" sqref="BU2041:BX2041" name="Rango2_88_99_2_34"/>
    <protectedRange algorithmName="SHA-512" hashValue="XZw03RosI/l0z9FxmTtF29EdZ7P+4+ybhqoaAAUmURojSR5XbGfjC4f2i8gMqfY+RI9JvfdCA6PSh9TduXfUxA==" saltValue="5TPtLq2WoiRSae/yaDPnTw==" spinCount="100000" sqref="BY2041:CA2041 BQ2041:BT2041" name="Rango2_99_10_35"/>
    <protectedRange algorithmName="SHA-512" hashValue="XZw03RosI/l0z9FxmTtF29EdZ7P+4+ybhqoaAAUmURojSR5XbGfjC4f2i8gMqfY+RI9JvfdCA6PSh9TduXfUxA==" saltValue="5TPtLq2WoiRSae/yaDPnTw==" spinCount="100000" sqref="CD2041:CE2041" name="Rango2_99_11_33"/>
    <protectedRange algorithmName="SHA-512" hashValue="XZw03RosI/l0z9FxmTtF29EdZ7P+4+ybhqoaAAUmURojSR5XbGfjC4f2i8gMqfY+RI9JvfdCA6PSh9TduXfUxA==" saltValue="5TPtLq2WoiRSae/yaDPnTw==" spinCount="100000" sqref="CI2041:CJ2041" name="Rango2_99_12_36"/>
    <protectedRange algorithmName="SHA-512" hashValue="XZw03RosI/l0z9FxmTtF29EdZ7P+4+ybhqoaAAUmURojSR5XbGfjC4f2i8gMqfY+RI9JvfdCA6PSh9TduXfUxA==" saltValue="5TPtLq2WoiRSae/yaDPnTw==" spinCount="100000" sqref="CO2041:CP2041" name="Rango2_99_14_38"/>
    <protectedRange algorithmName="SHA-512" hashValue="XZw03RosI/l0z9FxmTtF29EdZ7P+4+ybhqoaAAUmURojSR5XbGfjC4f2i8gMqfY+RI9JvfdCA6PSh9TduXfUxA==" saltValue="5TPtLq2WoiRSae/yaDPnTw==" spinCount="100000" sqref="CR2041:CS2041" name="Rango2_99_15_37"/>
    <protectedRange algorithmName="SHA-512" hashValue="XZw03RosI/l0z9FxmTtF29EdZ7P+4+ybhqoaAAUmURojSR5XbGfjC4f2i8gMqfY+RI9JvfdCA6PSh9TduXfUxA==" saltValue="5TPtLq2WoiRSae/yaDPnTw==" spinCount="100000" sqref="CZ2041:DM2041" name="Rango2_99_17_39"/>
    <protectedRange algorithmName="SHA-512" hashValue="XZw03RosI/l0z9FxmTtF29EdZ7P+4+ybhqoaAAUmURojSR5XbGfjC4f2i8gMqfY+RI9JvfdCA6PSh9TduXfUxA==" saltValue="5TPtLq2WoiRSae/yaDPnTw==" spinCount="100000" sqref="N2042:N2043" name="Rango2_99_2_38"/>
    <protectedRange algorithmName="SHA-512" hashValue="fPHvtIAf3pQeZUoAI9C2/vdXMHBpqqEq+67P5Ypyu4+9IWqs3yc9TZcMWQ0THLxUwqseQPyVvakuYFtCwJHsxA==" saltValue="QHIogSs2PrwAfdqa9PAOFQ==" spinCount="100000" sqref="AB2042:AB2043" name="Rango2_88_5_5_1_34"/>
    <protectedRange algorithmName="SHA-512" hashValue="LEEeiU6pKqm7TAP46VGlz0q+evvFwpT/0iLpRuWuQ7MacbP0OGL1/FSmrIEOg2rb6M+Jla2bPbVWiGag27j87w==" saltValue="HEVt+pS5OloNDlqSnzGLLw==" spinCount="100000" sqref="AH2042:AH2043" name="Rango2_8_7_1_37"/>
    <protectedRange algorithmName="SHA-512" hashValue="q2z5hEFmXS0v2chiPTC/VCoDWNlnhp+Xe6Ybfxe48vIsnB/KTJQxJv+pFUnCXfZ9T6vyJopuqFFNROfQTW/JUw==" saltValue="IctfdGJb5tOTpq+KPi9vww==" spinCount="100000" sqref="AD2042:AE2043" name="Rango2_88_39_1_36"/>
    <protectedRange algorithmName="SHA-512" hashValue="NUll9P9xh7KbSfMYpMxsRZLfDw/y/AzW2LSWlpXVscBDqiAxmzo71xjs+a2lh+jRa7pceOC849slke4+ZKx8LA==" saltValue="8qbkKpQ+CiQuLnqgShNvXA==" spinCount="100000" sqref="S2042:S2043" name="Rango2_88_6_1_35"/>
    <protectedRange algorithmName="SHA-512" hashValue="XZw03RosI/l0z9FxmTtF29EdZ7P+4+ybhqoaAAUmURojSR5XbGfjC4f2i8gMqfY+RI9JvfdCA6PSh9TduXfUxA==" saltValue="5TPtLq2WoiRSae/yaDPnTw==" spinCount="100000" sqref="Q2042:R2043 T2042:Z2043" name="Rango2_99_4_39"/>
    <protectedRange algorithmName="SHA-512" hashValue="fMbmUM1DQ7FuAPRNvFL5mPdHUYjQnlLFhkuaxvHguaqR7aWyDxcmJs0jLYQfQKY+oyhsMb4Lew4VL6i7um3/ew==" saltValue="ydaTm0CeH8+/cYqoL/AMaQ==" spinCount="100000" sqref="AT2042:AT2043 AV2042:AY2043" name="Rango2_88_91_1_38"/>
    <protectedRange algorithmName="SHA-512" hashValue="CHipOQaT63FWw628cQcXXJRZlrbNZ7OgmnEbDx38UmmH7z19GRYEzXFiVOzHAy1OAaAbST7g2bHZHDKQp2qm3w==" saltValue="iRVuL+373yLHv0ZHzS9qog==" spinCount="100000" sqref="AK2042:AK2043" name="Rango2_88_7_5_2_33"/>
    <protectedRange algorithmName="SHA-512" hashValue="NkG6oHuDGvGBEiLAAq8MEJHEfLQUMyjihfH+DBXhT+eQW0r1yri7tOJEFRM9nbOejjjXiviq9RFo7KB7wF+xJA==" saltValue="bpjB0AAANu2X/PeR3eiFkA==" spinCount="100000" sqref="AL2042:AR2043" name="Rango2_88_65_1_35"/>
    <protectedRange algorithmName="SHA-512" hashValue="RQ91b7oAw60DVtcgB2vRpial2kSdzJx5guGCTYUwXYkKrtrUHfiYnLf9R+SNpYXlJDYpyEJLhcWwP0EqNN86dQ==" saltValue="W3RbH3zrcY9sy39xNwXNxg==" spinCount="100000" sqref="BU2042:BX2043" name="Rango2_88_99_2_35"/>
    <protectedRange algorithmName="SHA-512" hashValue="XZw03RosI/l0z9FxmTtF29EdZ7P+4+ybhqoaAAUmURojSR5XbGfjC4f2i8gMqfY+RI9JvfdCA6PSh9TduXfUxA==" saltValue="5TPtLq2WoiRSae/yaDPnTw==" spinCount="100000" sqref="BY2042:CA2043 BQ2042:BT2043" name="Rango2_99_10_36"/>
    <protectedRange algorithmName="SHA-512" hashValue="XZw03RosI/l0z9FxmTtF29EdZ7P+4+ybhqoaAAUmURojSR5XbGfjC4f2i8gMqfY+RI9JvfdCA6PSh9TduXfUxA==" saltValue="5TPtLq2WoiRSae/yaDPnTw==" spinCount="100000" sqref="CD2042:CE2043" name="Rango2_99_11_34"/>
    <protectedRange algorithmName="SHA-512" hashValue="XZw03RosI/l0z9FxmTtF29EdZ7P+4+ybhqoaAAUmURojSR5XbGfjC4f2i8gMqfY+RI9JvfdCA6PSh9TduXfUxA==" saltValue="5TPtLq2WoiRSae/yaDPnTw==" spinCount="100000" sqref="CI2042:CJ2043" name="Rango2_99_12_37"/>
    <protectedRange algorithmName="SHA-512" hashValue="XZw03RosI/l0z9FxmTtF29EdZ7P+4+ybhqoaAAUmURojSR5XbGfjC4f2i8gMqfY+RI9JvfdCA6PSh9TduXfUxA==" saltValue="5TPtLq2WoiRSae/yaDPnTw==" spinCount="100000" sqref="CO2042:CP2043" name="Rango2_99_14_39"/>
    <protectedRange algorithmName="SHA-512" hashValue="XZw03RosI/l0z9FxmTtF29EdZ7P+4+ybhqoaAAUmURojSR5XbGfjC4f2i8gMqfY+RI9JvfdCA6PSh9TduXfUxA==" saltValue="5TPtLq2WoiRSae/yaDPnTw==" spinCount="100000" sqref="CR2042:CS2043" name="Rango2_99_15_38"/>
    <protectedRange algorithmName="SHA-512" hashValue="XZw03RosI/l0z9FxmTtF29EdZ7P+4+ybhqoaAAUmURojSR5XbGfjC4f2i8gMqfY+RI9JvfdCA6PSh9TduXfUxA==" saltValue="5TPtLq2WoiRSae/yaDPnTw==" spinCount="100000" sqref="CZ2042:DM2043" name="Rango2_99_17_40"/>
    <protectedRange algorithmName="SHA-512" hashValue="XZw03RosI/l0z9FxmTtF29EdZ7P+4+ybhqoaAAUmURojSR5XbGfjC4f2i8gMqfY+RI9JvfdCA6PSh9TduXfUxA==" saltValue="5TPtLq2WoiRSae/yaDPnTw==" spinCount="100000" sqref="N2044:N2045" name="Rango2_99_2_39"/>
    <protectedRange algorithmName="SHA-512" hashValue="fPHvtIAf3pQeZUoAI9C2/vdXMHBpqqEq+67P5Ypyu4+9IWqs3yc9TZcMWQ0THLxUwqseQPyVvakuYFtCwJHsxA==" saltValue="QHIogSs2PrwAfdqa9PAOFQ==" spinCount="100000" sqref="AB2044:AB2045" name="Rango2_88_5_5_1_35"/>
    <protectedRange algorithmName="SHA-512" hashValue="LEEeiU6pKqm7TAP46VGlz0q+evvFwpT/0iLpRuWuQ7MacbP0OGL1/FSmrIEOg2rb6M+Jla2bPbVWiGag27j87w==" saltValue="HEVt+pS5OloNDlqSnzGLLw==" spinCount="100000" sqref="AH2044:AH2045" name="Rango2_8_7_1_38"/>
    <protectedRange algorithmName="SHA-512" hashValue="q2z5hEFmXS0v2chiPTC/VCoDWNlnhp+Xe6Ybfxe48vIsnB/KTJQxJv+pFUnCXfZ9T6vyJopuqFFNROfQTW/JUw==" saltValue="IctfdGJb5tOTpq+KPi9vww==" spinCount="100000" sqref="AD2044:AE2045" name="Rango2_88_39_1_37"/>
    <protectedRange algorithmName="SHA-512" hashValue="NUll9P9xh7KbSfMYpMxsRZLfDw/y/AzW2LSWlpXVscBDqiAxmzo71xjs+a2lh+jRa7pceOC849slke4+ZKx8LA==" saltValue="8qbkKpQ+CiQuLnqgShNvXA==" spinCount="100000" sqref="S2044:S2045" name="Rango2_88_6_1_36"/>
    <protectedRange algorithmName="SHA-512" hashValue="XZw03RosI/l0z9FxmTtF29EdZ7P+4+ybhqoaAAUmURojSR5XbGfjC4f2i8gMqfY+RI9JvfdCA6PSh9TduXfUxA==" saltValue="5TPtLq2WoiRSae/yaDPnTw==" spinCount="100000" sqref="Q2044:R2045 T2044:Z2045" name="Rango2_99_4_40"/>
    <protectedRange algorithmName="SHA-512" hashValue="fMbmUM1DQ7FuAPRNvFL5mPdHUYjQnlLFhkuaxvHguaqR7aWyDxcmJs0jLYQfQKY+oyhsMb4Lew4VL6i7um3/ew==" saltValue="ydaTm0CeH8+/cYqoL/AMaQ==" spinCount="100000" sqref="AT2044:AT2045 AV2044:AY2045" name="Rango2_88_91_1_39"/>
    <protectedRange algorithmName="SHA-512" hashValue="CHipOQaT63FWw628cQcXXJRZlrbNZ7OgmnEbDx38UmmH7z19GRYEzXFiVOzHAy1OAaAbST7g2bHZHDKQp2qm3w==" saltValue="iRVuL+373yLHv0ZHzS9qog==" spinCount="100000" sqref="AK2044:AK2045" name="Rango2_88_7_5_2_34"/>
    <protectedRange algorithmName="SHA-512" hashValue="NkG6oHuDGvGBEiLAAq8MEJHEfLQUMyjihfH+DBXhT+eQW0r1yri7tOJEFRM9nbOejjjXiviq9RFo7KB7wF+xJA==" saltValue="bpjB0AAANu2X/PeR3eiFkA==" spinCount="100000" sqref="AL2044:AR2045" name="Rango2_88_65_1_36"/>
    <protectedRange algorithmName="SHA-512" hashValue="RQ91b7oAw60DVtcgB2vRpial2kSdzJx5guGCTYUwXYkKrtrUHfiYnLf9R+SNpYXlJDYpyEJLhcWwP0EqNN86dQ==" saltValue="W3RbH3zrcY9sy39xNwXNxg==" spinCount="100000" sqref="BU2044:BX2045" name="Rango2_88_99_2_36"/>
    <protectedRange algorithmName="SHA-512" hashValue="XZw03RosI/l0z9FxmTtF29EdZ7P+4+ybhqoaAAUmURojSR5XbGfjC4f2i8gMqfY+RI9JvfdCA6PSh9TduXfUxA==" saltValue="5TPtLq2WoiRSae/yaDPnTw==" spinCount="100000" sqref="BY2044:CA2045 BQ2044:BT2045" name="Rango2_99_10_37"/>
    <protectedRange algorithmName="SHA-512" hashValue="XZw03RosI/l0z9FxmTtF29EdZ7P+4+ybhqoaAAUmURojSR5XbGfjC4f2i8gMqfY+RI9JvfdCA6PSh9TduXfUxA==" saltValue="5TPtLq2WoiRSae/yaDPnTw==" spinCount="100000" sqref="CD2044:CE2045" name="Rango2_99_11_35"/>
    <protectedRange algorithmName="SHA-512" hashValue="XZw03RosI/l0z9FxmTtF29EdZ7P+4+ybhqoaAAUmURojSR5XbGfjC4f2i8gMqfY+RI9JvfdCA6PSh9TduXfUxA==" saltValue="5TPtLq2WoiRSae/yaDPnTw==" spinCount="100000" sqref="CI2044:CJ2045" name="Rango2_99_12_38"/>
    <protectedRange algorithmName="SHA-512" hashValue="XZw03RosI/l0z9FxmTtF29EdZ7P+4+ybhqoaAAUmURojSR5XbGfjC4f2i8gMqfY+RI9JvfdCA6PSh9TduXfUxA==" saltValue="5TPtLq2WoiRSae/yaDPnTw==" spinCount="100000" sqref="CO2044:CP2045" name="Rango2_99_14_40"/>
    <protectedRange algorithmName="SHA-512" hashValue="XZw03RosI/l0z9FxmTtF29EdZ7P+4+ybhqoaAAUmURojSR5XbGfjC4f2i8gMqfY+RI9JvfdCA6PSh9TduXfUxA==" saltValue="5TPtLq2WoiRSae/yaDPnTw==" spinCount="100000" sqref="CR2044:CS2045" name="Rango2_99_15_39"/>
    <protectedRange algorithmName="SHA-512" hashValue="XZw03RosI/l0z9FxmTtF29EdZ7P+4+ybhqoaAAUmURojSR5XbGfjC4f2i8gMqfY+RI9JvfdCA6PSh9TduXfUxA==" saltValue="5TPtLq2WoiRSae/yaDPnTw==" spinCount="100000" sqref="CZ2044:DM2045" name="Rango2_99_17_41"/>
    <protectedRange algorithmName="SHA-512" hashValue="XZw03RosI/l0z9FxmTtF29EdZ7P+4+ybhqoaAAUmURojSR5XbGfjC4f2i8gMqfY+RI9JvfdCA6PSh9TduXfUxA==" saltValue="5TPtLq2WoiRSae/yaDPnTw==" spinCount="100000" sqref="N2046:N2047" name="Rango2_99_2_40"/>
    <protectedRange algorithmName="SHA-512" hashValue="fPHvtIAf3pQeZUoAI9C2/vdXMHBpqqEq+67P5Ypyu4+9IWqs3yc9TZcMWQ0THLxUwqseQPyVvakuYFtCwJHsxA==" saltValue="QHIogSs2PrwAfdqa9PAOFQ==" spinCount="100000" sqref="AB2046:AB2047" name="Rango2_88_5_5_1_36"/>
    <protectedRange algorithmName="SHA-512" hashValue="LEEeiU6pKqm7TAP46VGlz0q+evvFwpT/0iLpRuWuQ7MacbP0OGL1/FSmrIEOg2rb6M+Jla2bPbVWiGag27j87w==" saltValue="HEVt+pS5OloNDlqSnzGLLw==" spinCount="100000" sqref="AH2046:AH2047" name="Rango2_8_7_1_39"/>
    <protectedRange algorithmName="SHA-512" hashValue="q2z5hEFmXS0v2chiPTC/VCoDWNlnhp+Xe6Ybfxe48vIsnB/KTJQxJv+pFUnCXfZ9T6vyJopuqFFNROfQTW/JUw==" saltValue="IctfdGJb5tOTpq+KPi9vww==" spinCount="100000" sqref="AD2046:AE2047" name="Rango2_88_39_1_38"/>
    <protectedRange algorithmName="SHA-512" hashValue="NUll9P9xh7KbSfMYpMxsRZLfDw/y/AzW2LSWlpXVscBDqiAxmzo71xjs+a2lh+jRa7pceOC849slke4+ZKx8LA==" saltValue="8qbkKpQ+CiQuLnqgShNvXA==" spinCount="100000" sqref="S2046:S2047" name="Rango2_88_6_1_37"/>
    <protectedRange algorithmName="SHA-512" hashValue="XZw03RosI/l0z9FxmTtF29EdZ7P+4+ybhqoaAAUmURojSR5XbGfjC4f2i8gMqfY+RI9JvfdCA6PSh9TduXfUxA==" saltValue="5TPtLq2WoiRSae/yaDPnTw==" spinCount="100000" sqref="Q2046:R2047 T2046:Z2047" name="Rango2_99_4_41"/>
    <protectedRange algorithmName="SHA-512" hashValue="fMbmUM1DQ7FuAPRNvFL5mPdHUYjQnlLFhkuaxvHguaqR7aWyDxcmJs0jLYQfQKY+oyhsMb4Lew4VL6i7um3/ew==" saltValue="ydaTm0CeH8+/cYqoL/AMaQ==" spinCount="100000" sqref="AT2046:AT2047 AV2046:AY2047" name="Rango2_88_91_1_40"/>
    <protectedRange algorithmName="SHA-512" hashValue="CHipOQaT63FWw628cQcXXJRZlrbNZ7OgmnEbDx38UmmH7z19GRYEzXFiVOzHAy1OAaAbST7g2bHZHDKQp2qm3w==" saltValue="iRVuL+373yLHv0ZHzS9qog==" spinCount="100000" sqref="AK2046:AK2047" name="Rango2_88_7_5_2_35"/>
    <protectedRange algorithmName="SHA-512" hashValue="NkG6oHuDGvGBEiLAAq8MEJHEfLQUMyjihfH+DBXhT+eQW0r1yri7tOJEFRM9nbOejjjXiviq9RFo7KB7wF+xJA==" saltValue="bpjB0AAANu2X/PeR3eiFkA==" spinCount="100000" sqref="AL2046:AR2047" name="Rango2_88_65_1_37"/>
    <protectedRange algorithmName="SHA-512" hashValue="RQ91b7oAw60DVtcgB2vRpial2kSdzJx5guGCTYUwXYkKrtrUHfiYnLf9R+SNpYXlJDYpyEJLhcWwP0EqNN86dQ==" saltValue="W3RbH3zrcY9sy39xNwXNxg==" spinCount="100000" sqref="BU2046:BX2047" name="Rango2_88_99_2_37"/>
    <protectedRange algorithmName="SHA-512" hashValue="XZw03RosI/l0z9FxmTtF29EdZ7P+4+ybhqoaAAUmURojSR5XbGfjC4f2i8gMqfY+RI9JvfdCA6PSh9TduXfUxA==" saltValue="5TPtLq2WoiRSae/yaDPnTw==" spinCount="100000" sqref="BY2046:CA2047 BQ2046:BT2047" name="Rango2_99_10_38"/>
    <protectedRange algorithmName="SHA-512" hashValue="XZw03RosI/l0z9FxmTtF29EdZ7P+4+ybhqoaAAUmURojSR5XbGfjC4f2i8gMqfY+RI9JvfdCA6PSh9TduXfUxA==" saltValue="5TPtLq2WoiRSae/yaDPnTw==" spinCount="100000" sqref="CD2046:CE2047" name="Rango2_99_11_36"/>
    <protectedRange algorithmName="SHA-512" hashValue="XZw03RosI/l0z9FxmTtF29EdZ7P+4+ybhqoaAAUmURojSR5XbGfjC4f2i8gMqfY+RI9JvfdCA6PSh9TduXfUxA==" saltValue="5TPtLq2WoiRSae/yaDPnTw==" spinCount="100000" sqref="CI2046:CJ2047" name="Rango2_99_12_39"/>
    <protectedRange algorithmName="SHA-512" hashValue="XZw03RosI/l0z9FxmTtF29EdZ7P+4+ybhqoaAAUmURojSR5XbGfjC4f2i8gMqfY+RI9JvfdCA6PSh9TduXfUxA==" saltValue="5TPtLq2WoiRSae/yaDPnTw==" spinCount="100000" sqref="CO2046:CP2047" name="Rango2_99_14_41"/>
    <protectedRange algorithmName="SHA-512" hashValue="XZw03RosI/l0z9FxmTtF29EdZ7P+4+ybhqoaAAUmURojSR5XbGfjC4f2i8gMqfY+RI9JvfdCA6PSh9TduXfUxA==" saltValue="5TPtLq2WoiRSae/yaDPnTw==" spinCount="100000" sqref="CR2046:CS2047" name="Rango2_99_15_40"/>
    <protectedRange algorithmName="SHA-512" hashValue="XZw03RosI/l0z9FxmTtF29EdZ7P+4+ybhqoaAAUmURojSR5XbGfjC4f2i8gMqfY+RI9JvfdCA6PSh9TduXfUxA==" saltValue="5TPtLq2WoiRSae/yaDPnTw==" spinCount="100000" sqref="CZ2046:DM2047" name="Rango2_99_17_42"/>
    <protectedRange algorithmName="SHA-512" hashValue="XZw03RosI/l0z9FxmTtF29EdZ7P+4+ybhqoaAAUmURojSR5XbGfjC4f2i8gMqfY+RI9JvfdCA6PSh9TduXfUxA==" saltValue="5TPtLq2WoiRSae/yaDPnTw==" spinCount="100000" sqref="N2048" name="Rango2_99_2_41"/>
    <protectedRange algorithmName="SHA-512" hashValue="fPHvtIAf3pQeZUoAI9C2/vdXMHBpqqEq+67P5Ypyu4+9IWqs3yc9TZcMWQ0THLxUwqseQPyVvakuYFtCwJHsxA==" saltValue="QHIogSs2PrwAfdqa9PAOFQ==" spinCount="100000" sqref="AB2048" name="Rango2_88_5_5_1_37"/>
    <protectedRange algorithmName="SHA-512" hashValue="LEEeiU6pKqm7TAP46VGlz0q+evvFwpT/0iLpRuWuQ7MacbP0OGL1/FSmrIEOg2rb6M+Jla2bPbVWiGag27j87w==" saltValue="HEVt+pS5OloNDlqSnzGLLw==" spinCount="100000" sqref="AH2048" name="Rango2_8_7_1_40"/>
    <protectedRange algorithmName="SHA-512" hashValue="q2z5hEFmXS0v2chiPTC/VCoDWNlnhp+Xe6Ybfxe48vIsnB/KTJQxJv+pFUnCXfZ9T6vyJopuqFFNROfQTW/JUw==" saltValue="IctfdGJb5tOTpq+KPi9vww==" spinCount="100000" sqref="AD2048:AE2048" name="Rango2_88_39_1_39"/>
    <protectedRange algorithmName="SHA-512" hashValue="NUll9P9xh7KbSfMYpMxsRZLfDw/y/AzW2LSWlpXVscBDqiAxmzo71xjs+a2lh+jRa7pceOC849slke4+ZKx8LA==" saltValue="8qbkKpQ+CiQuLnqgShNvXA==" spinCount="100000" sqref="S2048" name="Rango2_88_6_1_38"/>
    <protectedRange algorithmName="SHA-512" hashValue="XZw03RosI/l0z9FxmTtF29EdZ7P+4+ybhqoaAAUmURojSR5XbGfjC4f2i8gMqfY+RI9JvfdCA6PSh9TduXfUxA==" saltValue="5TPtLq2WoiRSae/yaDPnTw==" spinCount="100000" sqref="Q2048:R2048 T2048:Z2048" name="Rango2_99_4_42"/>
    <protectedRange algorithmName="SHA-512" hashValue="fMbmUM1DQ7FuAPRNvFL5mPdHUYjQnlLFhkuaxvHguaqR7aWyDxcmJs0jLYQfQKY+oyhsMb4Lew4VL6i7um3/ew==" saltValue="ydaTm0CeH8+/cYqoL/AMaQ==" spinCount="100000" sqref="AT2048 AV2048:AY2048" name="Rango2_88_91_1_41"/>
    <protectedRange algorithmName="SHA-512" hashValue="CHipOQaT63FWw628cQcXXJRZlrbNZ7OgmnEbDx38UmmH7z19GRYEzXFiVOzHAy1OAaAbST7g2bHZHDKQp2qm3w==" saltValue="iRVuL+373yLHv0ZHzS9qog==" spinCount="100000" sqref="AK2048" name="Rango2_88_7_5_2_36"/>
    <protectedRange algorithmName="SHA-512" hashValue="NkG6oHuDGvGBEiLAAq8MEJHEfLQUMyjihfH+DBXhT+eQW0r1yri7tOJEFRM9nbOejjjXiviq9RFo7KB7wF+xJA==" saltValue="bpjB0AAANu2X/PeR3eiFkA==" spinCount="100000" sqref="AL2048:AR2048" name="Rango2_88_65_1_38"/>
    <protectedRange algorithmName="SHA-512" hashValue="RQ91b7oAw60DVtcgB2vRpial2kSdzJx5guGCTYUwXYkKrtrUHfiYnLf9R+SNpYXlJDYpyEJLhcWwP0EqNN86dQ==" saltValue="W3RbH3zrcY9sy39xNwXNxg==" spinCount="100000" sqref="BU2048:BX2048" name="Rango2_88_99_2_38"/>
    <protectedRange algorithmName="SHA-512" hashValue="XZw03RosI/l0z9FxmTtF29EdZ7P+4+ybhqoaAAUmURojSR5XbGfjC4f2i8gMqfY+RI9JvfdCA6PSh9TduXfUxA==" saltValue="5TPtLq2WoiRSae/yaDPnTw==" spinCount="100000" sqref="BY2048:CA2048 BQ2048:BT2048" name="Rango2_99_10_39"/>
    <protectedRange algorithmName="SHA-512" hashValue="XZw03RosI/l0z9FxmTtF29EdZ7P+4+ybhqoaAAUmURojSR5XbGfjC4f2i8gMqfY+RI9JvfdCA6PSh9TduXfUxA==" saltValue="5TPtLq2WoiRSae/yaDPnTw==" spinCount="100000" sqref="CD2048:CE2048" name="Rango2_99_11_37"/>
    <protectedRange algorithmName="SHA-512" hashValue="XZw03RosI/l0z9FxmTtF29EdZ7P+4+ybhqoaAAUmURojSR5XbGfjC4f2i8gMqfY+RI9JvfdCA6PSh9TduXfUxA==" saltValue="5TPtLq2WoiRSae/yaDPnTw==" spinCount="100000" sqref="CI2048:CJ2048" name="Rango2_99_12_40"/>
    <protectedRange algorithmName="SHA-512" hashValue="XZw03RosI/l0z9FxmTtF29EdZ7P+4+ybhqoaAAUmURojSR5XbGfjC4f2i8gMqfY+RI9JvfdCA6PSh9TduXfUxA==" saltValue="5TPtLq2WoiRSae/yaDPnTw==" spinCount="100000" sqref="CO2048:CP2048" name="Rango2_99_14_42"/>
    <protectedRange algorithmName="SHA-512" hashValue="XZw03RosI/l0z9FxmTtF29EdZ7P+4+ybhqoaAAUmURojSR5XbGfjC4f2i8gMqfY+RI9JvfdCA6PSh9TduXfUxA==" saltValue="5TPtLq2WoiRSae/yaDPnTw==" spinCount="100000" sqref="CR2048:CS2048" name="Rango2_99_15_41"/>
    <protectedRange algorithmName="SHA-512" hashValue="XZw03RosI/l0z9FxmTtF29EdZ7P+4+ybhqoaAAUmURojSR5XbGfjC4f2i8gMqfY+RI9JvfdCA6PSh9TduXfUxA==" saltValue="5TPtLq2WoiRSae/yaDPnTw==" spinCount="100000" sqref="CZ2048:DM2048" name="Rango2_99_17_43"/>
    <protectedRange algorithmName="SHA-512" hashValue="XZw03RosI/l0z9FxmTtF29EdZ7P+4+ybhqoaAAUmURojSR5XbGfjC4f2i8gMqfY+RI9JvfdCA6PSh9TduXfUxA==" saltValue="5TPtLq2WoiRSae/yaDPnTw==" spinCount="100000" sqref="N2049:N2054" name="Rango2_99_2_42"/>
    <protectedRange algorithmName="SHA-512" hashValue="fPHvtIAf3pQeZUoAI9C2/vdXMHBpqqEq+67P5Ypyu4+9IWqs3yc9TZcMWQ0THLxUwqseQPyVvakuYFtCwJHsxA==" saltValue="QHIogSs2PrwAfdqa9PAOFQ==" spinCount="100000" sqref="AB2049:AB2054" name="Rango2_88_5_5_1_38"/>
    <protectedRange algorithmName="SHA-512" hashValue="LEEeiU6pKqm7TAP46VGlz0q+evvFwpT/0iLpRuWuQ7MacbP0OGL1/FSmrIEOg2rb6M+Jla2bPbVWiGag27j87w==" saltValue="HEVt+pS5OloNDlqSnzGLLw==" spinCount="100000" sqref="AH2049:AH2054" name="Rango2_8_7_1_41"/>
    <protectedRange algorithmName="SHA-512" hashValue="q2z5hEFmXS0v2chiPTC/VCoDWNlnhp+Xe6Ybfxe48vIsnB/KTJQxJv+pFUnCXfZ9T6vyJopuqFFNROfQTW/JUw==" saltValue="IctfdGJb5tOTpq+KPi9vww==" spinCount="100000" sqref="AD2049:AE2054" name="Rango2_88_39_1_40"/>
    <protectedRange algorithmName="SHA-512" hashValue="NUll9P9xh7KbSfMYpMxsRZLfDw/y/AzW2LSWlpXVscBDqiAxmzo71xjs+a2lh+jRa7pceOC849slke4+ZKx8LA==" saltValue="8qbkKpQ+CiQuLnqgShNvXA==" spinCount="100000" sqref="S2049:S2054" name="Rango2_88_6_1_39"/>
    <protectedRange algorithmName="SHA-512" hashValue="XZw03RosI/l0z9FxmTtF29EdZ7P+4+ybhqoaAAUmURojSR5XbGfjC4f2i8gMqfY+RI9JvfdCA6PSh9TduXfUxA==" saltValue="5TPtLq2WoiRSae/yaDPnTw==" spinCount="100000" sqref="Q2049:R2054 T2049:Z2054" name="Rango2_99_4_43"/>
    <protectedRange algorithmName="SHA-512" hashValue="fMbmUM1DQ7FuAPRNvFL5mPdHUYjQnlLFhkuaxvHguaqR7aWyDxcmJs0jLYQfQKY+oyhsMb4Lew4VL6i7um3/ew==" saltValue="ydaTm0CeH8+/cYqoL/AMaQ==" spinCount="100000" sqref="AT2049:AT2054 AV2049:AY2054" name="Rango2_88_91_1_42"/>
    <protectedRange algorithmName="SHA-512" hashValue="CHipOQaT63FWw628cQcXXJRZlrbNZ7OgmnEbDx38UmmH7z19GRYEzXFiVOzHAy1OAaAbST7g2bHZHDKQp2qm3w==" saltValue="iRVuL+373yLHv0ZHzS9qog==" spinCount="100000" sqref="AK2049:AK2054" name="Rango2_88_7_5_2_37"/>
    <protectedRange algorithmName="SHA-512" hashValue="NkG6oHuDGvGBEiLAAq8MEJHEfLQUMyjihfH+DBXhT+eQW0r1yri7tOJEFRM9nbOejjjXiviq9RFo7KB7wF+xJA==" saltValue="bpjB0AAANu2X/PeR3eiFkA==" spinCount="100000" sqref="AL2049:AR2054" name="Rango2_88_65_1_39"/>
    <protectedRange algorithmName="SHA-512" hashValue="RQ91b7oAw60DVtcgB2vRpial2kSdzJx5guGCTYUwXYkKrtrUHfiYnLf9R+SNpYXlJDYpyEJLhcWwP0EqNN86dQ==" saltValue="W3RbH3zrcY9sy39xNwXNxg==" spinCount="100000" sqref="BU2049:BX2054" name="Rango2_88_99_2_39"/>
    <protectedRange algorithmName="SHA-512" hashValue="XZw03RosI/l0z9FxmTtF29EdZ7P+4+ybhqoaAAUmURojSR5XbGfjC4f2i8gMqfY+RI9JvfdCA6PSh9TduXfUxA==" saltValue="5TPtLq2WoiRSae/yaDPnTw==" spinCount="100000" sqref="BY2049:CA2054 BQ2049:BT2054" name="Rango2_99_10_40"/>
    <protectedRange algorithmName="SHA-512" hashValue="XZw03RosI/l0z9FxmTtF29EdZ7P+4+ybhqoaAAUmURojSR5XbGfjC4f2i8gMqfY+RI9JvfdCA6PSh9TduXfUxA==" saltValue="5TPtLq2WoiRSae/yaDPnTw==" spinCount="100000" sqref="CD2049:CE2054" name="Rango2_99_11_38"/>
    <protectedRange algorithmName="SHA-512" hashValue="XZw03RosI/l0z9FxmTtF29EdZ7P+4+ybhqoaAAUmURojSR5XbGfjC4f2i8gMqfY+RI9JvfdCA6PSh9TduXfUxA==" saltValue="5TPtLq2WoiRSae/yaDPnTw==" spinCount="100000" sqref="CI2049:CJ2054" name="Rango2_99_12_41"/>
    <protectedRange algorithmName="SHA-512" hashValue="XZw03RosI/l0z9FxmTtF29EdZ7P+4+ybhqoaAAUmURojSR5XbGfjC4f2i8gMqfY+RI9JvfdCA6PSh9TduXfUxA==" saltValue="5TPtLq2WoiRSae/yaDPnTw==" spinCount="100000" sqref="CO2049:CP2054" name="Rango2_99_14_43"/>
    <protectedRange algorithmName="SHA-512" hashValue="XZw03RosI/l0z9FxmTtF29EdZ7P+4+ybhqoaAAUmURojSR5XbGfjC4f2i8gMqfY+RI9JvfdCA6PSh9TduXfUxA==" saltValue="5TPtLq2WoiRSae/yaDPnTw==" spinCount="100000" sqref="CR2049:CS2054" name="Rango2_99_15_42"/>
    <protectedRange algorithmName="SHA-512" hashValue="XZw03RosI/l0z9FxmTtF29EdZ7P+4+ybhqoaAAUmURojSR5XbGfjC4f2i8gMqfY+RI9JvfdCA6PSh9TduXfUxA==" saltValue="5TPtLq2WoiRSae/yaDPnTw==" spinCount="100000" sqref="CZ2049:DM2054" name="Rango2_99_17_44"/>
    <protectedRange algorithmName="SHA-512" hashValue="XZw03RosI/l0z9FxmTtF29EdZ7P+4+ybhqoaAAUmURojSR5XbGfjC4f2i8gMqfY+RI9JvfdCA6PSh9TduXfUxA==" saltValue="5TPtLq2WoiRSae/yaDPnTw==" spinCount="100000" sqref="N2055:N2096" name="Rango2_99_2_43"/>
    <protectedRange algorithmName="SHA-512" hashValue="fPHvtIAf3pQeZUoAI9C2/vdXMHBpqqEq+67P5Ypyu4+9IWqs3yc9TZcMWQ0THLxUwqseQPyVvakuYFtCwJHsxA==" saltValue="QHIogSs2PrwAfdqa9PAOFQ==" spinCount="100000" sqref="AB2055:AB2096" name="Rango2_88_5_5_1_39"/>
    <protectedRange algorithmName="SHA-512" hashValue="LEEeiU6pKqm7TAP46VGlz0q+evvFwpT/0iLpRuWuQ7MacbP0OGL1/FSmrIEOg2rb6M+Jla2bPbVWiGag27j87w==" saltValue="HEVt+pS5OloNDlqSnzGLLw==" spinCount="100000" sqref="AH2055:AH2096" name="Rango2_8_7_1_42"/>
    <protectedRange algorithmName="SHA-512" hashValue="q2z5hEFmXS0v2chiPTC/VCoDWNlnhp+Xe6Ybfxe48vIsnB/KTJQxJv+pFUnCXfZ9T6vyJopuqFFNROfQTW/JUw==" saltValue="IctfdGJb5tOTpq+KPi9vww==" spinCount="100000" sqref="AD2055:AE2096" name="Rango2_88_39_1_41"/>
    <protectedRange algorithmName="SHA-512" hashValue="NUll9P9xh7KbSfMYpMxsRZLfDw/y/AzW2LSWlpXVscBDqiAxmzo71xjs+a2lh+jRa7pceOC849slke4+ZKx8LA==" saltValue="8qbkKpQ+CiQuLnqgShNvXA==" spinCount="100000" sqref="S2055:S2096" name="Rango2_88_6_1_40"/>
    <protectedRange algorithmName="SHA-512" hashValue="KHhv3JU/LRdRrRTxxkgFceEHPZ5UzadmpZRZR3zmQRnPvkUJZuanRafIJ+qde0IWwLZSvFIQDyUAHq6v6k7XIg==" saltValue="2GKG1kCzVNNcn+vbOPuhJA==" spinCount="100000" sqref="P2065 P2081 P2083" name="Rango2_2_5_1_41"/>
    <protectedRange algorithmName="SHA-512" hashValue="XZw03RosI/l0z9FxmTtF29EdZ7P+4+ybhqoaAAUmURojSR5XbGfjC4f2i8gMqfY+RI9JvfdCA6PSh9TduXfUxA==" saltValue="5TPtLq2WoiRSae/yaDPnTw==" spinCount="100000" sqref="Q2055:R2096 T2055:Z2096" name="Rango2_99_4_44"/>
    <protectedRange algorithmName="SHA-512" hashValue="fMbmUM1DQ7FuAPRNvFL5mPdHUYjQnlLFhkuaxvHguaqR7aWyDxcmJs0jLYQfQKY+oyhsMb4Lew4VL6i7um3/ew==" saltValue="ydaTm0CeH8+/cYqoL/AMaQ==" spinCount="100000" sqref="AT2055:AT2096 AV2055:AY2096" name="Rango2_88_91_1_43"/>
    <protectedRange algorithmName="SHA-512" hashValue="CHipOQaT63FWw628cQcXXJRZlrbNZ7OgmnEbDx38UmmH7z19GRYEzXFiVOzHAy1OAaAbST7g2bHZHDKQp2qm3w==" saltValue="iRVuL+373yLHv0ZHzS9qog==" spinCount="100000" sqref="AK2055:AK2096" name="Rango2_88_7_5_2_38"/>
    <protectedRange algorithmName="SHA-512" hashValue="NkG6oHuDGvGBEiLAAq8MEJHEfLQUMyjihfH+DBXhT+eQW0r1yri7tOJEFRM9nbOejjjXiviq9RFo7KB7wF+xJA==" saltValue="bpjB0AAANu2X/PeR3eiFkA==" spinCount="100000" sqref="AL2055:AR2096" name="Rango2_88_65_1_40"/>
    <protectedRange algorithmName="SHA-512" hashValue="RQ91b7oAw60DVtcgB2vRpial2kSdzJx5guGCTYUwXYkKrtrUHfiYnLf9R+SNpYXlJDYpyEJLhcWwP0EqNN86dQ==" saltValue="W3RbH3zrcY9sy39xNwXNxg==" spinCount="100000" sqref="BU2055:BX2096" name="Rango2_88_99_2_40"/>
    <protectedRange algorithmName="SHA-512" hashValue="XZw03RosI/l0z9FxmTtF29EdZ7P+4+ybhqoaAAUmURojSR5XbGfjC4f2i8gMqfY+RI9JvfdCA6PSh9TduXfUxA==" saltValue="5TPtLq2WoiRSae/yaDPnTw==" spinCount="100000" sqref="BY2055:CA2096 BQ2055:BT2096" name="Rango2_99_10_41"/>
    <protectedRange algorithmName="SHA-512" hashValue="XZw03RosI/l0z9FxmTtF29EdZ7P+4+ybhqoaAAUmURojSR5XbGfjC4f2i8gMqfY+RI9JvfdCA6PSh9TduXfUxA==" saltValue="5TPtLq2WoiRSae/yaDPnTw==" spinCount="100000" sqref="CD2055:CE2096" name="Rango2_99_11_39"/>
    <protectedRange algorithmName="SHA-512" hashValue="XZw03RosI/l0z9FxmTtF29EdZ7P+4+ybhqoaAAUmURojSR5XbGfjC4f2i8gMqfY+RI9JvfdCA6PSh9TduXfUxA==" saltValue="5TPtLq2WoiRSae/yaDPnTw==" spinCount="100000" sqref="CI2055:CJ2096" name="Rango2_99_12_42"/>
    <protectedRange algorithmName="SHA-512" hashValue="XZw03RosI/l0z9FxmTtF29EdZ7P+4+ybhqoaAAUmURojSR5XbGfjC4f2i8gMqfY+RI9JvfdCA6PSh9TduXfUxA==" saltValue="5TPtLq2WoiRSae/yaDPnTw==" spinCount="100000" sqref="CO2055:CP2096" name="Rango2_99_14_44"/>
    <protectedRange algorithmName="SHA-512" hashValue="XZw03RosI/l0z9FxmTtF29EdZ7P+4+ybhqoaAAUmURojSR5XbGfjC4f2i8gMqfY+RI9JvfdCA6PSh9TduXfUxA==" saltValue="5TPtLq2WoiRSae/yaDPnTw==" spinCount="100000" sqref="CR2055:CS2096" name="Rango2_99_15_43"/>
    <protectedRange algorithmName="SHA-512" hashValue="XZw03RosI/l0z9FxmTtF29EdZ7P+4+ybhqoaAAUmURojSR5XbGfjC4f2i8gMqfY+RI9JvfdCA6PSh9TduXfUxA==" saltValue="5TPtLq2WoiRSae/yaDPnTw==" spinCount="100000" sqref="CZ2055:DM2096" name="Rango2_99_17_45"/>
    <protectedRange algorithmName="SHA-512" hashValue="XZw03RosI/l0z9FxmTtF29EdZ7P+4+ybhqoaAAUmURojSR5XbGfjC4f2i8gMqfY+RI9JvfdCA6PSh9TduXfUxA==" saltValue="5TPtLq2WoiRSae/yaDPnTw==" spinCount="100000" sqref="N2097:N2107" name="Rango2_99_2_44"/>
    <protectedRange algorithmName="SHA-512" hashValue="fPHvtIAf3pQeZUoAI9C2/vdXMHBpqqEq+67P5Ypyu4+9IWqs3yc9TZcMWQ0THLxUwqseQPyVvakuYFtCwJHsxA==" saltValue="QHIogSs2PrwAfdqa9PAOFQ==" spinCount="100000" sqref="AB2097:AB2107" name="Rango2_88_5_5_1_40"/>
    <protectedRange algorithmName="SHA-512" hashValue="LEEeiU6pKqm7TAP46VGlz0q+evvFwpT/0iLpRuWuQ7MacbP0OGL1/FSmrIEOg2rb6M+Jla2bPbVWiGag27j87w==" saltValue="HEVt+pS5OloNDlqSnzGLLw==" spinCount="100000" sqref="AH2097:AH2107" name="Rango2_8_7_1_43"/>
    <protectedRange algorithmName="SHA-512" hashValue="q2z5hEFmXS0v2chiPTC/VCoDWNlnhp+Xe6Ybfxe48vIsnB/KTJQxJv+pFUnCXfZ9T6vyJopuqFFNROfQTW/JUw==" saltValue="IctfdGJb5tOTpq+KPi9vww==" spinCount="100000" sqref="AD2097:AE2107" name="Rango2_88_39_1_42"/>
    <protectedRange algorithmName="SHA-512" hashValue="NUll9P9xh7KbSfMYpMxsRZLfDw/y/AzW2LSWlpXVscBDqiAxmzo71xjs+a2lh+jRa7pceOC849slke4+ZKx8LA==" saltValue="8qbkKpQ+CiQuLnqgShNvXA==" spinCount="100000" sqref="S2097:S2107" name="Rango2_88_6_1_41"/>
    <protectedRange algorithmName="SHA-512" hashValue="KHhv3JU/LRdRrRTxxkgFceEHPZ5UzadmpZRZR3zmQRnPvkUJZuanRafIJ+qde0IWwLZSvFIQDyUAHq6v6k7XIg==" saltValue="2GKG1kCzVNNcn+vbOPuhJA==" spinCount="100000" sqref="P2101 P2104" name="Rango2_2_5_1_42"/>
    <protectedRange algorithmName="SHA-512" hashValue="XZw03RosI/l0z9FxmTtF29EdZ7P+4+ybhqoaAAUmURojSR5XbGfjC4f2i8gMqfY+RI9JvfdCA6PSh9TduXfUxA==" saltValue="5TPtLq2WoiRSae/yaDPnTw==" spinCount="100000" sqref="Q2097:R2107 T2097:Z2107" name="Rango2_99_4_45"/>
    <protectedRange algorithmName="SHA-512" hashValue="fMbmUM1DQ7FuAPRNvFL5mPdHUYjQnlLFhkuaxvHguaqR7aWyDxcmJs0jLYQfQKY+oyhsMb4Lew4VL6i7um3/ew==" saltValue="ydaTm0CeH8+/cYqoL/AMaQ==" spinCount="100000" sqref="AT2097:AT2107 AV2097:AY2107" name="Rango2_88_91_1_44"/>
    <protectedRange algorithmName="SHA-512" hashValue="CHipOQaT63FWw628cQcXXJRZlrbNZ7OgmnEbDx38UmmH7z19GRYEzXFiVOzHAy1OAaAbST7g2bHZHDKQp2qm3w==" saltValue="iRVuL+373yLHv0ZHzS9qog==" spinCount="100000" sqref="AK2097:AK2107" name="Rango2_88_7_5_2_39"/>
    <protectedRange algorithmName="SHA-512" hashValue="NkG6oHuDGvGBEiLAAq8MEJHEfLQUMyjihfH+DBXhT+eQW0r1yri7tOJEFRM9nbOejjjXiviq9RFo7KB7wF+xJA==" saltValue="bpjB0AAANu2X/PeR3eiFkA==" spinCount="100000" sqref="AL2097:AR2107" name="Rango2_88_65_1_41"/>
    <protectedRange algorithmName="SHA-512" hashValue="RQ91b7oAw60DVtcgB2vRpial2kSdzJx5guGCTYUwXYkKrtrUHfiYnLf9R+SNpYXlJDYpyEJLhcWwP0EqNN86dQ==" saltValue="W3RbH3zrcY9sy39xNwXNxg==" spinCount="100000" sqref="BU2097:BX2107" name="Rango2_88_99_2_41"/>
    <protectedRange algorithmName="SHA-512" hashValue="XZw03RosI/l0z9FxmTtF29EdZ7P+4+ybhqoaAAUmURojSR5XbGfjC4f2i8gMqfY+RI9JvfdCA6PSh9TduXfUxA==" saltValue="5TPtLq2WoiRSae/yaDPnTw==" spinCount="100000" sqref="BY2097:CA2107 BQ2097:BT2107" name="Rango2_99_10_42"/>
    <protectedRange algorithmName="SHA-512" hashValue="XZw03RosI/l0z9FxmTtF29EdZ7P+4+ybhqoaAAUmURojSR5XbGfjC4f2i8gMqfY+RI9JvfdCA6PSh9TduXfUxA==" saltValue="5TPtLq2WoiRSae/yaDPnTw==" spinCount="100000" sqref="CD2097:CE2107" name="Rango2_99_11_40"/>
    <protectedRange algorithmName="SHA-512" hashValue="XZw03RosI/l0z9FxmTtF29EdZ7P+4+ybhqoaAAUmURojSR5XbGfjC4f2i8gMqfY+RI9JvfdCA6PSh9TduXfUxA==" saltValue="5TPtLq2WoiRSae/yaDPnTw==" spinCount="100000" sqref="CI2097:CJ2107" name="Rango2_99_12_43"/>
    <protectedRange algorithmName="SHA-512" hashValue="XZw03RosI/l0z9FxmTtF29EdZ7P+4+ybhqoaAAUmURojSR5XbGfjC4f2i8gMqfY+RI9JvfdCA6PSh9TduXfUxA==" saltValue="5TPtLq2WoiRSae/yaDPnTw==" spinCount="100000" sqref="CO2097:CP2107" name="Rango2_99_14_45"/>
    <protectedRange algorithmName="SHA-512" hashValue="XZw03RosI/l0z9FxmTtF29EdZ7P+4+ybhqoaAAUmURojSR5XbGfjC4f2i8gMqfY+RI9JvfdCA6PSh9TduXfUxA==" saltValue="5TPtLq2WoiRSae/yaDPnTw==" spinCount="100000" sqref="CR2097:CS2107" name="Rango2_99_15_44"/>
    <protectedRange algorithmName="SHA-512" hashValue="XZw03RosI/l0z9FxmTtF29EdZ7P+4+ybhqoaAAUmURojSR5XbGfjC4f2i8gMqfY+RI9JvfdCA6PSh9TduXfUxA==" saltValue="5TPtLq2WoiRSae/yaDPnTw==" spinCount="100000" sqref="CZ2097:DM2107" name="Rango2_99_17_46"/>
    <protectedRange algorithmName="SHA-512" hashValue="XZw03RosI/l0z9FxmTtF29EdZ7P+4+ybhqoaAAUmURojSR5XbGfjC4f2i8gMqfY+RI9JvfdCA6PSh9TduXfUxA==" saltValue="5TPtLq2WoiRSae/yaDPnTw==" spinCount="100000" sqref="DZ1997:EI1997" name="Rango2_99_18_8"/>
    <protectedRange algorithmName="SHA-512" hashValue="9+DNppQbWrLYYUMoJ+lyQctV2bX3Vq9kZnegLbpjTLP49It2ovUbcartuoQTeXgP+TGpY//7mDH/UQlFCKDGiA==" saltValue="KUnni6YEm00anzSSvyLqQA==" spinCount="100000" sqref="EM1997" name="Rango2_22_3"/>
    <protectedRange algorithmName="SHA-512" hashValue="XZw03RosI/l0z9FxmTtF29EdZ7P+4+ybhqoaAAUmURojSR5XbGfjC4f2i8gMqfY+RI9JvfdCA6PSh9TduXfUxA==" saltValue="5TPtLq2WoiRSae/yaDPnTw==" spinCount="100000" sqref="EQ1997:ER1997" name="Rango2_99_20_5"/>
    <protectedRange algorithmName="SHA-512" hashValue="XZw03RosI/l0z9FxmTtF29EdZ7P+4+ybhqoaAAUmURojSR5XbGfjC4f2i8gMqfY+RI9JvfdCA6PSh9TduXfUxA==" saltValue="5TPtLq2WoiRSae/yaDPnTw==" spinCount="100000" sqref="EU1997:EV1997" name="Rango2_99_22_5"/>
    <protectedRange algorithmName="SHA-512" hashValue="9+DNppQbWrLYYUMoJ+lyQctV2bX3Vq9kZnegLbpjTLP49It2ovUbcartuoQTeXgP+TGpY//7mDH/UQlFCKDGiA==" saltValue="KUnni6YEm00anzSSvyLqQA==" spinCount="100000" sqref="FB1997" name="Rango2_26_4"/>
    <protectedRange algorithmName="SHA-512" hashValue="XZw03RosI/l0z9FxmTtF29EdZ7P+4+ybhqoaAAUmURojSR5XbGfjC4f2i8gMqfY+RI9JvfdCA6PSh9TduXfUxA==" saltValue="5TPtLq2WoiRSae/yaDPnTw==" spinCount="100000" sqref="FE1997" name="Rango2_99_23_8"/>
    <protectedRange algorithmName="SHA-512" hashValue="9+DNppQbWrLYYUMoJ+lyQctV2bX3Vq9kZnegLbpjTLP49It2ovUbcartuoQTeXgP+TGpY//7mDH/UQlFCKDGiA==" saltValue="KUnni6YEm00anzSSvyLqQA==" spinCount="100000" sqref="FG1997" name="Rango2_35_5"/>
    <protectedRange algorithmName="SHA-512" hashValue="XZw03RosI/l0z9FxmTtF29EdZ7P+4+ybhqoaAAUmURojSR5XbGfjC4f2i8gMqfY+RI9JvfdCA6PSh9TduXfUxA==" saltValue="5TPtLq2WoiRSae/yaDPnTw==" spinCount="100000" sqref="FP1997:FQ1997" name="Rango2_99_27_7"/>
    <protectedRange algorithmName="SHA-512" hashValue="XZw03RosI/l0z9FxmTtF29EdZ7P+4+ybhqoaAAUmURojSR5XbGfjC4f2i8gMqfY+RI9JvfdCA6PSh9TduXfUxA==" saltValue="5TPtLq2WoiRSae/yaDPnTw==" spinCount="100000" sqref="FT1997" name="Rango2_99_29_3"/>
    <protectedRange algorithmName="SHA-512" hashValue="XZw03RosI/l0z9FxmTtF29EdZ7P+4+ybhqoaAAUmURojSR5XbGfjC4f2i8gMqfY+RI9JvfdCA6PSh9TduXfUxA==" saltValue="5TPtLq2WoiRSae/yaDPnTw==" spinCount="100000" sqref="FV1997:FW1997" name="Rango2_99_31_4"/>
    <protectedRange algorithmName="SHA-512" hashValue="Umj9+5Ys20VQPxBFtc6qE5LtKKSgPKwit+B8dd4XnEUaLfBM2ozpkEC4YxwK0SbBiAHDDex+pY+LomQ0lyuamQ==" saltValue="N2/MCRws+mmA+NXw0axolg==" spinCount="100000" sqref="FX1997" name="Rango2_31_2_2_5"/>
    <protectedRange algorithmName="SHA-512" hashValue="Rgskw+AQdeJ5qbJdarzTa3SCkJfDGziy0Uan5N0F3IWn/H3Z/e+VcB56R7Nes7MPxNHewNP1sSSucVjz3iTLeA==" saltValue="qKZH3DnwaZHBzy3cBZo1qQ==" spinCount="100000" sqref="GE1997" name="Rango2_31_28_1_5"/>
    <protectedRange algorithmName="SHA-512" hashValue="Umj9+5Ys20VQPxBFtc6qE5LtKKSgPKwit+B8dd4XnEUaLfBM2ozpkEC4YxwK0SbBiAHDDex+pY+LomQ0lyuamQ==" saltValue="N2/MCRws+mmA+NXw0axolg==" spinCount="100000" sqref="GD1997" name="Rango2_31_2_5_2"/>
    <protectedRange algorithmName="SHA-512" hashValue="Umj9+5Ys20VQPxBFtc6qE5LtKKSgPKwit+B8dd4XnEUaLfBM2ozpkEC4YxwK0SbBiAHDDex+pY+LomQ0lyuamQ==" saltValue="N2/MCRws+mmA+NXw0axolg==" spinCount="100000" sqref="GI1997 GG1997 GK1997" name="Rango2_31_2_6_2"/>
    <protectedRange algorithmName="SHA-512" hashValue="XZw03RosI/l0z9FxmTtF29EdZ7P+4+ybhqoaAAUmURojSR5XbGfjC4f2i8gMqfY+RI9JvfdCA6PSh9TduXfUxA==" saltValue="5TPtLq2WoiRSae/yaDPnTw==" spinCount="100000" sqref="GN1997 GL1997 GJ1997" name="Rango2_99_36_6"/>
    <protectedRange algorithmName="SHA-512" hashValue="EEHzbvEYwO1eufllBljOz0uf9BJ2ENtvOScQ7IsS321QhYbwKn7qhHKKP8cKj02rTDvVRMWvwQ1ZP0mZWsBprQ==" saltValue="CjXqBRFbKezlWOFV37MnDQ==" spinCount="100000" sqref="GP1997:GQ1997" name="Rango2_30_2_2_6"/>
    <protectedRange algorithmName="SHA-512" hashValue="EEHzbvEYwO1eufllBljOz0uf9BJ2ENtvOScQ7IsS321QhYbwKn7qhHKKP8cKj02rTDvVRMWvwQ1ZP0mZWsBprQ==" saltValue="CjXqBRFbKezlWOFV37MnDQ==" spinCount="100000" sqref="GV1997" name="Rango2_30_2_3_4"/>
    <protectedRange algorithmName="SHA-512" hashValue="XZw03RosI/l0z9FxmTtF29EdZ7P+4+ybhqoaAAUmURojSR5XbGfjC4f2i8gMqfY+RI9JvfdCA6PSh9TduXfUxA==" saltValue="5TPtLq2WoiRSae/yaDPnTw==" spinCount="100000" sqref="GX1997:GY1997" name="Rango2_99_39_2"/>
    <protectedRange algorithmName="SHA-512" hashValue="XZw03RosI/l0z9FxmTtF29EdZ7P+4+ybhqoaAAUmURojSR5XbGfjC4f2i8gMqfY+RI9JvfdCA6PSh9TduXfUxA==" saltValue="5TPtLq2WoiRSae/yaDPnTw==" spinCount="100000" sqref="HI1997" name="Rango2_99_40_6"/>
    <protectedRange algorithmName="SHA-512" hashValue="9+DNppQbWrLYYUMoJ+lyQctV2bX3Vq9kZnegLbpjTLP49It2ovUbcartuoQTeXgP+TGpY//7mDH/UQlFCKDGiA==" saltValue="KUnni6YEm00anzSSvyLqQA==" spinCount="100000" sqref="HC1997:HH1997" name="Rango2_39_8"/>
    <protectedRange algorithmName="SHA-512" hashValue="XZw03RosI/l0z9FxmTtF29EdZ7P+4+ybhqoaAAUmURojSR5XbGfjC4f2i8gMqfY+RI9JvfdCA6PSh9TduXfUxA==" saltValue="5TPtLq2WoiRSae/yaDPnTw==" spinCount="100000" sqref="IA1997 HT1997:HY1997" name="Rango2_99_41_2"/>
    <protectedRange algorithmName="SHA-512" hashValue="9+DNppQbWrLYYUMoJ+lyQctV2bX3Vq9kZnegLbpjTLP49It2ovUbcartuoQTeXgP+TGpY//7mDH/UQlFCKDGiA==" saltValue="KUnni6YEm00anzSSvyLqQA==" spinCount="100000" sqref="HR1997:HS1997" name="Rango2_40_6"/>
    <protectedRange algorithmName="SHA-512" hashValue="XZw03RosI/l0z9FxmTtF29EdZ7P+4+ybhqoaAAUmURojSR5XbGfjC4f2i8gMqfY+RI9JvfdCA6PSh9TduXfUxA==" saltValue="5TPtLq2WoiRSae/yaDPnTw==" spinCount="100000" sqref="IK1997:IL1997" name="Rango2_99_77_1_1"/>
    <protectedRange algorithmName="SHA-512" hashValue="XZw03RosI/l0z9FxmTtF29EdZ7P+4+ybhqoaAAUmURojSR5XbGfjC4f2i8gMqfY+RI9JvfdCA6PSh9TduXfUxA==" saltValue="5TPtLq2WoiRSae/yaDPnTw==" spinCount="100000" sqref="IN1997" name="Rango2_99_77_2"/>
    <protectedRange algorithmName="SHA-512" hashValue="XZw03RosI/l0z9FxmTtF29EdZ7P+4+ybhqoaAAUmURojSR5XbGfjC4f2i8gMqfY+RI9JvfdCA6PSh9TduXfUxA==" saltValue="5TPtLq2WoiRSae/yaDPnTw==" spinCount="100000" sqref="DZ1998:EI1998" name="Rango2_99_18_9"/>
    <protectedRange algorithmName="SHA-512" hashValue="9+DNppQbWrLYYUMoJ+lyQctV2bX3Vq9kZnegLbpjTLP49It2ovUbcartuoQTeXgP+TGpY//7mDH/UQlFCKDGiA==" saltValue="KUnni6YEm00anzSSvyLqQA==" spinCount="100000" sqref="EM1998" name="Rango2_22_4"/>
    <protectedRange algorithmName="SHA-512" hashValue="XZw03RosI/l0z9FxmTtF29EdZ7P+4+ybhqoaAAUmURojSR5XbGfjC4f2i8gMqfY+RI9JvfdCA6PSh9TduXfUxA==" saltValue="5TPtLq2WoiRSae/yaDPnTw==" spinCount="100000" sqref="EQ1998:ER1998" name="Rango2_99_20_6"/>
    <protectedRange algorithmName="SHA-512" hashValue="XZw03RosI/l0z9FxmTtF29EdZ7P+4+ybhqoaAAUmURojSR5XbGfjC4f2i8gMqfY+RI9JvfdCA6PSh9TduXfUxA==" saltValue="5TPtLq2WoiRSae/yaDPnTw==" spinCount="100000" sqref="EU1998:EV1998" name="Rango2_99_22_6"/>
    <protectedRange algorithmName="SHA-512" hashValue="9+DNppQbWrLYYUMoJ+lyQctV2bX3Vq9kZnegLbpjTLP49It2ovUbcartuoQTeXgP+TGpY//7mDH/UQlFCKDGiA==" saltValue="KUnni6YEm00anzSSvyLqQA==" spinCount="100000" sqref="FB1998" name="Rango2_26_5"/>
    <protectedRange algorithmName="SHA-512" hashValue="XZw03RosI/l0z9FxmTtF29EdZ7P+4+ybhqoaAAUmURojSR5XbGfjC4f2i8gMqfY+RI9JvfdCA6PSh9TduXfUxA==" saltValue="5TPtLq2WoiRSae/yaDPnTw==" spinCount="100000" sqref="FE1998" name="Rango2_99_23_9"/>
    <protectedRange algorithmName="SHA-512" hashValue="9+DNppQbWrLYYUMoJ+lyQctV2bX3Vq9kZnegLbpjTLP49It2ovUbcartuoQTeXgP+TGpY//7mDH/UQlFCKDGiA==" saltValue="KUnni6YEm00anzSSvyLqQA==" spinCount="100000" sqref="FG1998" name="Rango2_35_6"/>
    <protectedRange algorithmName="SHA-512" hashValue="XZw03RosI/l0z9FxmTtF29EdZ7P+4+ybhqoaAAUmURojSR5XbGfjC4f2i8gMqfY+RI9JvfdCA6PSh9TduXfUxA==" saltValue="5TPtLq2WoiRSae/yaDPnTw==" spinCount="100000" sqref="FP1998:FQ1998" name="Rango2_99_27_8"/>
    <protectedRange algorithmName="SHA-512" hashValue="XZw03RosI/l0z9FxmTtF29EdZ7P+4+ybhqoaAAUmURojSR5XbGfjC4f2i8gMqfY+RI9JvfdCA6PSh9TduXfUxA==" saltValue="5TPtLq2WoiRSae/yaDPnTw==" spinCount="100000" sqref="FT1998" name="Rango2_99_29_5"/>
    <protectedRange algorithmName="SHA-512" hashValue="XZw03RosI/l0z9FxmTtF29EdZ7P+4+ybhqoaAAUmURojSR5XbGfjC4f2i8gMqfY+RI9JvfdCA6PSh9TduXfUxA==" saltValue="5TPtLq2WoiRSae/yaDPnTw==" spinCount="100000" sqref="FV1998:FW1998" name="Rango2_99_31_5"/>
    <protectedRange algorithmName="SHA-512" hashValue="Umj9+5Ys20VQPxBFtc6qE5LtKKSgPKwit+B8dd4XnEUaLfBM2ozpkEC4YxwK0SbBiAHDDex+pY+LomQ0lyuamQ==" saltValue="N2/MCRws+mmA+NXw0axolg==" spinCount="100000" sqref="FX1998" name="Rango2_31_2_2_6"/>
    <protectedRange algorithmName="SHA-512" hashValue="Rgskw+AQdeJ5qbJdarzTa3SCkJfDGziy0Uan5N0F3IWn/H3Z/e+VcB56R7Nes7MPxNHewNP1sSSucVjz3iTLeA==" saltValue="qKZH3DnwaZHBzy3cBZo1qQ==" spinCount="100000" sqref="GE1998" name="Rango2_31_28_1_6"/>
    <protectedRange algorithmName="SHA-512" hashValue="Umj9+5Ys20VQPxBFtc6qE5LtKKSgPKwit+B8dd4XnEUaLfBM2ozpkEC4YxwK0SbBiAHDDex+pY+LomQ0lyuamQ==" saltValue="N2/MCRws+mmA+NXw0axolg==" spinCount="100000" sqref="GD1998" name="Rango2_31_2_5_3"/>
    <protectedRange algorithmName="SHA-512" hashValue="Umj9+5Ys20VQPxBFtc6qE5LtKKSgPKwit+B8dd4XnEUaLfBM2ozpkEC4YxwK0SbBiAHDDex+pY+LomQ0lyuamQ==" saltValue="N2/MCRws+mmA+NXw0axolg==" spinCount="100000" sqref="GI1998 GG1998 GK1998" name="Rango2_31_2_6_3"/>
    <protectedRange algorithmName="SHA-512" hashValue="XZw03RosI/l0z9FxmTtF29EdZ7P+4+ybhqoaAAUmURojSR5XbGfjC4f2i8gMqfY+RI9JvfdCA6PSh9TduXfUxA==" saltValue="5TPtLq2WoiRSae/yaDPnTw==" spinCount="100000" sqref="GN1998 GL1998 GJ1998" name="Rango2_99_36_7"/>
    <protectedRange algorithmName="SHA-512" hashValue="EEHzbvEYwO1eufllBljOz0uf9BJ2ENtvOScQ7IsS321QhYbwKn7qhHKKP8cKj02rTDvVRMWvwQ1ZP0mZWsBprQ==" saltValue="CjXqBRFbKezlWOFV37MnDQ==" spinCount="100000" sqref="GP1998:GQ1998" name="Rango2_30_2_2_7"/>
    <protectedRange algorithmName="SHA-512" hashValue="EEHzbvEYwO1eufllBljOz0uf9BJ2ENtvOScQ7IsS321QhYbwKn7qhHKKP8cKj02rTDvVRMWvwQ1ZP0mZWsBprQ==" saltValue="CjXqBRFbKezlWOFV37MnDQ==" spinCount="100000" sqref="GV1998" name="Rango2_30_2_3_5"/>
    <protectedRange algorithmName="SHA-512" hashValue="XZw03RosI/l0z9FxmTtF29EdZ7P+4+ybhqoaAAUmURojSR5XbGfjC4f2i8gMqfY+RI9JvfdCA6PSh9TduXfUxA==" saltValue="5TPtLq2WoiRSae/yaDPnTw==" spinCount="100000" sqref="GX1998:GY1998" name="Rango2_99_39_3"/>
    <protectedRange algorithmName="SHA-512" hashValue="XZw03RosI/l0z9FxmTtF29EdZ7P+4+ybhqoaAAUmURojSR5XbGfjC4f2i8gMqfY+RI9JvfdCA6PSh9TduXfUxA==" saltValue="5TPtLq2WoiRSae/yaDPnTw==" spinCount="100000" sqref="HI1998" name="Rango2_99_40_7"/>
    <protectedRange algorithmName="SHA-512" hashValue="9+DNppQbWrLYYUMoJ+lyQctV2bX3Vq9kZnegLbpjTLP49It2ovUbcartuoQTeXgP+TGpY//7mDH/UQlFCKDGiA==" saltValue="KUnni6YEm00anzSSvyLqQA==" spinCount="100000" sqref="HC1998:HH1998" name="Rango2_39_9"/>
    <protectedRange algorithmName="SHA-512" hashValue="XZw03RosI/l0z9FxmTtF29EdZ7P+4+ybhqoaAAUmURojSR5XbGfjC4f2i8gMqfY+RI9JvfdCA6PSh9TduXfUxA==" saltValue="5TPtLq2WoiRSae/yaDPnTw==" spinCount="100000" sqref="IA1998 HT1998:HY1998" name="Rango2_99_41_3"/>
    <protectedRange algorithmName="SHA-512" hashValue="9+DNppQbWrLYYUMoJ+lyQctV2bX3Vq9kZnegLbpjTLP49It2ovUbcartuoQTeXgP+TGpY//7mDH/UQlFCKDGiA==" saltValue="KUnni6YEm00anzSSvyLqQA==" spinCount="100000" sqref="HR1998:HS1998" name="Rango2_40_7"/>
    <protectedRange algorithmName="SHA-512" hashValue="XZw03RosI/l0z9FxmTtF29EdZ7P+4+ybhqoaAAUmURojSR5XbGfjC4f2i8gMqfY+RI9JvfdCA6PSh9TduXfUxA==" saltValue="5TPtLq2WoiRSae/yaDPnTw==" spinCount="100000" sqref="IK1998:IL1998" name="Rango2_99_78_1_1"/>
    <protectedRange algorithmName="SHA-512" hashValue="XZw03RosI/l0z9FxmTtF29EdZ7P+4+ybhqoaAAUmURojSR5XbGfjC4f2i8gMqfY+RI9JvfdCA6PSh9TduXfUxA==" saltValue="5TPtLq2WoiRSae/yaDPnTw==" spinCount="100000" sqref="IN1998" name="Rango2_99_78_2_1"/>
    <protectedRange algorithmName="SHA-512" hashValue="XZw03RosI/l0z9FxmTtF29EdZ7P+4+ybhqoaAAUmURojSR5XbGfjC4f2i8gMqfY+RI9JvfdCA6PSh9TduXfUxA==" saltValue="5TPtLq2WoiRSae/yaDPnTw==" spinCount="100000" sqref="DZ1999:EI1999" name="Rango2_99_18_10"/>
    <protectedRange algorithmName="SHA-512" hashValue="9+DNppQbWrLYYUMoJ+lyQctV2bX3Vq9kZnegLbpjTLP49It2ovUbcartuoQTeXgP+TGpY//7mDH/UQlFCKDGiA==" saltValue="KUnni6YEm00anzSSvyLqQA==" spinCount="100000" sqref="EM1999" name="Rango2_22_5"/>
    <protectedRange algorithmName="SHA-512" hashValue="XZw03RosI/l0z9FxmTtF29EdZ7P+4+ybhqoaAAUmURojSR5XbGfjC4f2i8gMqfY+RI9JvfdCA6PSh9TduXfUxA==" saltValue="5TPtLq2WoiRSae/yaDPnTw==" spinCount="100000" sqref="EQ1999:ER1999" name="Rango2_99_20_7"/>
    <protectedRange algorithmName="SHA-512" hashValue="XZw03RosI/l0z9FxmTtF29EdZ7P+4+ybhqoaAAUmURojSR5XbGfjC4f2i8gMqfY+RI9JvfdCA6PSh9TduXfUxA==" saltValue="5TPtLq2WoiRSae/yaDPnTw==" spinCount="100000" sqref="EU1999:EV1999" name="Rango2_99_22_7"/>
    <protectedRange algorithmName="SHA-512" hashValue="9+DNppQbWrLYYUMoJ+lyQctV2bX3Vq9kZnegLbpjTLP49It2ovUbcartuoQTeXgP+TGpY//7mDH/UQlFCKDGiA==" saltValue="KUnni6YEm00anzSSvyLqQA==" spinCount="100000" sqref="FB1999" name="Rango2_26_6"/>
    <protectedRange algorithmName="SHA-512" hashValue="XZw03RosI/l0z9FxmTtF29EdZ7P+4+ybhqoaAAUmURojSR5XbGfjC4f2i8gMqfY+RI9JvfdCA6PSh9TduXfUxA==" saltValue="5TPtLq2WoiRSae/yaDPnTw==" spinCount="100000" sqref="FE1999" name="Rango2_99_23_10"/>
    <protectedRange algorithmName="SHA-512" hashValue="9+DNppQbWrLYYUMoJ+lyQctV2bX3Vq9kZnegLbpjTLP49It2ovUbcartuoQTeXgP+TGpY//7mDH/UQlFCKDGiA==" saltValue="KUnni6YEm00anzSSvyLqQA==" spinCount="100000" sqref="FG1999" name="Rango2_35_7"/>
    <protectedRange algorithmName="SHA-512" hashValue="XZw03RosI/l0z9FxmTtF29EdZ7P+4+ybhqoaAAUmURojSR5XbGfjC4f2i8gMqfY+RI9JvfdCA6PSh9TduXfUxA==" saltValue="5TPtLq2WoiRSae/yaDPnTw==" spinCount="100000" sqref="FP1999:FQ1999" name="Rango2_99_27_9"/>
    <protectedRange algorithmName="SHA-512" hashValue="XZw03RosI/l0z9FxmTtF29EdZ7P+4+ybhqoaAAUmURojSR5XbGfjC4f2i8gMqfY+RI9JvfdCA6PSh9TduXfUxA==" saltValue="5TPtLq2WoiRSae/yaDPnTw==" spinCount="100000" sqref="FT1999" name="Rango2_99_29_6"/>
    <protectedRange algorithmName="SHA-512" hashValue="XZw03RosI/l0z9FxmTtF29EdZ7P+4+ybhqoaAAUmURojSR5XbGfjC4f2i8gMqfY+RI9JvfdCA6PSh9TduXfUxA==" saltValue="5TPtLq2WoiRSae/yaDPnTw==" spinCount="100000" sqref="FV1999:FW1999" name="Rango2_99_31_6"/>
    <protectedRange algorithmName="SHA-512" hashValue="Umj9+5Ys20VQPxBFtc6qE5LtKKSgPKwit+B8dd4XnEUaLfBM2ozpkEC4YxwK0SbBiAHDDex+pY+LomQ0lyuamQ==" saltValue="N2/MCRws+mmA+NXw0axolg==" spinCount="100000" sqref="FX1999" name="Rango2_31_2_2_7"/>
    <protectedRange algorithmName="SHA-512" hashValue="Rgskw+AQdeJ5qbJdarzTa3SCkJfDGziy0Uan5N0F3IWn/H3Z/e+VcB56R7Nes7MPxNHewNP1sSSucVjz3iTLeA==" saltValue="qKZH3DnwaZHBzy3cBZo1qQ==" spinCount="100000" sqref="GE1999" name="Rango2_31_28_1_7"/>
    <protectedRange algorithmName="SHA-512" hashValue="Umj9+5Ys20VQPxBFtc6qE5LtKKSgPKwit+B8dd4XnEUaLfBM2ozpkEC4YxwK0SbBiAHDDex+pY+LomQ0lyuamQ==" saltValue="N2/MCRws+mmA+NXw0axolg==" spinCount="100000" sqref="GD1999" name="Rango2_31_2_5_4"/>
    <protectedRange algorithmName="SHA-512" hashValue="Umj9+5Ys20VQPxBFtc6qE5LtKKSgPKwit+B8dd4XnEUaLfBM2ozpkEC4YxwK0SbBiAHDDex+pY+LomQ0lyuamQ==" saltValue="N2/MCRws+mmA+NXw0axolg==" spinCount="100000" sqref="GI1999 GG1999 GK1999" name="Rango2_31_2_6_4"/>
    <protectedRange algorithmName="SHA-512" hashValue="XZw03RosI/l0z9FxmTtF29EdZ7P+4+ybhqoaAAUmURojSR5XbGfjC4f2i8gMqfY+RI9JvfdCA6PSh9TduXfUxA==" saltValue="5TPtLq2WoiRSae/yaDPnTw==" spinCount="100000" sqref="GN1999 GL1999 GJ1999" name="Rango2_99_36_9"/>
    <protectedRange algorithmName="SHA-512" hashValue="EEHzbvEYwO1eufllBljOz0uf9BJ2ENtvOScQ7IsS321QhYbwKn7qhHKKP8cKj02rTDvVRMWvwQ1ZP0mZWsBprQ==" saltValue="CjXqBRFbKezlWOFV37MnDQ==" spinCount="100000" sqref="GP1999:GQ1999" name="Rango2_30_2_2_8"/>
    <protectedRange algorithmName="SHA-512" hashValue="EEHzbvEYwO1eufllBljOz0uf9BJ2ENtvOScQ7IsS321QhYbwKn7qhHKKP8cKj02rTDvVRMWvwQ1ZP0mZWsBprQ==" saltValue="CjXqBRFbKezlWOFV37MnDQ==" spinCount="100000" sqref="GV1999" name="Rango2_30_2_3_6"/>
    <protectedRange algorithmName="SHA-512" hashValue="XZw03RosI/l0z9FxmTtF29EdZ7P+4+ybhqoaAAUmURojSR5XbGfjC4f2i8gMqfY+RI9JvfdCA6PSh9TduXfUxA==" saltValue="5TPtLq2WoiRSae/yaDPnTw==" spinCount="100000" sqref="GX1999:GY1999" name="Rango2_99_39_4"/>
    <protectedRange algorithmName="SHA-512" hashValue="XZw03RosI/l0z9FxmTtF29EdZ7P+4+ybhqoaAAUmURojSR5XbGfjC4f2i8gMqfY+RI9JvfdCA6PSh9TduXfUxA==" saltValue="5TPtLq2WoiRSae/yaDPnTw==" spinCount="100000" sqref="HI1999" name="Rango2_99_40_8"/>
    <protectedRange algorithmName="SHA-512" hashValue="9+DNppQbWrLYYUMoJ+lyQctV2bX3Vq9kZnegLbpjTLP49It2ovUbcartuoQTeXgP+TGpY//7mDH/UQlFCKDGiA==" saltValue="KUnni6YEm00anzSSvyLqQA==" spinCount="100000" sqref="HC1999:HH1999" name="Rango2_39_10"/>
    <protectedRange algorithmName="SHA-512" hashValue="XZw03RosI/l0z9FxmTtF29EdZ7P+4+ybhqoaAAUmURojSR5XbGfjC4f2i8gMqfY+RI9JvfdCA6PSh9TduXfUxA==" saltValue="5TPtLq2WoiRSae/yaDPnTw==" spinCount="100000" sqref="IA1999 HT1999:HY1999" name="Rango2_99_41_4"/>
    <protectedRange algorithmName="SHA-512" hashValue="9+DNppQbWrLYYUMoJ+lyQctV2bX3Vq9kZnegLbpjTLP49It2ovUbcartuoQTeXgP+TGpY//7mDH/UQlFCKDGiA==" saltValue="KUnni6YEm00anzSSvyLqQA==" spinCount="100000" sqref="HR1999:HS1999" name="Rango2_40_8"/>
    <protectedRange algorithmName="SHA-512" hashValue="XZw03RosI/l0z9FxmTtF29EdZ7P+4+ybhqoaAAUmURojSR5XbGfjC4f2i8gMqfY+RI9JvfdCA6PSh9TduXfUxA==" saltValue="5TPtLq2WoiRSae/yaDPnTw==" spinCount="100000" sqref="IK1999:IL1999" name="Rango2_99_78_1_2"/>
    <protectedRange algorithmName="SHA-512" hashValue="XZw03RosI/l0z9FxmTtF29EdZ7P+4+ybhqoaAAUmURojSR5XbGfjC4f2i8gMqfY+RI9JvfdCA6PSh9TduXfUxA==" saltValue="5TPtLq2WoiRSae/yaDPnTw==" spinCount="100000" sqref="IN1999" name="Rango2_99_78_2_2"/>
    <protectedRange algorithmName="SHA-512" hashValue="XZw03RosI/l0z9FxmTtF29EdZ7P+4+ybhqoaAAUmURojSR5XbGfjC4f2i8gMqfY+RI9JvfdCA6PSh9TduXfUxA==" saltValue="5TPtLq2WoiRSae/yaDPnTw==" spinCount="100000" sqref="DZ2000:EI2000" name="Rango2_99_18_11"/>
    <protectedRange algorithmName="SHA-512" hashValue="9+DNppQbWrLYYUMoJ+lyQctV2bX3Vq9kZnegLbpjTLP49It2ovUbcartuoQTeXgP+TGpY//7mDH/UQlFCKDGiA==" saltValue="KUnni6YEm00anzSSvyLqQA==" spinCount="100000" sqref="EM2000" name="Rango2_22_6"/>
    <protectedRange algorithmName="SHA-512" hashValue="XZw03RosI/l0z9FxmTtF29EdZ7P+4+ybhqoaAAUmURojSR5XbGfjC4f2i8gMqfY+RI9JvfdCA6PSh9TduXfUxA==" saltValue="5TPtLq2WoiRSae/yaDPnTw==" spinCount="100000" sqref="EQ2000:ER2000" name="Rango2_99_20_8"/>
    <protectedRange algorithmName="SHA-512" hashValue="XZw03RosI/l0z9FxmTtF29EdZ7P+4+ybhqoaAAUmURojSR5XbGfjC4f2i8gMqfY+RI9JvfdCA6PSh9TduXfUxA==" saltValue="5TPtLq2WoiRSae/yaDPnTw==" spinCount="100000" sqref="EU2000:EV2000" name="Rango2_99_22_8"/>
    <protectedRange algorithmName="SHA-512" hashValue="9+DNppQbWrLYYUMoJ+lyQctV2bX3Vq9kZnegLbpjTLP49It2ovUbcartuoQTeXgP+TGpY//7mDH/UQlFCKDGiA==" saltValue="KUnni6YEm00anzSSvyLqQA==" spinCount="100000" sqref="FB2000" name="Rango2_26_7"/>
    <protectedRange algorithmName="SHA-512" hashValue="XZw03RosI/l0z9FxmTtF29EdZ7P+4+ybhqoaAAUmURojSR5XbGfjC4f2i8gMqfY+RI9JvfdCA6PSh9TduXfUxA==" saltValue="5TPtLq2WoiRSae/yaDPnTw==" spinCount="100000" sqref="FE2000" name="Rango2_99_23_11"/>
    <protectedRange algorithmName="SHA-512" hashValue="9+DNppQbWrLYYUMoJ+lyQctV2bX3Vq9kZnegLbpjTLP49It2ovUbcartuoQTeXgP+TGpY//7mDH/UQlFCKDGiA==" saltValue="KUnni6YEm00anzSSvyLqQA==" spinCount="100000" sqref="FG2000" name="Rango2_35_8"/>
    <protectedRange algorithmName="SHA-512" hashValue="XZw03RosI/l0z9FxmTtF29EdZ7P+4+ybhqoaAAUmURojSR5XbGfjC4f2i8gMqfY+RI9JvfdCA6PSh9TduXfUxA==" saltValue="5TPtLq2WoiRSae/yaDPnTw==" spinCount="100000" sqref="FP2000:FQ2000" name="Rango2_99_27_10"/>
    <protectedRange algorithmName="SHA-512" hashValue="XZw03RosI/l0z9FxmTtF29EdZ7P+4+ybhqoaAAUmURojSR5XbGfjC4f2i8gMqfY+RI9JvfdCA6PSh9TduXfUxA==" saltValue="5TPtLq2WoiRSae/yaDPnTw==" spinCount="100000" sqref="FT2000" name="Rango2_99_29_7"/>
    <protectedRange algorithmName="SHA-512" hashValue="XZw03RosI/l0z9FxmTtF29EdZ7P+4+ybhqoaAAUmURojSR5XbGfjC4f2i8gMqfY+RI9JvfdCA6PSh9TduXfUxA==" saltValue="5TPtLq2WoiRSae/yaDPnTw==" spinCount="100000" sqref="FV2000:FW2000" name="Rango2_99_31_7"/>
    <protectedRange algorithmName="SHA-512" hashValue="Umj9+5Ys20VQPxBFtc6qE5LtKKSgPKwit+B8dd4XnEUaLfBM2ozpkEC4YxwK0SbBiAHDDex+pY+LomQ0lyuamQ==" saltValue="N2/MCRws+mmA+NXw0axolg==" spinCount="100000" sqref="FX2000" name="Rango2_31_2_2_8"/>
    <protectedRange algorithmName="SHA-512" hashValue="Umj9+5Ys20VQPxBFtc6qE5LtKKSgPKwit+B8dd4XnEUaLfBM2ozpkEC4YxwK0SbBiAHDDex+pY+LomQ0lyuamQ==" saltValue="N2/MCRws+mmA+NXw0axolg==" spinCount="100000" sqref="GA2000" name="Rango2_31_2_4_6"/>
    <protectedRange algorithmName="SHA-512" hashValue="Rgskw+AQdeJ5qbJdarzTa3SCkJfDGziy0Uan5N0F3IWn/H3Z/e+VcB56R7Nes7MPxNHewNP1sSSucVjz3iTLeA==" saltValue="qKZH3DnwaZHBzy3cBZo1qQ==" spinCount="100000" sqref="GE2000" name="Rango2_31_28_1_8"/>
    <protectedRange algorithmName="SHA-512" hashValue="Umj9+5Ys20VQPxBFtc6qE5LtKKSgPKwit+B8dd4XnEUaLfBM2ozpkEC4YxwK0SbBiAHDDex+pY+LomQ0lyuamQ==" saltValue="N2/MCRws+mmA+NXw0axolg==" spinCount="100000" sqref="GD2000" name="Rango2_31_2_5_5"/>
    <protectedRange algorithmName="SHA-512" hashValue="Umj9+5Ys20VQPxBFtc6qE5LtKKSgPKwit+B8dd4XnEUaLfBM2ozpkEC4YxwK0SbBiAHDDex+pY+LomQ0lyuamQ==" saltValue="N2/MCRws+mmA+NXw0axolg==" spinCount="100000" sqref="GI2000 GG2000 GK2000" name="Rango2_31_2_6_5"/>
    <protectedRange algorithmName="SHA-512" hashValue="XZw03RosI/l0z9FxmTtF29EdZ7P+4+ybhqoaAAUmURojSR5XbGfjC4f2i8gMqfY+RI9JvfdCA6PSh9TduXfUxA==" saltValue="5TPtLq2WoiRSae/yaDPnTw==" spinCount="100000" sqref="GN2000 GL2000 GJ2000" name="Rango2_99_36_10"/>
    <protectedRange algorithmName="SHA-512" hashValue="EEHzbvEYwO1eufllBljOz0uf9BJ2ENtvOScQ7IsS321QhYbwKn7qhHKKP8cKj02rTDvVRMWvwQ1ZP0mZWsBprQ==" saltValue="CjXqBRFbKezlWOFV37MnDQ==" spinCount="100000" sqref="GP2000:GQ2000" name="Rango2_30_2_2_9"/>
    <protectedRange algorithmName="SHA-512" hashValue="EEHzbvEYwO1eufllBljOz0uf9BJ2ENtvOScQ7IsS321QhYbwKn7qhHKKP8cKj02rTDvVRMWvwQ1ZP0mZWsBprQ==" saltValue="CjXqBRFbKezlWOFV37MnDQ==" spinCount="100000" sqref="GV2000" name="Rango2_30_2_3_7"/>
    <protectedRange algorithmName="SHA-512" hashValue="XZw03RosI/l0z9FxmTtF29EdZ7P+4+ybhqoaAAUmURojSR5XbGfjC4f2i8gMqfY+RI9JvfdCA6PSh9TduXfUxA==" saltValue="5TPtLq2WoiRSae/yaDPnTw==" spinCount="100000" sqref="GX2000:GY2000" name="Rango2_99_39_5"/>
    <protectedRange algorithmName="SHA-512" hashValue="XZw03RosI/l0z9FxmTtF29EdZ7P+4+ybhqoaAAUmURojSR5XbGfjC4f2i8gMqfY+RI9JvfdCA6PSh9TduXfUxA==" saltValue="5TPtLq2WoiRSae/yaDPnTw==" spinCount="100000" sqref="HI2000" name="Rango2_99_40_9"/>
    <protectedRange algorithmName="SHA-512" hashValue="9+DNppQbWrLYYUMoJ+lyQctV2bX3Vq9kZnegLbpjTLP49It2ovUbcartuoQTeXgP+TGpY//7mDH/UQlFCKDGiA==" saltValue="KUnni6YEm00anzSSvyLqQA==" spinCount="100000" sqref="HC2000:HH2000" name="Rango2_39_11"/>
    <protectedRange algorithmName="SHA-512" hashValue="XZw03RosI/l0z9FxmTtF29EdZ7P+4+ybhqoaAAUmURojSR5XbGfjC4f2i8gMqfY+RI9JvfdCA6PSh9TduXfUxA==" saltValue="5TPtLq2WoiRSae/yaDPnTw==" spinCount="100000" sqref="IA2000 HT2000:HY2000" name="Rango2_99_41_5"/>
    <protectedRange algorithmName="SHA-512" hashValue="9+DNppQbWrLYYUMoJ+lyQctV2bX3Vq9kZnegLbpjTLP49It2ovUbcartuoQTeXgP+TGpY//7mDH/UQlFCKDGiA==" saltValue="KUnni6YEm00anzSSvyLqQA==" spinCount="100000" sqref="HR2000:HS2000" name="Rango2_40_9"/>
    <protectedRange algorithmName="SHA-512" hashValue="XZw03RosI/l0z9FxmTtF29EdZ7P+4+ybhqoaAAUmURojSR5XbGfjC4f2i8gMqfY+RI9JvfdCA6PSh9TduXfUxA==" saltValue="5TPtLq2WoiRSae/yaDPnTw==" spinCount="100000" sqref="IK2000:IL2000" name="Rango2_99_78_1_3"/>
    <protectedRange algorithmName="SHA-512" hashValue="XZw03RosI/l0z9FxmTtF29EdZ7P+4+ybhqoaAAUmURojSR5XbGfjC4f2i8gMqfY+RI9JvfdCA6PSh9TduXfUxA==" saltValue="5TPtLq2WoiRSae/yaDPnTw==" spinCount="100000" sqref="IN2000" name="Rango2_99_78_2_3"/>
    <protectedRange algorithmName="SHA-512" hashValue="XZw03RosI/l0z9FxmTtF29EdZ7P+4+ybhqoaAAUmURojSR5XbGfjC4f2i8gMqfY+RI9JvfdCA6PSh9TduXfUxA==" saltValue="5TPtLq2WoiRSae/yaDPnTw==" spinCount="100000" sqref="DZ2001:EI2001" name="Rango2_99_18_12"/>
    <protectedRange algorithmName="SHA-512" hashValue="9+DNppQbWrLYYUMoJ+lyQctV2bX3Vq9kZnegLbpjTLP49It2ovUbcartuoQTeXgP+TGpY//7mDH/UQlFCKDGiA==" saltValue="KUnni6YEm00anzSSvyLqQA==" spinCount="100000" sqref="EM2001" name="Rango2_22_7"/>
    <protectedRange algorithmName="SHA-512" hashValue="XZw03RosI/l0z9FxmTtF29EdZ7P+4+ybhqoaAAUmURojSR5XbGfjC4f2i8gMqfY+RI9JvfdCA6PSh9TduXfUxA==" saltValue="5TPtLq2WoiRSae/yaDPnTw==" spinCount="100000" sqref="EQ2001:ER2001" name="Rango2_99_20_9"/>
    <protectedRange algorithmName="SHA-512" hashValue="XZw03RosI/l0z9FxmTtF29EdZ7P+4+ybhqoaAAUmURojSR5XbGfjC4f2i8gMqfY+RI9JvfdCA6PSh9TduXfUxA==" saltValue="5TPtLq2WoiRSae/yaDPnTw==" spinCount="100000" sqref="EU2001:EV2001" name="Rango2_99_22_9"/>
    <protectedRange algorithmName="SHA-512" hashValue="9+DNppQbWrLYYUMoJ+lyQctV2bX3Vq9kZnegLbpjTLP49It2ovUbcartuoQTeXgP+TGpY//7mDH/UQlFCKDGiA==" saltValue="KUnni6YEm00anzSSvyLqQA==" spinCount="100000" sqref="FB2001" name="Rango2_26_8"/>
    <protectedRange algorithmName="SHA-512" hashValue="XZw03RosI/l0z9FxmTtF29EdZ7P+4+ybhqoaAAUmURojSR5XbGfjC4f2i8gMqfY+RI9JvfdCA6PSh9TduXfUxA==" saltValue="5TPtLq2WoiRSae/yaDPnTw==" spinCount="100000" sqref="FE2001" name="Rango2_99_23_12"/>
    <protectedRange algorithmName="SHA-512" hashValue="9+DNppQbWrLYYUMoJ+lyQctV2bX3Vq9kZnegLbpjTLP49It2ovUbcartuoQTeXgP+TGpY//7mDH/UQlFCKDGiA==" saltValue="KUnni6YEm00anzSSvyLqQA==" spinCount="100000" sqref="FG2001" name="Rango2_35_9"/>
    <protectedRange algorithmName="SHA-512" hashValue="XZw03RosI/l0z9FxmTtF29EdZ7P+4+ybhqoaAAUmURojSR5XbGfjC4f2i8gMqfY+RI9JvfdCA6PSh9TduXfUxA==" saltValue="5TPtLq2WoiRSae/yaDPnTw==" spinCount="100000" sqref="FP2001:FQ2001" name="Rango2_99_27_11"/>
    <protectedRange algorithmName="SHA-512" hashValue="XZw03RosI/l0z9FxmTtF29EdZ7P+4+ybhqoaAAUmURojSR5XbGfjC4f2i8gMqfY+RI9JvfdCA6PSh9TduXfUxA==" saltValue="5TPtLq2WoiRSae/yaDPnTw==" spinCount="100000" sqref="FT2001" name="Rango2_99_29_8"/>
    <protectedRange algorithmName="SHA-512" hashValue="XZw03RosI/l0z9FxmTtF29EdZ7P+4+ybhqoaAAUmURojSR5XbGfjC4f2i8gMqfY+RI9JvfdCA6PSh9TduXfUxA==" saltValue="5TPtLq2WoiRSae/yaDPnTw==" spinCount="100000" sqref="FV2001:FW2001" name="Rango2_99_31_8"/>
    <protectedRange algorithmName="SHA-512" hashValue="Umj9+5Ys20VQPxBFtc6qE5LtKKSgPKwit+B8dd4XnEUaLfBM2ozpkEC4YxwK0SbBiAHDDex+pY+LomQ0lyuamQ==" saltValue="N2/MCRws+mmA+NXw0axolg==" spinCount="100000" sqref="FX2001" name="Rango2_31_2_2_9"/>
    <protectedRange algorithmName="SHA-512" hashValue="Rgskw+AQdeJ5qbJdarzTa3SCkJfDGziy0Uan5N0F3IWn/H3Z/e+VcB56R7Nes7MPxNHewNP1sSSucVjz3iTLeA==" saltValue="qKZH3DnwaZHBzy3cBZo1qQ==" spinCount="100000" sqref="GE2001" name="Rango2_31_28_1_9"/>
    <protectedRange algorithmName="SHA-512" hashValue="Umj9+5Ys20VQPxBFtc6qE5LtKKSgPKwit+B8dd4XnEUaLfBM2ozpkEC4YxwK0SbBiAHDDex+pY+LomQ0lyuamQ==" saltValue="N2/MCRws+mmA+NXw0axolg==" spinCount="100000" sqref="GD2001" name="Rango2_31_2_5_6"/>
    <protectedRange algorithmName="SHA-512" hashValue="Umj9+5Ys20VQPxBFtc6qE5LtKKSgPKwit+B8dd4XnEUaLfBM2ozpkEC4YxwK0SbBiAHDDex+pY+LomQ0lyuamQ==" saltValue="N2/MCRws+mmA+NXw0axolg==" spinCount="100000" sqref="GI2001 GG2001 GK2001" name="Rango2_31_2_6_6"/>
    <protectedRange algorithmName="SHA-512" hashValue="XZw03RosI/l0z9FxmTtF29EdZ7P+4+ybhqoaAAUmURojSR5XbGfjC4f2i8gMqfY+RI9JvfdCA6PSh9TduXfUxA==" saltValue="5TPtLq2WoiRSae/yaDPnTw==" spinCount="100000" sqref="GN2001 GL2001 GJ2001" name="Rango2_99_36_11"/>
    <protectedRange algorithmName="SHA-512" hashValue="EEHzbvEYwO1eufllBljOz0uf9BJ2ENtvOScQ7IsS321QhYbwKn7qhHKKP8cKj02rTDvVRMWvwQ1ZP0mZWsBprQ==" saltValue="CjXqBRFbKezlWOFV37MnDQ==" spinCount="100000" sqref="GP2001:GQ2001" name="Rango2_30_2_2_10"/>
    <protectedRange algorithmName="SHA-512" hashValue="EEHzbvEYwO1eufllBljOz0uf9BJ2ENtvOScQ7IsS321QhYbwKn7qhHKKP8cKj02rTDvVRMWvwQ1ZP0mZWsBprQ==" saltValue="CjXqBRFbKezlWOFV37MnDQ==" spinCount="100000" sqref="GV2001" name="Rango2_30_2_3_8"/>
    <protectedRange algorithmName="SHA-512" hashValue="XZw03RosI/l0z9FxmTtF29EdZ7P+4+ybhqoaAAUmURojSR5XbGfjC4f2i8gMqfY+RI9JvfdCA6PSh9TduXfUxA==" saltValue="5TPtLq2WoiRSae/yaDPnTw==" spinCount="100000" sqref="GX2001:GY2001" name="Rango2_99_39_6"/>
    <protectedRange algorithmName="SHA-512" hashValue="XZw03RosI/l0z9FxmTtF29EdZ7P+4+ybhqoaAAUmURojSR5XbGfjC4f2i8gMqfY+RI9JvfdCA6PSh9TduXfUxA==" saltValue="5TPtLq2WoiRSae/yaDPnTw==" spinCount="100000" sqref="HI2001" name="Rango2_99_40_10"/>
    <protectedRange algorithmName="SHA-512" hashValue="9+DNppQbWrLYYUMoJ+lyQctV2bX3Vq9kZnegLbpjTLP49It2ovUbcartuoQTeXgP+TGpY//7mDH/UQlFCKDGiA==" saltValue="KUnni6YEm00anzSSvyLqQA==" spinCount="100000" sqref="HC2001:HH2001" name="Rango2_39_12"/>
    <protectedRange algorithmName="SHA-512" hashValue="XZw03RosI/l0z9FxmTtF29EdZ7P+4+ybhqoaAAUmURojSR5XbGfjC4f2i8gMqfY+RI9JvfdCA6PSh9TduXfUxA==" saltValue="5TPtLq2WoiRSae/yaDPnTw==" spinCount="100000" sqref="IA2001 HT2001:HY2001" name="Rango2_99_41_6"/>
    <protectedRange algorithmName="SHA-512" hashValue="9+DNppQbWrLYYUMoJ+lyQctV2bX3Vq9kZnegLbpjTLP49It2ovUbcartuoQTeXgP+TGpY//7mDH/UQlFCKDGiA==" saltValue="KUnni6YEm00anzSSvyLqQA==" spinCount="100000" sqref="HR2001:HS2001" name="Rango2_40_10"/>
    <protectedRange algorithmName="SHA-512" hashValue="XZw03RosI/l0z9FxmTtF29EdZ7P+4+ybhqoaAAUmURojSR5XbGfjC4f2i8gMqfY+RI9JvfdCA6PSh9TduXfUxA==" saltValue="5TPtLq2WoiRSae/yaDPnTw==" spinCount="100000" sqref="IK2001:IL2001" name="Rango2_99_78_1_4"/>
    <protectedRange algorithmName="SHA-512" hashValue="XZw03RosI/l0z9FxmTtF29EdZ7P+4+ybhqoaAAUmURojSR5XbGfjC4f2i8gMqfY+RI9JvfdCA6PSh9TduXfUxA==" saltValue="5TPtLq2WoiRSae/yaDPnTw==" spinCount="100000" sqref="IN2001" name="Rango2_99_78_2_4"/>
    <protectedRange algorithmName="SHA-512" hashValue="XZw03RosI/l0z9FxmTtF29EdZ7P+4+ybhqoaAAUmURojSR5XbGfjC4f2i8gMqfY+RI9JvfdCA6PSh9TduXfUxA==" saltValue="5TPtLq2WoiRSae/yaDPnTw==" spinCount="100000" sqref="DZ2002:EI2002" name="Rango2_99_18_13"/>
    <protectedRange algorithmName="SHA-512" hashValue="9+DNppQbWrLYYUMoJ+lyQctV2bX3Vq9kZnegLbpjTLP49It2ovUbcartuoQTeXgP+TGpY//7mDH/UQlFCKDGiA==" saltValue="KUnni6YEm00anzSSvyLqQA==" spinCount="100000" sqref="EM2002" name="Rango2_22_8"/>
    <protectedRange algorithmName="SHA-512" hashValue="XZw03RosI/l0z9FxmTtF29EdZ7P+4+ybhqoaAAUmURojSR5XbGfjC4f2i8gMqfY+RI9JvfdCA6PSh9TduXfUxA==" saltValue="5TPtLq2WoiRSae/yaDPnTw==" spinCount="100000" sqref="EQ2002:ER2002" name="Rango2_99_20_10"/>
    <protectedRange algorithmName="SHA-512" hashValue="XZw03RosI/l0z9FxmTtF29EdZ7P+4+ybhqoaAAUmURojSR5XbGfjC4f2i8gMqfY+RI9JvfdCA6PSh9TduXfUxA==" saltValue="5TPtLq2WoiRSae/yaDPnTw==" spinCount="100000" sqref="EU2002:EV2002" name="Rango2_99_22_10"/>
    <protectedRange algorithmName="SHA-512" hashValue="9+DNppQbWrLYYUMoJ+lyQctV2bX3Vq9kZnegLbpjTLP49It2ovUbcartuoQTeXgP+TGpY//7mDH/UQlFCKDGiA==" saltValue="KUnni6YEm00anzSSvyLqQA==" spinCount="100000" sqref="FB2002" name="Rango2_26_9"/>
    <protectedRange algorithmName="SHA-512" hashValue="XZw03RosI/l0z9FxmTtF29EdZ7P+4+ybhqoaAAUmURojSR5XbGfjC4f2i8gMqfY+RI9JvfdCA6PSh9TduXfUxA==" saltValue="5TPtLq2WoiRSae/yaDPnTw==" spinCount="100000" sqref="FE2002" name="Rango2_99_23_13"/>
    <protectedRange algorithmName="SHA-512" hashValue="9+DNppQbWrLYYUMoJ+lyQctV2bX3Vq9kZnegLbpjTLP49It2ovUbcartuoQTeXgP+TGpY//7mDH/UQlFCKDGiA==" saltValue="KUnni6YEm00anzSSvyLqQA==" spinCount="100000" sqref="FG2002" name="Rango2_35_10"/>
    <protectedRange algorithmName="SHA-512" hashValue="XZw03RosI/l0z9FxmTtF29EdZ7P+4+ybhqoaAAUmURojSR5XbGfjC4f2i8gMqfY+RI9JvfdCA6PSh9TduXfUxA==" saltValue="5TPtLq2WoiRSae/yaDPnTw==" spinCount="100000" sqref="FP2002:FQ2002" name="Rango2_99_27_12"/>
    <protectedRange algorithmName="SHA-512" hashValue="XZw03RosI/l0z9FxmTtF29EdZ7P+4+ybhqoaAAUmURojSR5XbGfjC4f2i8gMqfY+RI9JvfdCA6PSh9TduXfUxA==" saltValue="5TPtLq2WoiRSae/yaDPnTw==" spinCount="100000" sqref="FT2002" name="Rango2_99_29_9"/>
    <protectedRange algorithmName="SHA-512" hashValue="XZw03RosI/l0z9FxmTtF29EdZ7P+4+ybhqoaAAUmURojSR5XbGfjC4f2i8gMqfY+RI9JvfdCA6PSh9TduXfUxA==" saltValue="5TPtLq2WoiRSae/yaDPnTw==" spinCount="100000" sqref="FV2002:FW2002" name="Rango2_99_31_9"/>
    <protectedRange algorithmName="SHA-512" hashValue="Umj9+5Ys20VQPxBFtc6qE5LtKKSgPKwit+B8dd4XnEUaLfBM2ozpkEC4YxwK0SbBiAHDDex+pY+LomQ0lyuamQ==" saltValue="N2/MCRws+mmA+NXw0axolg==" spinCount="100000" sqref="FX2002" name="Rango2_31_2_2_10"/>
    <protectedRange algorithmName="SHA-512" hashValue="Umj9+5Ys20VQPxBFtc6qE5LtKKSgPKwit+B8dd4XnEUaLfBM2ozpkEC4YxwK0SbBiAHDDex+pY+LomQ0lyuamQ==" saltValue="N2/MCRws+mmA+NXw0axolg==" spinCount="100000" sqref="GA2002" name="Rango2_31_2_4_8"/>
    <protectedRange algorithmName="SHA-512" hashValue="Rgskw+AQdeJ5qbJdarzTa3SCkJfDGziy0Uan5N0F3IWn/H3Z/e+VcB56R7Nes7MPxNHewNP1sSSucVjz3iTLeA==" saltValue="qKZH3DnwaZHBzy3cBZo1qQ==" spinCount="100000" sqref="GE2002" name="Rango2_31_28_1_10"/>
    <protectedRange algorithmName="SHA-512" hashValue="Umj9+5Ys20VQPxBFtc6qE5LtKKSgPKwit+B8dd4XnEUaLfBM2ozpkEC4YxwK0SbBiAHDDex+pY+LomQ0lyuamQ==" saltValue="N2/MCRws+mmA+NXw0axolg==" spinCount="100000" sqref="GD2002" name="Rango2_31_2_5_7"/>
    <protectedRange algorithmName="SHA-512" hashValue="Umj9+5Ys20VQPxBFtc6qE5LtKKSgPKwit+B8dd4XnEUaLfBM2ozpkEC4YxwK0SbBiAHDDex+pY+LomQ0lyuamQ==" saltValue="N2/MCRws+mmA+NXw0axolg==" spinCount="100000" sqref="GI2002 GG2002 GK2002" name="Rango2_31_2_6_7"/>
    <protectedRange algorithmName="SHA-512" hashValue="XZw03RosI/l0z9FxmTtF29EdZ7P+4+ybhqoaAAUmURojSR5XbGfjC4f2i8gMqfY+RI9JvfdCA6PSh9TduXfUxA==" saltValue="5TPtLq2WoiRSae/yaDPnTw==" spinCount="100000" sqref="GN2002 GL2002 GJ2002" name="Rango2_99_36_12"/>
    <protectedRange algorithmName="SHA-512" hashValue="EEHzbvEYwO1eufllBljOz0uf9BJ2ENtvOScQ7IsS321QhYbwKn7qhHKKP8cKj02rTDvVRMWvwQ1ZP0mZWsBprQ==" saltValue="CjXqBRFbKezlWOFV37MnDQ==" spinCount="100000" sqref="GP2002:GQ2002" name="Rango2_30_2_2_11"/>
    <protectedRange algorithmName="SHA-512" hashValue="EEHzbvEYwO1eufllBljOz0uf9BJ2ENtvOScQ7IsS321QhYbwKn7qhHKKP8cKj02rTDvVRMWvwQ1ZP0mZWsBprQ==" saltValue="CjXqBRFbKezlWOFV37MnDQ==" spinCount="100000" sqref="GV2002" name="Rango2_30_2_3_9"/>
    <protectedRange algorithmName="SHA-512" hashValue="XZw03RosI/l0z9FxmTtF29EdZ7P+4+ybhqoaAAUmURojSR5XbGfjC4f2i8gMqfY+RI9JvfdCA6PSh9TduXfUxA==" saltValue="5TPtLq2WoiRSae/yaDPnTw==" spinCount="100000" sqref="GX2002:GY2002" name="Rango2_99_39_7"/>
    <protectedRange algorithmName="SHA-512" hashValue="XZw03RosI/l0z9FxmTtF29EdZ7P+4+ybhqoaAAUmURojSR5XbGfjC4f2i8gMqfY+RI9JvfdCA6PSh9TduXfUxA==" saltValue="5TPtLq2WoiRSae/yaDPnTw==" spinCount="100000" sqref="HI2002" name="Rango2_99_40_11"/>
    <protectedRange algorithmName="SHA-512" hashValue="9+DNppQbWrLYYUMoJ+lyQctV2bX3Vq9kZnegLbpjTLP49It2ovUbcartuoQTeXgP+TGpY//7mDH/UQlFCKDGiA==" saltValue="KUnni6YEm00anzSSvyLqQA==" spinCount="100000" sqref="HC2002:HH2002" name="Rango2_39_13"/>
    <protectedRange algorithmName="SHA-512" hashValue="XZw03RosI/l0z9FxmTtF29EdZ7P+4+ybhqoaAAUmURojSR5XbGfjC4f2i8gMqfY+RI9JvfdCA6PSh9TduXfUxA==" saltValue="5TPtLq2WoiRSae/yaDPnTw==" spinCount="100000" sqref="IA2002 HT2002:HY2002" name="Rango2_99_41_8"/>
    <protectedRange algorithmName="SHA-512" hashValue="9+DNppQbWrLYYUMoJ+lyQctV2bX3Vq9kZnegLbpjTLP49It2ovUbcartuoQTeXgP+TGpY//7mDH/UQlFCKDGiA==" saltValue="KUnni6YEm00anzSSvyLqQA==" spinCount="100000" sqref="HR2002:HS2002" name="Rango2_40_11"/>
    <protectedRange algorithmName="SHA-512" hashValue="XZw03RosI/l0z9FxmTtF29EdZ7P+4+ybhqoaAAUmURojSR5XbGfjC4f2i8gMqfY+RI9JvfdCA6PSh9TduXfUxA==" saltValue="5TPtLq2WoiRSae/yaDPnTw==" spinCount="100000" sqref="IK2002:IL2002" name="Rango2_99_78_1_5"/>
    <protectedRange algorithmName="SHA-512" hashValue="XZw03RosI/l0z9FxmTtF29EdZ7P+4+ybhqoaAAUmURojSR5XbGfjC4f2i8gMqfY+RI9JvfdCA6PSh9TduXfUxA==" saltValue="5TPtLq2WoiRSae/yaDPnTw==" spinCount="100000" sqref="IN2002" name="Rango2_99_78_2_5"/>
    <protectedRange algorithmName="SHA-512" hashValue="XZw03RosI/l0z9FxmTtF29EdZ7P+4+ybhqoaAAUmURojSR5XbGfjC4f2i8gMqfY+RI9JvfdCA6PSh9TduXfUxA==" saltValue="5TPtLq2WoiRSae/yaDPnTw==" spinCount="100000" sqref="DZ2003:EI2003" name="Rango2_99_18_14"/>
    <protectedRange algorithmName="SHA-512" hashValue="9+DNppQbWrLYYUMoJ+lyQctV2bX3Vq9kZnegLbpjTLP49It2ovUbcartuoQTeXgP+TGpY//7mDH/UQlFCKDGiA==" saltValue="KUnni6YEm00anzSSvyLqQA==" spinCount="100000" sqref="EM2003" name="Rango2_22_9"/>
    <protectedRange algorithmName="SHA-512" hashValue="XZw03RosI/l0z9FxmTtF29EdZ7P+4+ybhqoaAAUmURojSR5XbGfjC4f2i8gMqfY+RI9JvfdCA6PSh9TduXfUxA==" saltValue="5TPtLq2WoiRSae/yaDPnTw==" spinCount="100000" sqref="EQ2003:ER2003" name="Rango2_99_20_11"/>
    <protectedRange algorithmName="SHA-512" hashValue="XZw03RosI/l0z9FxmTtF29EdZ7P+4+ybhqoaAAUmURojSR5XbGfjC4f2i8gMqfY+RI9JvfdCA6PSh9TduXfUxA==" saltValue="5TPtLq2WoiRSae/yaDPnTw==" spinCount="100000" sqref="EU2003:EV2003" name="Rango2_99_22_11"/>
    <protectedRange algorithmName="SHA-512" hashValue="9+DNppQbWrLYYUMoJ+lyQctV2bX3Vq9kZnegLbpjTLP49It2ovUbcartuoQTeXgP+TGpY//7mDH/UQlFCKDGiA==" saltValue="KUnni6YEm00anzSSvyLqQA==" spinCount="100000" sqref="FB2003" name="Rango2_26_10"/>
    <protectedRange algorithmName="SHA-512" hashValue="XZw03RosI/l0z9FxmTtF29EdZ7P+4+ybhqoaAAUmURojSR5XbGfjC4f2i8gMqfY+RI9JvfdCA6PSh9TduXfUxA==" saltValue="5TPtLq2WoiRSae/yaDPnTw==" spinCount="100000" sqref="FE2003" name="Rango2_99_23_14"/>
    <protectedRange algorithmName="SHA-512" hashValue="9+DNppQbWrLYYUMoJ+lyQctV2bX3Vq9kZnegLbpjTLP49It2ovUbcartuoQTeXgP+TGpY//7mDH/UQlFCKDGiA==" saltValue="KUnni6YEm00anzSSvyLqQA==" spinCount="100000" sqref="FG2003" name="Rango2_35_11"/>
    <protectedRange algorithmName="SHA-512" hashValue="XZw03RosI/l0z9FxmTtF29EdZ7P+4+ybhqoaAAUmURojSR5XbGfjC4f2i8gMqfY+RI9JvfdCA6PSh9TduXfUxA==" saltValue="5TPtLq2WoiRSae/yaDPnTw==" spinCount="100000" sqref="FP2003:FQ2003" name="Rango2_99_27_13"/>
    <protectedRange algorithmName="SHA-512" hashValue="XZw03RosI/l0z9FxmTtF29EdZ7P+4+ybhqoaAAUmURojSR5XbGfjC4f2i8gMqfY+RI9JvfdCA6PSh9TduXfUxA==" saltValue="5TPtLq2WoiRSae/yaDPnTw==" spinCount="100000" sqref="FT2003" name="Rango2_99_29_10"/>
    <protectedRange algorithmName="SHA-512" hashValue="XZw03RosI/l0z9FxmTtF29EdZ7P+4+ybhqoaAAUmURojSR5XbGfjC4f2i8gMqfY+RI9JvfdCA6PSh9TduXfUxA==" saltValue="5TPtLq2WoiRSae/yaDPnTw==" spinCount="100000" sqref="FV2003:FW2003" name="Rango2_99_31_10"/>
    <protectedRange algorithmName="SHA-512" hashValue="Umj9+5Ys20VQPxBFtc6qE5LtKKSgPKwit+B8dd4XnEUaLfBM2ozpkEC4YxwK0SbBiAHDDex+pY+LomQ0lyuamQ==" saltValue="N2/MCRws+mmA+NXw0axolg==" spinCount="100000" sqref="FX2003" name="Rango2_31_2_2_11"/>
    <protectedRange algorithmName="SHA-512" hashValue="Umj9+5Ys20VQPxBFtc6qE5LtKKSgPKwit+B8dd4XnEUaLfBM2ozpkEC4YxwK0SbBiAHDDex+pY+LomQ0lyuamQ==" saltValue="N2/MCRws+mmA+NXw0axolg==" spinCount="100000" sqref="GA2003" name="Rango2_31_2_4_9"/>
    <protectedRange algorithmName="SHA-512" hashValue="Rgskw+AQdeJ5qbJdarzTa3SCkJfDGziy0Uan5N0F3IWn/H3Z/e+VcB56R7Nes7MPxNHewNP1sSSucVjz3iTLeA==" saltValue="qKZH3DnwaZHBzy3cBZo1qQ==" spinCount="100000" sqref="GE2003" name="Rango2_31_28_1_11"/>
    <protectedRange algorithmName="SHA-512" hashValue="Umj9+5Ys20VQPxBFtc6qE5LtKKSgPKwit+B8dd4XnEUaLfBM2ozpkEC4YxwK0SbBiAHDDex+pY+LomQ0lyuamQ==" saltValue="N2/MCRws+mmA+NXw0axolg==" spinCount="100000" sqref="GD2003" name="Rango2_31_2_5_8"/>
    <protectedRange algorithmName="SHA-512" hashValue="Umj9+5Ys20VQPxBFtc6qE5LtKKSgPKwit+B8dd4XnEUaLfBM2ozpkEC4YxwK0SbBiAHDDex+pY+LomQ0lyuamQ==" saltValue="N2/MCRws+mmA+NXw0axolg==" spinCount="100000" sqref="GI2003 GG2003 GK2003" name="Rango2_31_2_6_8"/>
    <protectedRange algorithmName="SHA-512" hashValue="XZw03RosI/l0z9FxmTtF29EdZ7P+4+ybhqoaAAUmURojSR5XbGfjC4f2i8gMqfY+RI9JvfdCA6PSh9TduXfUxA==" saltValue="5TPtLq2WoiRSae/yaDPnTw==" spinCount="100000" sqref="GN2003 GL2003 GJ2003" name="Rango2_99_36_13"/>
    <protectedRange algorithmName="SHA-512" hashValue="EEHzbvEYwO1eufllBljOz0uf9BJ2ENtvOScQ7IsS321QhYbwKn7qhHKKP8cKj02rTDvVRMWvwQ1ZP0mZWsBprQ==" saltValue="CjXqBRFbKezlWOFV37MnDQ==" spinCount="100000" sqref="GP2003:GQ2003" name="Rango2_30_2_2_12"/>
    <protectedRange algorithmName="SHA-512" hashValue="EEHzbvEYwO1eufllBljOz0uf9BJ2ENtvOScQ7IsS321QhYbwKn7qhHKKP8cKj02rTDvVRMWvwQ1ZP0mZWsBprQ==" saltValue="CjXqBRFbKezlWOFV37MnDQ==" spinCount="100000" sqref="GV2003" name="Rango2_30_2_3_10"/>
    <protectedRange algorithmName="SHA-512" hashValue="XZw03RosI/l0z9FxmTtF29EdZ7P+4+ybhqoaAAUmURojSR5XbGfjC4f2i8gMqfY+RI9JvfdCA6PSh9TduXfUxA==" saltValue="5TPtLq2WoiRSae/yaDPnTw==" spinCount="100000" sqref="GX2003:GY2003" name="Rango2_99_39_8"/>
    <protectedRange algorithmName="SHA-512" hashValue="XZw03RosI/l0z9FxmTtF29EdZ7P+4+ybhqoaAAUmURojSR5XbGfjC4f2i8gMqfY+RI9JvfdCA6PSh9TduXfUxA==" saltValue="5TPtLq2WoiRSae/yaDPnTw==" spinCount="100000" sqref="HI2003" name="Rango2_99_40_12"/>
    <protectedRange algorithmName="SHA-512" hashValue="9+DNppQbWrLYYUMoJ+lyQctV2bX3Vq9kZnegLbpjTLP49It2ovUbcartuoQTeXgP+TGpY//7mDH/UQlFCKDGiA==" saltValue="KUnni6YEm00anzSSvyLqQA==" spinCount="100000" sqref="HC2003:HH2003" name="Rango2_39_14"/>
    <protectedRange algorithmName="SHA-512" hashValue="XZw03RosI/l0z9FxmTtF29EdZ7P+4+ybhqoaAAUmURojSR5XbGfjC4f2i8gMqfY+RI9JvfdCA6PSh9TduXfUxA==" saltValue="5TPtLq2WoiRSae/yaDPnTw==" spinCount="100000" sqref="IA2003 HT2003:HY2003" name="Rango2_99_41_9"/>
    <protectedRange algorithmName="SHA-512" hashValue="9+DNppQbWrLYYUMoJ+lyQctV2bX3Vq9kZnegLbpjTLP49It2ovUbcartuoQTeXgP+TGpY//7mDH/UQlFCKDGiA==" saltValue="KUnni6YEm00anzSSvyLqQA==" spinCount="100000" sqref="HR2003:HS2003" name="Rango2_40_12"/>
    <protectedRange algorithmName="SHA-512" hashValue="XZw03RosI/l0z9FxmTtF29EdZ7P+4+ybhqoaAAUmURojSR5XbGfjC4f2i8gMqfY+RI9JvfdCA6PSh9TduXfUxA==" saltValue="5TPtLq2WoiRSae/yaDPnTw==" spinCount="100000" sqref="IK2003:IL2003" name="Rango2_99_78_1_6"/>
    <protectedRange algorithmName="SHA-512" hashValue="XZw03RosI/l0z9FxmTtF29EdZ7P+4+ybhqoaAAUmURojSR5XbGfjC4f2i8gMqfY+RI9JvfdCA6PSh9TduXfUxA==" saltValue="5TPtLq2WoiRSae/yaDPnTw==" spinCount="100000" sqref="IN2003" name="Rango2_99_78_2_6"/>
    <protectedRange algorithmName="SHA-512" hashValue="XZw03RosI/l0z9FxmTtF29EdZ7P+4+ybhqoaAAUmURojSR5XbGfjC4f2i8gMqfY+RI9JvfdCA6PSh9TduXfUxA==" saltValue="5TPtLq2WoiRSae/yaDPnTw==" spinCount="100000" sqref="DZ2004:EI2004" name="Rango2_99_18_15"/>
    <protectedRange algorithmName="SHA-512" hashValue="9+DNppQbWrLYYUMoJ+lyQctV2bX3Vq9kZnegLbpjTLP49It2ovUbcartuoQTeXgP+TGpY//7mDH/UQlFCKDGiA==" saltValue="KUnni6YEm00anzSSvyLqQA==" spinCount="100000" sqref="EM2004" name="Rango2_22_10"/>
    <protectedRange algorithmName="SHA-512" hashValue="XZw03RosI/l0z9FxmTtF29EdZ7P+4+ybhqoaAAUmURojSR5XbGfjC4f2i8gMqfY+RI9JvfdCA6PSh9TduXfUxA==" saltValue="5TPtLq2WoiRSae/yaDPnTw==" spinCount="100000" sqref="EQ2004:ER2004" name="Rango2_99_20_12"/>
    <protectedRange algorithmName="SHA-512" hashValue="XZw03RosI/l0z9FxmTtF29EdZ7P+4+ybhqoaAAUmURojSR5XbGfjC4f2i8gMqfY+RI9JvfdCA6PSh9TduXfUxA==" saltValue="5TPtLq2WoiRSae/yaDPnTw==" spinCount="100000" sqref="EU2004:EV2004" name="Rango2_99_22_12"/>
    <protectedRange algorithmName="SHA-512" hashValue="9+DNppQbWrLYYUMoJ+lyQctV2bX3Vq9kZnegLbpjTLP49It2ovUbcartuoQTeXgP+TGpY//7mDH/UQlFCKDGiA==" saltValue="KUnni6YEm00anzSSvyLqQA==" spinCount="100000" sqref="FB2004" name="Rango2_26_11"/>
    <protectedRange algorithmName="SHA-512" hashValue="XZw03RosI/l0z9FxmTtF29EdZ7P+4+ybhqoaAAUmURojSR5XbGfjC4f2i8gMqfY+RI9JvfdCA6PSh9TduXfUxA==" saltValue="5TPtLq2WoiRSae/yaDPnTw==" spinCount="100000" sqref="FE2004" name="Rango2_99_23_15"/>
    <protectedRange algorithmName="SHA-512" hashValue="9+DNppQbWrLYYUMoJ+lyQctV2bX3Vq9kZnegLbpjTLP49It2ovUbcartuoQTeXgP+TGpY//7mDH/UQlFCKDGiA==" saltValue="KUnni6YEm00anzSSvyLqQA==" spinCount="100000" sqref="FG2004" name="Rango2_35_12"/>
    <protectedRange algorithmName="SHA-512" hashValue="XZw03RosI/l0z9FxmTtF29EdZ7P+4+ybhqoaAAUmURojSR5XbGfjC4f2i8gMqfY+RI9JvfdCA6PSh9TduXfUxA==" saltValue="5TPtLq2WoiRSae/yaDPnTw==" spinCount="100000" sqref="FP2004:FQ2004" name="Rango2_99_27_14"/>
    <protectedRange algorithmName="SHA-512" hashValue="XZw03RosI/l0z9FxmTtF29EdZ7P+4+ybhqoaAAUmURojSR5XbGfjC4f2i8gMqfY+RI9JvfdCA6PSh9TduXfUxA==" saltValue="5TPtLq2WoiRSae/yaDPnTw==" spinCount="100000" sqref="FT2004" name="Rango2_99_29_11"/>
    <protectedRange algorithmName="SHA-512" hashValue="XZw03RosI/l0z9FxmTtF29EdZ7P+4+ybhqoaAAUmURojSR5XbGfjC4f2i8gMqfY+RI9JvfdCA6PSh9TduXfUxA==" saltValue="5TPtLq2WoiRSae/yaDPnTw==" spinCount="100000" sqref="FV2004:FW2004" name="Rango2_99_31_11"/>
    <protectedRange algorithmName="SHA-512" hashValue="Umj9+5Ys20VQPxBFtc6qE5LtKKSgPKwit+B8dd4XnEUaLfBM2ozpkEC4YxwK0SbBiAHDDex+pY+LomQ0lyuamQ==" saltValue="N2/MCRws+mmA+NXw0axolg==" spinCount="100000" sqref="FX2004" name="Rango2_31_2_2_12"/>
    <protectedRange algorithmName="SHA-512" hashValue="Rgskw+AQdeJ5qbJdarzTa3SCkJfDGziy0Uan5N0F3IWn/H3Z/e+VcB56R7Nes7MPxNHewNP1sSSucVjz3iTLeA==" saltValue="qKZH3DnwaZHBzy3cBZo1qQ==" spinCount="100000" sqref="GE2004" name="Rango2_31_28_1_12"/>
    <protectedRange algorithmName="SHA-512" hashValue="Umj9+5Ys20VQPxBFtc6qE5LtKKSgPKwit+B8dd4XnEUaLfBM2ozpkEC4YxwK0SbBiAHDDex+pY+LomQ0lyuamQ==" saltValue="N2/MCRws+mmA+NXw0axolg==" spinCount="100000" sqref="GD2004" name="Rango2_31_2_5_9"/>
    <protectedRange algorithmName="SHA-512" hashValue="Umj9+5Ys20VQPxBFtc6qE5LtKKSgPKwit+B8dd4XnEUaLfBM2ozpkEC4YxwK0SbBiAHDDex+pY+LomQ0lyuamQ==" saltValue="N2/MCRws+mmA+NXw0axolg==" spinCount="100000" sqref="GI2004 GG2004 GK2004" name="Rango2_31_2_6_9"/>
    <protectedRange algorithmName="SHA-512" hashValue="XZw03RosI/l0z9FxmTtF29EdZ7P+4+ybhqoaAAUmURojSR5XbGfjC4f2i8gMqfY+RI9JvfdCA6PSh9TduXfUxA==" saltValue="5TPtLq2WoiRSae/yaDPnTw==" spinCount="100000" sqref="GN2004 GL2004 GJ2004" name="Rango2_99_36_14"/>
    <protectedRange algorithmName="SHA-512" hashValue="EEHzbvEYwO1eufllBljOz0uf9BJ2ENtvOScQ7IsS321QhYbwKn7qhHKKP8cKj02rTDvVRMWvwQ1ZP0mZWsBprQ==" saltValue="CjXqBRFbKezlWOFV37MnDQ==" spinCount="100000" sqref="GP2004:GQ2004" name="Rango2_30_2_2_13"/>
    <protectedRange algorithmName="SHA-512" hashValue="EEHzbvEYwO1eufllBljOz0uf9BJ2ENtvOScQ7IsS321QhYbwKn7qhHKKP8cKj02rTDvVRMWvwQ1ZP0mZWsBprQ==" saltValue="CjXqBRFbKezlWOFV37MnDQ==" spinCount="100000" sqref="GV2004" name="Rango2_30_2_3_11"/>
    <protectedRange algorithmName="SHA-512" hashValue="XZw03RosI/l0z9FxmTtF29EdZ7P+4+ybhqoaAAUmURojSR5XbGfjC4f2i8gMqfY+RI9JvfdCA6PSh9TduXfUxA==" saltValue="5TPtLq2WoiRSae/yaDPnTw==" spinCount="100000" sqref="GX2004:GY2004" name="Rango2_99_39_9"/>
    <protectedRange algorithmName="SHA-512" hashValue="XZw03RosI/l0z9FxmTtF29EdZ7P+4+ybhqoaAAUmURojSR5XbGfjC4f2i8gMqfY+RI9JvfdCA6PSh9TduXfUxA==" saltValue="5TPtLq2WoiRSae/yaDPnTw==" spinCount="100000" sqref="HI2004" name="Rango2_99_40_13"/>
    <protectedRange algorithmName="SHA-512" hashValue="9+DNppQbWrLYYUMoJ+lyQctV2bX3Vq9kZnegLbpjTLP49It2ovUbcartuoQTeXgP+TGpY//7mDH/UQlFCKDGiA==" saltValue="KUnni6YEm00anzSSvyLqQA==" spinCount="100000" sqref="HC2004:HH2004" name="Rango2_39_15"/>
    <protectedRange algorithmName="SHA-512" hashValue="XZw03RosI/l0z9FxmTtF29EdZ7P+4+ybhqoaAAUmURojSR5XbGfjC4f2i8gMqfY+RI9JvfdCA6PSh9TduXfUxA==" saltValue="5TPtLq2WoiRSae/yaDPnTw==" spinCount="100000" sqref="IA2004 HT2004:HY2004" name="Rango2_99_41_10"/>
    <protectedRange algorithmName="SHA-512" hashValue="9+DNppQbWrLYYUMoJ+lyQctV2bX3Vq9kZnegLbpjTLP49It2ovUbcartuoQTeXgP+TGpY//7mDH/UQlFCKDGiA==" saltValue="KUnni6YEm00anzSSvyLqQA==" spinCount="100000" sqref="HR2004:HS2004" name="Rango2_40_13"/>
    <protectedRange algorithmName="SHA-512" hashValue="XZw03RosI/l0z9FxmTtF29EdZ7P+4+ybhqoaAAUmURojSR5XbGfjC4f2i8gMqfY+RI9JvfdCA6PSh9TduXfUxA==" saltValue="5TPtLq2WoiRSae/yaDPnTw==" spinCount="100000" sqref="IK2004:IL2004" name="Rango2_99_79_2"/>
    <protectedRange algorithmName="SHA-512" hashValue="XZw03RosI/l0z9FxmTtF29EdZ7P+4+ybhqoaAAUmURojSR5XbGfjC4f2i8gMqfY+RI9JvfdCA6PSh9TduXfUxA==" saltValue="5TPtLq2WoiRSae/yaDPnTw==" spinCount="100000" sqref="IN2004" name="Rango2_99_80_20"/>
    <protectedRange algorithmName="SHA-512" hashValue="XZw03RosI/l0z9FxmTtF29EdZ7P+4+ybhqoaAAUmURojSR5XbGfjC4f2i8gMqfY+RI9JvfdCA6PSh9TduXfUxA==" saltValue="5TPtLq2WoiRSae/yaDPnTw==" spinCount="100000" sqref="DZ2005:EI2005" name="Rango2_99_18_16"/>
    <protectedRange algorithmName="SHA-512" hashValue="9+DNppQbWrLYYUMoJ+lyQctV2bX3Vq9kZnegLbpjTLP49It2ovUbcartuoQTeXgP+TGpY//7mDH/UQlFCKDGiA==" saltValue="KUnni6YEm00anzSSvyLqQA==" spinCount="100000" sqref="EM2005" name="Rango2_22_11"/>
    <protectedRange algorithmName="SHA-512" hashValue="XZw03RosI/l0z9FxmTtF29EdZ7P+4+ybhqoaAAUmURojSR5XbGfjC4f2i8gMqfY+RI9JvfdCA6PSh9TduXfUxA==" saltValue="5TPtLq2WoiRSae/yaDPnTw==" spinCount="100000" sqref="EQ2005:ER2005" name="Rango2_99_20_13"/>
    <protectedRange algorithmName="SHA-512" hashValue="XZw03RosI/l0z9FxmTtF29EdZ7P+4+ybhqoaAAUmURojSR5XbGfjC4f2i8gMqfY+RI9JvfdCA6PSh9TduXfUxA==" saltValue="5TPtLq2WoiRSae/yaDPnTw==" spinCount="100000" sqref="EU2005:EV2005" name="Rango2_99_22_13"/>
    <protectedRange algorithmName="SHA-512" hashValue="9+DNppQbWrLYYUMoJ+lyQctV2bX3Vq9kZnegLbpjTLP49It2ovUbcartuoQTeXgP+TGpY//7mDH/UQlFCKDGiA==" saltValue="KUnni6YEm00anzSSvyLqQA==" spinCount="100000" sqref="FB2005" name="Rango2_26_12"/>
    <protectedRange algorithmName="SHA-512" hashValue="XZw03RosI/l0z9FxmTtF29EdZ7P+4+ybhqoaAAUmURojSR5XbGfjC4f2i8gMqfY+RI9JvfdCA6PSh9TduXfUxA==" saltValue="5TPtLq2WoiRSae/yaDPnTw==" spinCount="100000" sqref="FE2005" name="Rango2_99_23_16"/>
    <protectedRange algorithmName="SHA-512" hashValue="9+DNppQbWrLYYUMoJ+lyQctV2bX3Vq9kZnegLbpjTLP49It2ovUbcartuoQTeXgP+TGpY//7mDH/UQlFCKDGiA==" saltValue="KUnni6YEm00anzSSvyLqQA==" spinCount="100000" sqref="FG2005" name="Rango2_35_13"/>
    <protectedRange algorithmName="SHA-512" hashValue="XZw03RosI/l0z9FxmTtF29EdZ7P+4+ybhqoaAAUmURojSR5XbGfjC4f2i8gMqfY+RI9JvfdCA6PSh9TduXfUxA==" saltValue="5TPtLq2WoiRSae/yaDPnTw==" spinCount="100000" sqref="FP2005:FQ2005" name="Rango2_99_27_15"/>
    <protectedRange algorithmName="SHA-512" hashValue="XZw03RosI/l0z9FxmTtF29EdZ7P+4+ybhqoaAAUmURojSR5XbGfjC4f2i8gMqfY+RI9JvfdCA6PSh9TduXfUxA==" saltValue="5TPtLq2WoiRSae/yaDPnTw==" spinCount="100000" sqref="FT2005" name="Rango2_99_29_12"/>
    <protectedRange algorithmName="SHA-512" hashValue="XZw03RosI/l0z9FxmTtF29EdZ7P+4+ybhqoaAAUmURojSR5XbGfjC4f2i8gMqfY+RI9JvfdCA6PSh9TduXfUxA==" saltValue="5TPtLq2WoiRSae/yaDPnTw==" spinCount="100000" sqref="FW2005" name="Rango2_99_31_12"/>
    <protectedRange algorithmName="SHA-512" hashValue="Umj9+5Ys20VQPxBFtc6qE5LtKKSgPKwit+B8dd4XnEUaLfBM2ozpkEC4YxwK0SbBiAHDDex+pY+LomQ0lyuamQ==" saltValue="N2/MCRws+mmA+NXw0axolg==" spinCount="100000" sqref="FX2005" name="Rango2_31_2_2_13"/>
    <protectedRange algorithmName="SHA-512" hashValue="Rgskw+AQdeJ5qbJdarzTa3SCkJfDGziy0Uan5N0F3IWn/H3Z/e+VcB56R7Nes7MPxNHewNP1sSSucVjz3iTLeA==" saltValue="qKZH3DnwaZHBzy3cBZo1qQ==" spinCount="100000" sqref="GE2005" name="Rango2_31_28_1_13"/>
    <protectedRange algorithmName="SHA-512" hashValue="Umj9+5Ys20VQPxBFtc6qE5LtKKSgPKwit+B8dd4XnEUaLfBM2ozpkEC4YxwK0SbBiAHDDex+pY+LomQ0lyuamQ==" saltValue="N2/MCRws+mmA+NXw0axolg==" spinCount="100000" sqref="GD2005" name="Rango2_31_2_5_10"/>
    <protectedRange algorithmName="SHA-512" hashValue="Umj9+5Ys20VQPxBFtc6qE5LtKKSgPKwit+B8dd4XnEUaLfBM2ozpkEC4YxwK0SbBiAHDDex+pY+LomQ0lyuamQ==" saltValue="N2/MCRws+mmA+NXw0axolg==" spinCount="100000" sqref="GI2005 GG2005 GK2005" name="Rango2_31_2_6_10"/>
    <protectedRange algorithmName="SHA-512" hashValue="XZw03RosI/l0z9FxmTtF29EdZ7P+4+ybhqoaAAUmURojSR5XbGfjC4f2i8gMqfY+RI9JvfdCA6PSh9TduXfUxA==" saltValue="5TPtLq2WoiRSae/yaDPnTw==" spinCount="100000" sqref="GN2005 GL2005 GJ2005" name="Rango2_99_36_15"/>
    <protectedRange algorithmName="SHA-512" hashValue="EEHzbvEYwO1eufllBljOz0uf9BJ2ENtvOScQ7IsS321QhYbwKn7qhHKKP8cKj02rTDvVRMWvwQ1ZP0mZWsBprQ==" saltValue="CjXqBRFbKezlWOFV37MnDQ==" spinCount="100000" sqref="GP2005:GQ2005" name="Rango2_30_2_2_14"/>
    <protectedRange algorithmName="SHA-512" hashValue="EEHzbvEYwO1eufllBljOz0uf9BJ2ENtvOScQ7IsS321QhYbwKn7qhHKKP8cKj02rTDvVRMWvwQ1ZP0mZWsBprQ==" saltValue="CjXqBRFbKezlWOFV37MnDQ==" spinCount="100000" sqref="GV2005" name="Rango2_30_2_3_12"/>
    <protectedRange algorithmName="SHA-512" hashValue="XZw03RosI/l0z9FxmTtF29EdZ7P+4+ybhqoaAAUmURojSR5XbGfjC4f2i8gMqfY+RI9JvfdCA6PSh9TduXfUxA==" saltValue="5TPtLq2WoiRSae/yaDPnTw==" spinCount="100000" sqref="GX2005:GY2005" name="Rango2_99_39_10"/>
    <protectedRange algorithmName="SHA-512" hashValue="XZw03RosI/l0z9FxmTtF29EdZ7P+4+ybhqoaAAUmURojSR5XbGfjC4f2i8gMqfY+RI9JvfdCA6PSh9TduXfUxA==" saltValue="5TPtLq2WoiRSae/yaDPnTw==" spinCount="100000" sqref="HI2005" name="Rango2_99_40_14"/>
    <protectedRange algorithmName="SHA-512" hashValue="9+DNppQbWrLYYUMoJ+lyQctV2bX3Vq9kZnegLbpjTLP49It2ovUbcartuoQTeXgP+TGpY//7mDH/UQlFCKDGiA==" saltValue="KUnni6YEm00anzSSvyLqQA==" spinCount="100000" sqref="HC2005:HH2005" name="Rango2_39_16"/>
    <protectedRange algorithmName="SHA-512" hashValue="XZw03RosI/l0z9FxmTtF29EdZ7P+4+ybhqoaAAUmURojSR5XbGfjC4f2i8gMqfY+RI9JvfdCA6PSh9TduXfUxA==" saltValue="5TPtLq2WoiRSae/yaDPnTw==" spinCount="100000" sqref="IA2005 HT2005:HY2005" name="Rango2_99_41_11"/>
    <protectedRange algorithmName="SHA-512" hashValue="9+DNppQbWrLYYUMoJ+lyQctV2bX3Vq9kZnegLbpjTLP49It2ovUbcartuoQTeXgP+TGpY//7mDH/UQlFCKDGiA==" saltValue="KUnni6YEm00anzSSvyLqQA==" spinCount="100000" sqref="HR2005:HS2005" name="Rango2_40_14"/>
    <protectedRange algorithmName="SHA-512" hashValue="XZw03RosI/l0z9FxmTtF29EdZ7P+4+ybhqoaAAUmURojSR5XbGfjC4f2i8gMqfY+RI9JvfdCA6PSh9TduXfUxA==" saltValue="5TPtLq2WoiRSae/yaDPnTw==" spinCount="100000" sqref="IK2005:IL2005" name="Rango2_99_79_3"/>
    <protectedRange algorithmName="SHA-512" hashValue="XZw03RosI/l0z9FxmTtF29EdZ7P+4+ybhqoaAAUmURojSR5XbGfjC4f2i8gMqfY+RI9JvfdCA6PSh9TduXfUxA==" saltValue="5TPtLq2WoiRSae/yaDPnTw==" spinCount="100000" sqref="IN2005" name="Rango2_99_80_21"/>
    <protectedRange algorithmName="SHA-512" hashValue="XZw03RosI/l0z9FxmTtF29EdZ7P+4+ybhqoaAAUmURojSR5XbGfjC4f2i8gMqfY+RI9JvfdCA6PSh9TduXfUxA==" saltValue="5TPtLq2WoiRSae/yaDPnTw==" spinCount="100000" sqref="DZ2006:EI2006" name="Rango2_99_18_17"/>
    <protectedRange algorithmName="SHA-512" hashValue="9+DNppQbWrLYYUMoJ+lyQctV2bX3Vq9kZnegLbpjTLP49It2ovUbcartuoQTeXgP+TGpY//7mDH/UQlFCKDGiA==" saltValue="KUnni6YEm00anzSSvyLqQA==" spinCount="100000" sqref="EM2006" name="Rango2_22_12"/>
    <protectedRange algorithmName="SHA-512" hashValue="XZw03RosI/l0z9FxmTtF29EdZ7P+4+ybhqoaAAUmURojSR5XbGfjC4f2i8gMqfY+RI9JvfdCA6PSh9TduXfUxA==" saltValue="5TPtLq2WoiRSae/yaDPnTw==" spinCount="100000" sqref="EQ2006:ER2006" name="Rango2_99_20_14"/>
    <protectedRange algorithmName="SHA-512" hashValue="XZw03RosI/l0z9FxmTtF29EdZ7P+4+ybhqoaAAUmURojSR5XbGfjC4f2i8gMqfY+RI9JvfdCA6PSh9TduXfUxA==" saltValue="5TPtLq2WoiRSae/yaDPnTw==" spinCount="100000" sqref="EU2006:EV2006" name="Rango2_99_22_14"/>
    <protectedRange algorithmName="SHA-512" hashValue="9+DNppQbWrLYYUMoJ+lyQctV2bX3Vq9kZnegLbpjTLP49It2ovUbcartuoQTeXgP+TGpY//7mDH/UQlFCKDGiA==" saltValue="KUnni6YEm00anzSSvyLqQA==" spinCount="100000" sqref="FB2006" name="Rango2_26_13"/>
    <protectedRange algorithmName="SHA-512" hashValue="XZw03RosI/l0z9FxmTtF29EdZ7P+4+ybhqoaAAUmURojSR5XbGfjC4f2i8gMqfY+RI9JvfdCA6PSh9TduXfUxA==" saltValue="5TPtLq2WoiRSae/yaDPnTw==" spinCount="100000" sqref="FE2006" name="Rango2_99_23_17"/>
    <protectedRange algorithmName="SHA-512" hashValue="9+DNppQbWrLYYUMoJ+lyQctV2bX3Vq9kZnegLbpjTLP49It2ovUbcartuoQTeXgP+TGpY//7mDH/UQlFCKDGiA==" saltValue="KUnni6YEm00anzSSvyLqQA==" spinCount="100000" sqref="FG2006" name="Rango2_35_14"/>
    <protectedRange algorithmName="SHA-512" hashValue="XZw03RosI/l0z9FxmTtF29EdZ7P+4+ybhqoaAAUmURojSR5XbGfjC4f2i8gMqfY+RI9JvfdCA6PSh9TduXfUxA==" saltValue="5TPtLq2WoiRSae/yaDPnTw==" spinCount="100000" sqref="FP2006:FQ2006" name="Rango2_99_27_16"/>
    <protectedRange algorithmName="SHA-512" hashValue="XZw03RosI/l0z9FxmTtF29EdZ7P+4+ybhqoaAAUmURojSR5XbGfjC4f2i8gMqfY+RI9JvfdCA6PSh9TduXfUxA==" saltValue="5TPtLq2WoiRSae/yaDPnTw==" spinCount="100000" sqref="FT2006" name="Rango2_99_29_13"/>
    <protectedRange algorithmName="SHA-512" hashValue="XZw03RosI/l0z9FxmTtF29EdZ7P+4+ybhqoaAAUmURojSR5XbGfjC4f2i8gMqfY+RI9JvfdCA6PSh9TduXfUxA==" saltValue="5TPtLq2WoiRSae/yaDPnTw==" spinCount="100000" sqref="FV2006:FW2006" name="Rango2_99_31_13"/>
    <protectedRange algorithmName="SHA-512" hashValue="Umj9+5Ys20VQPxBFtc6qE5LtKKSgPKwit+B8dd4XnEUaLfBM2ozpkEC4YxwK0SbBiAHDDex+pY+LomQ0lyuamQ==" saltValue="N2/MCRws+mmA+NXw0axolg==" spinCount="100000" sqref="FX2006" name="Rango2_31_2_2_14"/>
    <protectedRange algorithmName="SHA-512" hashValue="Rgskw+AQdeJ5qbJdarzTa3SCkJfDGziy0Uan5N0F3IWn/H3Z/e+VcB56R7Nes7MPxNHewNP1sSSucVjz3iTLeA==" saltValue="qKZH3DnwaZHBzy3cBZo1qQ==" spinCount="100000" sqref="GE2006" name="Rango2_31_28_1_14"/>
    <protectedRange algorithmName="SHA-512" hashValue="Umj9+5Ys20VQPxBFtc6qE5LtKKSgPKwit+B8dd4XnEUaLfBM2ozpkEC4YxwK0SbBiAHDDex+pY+LomQ0lyuamQ==" saltValue="N2/MCRws+mmA+NXw0axolg==" spinCount="100000" sqref="GD2006" name="Rango2_31_2_5_11"/>
    <protectedRange algorithmName="SHA-512" hashValue="Umj9+5Ys20VQPxBFtc6qE5LtKKSgPKwit+B8dd4XnEUaLfBM2ozpkEC4YxwK0SbBiAHDDex+pY+LomQ0lyuamQ==" saltValue="N2/MCRws+mmA+NXw0axolg==" spinCount="100000" sqref="GI2006 GG2006 GK2006" name="Rango2_31_2_6_11"/>
    <protectedRange algorithmName="SHA-512" hashValue="XZw03RosI/l0z9FxmTtF29EdZ7P+4+ybhqoaAAUmURojSR5XbGfjC4f2i8gMqfY+RI9JvfdCA6PSh9TduXfUxA==" saltValue="5TPtLq2WoiRSae/yaDPnTw==" spinCount="100000" sqref="GN2006 GL2006 GJ2006" name="Rango2_99_36_16"/>
    <protectedRange algorithmName="SHA-512" hashValue="EEHzbvEYwO1eufllBljOz0uf9BJ2ENtvOScQ7IsS321QhYbwKn7qhHKKP8cKj02rTDvVRMWvwQ1ZP0mZWsBprQ==" saltValue="CjXqBRFbKezlWOFV37MnDQ==" spinCount="100000" sqref="GP2006:GQ2006" name="Rango2_30_2_2_15"/>
    <protectedRange algorithmName="SHA-512" hashValue="EEHzbvEYwO1eufllBljOz0uf9BJ2ENtvOScQ7IsS321QhYbwKn7qhHKKP8cKj02rTDvVRMWvwQ1ZP0mZWsBprQ==" saltValue="CjXqBRFbKezlWOFV37MnDQ==" spinCount="100000" sqref="GV2006" name="Rango2_30_2_3_13"/>
    <protectedRange algorithmName="SHA-512" hashValue="XZw03RosI/l0z9FxmTtF29EdZ7P+4+ybhqoaAAUmURojSR5XbGfjC4f2i8gMqfY+RI9JvfdCA6PSh9TduXfUxA==" saltValue="5TPtLq2WoiRSae/yaDPnTw==" spinCount="100000" sqref="GX2006:GY2006" name="Rango2_99_39_11"/>
    <protectedRange algorithmName="SHA-512" hashValue="XZw03RosI/l0z9FxmTtF29EdZ7P+4+ybhqoaAAUmURojSR5XbGfjC4f2i8gMqfY+RI9JvfdCA6PSh9TduXfUxA==" saltValue="5TPtLq2WoiRSae/yaDPnTw==" spinCount="100000" sqref="HI2006" name="Rango2_99_40_15"/>
    <protectedRange algorithmName="SHA-512" hashValue="9+DNppQbWrLYYUMoJ+lyQctV2bX3Vq9kZnegLbpjTLP49It2ovUbcartuoQTeXgP+TGpY//7mDH/UQlFCKDGiA==" saltValue="KUnni6YEm00anzSSvyLqQA==" spinCount="100000" sqref="HC2006:HH2006" name="Rango2_39_17"/>
    <protectedRange algorithmName="SHA-512" hashValue="XZw03RosI/l0z9FxmTtF29EdZ7P+4+ybhqoaAAUmURojSR5XbGfjC4f2i8gMqfY+RI9JvfdCA6PSh9TduXfUxA==" saltValue="5TPtLq2WoiRSae/yaDPnTw==" spinCount="100000" sqref="IA2006 HT2006:HY2006" name="Rango2_99_41_12"/>
    <protectedRange algorithmName="SHA-512" hashValue="9+DNppQbWrLYYUMoJ+lyQctV2bX3Vq9kZnegLbpjTLP49It2ovUbcartuoQTeXgP+TGpY//7mDH/UQlFCKDGiA==" saltValue="KUnni6YEm00anzSSvyLqQA==" spinCount="100000" sqref="HR2006:HS2006" name="Rango2_40_15"/>
    <protectedRange algorithmName="SHA-512" hashValue="XZw03RosI/l0z9FxmTtF29EdZ7P+4+ybhqoaAAUmURojSR5XbGfjC4f2i8gMqfY+RI9JvfdCA6PSh9TduXfUxA==" saltValue="5TPtLq2WoiRSae/yaDPnTw==" spinCount="100000" sqref="IK2006:IL2006" name="Rango2_99_79_4"/>
    <protectedRange algorithmName="SHA-512" hashValue="XZw03RosI/l0z9FxmTtF29EdZ7P+4+ybhqoaAAUmURojSR5XbGfjC4f2i8gMqfY+RI9JvfdCA6PSh9TduXfUxA==" saltValue="5TPtLq2WoiRSae/yaDPnTw==" spinCount="100000" sqref="IN2006" name="Rango2_99_80_22"/>
    <protectedRange algorithmName="SHA-512" hashValue="XZw03RosI/l0z9FxmTtF29EdZ7P+4+ybhqoaAAUmURojSR5XbGfjC4f2i8gMqfY+RI9JvfdCA6PSh9TduXfUxA==" saltValue="5TPtLq2WoiRSae/yaDPnTw==" spinCount="100000" sqref="DZ2007:EI2007" name="Rango2_99_18_18"/>
    <protectedRange algorithmName="SHA-512" hashValue="9+DNppQbWrLYYUMoJ+lyQctV2bX3Vq9kZnegLbpjTLP49It2ovUbcartuoQTeXgP+TGpY//7mDH/UQlFCKDGiA==" saltValue="KUnni6YEm00anzSSvyLqQA==" spinCount="100000" sqref="EM2007" name="Rango2_22_13"/>
    <protectedRange algorithmName="SHA-512" hashValue="XZw03RosI/l0z9FxmTtF29EdZ7P+4+ybhqoaAAUmURojSR5XbGfjC4f2i8gMqfY+RI9JvfdCA6PSh9TduXfUxA==" saltValue="5TPtLq2WoiRSae/yaDPnTw==" spinCount="100000" sqref="EQ2007:ER2007" name="Rango2_99_20_15"/>
    <protectedRange algorithmName="SHA-512" hashValue="XZw03RosI/l0z9FxmTtF29EdZ7P+4+ybhqoaAAUmURojSR5XbGfjC4f2i8gMqfY+RI9JvfdCA6PSh9TduXfUxA==" saltValue="5TPtLq2WoiRSae/yaDPnTw==" spinCount="100000" sqref="EU2007:EV2007" name="Rango2_99_22_15"/>
    <protectedRange algorithmName="SHA-512" hashValue="9+DNppQbWrLYYUMoJ+lyQctV2bX3Vq9kZnegLbpjTLP49It2ovUbcartuoQTeXgP+TGpY//7mDH/UQlFCKDGiA==" saltValue="KUnni6YEm00anzSSvyLqQA==" spinCount="100000" sqref="FB2007" name="Rango2_26_14"/>
    <protectedRange algorithmName="SHA-512" hashValue="XZw03RosI/l0z9FxmTtF29EdZ7P+4+ybhqoaAAUmURojSR5XbGfjC4f2i8gMqfY+RI9JvfdCA6PSh9TduXfUxA==" saltValue="5TPtLq2WoiRSae/yaDPnTw==" spinCount="100000" sqref="FE2007" name="Rango2_99_23_18"/>
    <protectedRange algorithmName="SHA-512" hashValue="9+DNppQbWrLYYUMoJ+lyQctV2bX3Vq9kZnegLbpjTLP49It2ovUbcartuoQTeXgP+TGpY//7mDH/UQlFCKDGiA==" saltValue="KUnni6YEm00anzSSvyLqQA==" spinCount="100000" sqref="FG2007" name="Rango2_35_15"/>
    <protectedRange algorithmName="SHA-512" hashValue="XZw03RosI/l0z9FxmTtF29EdZ7P+4+ybhqoaAAUmURojSR5XbGfjC4f2i8gMqfY+RI9JvfdCA6PSh9TduXfUxA==" saltValue="5TPtLq2WoiRSae/yaDPnTw==" spinCount="100000" sqref="FP2007:FQ2007" name="Rango2_99_27_17"/>
    <protectedRange algorithmName="SHA-512" hashValue="XZw03RosI/l0z9FxmTtF29EdZ7P+4+ybhqoaAAUmURojSR5XbGfjC4f2i8gMqfY+RI9JvfdCA6PSh9TduXfUxA==" saltValue="5TPtLq2WoiRSae/yaDPnTw==" spinCount="100000" sqref="FT2007" name="Rango2_99_29_14"/>
    <protectedRange algorithmName="SHA-512" hashValue="XZw03RosI/l0z9FxmTtF29EdZ7P+4+ybhqoaAAUmURojSR5XbGfjC4f2i8gMqfY+RI9JvfdCA6PSh9TduXfUxA==" saltValue="5TPtLq2WoiRSae/yaDPnTw==" spinCount="100000" sqref="FV2007:FW2007" name="Rango2_99_31_14"/>
    <protectedRange algorithmName="SHA-512" hashValue="Umj9+5Ys20VQPxBFtc6qE5LtKKSgPKwit+B8dd4XnEUaLfBM2ozpkEC4YxwK0SbBiAHDDex+pY+LomQ0lyuamQ==" saltValue="N2/MCRws+mmA+NXw0axolg==" spinCount="100000" sqref="FX2007" name="Rango2_31_2_2_15"/>
    <protectedRange algorithmName="SHA-512" hashValue="Rgskw+AQdeJ5qbJdarzTa3SCkJfDGziy0Uan5N0F3IWn/H3Z/e+VcB56R7Nes7MPxNHewNP1sSSucVjz3iTLeA==" saltValue="qKZH3DnwaZHBzy3cBZo1qQ==" spinCount="100000" sqref="GE2007" name="Rango2_31_28_1_15"/>
    <protectedRange algorithmName="SHA-512" hashValue="Umj9+5Ys20VQPxBFtc6qE5LtKKSgPKwit+B8dd4XnEUaLfBM2ozpkEC4YxwK0SbBiAHDDex+pY+LomQ0lyuamQ==" saltValue="N2/MCRws+mmA+NXw0axolg==" spinCount="100000" sqref="GD2007" name="Rango2_31_2_5_12"/>
    <protectedRange algorithmName="SHA-512" hashValue="Umj9+5Ys20VQPxBFtc6qE5LtKKSgPKwit+B8dd4XnEUaLfBM2ozpkEC4YxwK0SbBiAHDDex+pY+LomQ0lyuamQ==" saltValue="N2/MCRws+mmA+NXw0axolg==" spinCount="100000" sqref="GI2007 GG2007 GK2007" name="Rango2_31_2_6_12"/>
    <protectedRange algorithmName="SHA-512" hashValue="XZw03RosI/l0z9FxmTtF29EdZ7P+4+ybhqoaAAUmURojSR5XbGfjC4f2i8gMqfY+RI9JvfdCA6PSh9TduXfUxA==" saltValue="5TPtLq2WoiRSae/yaDPnTw==" spinCount="100000" sqref="GN2007 GL2007 GJ2007" name="Rango2_99_36_17"/>
    <protectedRange algorithmName="SHA-512" hashValue="EEHzbvEYwO1eufllBljOz0uf9BJ2ENtvOScQ7IsS321QhYbwKn7qhHKKP8cKj02rTDvVRMWvwQ1ZP0mZWsBprQ==" saltValue="CjXqBRFbKezlWOFV37MnDQ==" spinCount="100000" sqref="GP2007:GQ2007" name="Rango2_30_2_2_16"/>
    <protectedRange algorithmName="SHA-512" hashValue="EEHzbvEYwO1eufllBljOz0uf9BJ2ENtvOScQ7IsS321QhYbwKn7qhHKKP8cKj02rTDvVRMWvwQ1ZP0mZWsBprQ==" saltValue="CjXqBRFbKezlWOFV37MnDQ==" spinCount="100000" sqref="GV2007" name="Rango2_30_2_3_14"/>
    <protectedRange algorithmName="SHA-512" hashValue="XZw03RosI/l0z9FxmTtF29EdZ7P+4+ybhqoaAAUmURojSR5XbGfjC4f2i8gMqfY+RI9JvfdCA6PSh9TduXfUxA==" saltValue="5TPtLq2WoiRSae/yaDPnTw==" spinCount="100000" sqref="GX2007:GY2007" name="Rango2_99_39_12"/>
    <protectedRange algorithmName="SHA-512" hashValue="XZw03RosI/l0z9FxmTtF29EdZ7P+4+ybhqoaAAUmURojSR5XbGfjC4f2i8gMqfY+RI9JvfdCA6PSh9TduXfUxA==" saltValue="5TPtLq2WoiRSae/yaDPnTw==" spinCount="100000" sqref="HI2007" name="Rango2_99_40_16"/>
    <protectedRange algorithmName="SHA-512" hashValue="9+DNppQbWrLYYUMoJ+lyQctV2bX3Vq9kZnegLbpjTLP49It2ovUbcartuoQTeXgP+TGpY//7mDH/UQlFCKDGiA==" saltValue="KUnni6YEm00anzSSvyLqQA==" spinCount="100000" sqref="HC2007:HH2007" name="Rango2_39_18"/>
    <protectedRange algorithmName="SHA-512" hashValue="XZw03RosI/l0z9FxmTtF29EdZ7P+4+ybhqoaAAUmURojSR5XbGfjC4f2i8gMqfY+RI9JvfdCA6PSh9TduXfUxA==" saltValue="5TPtLq2WoiRSae/yaDPnTw==" spinCount="100000" sqref="IA2007 HT2007:HY2007" name="Rango2_99_41_13"/>
    <protectedRange algorithmName="SHA-512" hashValue="9+DNppQbWrLYYUMoJ+lyQctV2bX3Vq9kZnegLbpjTLP49It2ovUbcartuoQTeXgP+TGpY//7mDH/UQlFCKDGiA==" saltValue="KUnni6YEm00anzSSvyLqQA==" spinCount="100000" sqref="HR2007:HS2007" name="Rango2_40_16"/>
    <protectedRange algorithmName="SHA-512" hashValue="XZw03RosI/l0z9FxmTtF29EdZ7P+4+ybhqoaAAUmURojSR5XbGfjC4f2i8gMqfY+RI9JvfdCA6PSh9TduXfUxA==" saltValue="5TPtLq2WoiRSae/yaDPnTw==" spinCount="100000" sqref="IK2007:IL2007" name="Rango2_99_79_5"/>
    <protectedRange algorithmName="SHA-512" hashValue="XZw03RosI/l0z9FxmTtF29EdZ7P+4+ybhqoaAAUmURojSR5XbGfjC4f2i8gMqfY+RI9JvfdCA6PSh9TduXfUxA==" saltValue="5TPtLq2WoiRSae/yaDPnTw==" spinCount="100000" sqref="IN2007" name="Rango2_99_80_23"/>
    <protectedRange algorithmName="SHA-512" hashValue="XZw03RosI/l0z9FxmTtF29EdZ7P+4+ybhqoaAAUmURojSR5XbGfjC4f2i8gMqfY+RI9JvfdCA6PSh9TduXfUxA==" saltValue="5TPtLq2WoiRSae/yaDPnTw==" spinCount="100000" sqref="DZ2008:EI2010" name="Rango2_99_18_19"/>
    <protectedRange algorithmName="SHA-512" hashValue="9+DNppQbWrLYYUMoJ+lyQctV2bX3Vq9kZnegLbpjTLP49It2ovUbcartuoQTeXgP+TGpY//7mDH/UQlFCKDGiA==" saltValue="KUnni6YEm00anzSSvyLqQA==" spinCount="100000" sqref="EM2008:EM2010" name="Rango2_22_14"/>
    <protectedRange algorithmName="SHA-512" hashValue="XZw03RosI/l0z9FxmTtF29EdZ7P+4+ybhqoaAAUmURojSR5XbGfjC4f2i8gMqfY+RI9JvfdCA6PSh9TduXfUxA==" saltValue="5TPtLq2WoiRSae/yaDPnTw==" spinCount="100000" sqref="EQ2008:ER2010" name="Rango2_99_20_16"/>
    <protectedRange algorithmName="SHA-512" hashValue="XZw03RosI/l0z9FxmTtF29EdZ7P+4+ybhqoaAAUmURojSR5XbGfjC4f2i8gMqfY+RI9JvfdCA6PSh9TduXfUxA==" saltValue="5TPtLq2WoiRSae/yaDPnTw==" spinCount="100000" sqref="EU2008:EV2010" name="Rango2_99_22_16"/>
    <protectedRange algorithmName="SHA-512" hashValue="9+DNppQbWrLYYUMoJ+lyQctV2bX3Vq9kZnegLbpjTLP49It2ovUbcartuoQTeXgP+TGpY//7mDH/UQlFCKDGiA==" saltValue="KUnni6YEm00anzSSvyLqQA==" spinCount="100000" sqref="FB2008:FB2010" name="Rango2_26_15"/>
    <protectedRange algorithmName="SHA-512" hashValue="XZw03RosI/l0z9FxmTtF29EdZ7P+4+ybhqoaAAUmURojSR5XbGfjC4f2i8gMqfY+RI9JvfdCA6PSh9TduXfUxA==" saltValue="5TPtLq2WoiRSae/yaDPnTw==" spinCount="100000" sqref="FE2008:FE2010" name="Rango2_99_23_19"/>
    <protectedRange algorithmName="SHA-512" hashValue="9+DNppQbWrLYYUMoJ+lyQctV2bX3Vq9kZnegLbpjTLP49It2ovUbcartuoQTeXgP+TGpY//7mDH/UQlFCKDGiA==" saltValue="KUnni6YEm00anzSSvyLqQA==" spinCount="100000" sqref="FG2008:FG2010" name="Rango2_35_16"/>
    <protectedRange algorithmName="SHA-512" hashValue="XZw03RosI/l0z9FxmTtF29EdZ7P+4+ybhqoaAAUmURojSR5XbGfjC4f2i8gMqfY+RI9JvfdCA6PSh9TduXfUxA==" saltValue="5TPtLq2WoiRSae/yaDPnTw==" spinCount="100000" sqref="FP2008:FQ2010" name="Rango2_99_27_18"/>
    <protectedRange algorithmName="SHA-512" hashValue="XZw03RosI/l0z9FxmTtF29EdZ7P+4+ybhqoaAAUmURojSR5XbGfjC4f2i8gMqfY+RI9JvfdCA6PSh9TduXfUxA==" saltValue="5TPtLq2WoiRSae/yaDPnTw==" spinCount="100000" sqref="FT2008:FT2010" name="Rango2_99_29_15"/>
    <protectedRange algorithmName="SHA-512" hashValue="XZw03RosI/l0z9FxmTtF29EdZ7P+4+ybhqoaAAUmURojSR5XbGfjC4f2i8gMqfY+RI9JvfdCA6PSh9TduXfUxA==" saltValue="5TPtLq2WoiRSae/yaDPnTw==" spinCount="100000" sqref="FV2008:FW2010" name="Rango2_99_31_15"/>
    <protectedRange algorithmName="SHA-512" hashValue="Umj9+5Ys20VQPxBFtc6qE5LtKKSgPKwit+B8dd4XnEUaLfBM2ozpkEC4YxwK0SbBiAHDDex+pY+LomQ0lyuamQ==" saltValue="N2/MCRws+mmA+NXw0axolg==" spinCount="100000" sqref="FX2008:FX2010" name="Rango2_31_2_2_16"/>
    <protectedRange algorithmName="SHA-512" hashValue="Umj9+5Ys20VQPxBFtc6qE5LtKKSgPKwit+B8dd4XnEUaLfBM2ozpkEC4YxwK0SbBiAHDDex+pY+LomQ0lyuamQ==" saltValue="N2/MCRws+mmA+NXw0axolg==" spinCount="100000" sqref="GA2008 GA2010" name="Rango2_31_2_4_14"/>
    <protectedRange algorithmName="SHA-512" hashValue="Rgskw+AQdeJ5qbJdarzTa3SCkJfDGziy0Uan5N0F3IWn/H3Z/e+VcB56R7Nes7MPxNHewNP1sSSucVjz3iTLeA==" saltValue="qKZH3DnwaZHBzy3cBZo1qQ==" spinCount="100000" sqref="GE2008:GE2010" name="Rango2_31_28_1_16"/>
    <protectedRange algorithmName="SHA-512" hashValue="Umj9+5Ys20VQPxBFtc6qE5LtKKSgPKwit+B8dd4XnEUaLfBM2ozpkEC4YxwK0SbBiAHDDex+pY+LomQ0lyuamQ==" saltValue="N2/MCRws+mmA+NXw0axolg==" spinCount="100000" sqref="GD2008:GD2010" name="Rango2_31_2_5_13"/>
    <protectedRange algorithmName="SHA-512" hashValue="Umj9+5Ys20VQPxBFtc6qE5LtKKSgPKwit+B8dd4XnEUaLfBM2ozpkEC4YxwK0SbBiAHDDex+pY+LomQ0lyuamQ==" saltValue="N2/MCRws+mmA+NXw0axolg==" spinCount="100000" sqref="GI2008:GI2010 GG2008:GG2010 GK2008:GK2010" name="Rango2_31_2_6_13"/>
    <protectedRange algorithmName="SHA-512" hashValue="XZw03RosI/l0z9FxmTtF29EdZ7P+4+ybhqoaAAUmURojSR5XbGfjC4f2i8gMqfY+RI9JvfdCA6PSh9TduXfUxA==" saltValue="5TPtLq2WoiRSae/yaDPnTw==" spinCount="100000" sqref="GN2008:GN2010 GL2008:GL2010 GJ2008:GJ2010" name="Rango2_99_36_18"/>
    <protectedRange algorithmName="SHA-512" hashValue="EEHzbvEYwO1eufllBljOz0uf9BJ2ENtvOScQ7IsS321QhYbwKn7qhHKKP8cKj02rTDvVRMWvwQ1ZP0mZWsBprQ==" saltValue="CjXqBRFbKezlWOFV37MnDQ==" spinCount="100000" sqref="GP2008:GQ2010" name="Rango2_30_2_2_17"/>
    <protectedRange algorithmName="SHA-512" hashValue="EEHzbvEYwO1eufllBljOz0uf9BJ2ENtvOScQ7IsS321QhYbwKn7qhHKKP8cKj02rTDvVRMWvwQ1ZP0mZWsBprQ==" saltValue="CjXqBRFbKezlWOFV37MnDQ==" spinCount="100000" sqref="GV2008:GV2010" name="Rango2_30_2_3_15"/>
    <protectedRange algorithmName="SHA-512" hashValue="XZw03RosI/l0z9FxmTtF29EdZ7P+4+ybhqoaAAUmURojSR5XbGfjC4f2i8gMqfY+RI9JvfdCA6PSh9TduXfUxA==" saltValue="5TPtLq2WoiRSae/yaDPnTw==" spinCount="100000" sqref="GX2008:GY2010" name="Rango2_99_39_13"/>
    <protectedRange algorithmName="SHA-512" hashValue="XZw03RosI/l0z9FxmTtF29EdZ7P+4+ybhqoaAAUmURojSR5XbGfjC4f2i8gMqfY+RI9JvfdCA6PSh9TduXfUxA==" saltValue="5TPtLq2WoiRSae/yaDPnTw==" spinCount="100000" sqref="HI2008:HI2010" name="Rango2_99_40_17"/>
    <protectedRange algorithmName="SHA-512" hashValue="9+DNppQbWrLYYUMoJ+lyQctV2bX3Vq9kZnegLbpjTLP49It2ovUbcartuoQTeXgP+TGpY//7mDH/UQlFCKDGiA==" saltValue="KUnni6YEm00anzSSvyLqQA==" spinCount="100000" sqref="HC2008:HH2010" name="Rango2_39_19"/>
    <protectedRange algorithmName="SHA-512" hashValue="XZw03RosI/l0z9FxmTtF29EdZ7P+4+ybhqoaAAUmURojSR5XbGfjC4f2i8gMqfY+RI9JvfdCA6PSh9TduXfUxA==" saltValue="5TPtLq2WoiRSae/yaDPnTw==" spinCount="100000" sqref="IA2008:IA2010 HT2008:HY2010" name="Rango2_99_41_14"/>
    <protectedRange algorithmName="SHA-512" hashValue="9+DNppQbWrLYYUMoJ+lyQctV2bX3Vq9kZnegLbpjTLP49It2ovUbcartuoQTeXgP+TGpY//7mDH/UQlFCKDGiA==" saltValue="KUnni6YEm00anzSSvyLqQA==" spinCount="100000" sqref="HR2008:HS2010" name="Rango2_40_17"/>
    <protectedRange algorithmName="SHA-512" hashValue="XZw03RosI/l0z9FxmTtF29EdZ7P+4+ybhqoaAAUmURojSR5XbGfjC4f2i8gMqfY+RI9JvfdCA6PSh9TduXfUxA==" saltValue="5TPtLq2WoiRSae/yaDPnTw==" spinCount="100000" sqref="IK2008:IL2010" name="Rango2_99_79_6"/>
    <protectedRange algorithmName="SHA-512" hashValue="XZw03RosI/l0z9FxmTtF29EdZ7P+4+ybhqoaAAUmURojSR5XbGfjC4f2i8gMqfY+RI9JvfdCA6PSh9TduXfUxA==" saltValue="5TPtLq2WoiRSae/yaDPnTw==" spinCount="100000" sqref="IN2008:IN2010" name="Rango2_99_80_24"/>
    <protectedRange algorithmName="SHA-512" hashValue="XZw03RosI/l0z9FxmTtF29EdZ7P+4+ybhqoaAAUmURojSR5XbGfjC4f2i8gMqfY+RI9JvfdCA6PSh9TduXfUxA==" saltValue="5TPtLq2WoiRSae/yaDPnTw==" spinCount="100000" sqref="DZ2011:EI2011" name="Rango2_99_18_20"/>
    <protectedRange algorithmName="SHA-512" hashValue="9+DNppQbWrLYYUMoJ+lyQctV2bX3Vq9kZnegLbpjTLP49It2ovUbcartuoQTeXgP+TGpY//7mDH/UQlFCKDGiA==" saltValue="KUnni6YEm00anzSSvyLqQA==" spinCount="100000" sqref="EM2011" name="Rango2_22_15"/>
    <protectedRange algorithmName="SHA-512" hashValue="XZw03RosI/l0z9FxmTtF29EdZ7P+4+ybhqoaAAUmURojSR5XbGfjC4f2i8gMqfY+RI9JvfdCA6PSh9TduXfUxA==" saltValue="5TPtLq2WoiRSae/yaDPnTw==" spinCount="100000" sqref="EQ2011:ER2011" name="Rango2_99_20_17"/>
    <protectedRange algorithmName="SHA-512" hashValue="XZw03RosI/l0z9FxmTtF29EdZ7P+4+ybhqoaAAUmURojSR5XbGfjC4f2i8gMqfY+RI9JvfdCA6PSh9TduXfUxA==" saltValue="5TPtLq2WoiRSae/yaDPnTw==" spinCount="100000" sqref="EU2011:EV2011" name="Rango2_99_22_17"/>
    <protectedRange algorithmName="SHA-512" hashValue="9+DNppQbWrLYYUMoJ+lyQctV2bX3Vq9kZnegLbpjTLP49It2ovUbcartuoQTeXgP+TGpY//7mDH/UQlFCKDGiA==" saltValue="KUnni6YEm00anzSSvyLqQA==" spinCount="100000" sqref="FB2011" name="Rango2_26_16"/>
    <protectedRange algorithmName="SHA-512" hashValue="XZw03RosI/l0z9FxmTtF29EdZ7P+4+ybhqoaAAUmURojSR5XbGfjC4f2i8gMqfY+RI9JvfdCA6PSh9TduXfUxA==" saltValue="5TPtLq2WoiRSae/yaDPnTw==" spinCount="100000" sqref="FE2011" name="Rango2_99_23_20"/>
    <protectedRange algorithmName="SHA-512" hashValue="9+DNppQbWrLYYUMoJ+lyQctV2bX3Vq9kZnegLbpjTLP49It2ovUbcartuoQTeXgP+TGpY//7mDH/UQlFCKDGiA==" saltValue="KUnni6YEm00anzSSvyLqQA==" spinCount="100000" sqref="FG2011" name="Rango2_35_17"/>
    <protectedRange algorithmName="SHA-512" hashValue="XZw03RosI/l0z9FxmTtF29EdZ7P+4+ybhqoaAAUmURojSR5XbGfjC4f2i8gMqfY+RI9JvfdCA6PSh9TduXfUxA==" saltValue="5TPtLq2WoiRSae/yaDPnTw==" spinCount="100000" sqref="FP2011:FQ2011" name="Rango2_99_27_19"/>
    <protectedRange algorithmName="SHA-512" hashValue="XZw03RosI/l0z9FxmTtF29EdZ7P+4+ybhqoaAAUmURojSR5XbGfjC4f2i8gMqfY+RI9JvfdCA6PSh9TduXfUxA==" saltValue="5TPtLq2WoiRSae/yaDPnTw==" spinCount="100000" sqref="FT2011" name="Rango2_99_29_16"/>
    <protectedRange algorithmName="SHA-512" hashValue="XZw03RosI/l0z9FxmTtF29EdZ7P+4+ybhqoaAAUmURojSR5XbGfjC4f2i8gMqfY+RI9JvfdCA6PSh9TduXfUxA==" saltValue="5TPtLq2WoiRSae/yaDPnTw==" spinCount="100000" sqref="FV2011:FW2011" name="Rango2_99_31_16"/>
    <protectedRange algorithmName="SHA-512" hashValue="Umj9+5Ys20VQPxBFtc6qE5LtKKSgPKwit+B8dd4XnEUaLfBM2ozpkEC4YxwK0SbBiAHDDex+pY+LomQ0lyuamQ==" saltValue="N2/MCRws+mmA+NXw0axolg==" spinCount="100000" sqref="FX2011" name="Rango2_31_2_2_17"/>
    <protectedRange algorithmName="SHA-512" hashValue="Umj9+5Ys20VQPxBFtc6qE5LtKKSgPKwit+B8dd4XnEUaLfBM2ozpkEC4YxwK0SbBiAHDDex+pY+LomQ0lyuamQ==" saltValue="N2/MCRws+mmA+NXw0axolg==" spinCount="100000" sqref="GA2011" name="Rango2_31_2_4_15"/>
    <protectedRange algorithmName="SHA-512" hashValue="Rgskw+AQdeJ5qbJdarzTa3SCkJfDGziy0Uan5N0F3IWn/H3Z/e+VcB56R7Nes7MPxNHewNP1sSSucVjz3iTLeA==" saltValue="qKZH3DnwaZHBzy3cBZo1qQ==" spinCount="100000" sqref="GE2011" name="Rango2_31_28_1_17"/>
    <protectedRange algorithmName="SHA-512" hashValue="Umj9+5Ys20VQPxBFtc6qE5LtKKSgPKwit+B8dd4XnEUaLfBM2ozpkEC4YxwK0SbBiAHDDex+pY+LomQ0lyuamQ==" saltValue="N2/MCRws+mmA+NXw0axolg==" spinCount="100000" sqref="GD2011" name="Rango2_31_2_5_14"/>
    <protectedRange algorithmName="SHA-512" hashValue="Umj9+5Ys20VQPxBFtc6qE5LtKKSgPKwit+B8dd4XnEUaLfBM2ozpkEC4YxwK0SbBiAHDDex+pY+LomQ0lyuamQ==" saltValue="N2/MCRws+mmA+NXw0axolg==" spinCount="100000" sqref="GI2011 GG2011 GK2011" name="Rango2_31_2_6_14"/>
    <protectedRange algorithmName="SHA-512" hashValue="XZw03RosI/l0z9FxmTtF29EdZ7P+4+ybhqoaAAUmURojSR5XbGfjC4f2i8gMqfY+RI9JvfdCA6PSh9TduXfUxA==" saltValue="5TPtLq2WoiRSae/yaDPnTw==" spinCount="100000" sqref="GN2011 GL2011 GJ2011" name="Rango2_99_36_19"/>
    <protectedRange algorithmName="SHA-512" hashValue="EEHzbvEYwO1eufllBljOz0uf9BJ2ENtvOScQ7IsS321QhYbwKn7qhHKKP8cKj02rTDvVRMWvwQ1ZP0mZWsBprQ==" saltValue="CjXqBRFbKezlWOFV37MnDQ==" spinCount="100000" sqref="GP2011:GQ2011" name="Rango2_30_2_2_18"/>
    <protectedRange algorithmName="SHA-512" hashValue="EEHzbvEYwO1eufllBljOz0uf9BJ2ENtvOScQ7IsS321QhYbwKn7qhHKKP8cKj02rTDvVRMWvwQ1ZP0mZWsBprQ==" saltValue="CjXqBRFbKezlWOFV37MnDQ==" spinCount="100000" sqref="GV2011" name="Rango2_30_2_3_16"/>
    <protectedRange algorithmName="SHA-512" hashValue="XZw03RosI/l0z9FxmTtF29EdZ7P+4+ybhqoaAAUmURojSR5XbGfjC4f2i8gMqfY+RI9JvfdCA6PSh9TduXfUxA==" saltValue="5TPtLq2WoiRSae/yaDPnTw==" spinCount="100000" sqref="GX2011:GY2011" name="Rango2_99_39_14"/>
    <protectedRange algorithmName="SHA-512" hashValue="XZw03RosI/l0z9FxmTtF29EdZ7P+4+ybhqoaAAUmURojSR5XbGfjC4f2i8gMqfY+RI9JvfdCA6PSh9TduXfUxA==" saltValue="5TPtLq2WoiRSae/yaDPnTw==" spinCount="100000" sqref="HI2011" name="Rango2_99_40_18"/>
    <protectedRange algorithmName="SHA-512" hashValue="9+DNppQbWrLYYUMoJ+lyQctV2bX3Vq9kZnegLbpjTLP49It2ovUbcartuoQTeXgP+TGpY//7mDH/UQlFCKDGiA==" saltValue="KUnni6YEm00anzSSvyLqQA==" spinCount="100000" sqref="HC2011:HH2011" name="Rango2_39_20"/>
    <protectedRange algorithmName="SHA-512" hashValue="XZw03RosI/l0z9FxmTtF29EdZ7P+4+ybhqoaAAUmURojSR5XbGfjC4f2i8gMqfY+RI9JvfdCA6PSh9TduXfUxA==" saltValue="5TPtLq2WoiRSae/yaDPnTw==" spinCount="100000" sqref="IA2011 HT2011:HY2011" name="Rango2_99_41_15"/>
    <protectedRange algorithmName="SHA-512" hashValue="9+DNppQbWrLYYUMoJ+lyQctV2bX3Vq9kZnegLbpjTLP49It2ovUbcartuoQTeXgP+TGpY//7mDH/UQlFCKDGiA==" saltValue="KUnni6YEm00anzSSvyLqQA==" spinCount="100000" sqref="HR2011:HS2011" name="Rango2_40_18"/>
    <protectedRange algorithmName="SHA-512" hashValue="XZw03RosI/l0z9FxmTtF29EdZ7P+4+ybhqoaAAUmURojSR5XbGfjC4f2i8gMqfY+RI9JvfdCA6PSh9TduXfUxA==" saltValue="5TPtLq2WoiRSae/yaDPnTw==" spinCount="100000" sqref="IK2011:IL2011" name="Rango2_99_79_7"/>
    <protectedRange algorithmName="SHA-512" hashValue="XZw03RosI/l0z9FxmTtF29EdZ7P+4+ybhqoaAAUmURojSR5XbGfjC4f2i8gMqfY+RI9JvfdCA6PSh9TduXfUxA==" saltValue="5TPtLq2WoiRSae/yaDPnTw==" spinCount="100000" sqref="IN2011" name="Rango2_99_80_25"/>
    <protectedRange algorithmName="SHA-512" hashValue="XZw03RosI/l0z9FxmTtF29EdZ7P+4+ybhqoaAAUmURojSR5XbGfjC4f2i8gMqfY+RI9JvfdCA6PSh9TduXfUxA==" saltValue="5TPtLq2WoiRSae/yaDPnTw==" spinCount="100000" sqref="DZ2012:EI2013" name="Rango2_99_18_21"/>
    <protectedRange algorithmName="SHA-512" hashValue="9+DNppQbWrLYYUMoJ+lyQctV2bX3Vq9kZnegLbpjTLP49It2ovUbcartuoQTeXgP+TGpY//7mDH/UQlFCKDGiA==" saltValue="KUnni6YEm00anzSSvyLqQA==" spinCount="100000" sqref="EM2012:EM2013" name="Rango2_22_16"/>
    <protectedRange algorithmName="SHA-512" hashValue="XZw03RosI/l0z9FxmTtF29EdZ7P+4+ybhqoaAAUmURojSR5XbGfjC4f2i8gMqfY+RI9JvfdCA6PSh9TduXfUxA==" saltValue="5TPtLq2WoiRSae/yaDPnTw==" spinCount="100000" sqref="EQ2012:ER2013" name="Rango2_99_20_18"/>
    <protectedRange algorithmName="SHA-512" hashValue="XZw03RosI/l0z9FxmTtF29EdZ7P+4+ybhqoaAAUmURojSR5XbGfjC4f2i8gMqfY+RI9JvfdCA6PSh9TduXfUxA==" saltValue="5TPtLq2WoiRSae/yaDPnTw==" spinCount="100000" sqref="EU2012:EV2013" name="Rango2_99_22_18"/>
    <protectedRange algorithmName="SHA-512" hashValue="9+DNppQbWrLYYUMoJ+lyQctV2bX3Vq9kZnegLbpjTLP49It2ovUbcartuoQTeXgP+TGpY//7mDH/UQlFCKDGiA==" saltValue="KUnni6YEm00anzSSvyLqQA==" spinCount="100000" sqref="FB2012:FB2013" name="Rango2_26_17"/>
    <protectedRange algorithmName="SHA-512" hashValue="XZw03RosI/l0z9FxmTtF29EdZ7P+4+ybhqoaAAUmURojSR5XbGfjC4f2i8gMqfY+RI9JvfdCA6PSh9TduXfUxA==" saltValue="5TPtLq2WoiRSae/yaDPnTw==" spinCount="100000" sqref="FE2012:FE2013" name="Rango2_99_23_21"/>
    <protectedRange algorithmName="SHA-512" hashValue="9+DNppQbWrLYYUMoJ+lyQctV2bX3Vq9kZnegLbpjTLP49It2ovUbcartuoQTeXgP+TGpY//7mDH/UQlFCKDGiA==" saltValue="KUnni6YEm00anzSSvyLqQA==" spinCount="100000" sqref="FG2012:FG2013" name="Rango2_35_18"/>
    <protectedRange algorithmName="SHA-512" hashValue="XZw03RosI/l0z9FxmTtF29EdZ7P+4+ybhqoaAAUmURojSR5XbGfjC4f2i8gMqfY+RI9JvfdCA6PSh9TduXfUxA==" saltValue="5TPtLq2WoiRSae/yaDPnTw==" spinCount="100000" sqref="FP2012:FQ2013" name="Rango2_99_27_20"/>
    <protectedRange algorithmName="SHA-512" hashValue="XZw03RosI/l0z9FxmTtF29EdZ7P+4+ybhqoaAAUmURojSR5XbGfjC4f2i8gMqfY+RI9JvfdCA6PSh9TduXfUxA==" saltValue="5TPtLq2WoiRSae/yaDPnTw==" spinCount="100000" sqref="FT2012:FT2013" name="Rango2_99_29_17"/>
    <protectedRange algorithmName="SHA-512" hashValue="XZw03RosI/l0z9FxmTtF29EdZ7P+4+ybhqoaAAUmURojSR5XbGfjC4f2i8gMqfY+RI9JvfdCA6PSh9TduXfUxA==" saltValue="5TPtLq2WoiRSae/yaDPnTw==" spinCount="100000" sqref="FV2012:FW2013" name="Rango2_99_31_17"/>
    <protectedRange algorithmName="SHA-512" hashValue="Umj9+5Ys20VQPxBFtc6qE5LtKKSgPKwit+B8dd4XnEUaLfBM2ozpkEC4YxwK0SbBiAHDDex+pY+LomQ0lyuamQ==" saltValue="N2/MCRws+mmA+NXw0axolg==" spinCount="100000" sqref="FX2012:FX2013" name="Rango2_31_2_2_18"/>
    <protectedRange algorithmName="SHA-512" hashValue="Rgskw+AQdeJ5qbJdarzTa3SCkJfDGziy0Uan5N0F3IWn/H3Z/e+VcB56R7Nes7MPxNHewNP1sSSucVjz3iTLeA==" saltValue="qKZH3DnwaZHBzy3cBZo1qQ==" spinCount="100000" sqref="GE2012:GE2013" name="Rango2_31_28_1_18"/>
    <protectedRange algorithmName="SHA-512" hashValue="Umj9+5Ys20VQPxBFtc6qE5LtKKSgPKwit+B8dd4XnEUaLfBM2ozpkEC4YxwK0SbBiAHDDex+pY+LomQ0lyuamQ==" saltValue="N2/MCRws+mmA+NXw0axolg==" spinCount="100000" sqref="GD2012:GD2013" name="Rango2_31_2_5_15"/>
    <protectedRange algorithmName="SHA-512" hashValue="Umj9+5Ys20VQPxBFtc6qE5LtKKSgPKwit+B8dd4XnEUaLfBM2ozpkEC4YxwK0SbBiAHDDex+pY+LomQ0lyuamQ==" saltValue="N2/MCRws+mmA+NXw0axolg==" spinCount="100000" sqref="GI2012:GI2013 GG2012:GG2013 GK2012:GK2013" name="Rango2_31_2_6_15"/>
    <protectedRange algorithmName="SHA-512" hashValue="XZw03RosI/l0z9FxmTtF29EdZ7P+4+ybhqoaAAUmURojSR5XbGfjC4f2i8gMqfY+RI9JvfdCA6PSh9TduXfUxA==" saltValue="5TPtLq2WoiRSae/yaDPnTw==" spinCount="100000" sqref="GN2012:GN2013 GL2012:GL2013 GJ2012:GJ2013" name="Rango2_99_36_20"/>
    <protectedRange algorithmName="SHA-512" hashValue="EEHzbvEYwO1eufllBljOz0uf9BJ2ENtvOScQ7IsS321QhYbwKn7qhHKKP8cKj02rTDvVRMWvwQ1ZP0mZWsBprQ==" saltValue="CjXqBRFbKezlWOFV37MnDQ==" spinCount="100000" sqref="GP2012:GQ2013" name="Rango2_30_2_2_19"/>
    <protectedRange algorithmName="SHA-512" hashValue="EEHzbvEYwO1eufllBljOz0uf9BJ2ENtvOScQ7IsS321QhYbwKn7qhHKKP8cKj02rTDvVRMWvwQ1ZP0mZWsBprQ==" saltValue="CjXqBRFbKezlWOFV37MnDQ==" spinCount="100000" sqref="GV2012:GV2013" name="Rango2_30_2_3_17"/>
    <protectedRange algorithmName="SHA-512" hashValue="XZw03RosI/l0z9FxmTtF29EdZ7P+4+ybhqoaAAUmURojSR5XbGfjC4f2i8gMqfY+RI9JvfdCA6PSh9TduXfUxA==" saltValue="5TPtLq2WoiRSae/yaDPnTw==" spinCount="100000" sqref="GX2012:GY2013" name="Rango2_99_39_15"/>
    <protectedRange algorithmName="SHA-512" hashValue="XZw03RosI/l0z9FxmTtF29EdZ7P+4+ybhqoaAAUmURojSR5XbGfjC4f2i8gMqfY+RI9JvfdCA6PSh9TduXfUxA==" saltValue="5TPtLq2WoiRSae/yaDPnTw==" spinCount="100000" sqref="HI2012:HI2013" name="Rango2_99_40_19"/>
    <protectedRange algorithmName="SHA-512" hashValue="9+DNppQbWrLYYUMoJ+lyQctV2bX3Vq9kZnegLbpjTLP49It2ovUbcartuoQTeXgP+TGpY//7mDH/UQlFCKDGiA==" saltValue="KUnni6YEm00anzSSvyLqQA==" spinCount="100000" sqref="HC2012:HH2013" name="Rango2_39_21"/>
    <protectedRange algorithmName="SHA-512" hashValue="XZw03RosI/l0z9FxmTtF29EdZ7P+4+ybhqoaAAUmURojSR5XbGfjC4f2i8gMqfY+RI9JvfdCA6PSh9TduXfUxA==" saltValue="5TPtLq2WoiRSae/yaDPnTw==" spinCount="100000" sqref="IA2012:IA2013 HT2012:HY2013" name="Rango2_99_41_16"/>
    <protectedRange algorithmName="SHA-512" hashValue="9+DNppQbWrLYYUMoJ+lyQctV2bX3Vq9kZnegLbpjTLP49It2ovUbcartuoQTeXgP+TGpY//7mDH/UQlFCKDGiA==" saltValue="KUnni6YEm00anzSSvyLqQA==" spinCount="100000" sqref="HR2012:HS2013" name="Rango2_40_19"/>
    <protectedRange algorithmName="SHA-512" hashValue="XZw03RosI/l0z9FxmTtF29EdZ7P+4+ybhqoaAAUmURojSR5XbGfjC4f2i8gMqfY+RI9JvfdCA6PSh9TduXfUxA==" saltValue="5TPtLq2WoiRSae/yaDPnTw==" spinCount="100000" sqref="IK2012:IL2013" name="Rango2_99_79_8"/>
    <protectedRange algorithmName="SHA-512" hashValue="XZw03RosI/l0z9FxmTtF29EdZ7P+4+ybhqoaAAUmURojSR5XbGfjC4f2i8gMqfY+RI9JvfdCA6PSh9TduXfUxA==" saltValue="5TPtLq2WoiRSae/yaDPnTw==" spinCount="100000" sqref="IN2012:IN2013" name="Rango2_99_80_26"/>
    <protectedRange algorithmName="SHA-512" hashValue="XZw03RosI/l0z9FxmTtF29EdZ7P+4+ybhqoaAAUmURojSR5XbGfjC4f2i8gMqfY+RI9JvfdCA6PSh9TduXfUxA==" saltValue="5TPtLq2WoiRSae/yaDPnTw==" spinCount="100000" sqref="DZ2014:EI2014" name="Rango2_99_18_22"/>
    <protectedRange algorithmName="SHA-512" hashValue="9+DNppQbWrLYYUMoJ+lyQctV2bX3Vq9kZnegLbpjTLP49It2ovUbcartuoQTeXgP+TGpY//7mDH/UQlFCKDGiA==" saltValue="KUnni6YEm00anzSSvyLqQA==" spinCount="100000" sqref="EM2014" name="Rango2_22_17"/>
    <protectedRange algorithmName="SHA-512" hashValue="XZw03RosI/l0z9FxmTtF29EdZ7P+4+ybhqoaAAUmURojSR5XbGfjC4f2i8gMqfY+RI9JvfdCA6PSh9TduXfUxA==" saltValue="5TPtLq2WoiRSae/yaDPnTw==" spinCount="100000" sqref="EQ2014:ER2014" name="Rango2_99_20_19"/>
    <protectedRange algorithmName="SHA-512" hashValue="XZw03RosI/l0z9FxmTtF29EdZ7P+4+ybhqoaAAUmURojSR5XbGfjC4f2i8gMqfY+RI9JvfdCA6PSh9TduXfUxA==" saltValue="5TPtLq2WoiRSae/yaDPnTw==" spinCount="100000" sqref="EU2014:EV2014" name="Rango2_99_22_19"/>
    <protectedRange algorithmName="SHA-512" hashValue="9+DNppQbWrLYYUMoJ+lyQctV2bX3Vq9kZnegLbpjTLP49It2ovUbcartuoQTeXgP+TGpY//7mDH/UQlFCKDGiA==" saltValue="KUnni6YEm00anzSSvyLqQA==" spinCount="100000" sqref="FB2014" name="Rango2_26_18"/>
    <protectedRange algorithmName="SHA-512" hashValue="XZw03RosI/l0z9FxmTtF29EdZ7P+4+ybhqoaAAUmURojSR5XbGfjC4f2i8gMqfY+RI9JvfdCA6PSh9TduXfUxA==" saltValue="5TPtLq2WoiRSae/yaDPnTw==" spinCount="100000" sqref="FE2014" name="Rango2_99_23_22"/>
    <protectedRange algorithmName="SHA-512" hashValue="9+DNppQbWrLYYUMoJ+lyQctV2bX3Vq9kZnegLbpjTLP49It2ovUbcartuoQTeXgP+TGpY//7mDH/UQlFCKDGiA==" saltValue="KUnni6YEm00anzSSvyLqQA==" spinCount="100000" sqref="FG2014" name="Rango2_35_19"/>
    <protectedRange algorithmName="SHA-512" hashValue="XZw03RosI/l0z9FxmTtF29EdZ7P+4+ybhqoaAAUmURojSR5XbGfjC4f2i8gMqfY+RI9JvfdCA6PSh9TduXfUxA==" saltValue="5TPtLq2WoiRSae/yaDPnTw==" spinCount="100000" sqref="FP2014:FQ2014" name="Rango2_99_27_21"/>
    <protectedRange algorithmName="SHA-512" hashValue="XZw03RosI/l0z9FxmTtF29EdZ7P+4+ybhqoaAAUmURojSR5XbGfjC4f2i8gMqfY+RI9JvfdCA6PSh9TduXfUxA==" saltValue="5TPtLq2WoiRSae/yaDPnTw==" spinCount="100000" sqref="FT2014" name="Rango2_99_29_18"/>
    <protectedRange algorithmName="SHA-512" hashValue="XZw03RosI/l0z9FxmTtF29EdZ7P+4+ybhqoaAAUmURojSR5XbGfjC4f2i8gMqfY+RI9JvfdCA6PSh9TduXfUxA==" saltValue="5TPtLq2WoiRSae/yaDPnTw==" spinCount="100000" sqref="FV2014:FW2014" name="Rango2_99_31_18"/>
    <protectedRange algorithmName="SHA-512" hashValue="Umj9+5Ys20VQPxBFtc6qE5LtKKSgPKwit+B8dd4XnEUaLfBM2ozpkEC4YxwK0SbBiAHDDex+pY+LomQ0lyuamQ==" saltValue="N2/MCRws+mmA+NXw0axolg==" spinCount="100000" sqref="FX2014" name="Rango2_31_2_2_19"/>
    <protectedRange algorithmName="SHA-512" hashValue="Rgskw+AQdeJ5qbJdarzTa3SCkJfDGziy0Uan5N0F3IWn/H3Z/e+VcB56R7Nes7MPxNHewNP1sSSucVjz3iTLeA==" saltValue="qKZH3DnwaZHBzy3cBZo1qQ==" spinCount="100000" sqref="GE2014" name="Rango2_31_28_1_19"/>
    <protectedRange algorithmName="SHA-512" hashValue="Umj9+5Ys20VQPxBFtc6qE5LtKKSgPKwit+B8dd4XnEUaLfBM2ozpkEC4YxwK0SbBiAHDDex+pY+LomQ0lyuamQ==" saltValue="N2/MCRws+mmA+NXw0axolg==" spinCount="100000" sqref="GD2014" name="Rango2_31_2_5_16"/>
    <protectedRange algorithmName="SHA-512" hashValue="Umj9+5Ys20VQPxBFtc6qE5LtKKSgPKwit+B8dd4XnEUaLfBM2ozpkEC4YxwK0SbBiAHDDex+pY+LomQ0lyuamQ==" saltValue="N2/MCRws+mmA+NXw0axolg==" spinCount="100000" sqref="GI2014 GG2014 GK2014" name="Rango2_31_2_6_16"/>
    <protectedRange algorithmName="SHA-512" hashValue="XZw03RosI/l0z9FxmTtF29EdZ7P+4+ybhqoaAAUmURojSR5XbGfjC4f2i8gMqfY+RI9JvfdCA6PSh9TduXfUxA==" saltValue="5TPtLq2WoiRSae/yaDPnTw==" spinCount="100000" sqref="GN2014 GL2014 GJ2014" name="Rango2_99_36_21"/>
    <protectedRange algorithmName="SHA-512" hashValue="EEHzbvEYwO1eufllBljOz0uf9BJ2ENtvOScQ7IsS321QhYbwKn7qhHKKP8cKj02rTDvVRMWvwQ1ZP0mZWsBprQ==" saltValue="CjXqBRFbKezlWOFV37MnDQ==" spinCount="100000" sqref="GP2014:GQ2014" name="Rango2_30_2_2_20"/>
    <protectedRange algorithmName="SHA-512" hashValue="EEHzbvEYwO1eufllBljOz0uf9BJ2ENtvOScQ7IsS321QhYbwKn7qhHKKP8cKj02rTDvVRMWvwQ1ZP0mZWsBprQ==" saltValue="CjXqBRFbKezlWOFV37MnDQ==" spinCount="100000" sqref="GV2014" name="Rango2_30_2_3_18"/>
    <protectedRange algorithmName="SHA-512" hashValue="XZw03RosI/l0z9FxmTtF29EdZ7P+4+ybhqoaAAUmURojSR5XbGfjC4f2i8gMqfY+RI9JvfdCA6PSh9TduXfUxA==" saltValue="5TPtLq2WoiRSae/yaDPnTw==" spinCount="100000" sqref="GX2014:GY2014" name="Rango2_99_39_16"/>
    <protectedRange algorithmName="SHA-512" hashValue="XZw03RosI/l0z9FxmTtF29EdZ7P+4+ybhqoaAAUmURojSR5XbGfjC4f2i8gMqfY+RI9JvfdCA6PSh9TduXfUxA==" saltValue="5TPtLq2WoiRSae/yaDPnTw==" spinCount="100000" sqref="HI2014" name="Rango2_99_40_20"/>
    <protectedRange algorithmName="SHA-512" hashValue="9+DNppQbWrLYYUMoJ+lyQctV2bX3Vq9kZnegLbpjTLP49It2ovUbcartuoQTeXgP+TGpY//7mDH/UQlFCKDGiA==" saltValue="KUnni6YEm00anzSSvyLqQA==" spinCount="100000" sqref="HC2014:HH2014" name="Rango2_39_22"/>
    <protectedRange algorithmName="SHA-512" hashValue="XZw03RosI/l0z9FxmTtF29EdZ7P+4+ybhqoaAAUmURojSR5XbGfjC4f2i8gMqfY+RI9JvfdCA6PSh9TduXfUxA==" saltValue="5TPtLq2WoiRSae/yaDPnTw==" spinCount="100000" sqref="IA2014 HT2014:HY2014" name="Rango2_99_41_17"/>
    <protectedRange algorithmName="SHA-512" hashValue="9+DNppQbWrLYYUMoJ+lyQctV2bX3Vq9kZnegLbpjTLP49It2ovUbcartuoQTeXgP+TGpY//7mDH/UQlFCKDGiA==" saltValue="KUnni6YEm00anzSSvyLqQA==" spinCount="100000" sqref="HR2014:HS2014" name="Rango2_40_20"/>
    <protectedRange algorithmName="SHA-512" hashValue="XZw03RosI/l0z9FxmTtF29EdZ7P+4+ybhqoaAAUmURojSR5XbGfjC4f2i8gMqfY+RI9JvfdCA6PSh9TduXfUxA==" saltValue="5TPtLq2WoiRSae/yaDPnTw==" spinCount="100000" sqref="IK2014:IL2014" name="Rango2_99_79_9"/>
    <protectedRange algorithmName="SHA-512" hashValue="XZw03RosI/l0z9FxmTtF29EdZ7P+4+ybhqoaAAUmURojSR5XbGfjC4f2i8gMqfY+RI9JvfdCA6PSh9TduXfUxA==" saltValue="5TPtLq2WoiRSae/yaDPnTw==" spinCount="100000" sqref="IN2014" name="Rango2_99_80_27"/>
    <protectedRange algorithmName="SHA-512" hashValue="XZw03RosI/l0z9FxmTtF29EdZ7P+4+ybhqoaAAUmURojSR5XbGfjC4f2i8gMqfY+RI9JvfdCA6PSh9TduXfUxA==" saltValue="5TPtLq2WoiRSae/yaDPnTw==" spinCount="100000" sqref="DZ2015:EI2015" name="Rango2_99_18_23"/>
    <protectedRange algorithmName="SHA-512" hashValue="9+DNppQbWrLYYUMoJ+lyQctV2bX3Vq9kZnegLbpjTLP49It2ovUbcartuoQTeXgP+TGpY//7mDH/UQlFCKDGiA==" saltValue="KUnni6YEm00anzSSvyLqQA==" spinCount="100000" sqref="EM2015" name="Rango2_22_18"/>
    <protectedRange algorithmName="SHA-512" hashValue="XZw03RosI/l0z9FxmTtF29EdZ7P+4+ybhqoaAAUmURojSR5XbGfjC4f2i8gMqfY+RI9JvfdCA6PSh9TduXfUxA==" saltValue="5TPtLq2WoiRSae/yaDPnTw==" spinCount="100000" sqref="EQ2015:ER2015" name="Rango2_99_20_20"/>
    <protectedRange algorithmName="SHA-512" hashValue="XZw03RosI/l0z9FxmTtF29EdZ7P+4+ybhqoaAAUmURojSR5XbGfjC4f2i8gMqfY+RI9JvfdCA6PSh9TduXfUxA==" saltValue="5TPtLq2WoiRSae/yaDPnTw==" spinCount="100000" sqref="EU2015:EV2015" name="Rango2_99_22_20"/>
    <protectedRange algorithmName="SHA-512" hashValue="9+DNppQbWrLYYUMoJ+lyQctV2bX3Vq9kZnegLbpjTLP49It2ovUbcartuoQTeXgP+TGpY//7mDH/UQlFCKDGiA==" saltValue="KUnni6YEm00anzSSvyLqQA==" spinCount="100000" sqref="FB2015" name="Rango2_26_19"/>
    <protectedRange algorithmName="SHA-512" hashValue="XZw03RosI/l0z9FxmTtF29EdZ7P+4+ybhqoaAAUmURojSR5XbGfjC4f2i8gMqfY+RI9JvfdCA6PSh9TduXfUxA==" saltValue="5TPtLq2WoiRSae/yaDPnTw==" spinCount="100000" sqref="FE2015" name="Rango2_99_23_23"/>
    <protectedRange algorithmName="SHA-512" hashValue="9+DNppQbWrLYYUMoJ+lyQctV2bX3Vq9kZnegLbpjTLP49It2ovUbcartuoQTeXgP+TGpY//7mDH/UQlFCKDGiA==" saltValue="KUnni6YEm00anzSSvyLqQA==" spinCount="100000" sqref="FG2015" name="Rango2_35_20"/>
    <protectedRange algorithmName="SHA-512" hashValue="XZw03RosI/l0z9FxmTtF29EdZ7P+4+ybhqoaAAUmURojSR5XbGfjC4f2i8gMqfY+RI9JvfdCA6PSh9TduXfUxA==" saltValue="5TPtLq2WoiRSae/yaDPnTw==" spinCount="100000" sqref="FP2015:FQ2015" name="Rango2_99_27_22"/>
    <protectedRange algorithmName="SHA-512" hashValue="XZw03RosI/l0z9FxmTtF29EdZ7P+4+ybhqoaAAUmURojSR5XbGfjC4f2i8gMqfY+RI9JvfdCA6PSh9TduXfUxA==" saltValue="5TPtLq2WoiRSae/yaDPnTw==" spinCount="100000" sqref="FT2015" name="Rango2_99_29_19"/>
    <protectedRange algorithmName="SHA-512" hashValue="XZw03RosI/l0z9FxmTtF29EdZ7P+4+ybhqoaAAUmURojSR5XbGfjC4f2i8gMqfY+RI9JvfdCA6PSh9TduXfUxA==" saltValue="5TPtLq2WoiRSae/yaDPnTw==" spinCount="100000" sqref="FV2015:FW2015" name="Rango2_99_31_19"/>
    <protectedRange algorithmName="SHA-512" hashValue="Umj9+5Ys20VQPxBFtc6qE5LtKKSgPKwit+B8dd4XnEUaLfBM2ozpkEC4YxwK0SbBiAHDDex+pY+LomQ0lyuamQ==" saltValue="N2/MCRws+mmA+NXw0axolg==" spinCount="100000" sqref="FX2015" name="Rango2_31_2_2_20"/>
    <protectedRange algorithmName="SHA-512" hashValue="Rgskw+AQdeJ5qbJdarzTa3SCkJfDGziy0Uan5N0F3IWn/H3Z/e+VcB56R7Nes7MPxNHewNP1sSSucVjz3iTLeA==" saltValue="qKZH3DnwaZHBzy3cBZo1qQ==" spinCount="100000" sqref="GE2015" name="Rango2_31_28_1_20"/>
    <protectedRange algorithmName="SHA-512" hashValue="Umj9+5Ys20VQPxBFtc6qE5LtKKSgPKwit+B8dd4XnEUaLfBM2ozpkEC4YxwK0SbBiAHDDex+pY+LomQ0lyuamQ==" saltValue="N2/MCRws+mmA+NXw0axolg==" spinCount="100000" sqref="GD2015" name="Rango2_31_2_5_17"/>
    <protectedRange algorithmName="SHA-512" hashValue="Umj9+5Ys20VQPxBFtc6qE5LtKKSgPKwit+B8dd4XnEUaLfBM2ozpkEC4YxwK0SbBiAHDDex+pY+LomQ0lyuamQ==" saltValue="N2/MCRws+mmA+NXw0axolg==" spinCount="100000" sqref="GI2015 GG2015 GK2015" name="Rango2_31_2_6_17"/>
    <protectedRange algorithmName="SHA-512" hashValue="XZw03RosI/l0z9FxmTtF29EdZ7P+4+ybhqoaAAUmURojSR5XbGfjC4f2i8gMqfY+RI9JvfdCA6PSh9TduXfUxA==" saltValue="5TPtLq2WoiRSae/yaDPnTw==" spinCount="100000" sqref="GN2015 GL2015 GJ2015" name="Rango2_99_36_22"/>
    <protectedRange algorithmName="SHA-512" hashValue="EEHzbvEYwO1eufllBljOz0uf9BJ2ENtvOScQ7IsS321QhYbwKn7qhHKKP8cKj02rTDvVRMWvwQ1ZP0mZWsBprQ==" saltValue="CjXqBRFbKezlWOFV37MnDQ==" spinCount="100000" sqref="GP2015:GQ2015" name="Rango2_30_2_2_21"/>
    <protectedRange algorithmName="SHA-512" hashValue="EEHzbvEYwO1eufllBljOz0uf9BJ2ENtvOScQ7IsS321QhYbwKn7qhHKKP8cKj02rTDvVRMWvwQ1ZP0mZWsBprQ==" saltValue="CjXqBRFbKezlWOFV37MnDQ==" spinCount="100000" sqref="GV2015" name="Rango2_30_2_3_19"/>
    <protectedRange algorithmName="SHA-512" hashValue="XZw03RosI/l0z9FxmTtF29EdZ7P+4+ybhqoaAAUmURojSR5XbGfjC4f2i8gMqfY+RI9JvfdCA6PSh9TduXfUxA==" saltValue="5TPtLq2WoiRSae/yaDPnTw==" spinCount="100000" sqref="GX2015:GY2015" name="Rango2_99_39_17"/>
    <protectedRange algorithmName="SHA-512" hashValue="XZw03RosI/l0z9FxmTtF29EdZ7P+4+ybhqoaAAUmURojSR5XbGfjC4f2i8gMqfY+RI9JvfdCA6PSh9TduXfUxA==" saltValue="5TPtLq2WoiRSae/yaDPnTw==" spinCount="100000" sqref="HI2015" name="Rango2_99_40_21"/>
    <protectedRange algorithmName="SHA-512" hashValue="9+DNppQbWrLYYUMoJ+lyQctV2bX3Vq9kZnegLbpjTLP49It2ovUbcartuoQTeXgP+TGpY//7mDH/UQlFCKDGiA==" saltValue="KUnni6YEm00anzSSvyLqQA==" spinCount="100000" sqref="HC2015:HH2015" name="Rango2_39_23"/>
    <protectedRange algorithmName="SHA-512" hashValue="XZw03RosI/l0z9FxmTtF29EdZ7P+4+ybhqoaAAUmURojSR5XbGfjC4f2i8gMqfY+RI9JvfdCA6PSh9TduXfUxA==" saltValue="5TPtLq2WoiRSae/yaDPnTw==" spinCount="100000" sqref="IA2015 HT2015:HY2015" name="Rango2_99_41_18"/>
    <protectedRange algorithmName="SHA-512" hashValue="9+DNppQbWrLYYUMoJ+lyQctV2bX3Vq9kZnegLbpjTLP49It2ovUbcartuoQTeXgP+TGpY//7mDH/UQlFCKDGiA==" saltValue="KUnni6YEm00anzSSvyLqQA==" spinCount="100000" sqref="HR2015:HS2015" name="Rango2_40_21"/>
    <protectedRange algorithmName="SHA-512" hashValue="XZw03RosI/l0z9FxmTtF29EdZ7P+4+ybhqoaAAUmURojSR5XbGfjC4f2i8gMqfY+RI9JvfdCA6PSh9TduXfUxA==" saltValue="5TPtLq2WoiRSae/yaDPnTw==" spinCount="100000" sqref="IK2015:IL2015" name="Rango2_99_79_10"/>
    <protectedRange algorithmName="SHA-512" hashValue="XZw03RosI/l0z9FxmTtF29EdZ7P+4+ybhqoaAAUmURojSR5XbGfjC4f2i8gMqfY+RI9JvfdCA6PSh9TduXfUxA==" saltValue="5TPtLq2WoiRSae/yaDPnTw==" spinCount="100000" sqref="IN2015" name="Rango2_99_80_28"/>
    <protectedRange algorithmName="SHA-512" hashValue="XZw03RosI/l0z9FxmTtF29EdZ7P+4+ybhqoaAAUmURojSR5XbGfjC4f2i8gMqfY+RI9JvfdCA6PSh9TduXfUxA==" saltValue="5TPtLq2WoiRSae/yaDPnTw==" spinCount="100000" sqref="DZ2016:EI2016" name="Rango2_99_18_24"/>
    <protectedRange algorithmName="SHA-512" hashValue="9+DNppQbWrLYYUMoJ+lyQctV2bX3Vq9kZnegLbpjTLP49It2ovUbcartuoQTeXgP+TGpY//7mDH/UQlFCKDGiA==" saltValue="KUnni6YEm00anzSSvyLqQA==" spinCount="100000" sqref="EM2016" name="Rango2_22_19"/>
    <protectedRange algorithmName="SHA-512" hashValue="XZw03RosI/l0z9FxmTtF29EdZ7P+4+ybhqoaAAUmURojSR5XbGfjC4f2i8gMqfY+RI9JvfdCA6PSh9TduXfUxA==" saltValue="5TPtLq2WoiRSae/yaDPnTw==" spinCount="100000" sqref="EQ2016:ER2016" name="Rango2_99_20_21"/>
    <protectedRange algorithmName="SHA-512" hashValue="XZw03RosI/l0z9FxmTtF29EdZ7P+4+ybhqoaAAUmURojSR5XbGfjC4f2i8gMqfY+RI9JvfdCA6PSh9TduXfUxA==" saltValue="5TPtLq2WoiRSae/yaDPnTw==" spinCount="100000" sqref="EU2016:EV2016" name="Rango2_99_22_21"/>
    <protectedRange algorithmName="SHA-512" hashValue="9+DNppQbWrLYYUMoJ+lyQctV2bX3Vq9kZnegLbpjTLP49It2ovUbcartuoQTeXgP+TGpY//7mDH/UQlFCKDGiA==" saltValue="KUnni6YEm00anzSSvyLqQA==" spinCount="100000" sqref="FB2016" name="Rango2_26_20"/>
    <protectedRange algorithmName="SHA-512" hashValue="XZw03RosI/l0z9FxmTtF29EdZ7P+4+ybhqoaAAUmURojSR5XbGfjC4f2i8gMqfY+RI9JvfdCA6PSh9TduXfUxA==" saltValue="5TPtLq2WoiRSae/yaDPnTw==" spinCount="100000" sqref="FE2016" name="Rango2_99_23_24"/>
    <protectedRange algorithmName="SHA-512" hashValue="9+DNppQbWrLYYUMoJ+lyQctV2bX3Vq9kZnegLbpjTLP49It2ovUbcartuoQTeXgP+TGpY//7mDH/UQlFCKDGiA==" saltValue="KUnni6YEm00anzSSvyLqQA==" spinCount="100000" sqref="FG2016" name="Rango2_35_21"/>
    <protectedRange algorithmName="SHA-512" hashValue="XZw03RosI/l0z9FxmTtF29EdZ7P+4+ybhqoaAAUmURojSR5XbGfjC4f2i8gMqfY+RI9JvfdCA6PSh9TduXfUxA==" saltValue="5TPtLq2WoiRSae/yaDPnTw==" spinCount="100000" sqref="FP2016:FQ2016" name="Rango2_99_27_23"/>
    <protectedRange algorithmName="SHA-512" hashValue="XZw03RosI/l0z9FxmTtF29EdZ7P+4+ybhqoaAAUmURojSR5XbGfjC4f2i8gMqfY+RI9JvfdCA6PSh9TduXfUxA==" saltValue="5TPtLq2WoiRSae/yaDPnTw==" spinCount="100000" sqref="FT2016" name="Rango2_99_29_20"/>
    <protectedRange algorithmName="SHA-512" hashValue="XZw03RosI/l0z9FxmTtF29EdZ7P+4+ybhqoaAAUmURojSR5XbGfjC4f2i8gMqfY+RI9JvfdCA6PSh9TduXfUxA==" saltValue="5TPtLq2WoiRSae/yaDPnTw==" spinCount="100000" sqref="FV2016:FW2016" name="Rango2_99_31_20"/>
    <protectedRange algorithmName="SHA-512" hashValue="Umj9+5Ys20VQPxBFtc6qE5LtKKSgPKwit+B8dd4XnEUaLfBM2ozpkEC4YxwK0SbBiAHDDex+pY+LomQ0lyuamQ==" saltValue="N2/MCRws+mmA+NXw0axolg==" spinCount="100000" sqref="FX2016" name="Rango2_31_2_2_21"/>
    <protectedRange algorithmName="SHA-512" hashValue="Rgskw+AQdeJ5qbJdarzTa3SCkJfDGziy0Uan5N0F3IWn/H3Z/e+VcB56R7Nes7MPxNHewNP1sSSucVjz3iTLeA==" saltValue="qKZH3DnwaZHBzy3cBZo1qQ==" spinCount="100000" sqref="GE2016" name="Rango2_31_28_1_21"/>
    <protectedRange algorithmName="SHA-512" hashValue="Umj9+5Ys20VQPxBFtc6qE5LtKKSgPKwit+B8dd4XnEUaLfBM2ozpkEC4YxwK0SbBiAHDDex+pY+LomQ0lyuamQ==" saltValue="N2/MCRws+mmA+NXw0axolg==" spinCount="100000" sqref="GD2016" name="Rango2_31_2_5_18"/>
    <protectedRange algorithmName="SHA-512" hashValue="Umj9+5Ys20VQPxBFtc6qE5LtKKSgPKwit+B8dd4XnEUaLfBM2ozpkEC4YxwK0SbBiAHDDex+pY+LomQ0lyuamQ==" saltValue="N2/MCRws+mmA+NXw0axolg==" spinCount="100000" sqref="GI2016 GG2016 GK2016" name="Rango2_31_2_6_18"/>
    <protectedRange algorithmName="SHA-512" hashValue="XZw03RosI/l0z9FxmTtF29EdZ7P+4+ybhqoaAAUmURojSR5XbGfjC4f2i8gMqfY+RI9JvfdCA6PSh9TduXfUxA==" saltValue="5TPtLq2WoiRSae/yaDPnTw==" spinCount="100000" sqref="GN2016 GL2016 GJ2016" name="Rango2_99_36_23"/>
    <protectedRange algorithmName="SHA-512" hashValue="EEHzbvEYwO1eufllBljOz0uf9BJ2ENtvOScQ7IsS321QhYbwKn7qhHKKP8cKj02rTDvVRMWvwQ1ZP0mZWsBprQ==" saltValue="CjXqBRFbKezlWOFV37MnDQ==" spinCount="100000" sqref="GP2016:GQ2016" name="Rango2_30_2_2_22"/>
    <protectedRange algorithmName="SHA-512" hashValue="EEHzbvEYwO1eufllBljOz0uf9BJ2ENtvOScQ7IsS321QhYbwKn7qhHKKP8cKj02rTDvVRMWvwQ1ZP0mZWsBprQ==" saltValue="CjXqBRFbKezlWOFV37MnDQ==" spinCount="100000" sqref="GV2016" name="Rango2_30_2_3_20"/>
    <protectedRange algorithmName="SHA-512" hashValue="XZw03RosI/l0z9FxmTtF29EdZ7P+4+ybhqoaAAUmURojSR5XbGfjC4f2i8gMqfY+RI9JvfdCA6PSh9TduXfUxA==" saltValue="5TPtLq2WoiRSae/yaDPnTw==" spinCount="100000" sqref="GX2016:GY2016" name="Rango2_99_39_18"/>
    <protectedRange algorithmName="SHA-512" hashValue="XZw03RosI/l0z9FxmTtF29EdZ7P+4+ybhqoaAAUmURojSR5XbGfjC4f2i8gMqfY+RI9JvfdCA6PSh9TduXfUxA==" saltValue="5TPtLq2WoiRSae/yaDPnTw==" spinCount="100000" sqref="HI2016" name="Rango2_99_40_22"/>
    <protectedRange algorithmName="SHA-512" hashValue="9+DNppQbWrLYYUMoJ+lyQctV2bX3Vq9kZnegLbpjTLP49It2ovUbcartuoQTeXgP+TGpY//7mDH/UQlFCKDGiA==" saltValue="KUnni6YEm00anzSSvyLqQA==" spinCount="100000" sqref="HC2016:HH2016" name="Rango2_39_24"/>
    <protectedRange algorithmName="SHA-512" hashValue="XZw03RosI/l0z9FxmTtF29EdZ7P+4+ybhqoaAAUmURojSR5XbGfjC4f2i8gMqfY+RI9JvfdCA6PSh9TduXfUxA==" saltValue="5TPtLq2WoiRSae/yaDPnTw==" spinCount="100000" sqref="IA2016 HT2016:HY2016" name="Rango2_99_41_19"/>
    <protectedRange algorithmName="SHA-512" hashValue="9+DNppQbWrLYYUMoJ+lyQctV2bX3Vq9kZnegLbpjTLP49It2ovUbcartuoQTeXgP+TGpY//7mDH/UQlFCKDGiA==" saltValue="KUnni6YEm00anzSSvyLqQA==" spinCount="100000" sqref="HR2016:HS2016" name="Rango2_40_22"/>
    <protectedRange algorithmName="SHA-512" hashValue="XZw03RosI/l0z9FxmTtF29EdZ7P+4+ybhqoaAAUmURojSR5XbGfjC4f2i8gMqfY+RI9JvfdCA6PSh9TduXfUxA==" saltValue="5TPtLq2WoiRSae/yaDPnTw==" spinCount="100000" sqref="IK2016:IL2016" name="Rango2_99_79_11"/>
    <protectedRange algorithmName="SHA-512" hashValue="XZw03RosI/l0z9FxmTtF29EdZ7P+4+ybhqoaAAUmURojSR5XbGfjC4f2i8gMqfY+RI9JvfdCA6PSh9TduXfUxA==" saltValue="5TPtLq2WoiRSae/yaDPnTw==" spinCount="100000" sqref="IN2016" name="Rango2_99_80_29"/>
    <protectedRange algorithmName="SHA-512" hashValue="XZw03RosI/l0z9FxmTtF29EdZ7P+4+ybhqoaAAUmURojSR5XbGfjC4f2i8gMqfY+RI9JvfdCA6PSh9TduXfUxA==" saltValue="5TPtLq2WoiRSae/yaDPnTw==" spinCount="100000" sqref="DZ2017:EI2017" name="Rango2_99_18_25"/>
    <protectedRange algorithmName="SHA-512" hashValue="9+DNppQbWrLYYUMoJ+lyQctV2bX3Vq9kZnegLbpjTLP49It2ovUbcartuoQTeXgP+TGpY//7mDH/UQlFCKDGiA==" saltValue="KUnni6YEm00anzSSvyLqQA==" spinCount="100000" sqref="EM2017" name="Rango2_22_20"/>
    <protectedRange algorithmName="SHA-512" hashValue="XZw03RosI/l0z9FxmTtF29EdZ7P+4+ybhqoaAAUmURojSR5XbGfjC4f2i8gMqfY+RI9JvfdCA6PSh9TduXfUxA==" saltValue="5TPtLq2WoiRSae/yaDPnTw==" spinCount="100000" sqref="EQ2017:ER2017" name="Rango2_99_20_22"/>
    <protectedRange algorithmName="SHA-512" hashValue="XZw03RosI/l0z9FxmTtF29EdZ7P+4+ybhqoaAAUmURojSR5XbGfjC4f2i8gMqfY+RI9JvfdCA6PSh9TduXfUxA==" saltValue="5TPtLq2WoiRSae/yaDPnTw==" spinCount="100000" sqref="EU2017:EV2017" name="Rango2_99_22_22"/>
    <protectedRange algorithmName="SHA-512" hashValue="9+DNppQbWrLYYUMoJ+lyQctV2bX3Vq9kZnegLbpjTLP49It2ovUbcartuoQTeXgP+TGpY//7mDH/UQlFCKDGiA==" saltValue="KUnni6YEm00anzSSvyLqQA==" spinCount="100000" sqref="FB2017" name="Rango2_26_21"/>
    <protectedRange algorithmName="SHA-512" hashValue="XZw03RosI/l0z9FxmTtF29EdZ7P+4+ybhqoaAAUmURojSR5XbGfjC4f2i8gMqfY+RI9JvfdCA6PSh9TduXfUxA==" saltValue="5TPtLq2WoiRSae/yaDPnTw==" spinCount="100000" sqref="FE2017" name="Rango2_99_23_25"/>
    <protectedRange algorithmName="SHA-512" hashValue="9+DNppQbWrLYYUMoJ+lyQctV2bX3Vq9kZnegLbpjTLP49It2ovUbcartuoQTeXgP+TGpY//7mDH/UQlFCKDGiA==" saltValue="KUnni6YEm00anzSSvyLqQA==" spinCount="100000" sqref="FG2017" name="Rango2_35_22"/>
    <protectedRange algorithmName="SHA-512" hashValue="XZw03RosI/l0z9FxmTtF29EdZ7P+4+ybhqoaAAUmURojSR5XbGfjC4f2i8gMqfY+RI9JvfdCA6PSh9TduXfUxA==" saltValue="5TPtLq2WoiRSae/yaDPnTw==" spinCount="100000" sqref="FP2017:FQ2017" name="Rango2_99_27_24"/>
    <protectedRange algorithmName="SHA-512" hashValue="XZw03RosI/l0z9FxmTtF29EdZ7P+4+ybhqoaAAUmURojSR5XbGfjC4f2i8gMqfY+RI9JvfdCA6PSh9TduXfUxA==" saltValue="5TPtLq2WoiRSae/yaDPnTw==" spinCount="100000" sqref="FT2017" name="Rango2_99_29_21"/>
    <protectedRange algorithmName="SHA-512" hashValue="XZw03RosI/l0z9FxmTtF29EdZ7P+4+ybhqoaAAUmURojSR5XbGfjC4f2i8gMqfY+RI9JvfdCA6PSh9TduXfUxA==" saltValue="5TPtLq2WoiRSae/yaDPnTw==" spinCount="100000" sqref="FV2017:FW2017" name="Rango2_99_31_21"/>
    <protectedRange algorithmName="SHA-512" hashValue="Umj9+5Ys20VQPxBFtc6qE5LtKKSgPKwit+B8dd4XnEUaLfBM2ozpkEC4YxwK0SbBiAHDDex+pY+LomQ0lyuamQ==" saltValue="N2/MCRws+mmA+NXw0axolg==" spinCount="100000" sqref="FX2017" name="Rango2_31_2_2_22"/>
    <protectedRange algorithmName="SHA-512" hashValue="Rgskw+AQdeJ5qbJdarzTa3SCkJfDGziy0Uan5N0F3IWn/H3Z/e+VcB56R7Nes7MPxNHewNP1sSSucVjz3iTLeA==" saltValue="qKZH3DnwaZHBzy3cBZo1qQ==" spinCount="100000" sqref="GE2017" name="Rango2_31_28_1_22"/>
    <protectedRange algorithmName="SHA-512" hashValue="Umj9+5Ys20VQPxBFtc6qE5LtKKSgPKwit+B8dd4XnEUaLfBM2ozpkEC4YxwK0SbBiAHDDex+pY+LomQ0lyuamQ==" saltValue="N2/MCRws+mmA+NXw0axolg==" spinCount="100000" sqref="GD2017" name="Rango2_31_2_5_19"/>
    <protectedRange algorithmName="SHA-512" hashValue="Umj9+5Ys20VQPxBFtc6qE5LtKKSgPKwit+B8dd4XnEUaLfBM2ozpkEC4YxwK0SbBiAHDDex+pY+LomQ0lyuamQ==" saltValue="N2/MCRws+mmA+NXw0axolg==" spinCount="100000" sqref="GI2017 GG2017 GK2017" name="Rango2_31_2_6_19"/>
    <protectedRange algorithmName="SHA-512" hashValue="XZw03RosI/l0z9FxmTtF29EdZ7P+4+ybhqoaAAUmURojSR5XbGfjC4f2i8gMqfY+RI9JvfdCA6PSh9TduXfUxA==" saltValue="5TPtLq2WoiRSae/yaDPnTw==" spinCount="100000" sqref="GN2017 GL2017 GJ2017" name="Rango2_99_36_24"/>
    <protectedRange algorithmName="SHA-512" hashValue="EEHzbvEYwO1eufllBljOz0uf9BJ2ENtvOScQ7IsS321QhYbwKn7qhHKKP8cKj02rTDvVRMWvwQ1ZP0mZWsBprQ==" saltValue="CjXqBRFbKezlWOFV37MnDQ==" spinCount="100000" sqref="GP2017:GQ2017" name="Rango2_30_2_2_23"/>
    <protectedRange algorithmName="SHA-512" hashValue="EEHzbvEYwO1eufllBljOz0uf9BJ2ENtvOScQ7IsS321QhYbwKn7qhHKKP8cKj02rTDvVRMWvwQ1ZP0mZWsBprQ==" saltValue="CjXqBRFbKezlWOFV37MnDQ==" spinCount="100000" sqref="GV2017" name="Rango2_30_2_3_21"/>
    <protectedRange algorithmName="SHA-512" hashValue="XZw03RosI/l0z9FxmTtF29EdZ7P+4+ybhqoaAAUmURojSR5XbGfjC4f2i8gMqfY+RI9JvfdCA6PSh9TduXfUxA==" saltValue="5TPtLq2WoiRSae/yaDPnTw==" spinCount="100000" sqref="GX2017:GY2017" name="Rango2_99_39_19"/>
    <protectedRange algorithmName="SHA-512" hashValue="XZw03RosI/l0z9FxmTtF29EdZ7P+4+ybhqoaAAUmURojSR5XbGfjC4f2i8gMqfY+RI9JvfdCA6PSh9TduXfUxA==" saltValue="5TPtLq2WoiRSae/yaDPnTw==" spinCount="100000" sqref="HI2017" name="Rango2_99_40_23"/>
    <protectedRange algorithmName="SHA-512" hashValue="9+DNppQbWrLYYUMoJ+lyQctV2bX3Vq9kZnegLbpjTLP49It2ovUbcartuoQTeXgP+TGpY//7mDH/UQlFCKDGiA==" saltValue="KUnni6YEm00anzSSvyLqQA==" spinCount="100000" sqref="HC2017:HH2017" name="Rango2_39_25"/>
    <protectedRange algorithmName="SHA-512" hashValue="XZw03RosI/l0z9FxmTtF29EdZ7P+4+ybhqoaAAUmURojSR5XbGfjC4f2i8gMqfY+RI9JvfdCA6PSh9TduXfUxA==" saltValue="5TPtLq2WoiRSae/yaDPnTw==" spinCount="100000" sqref="IA2017 HT2017:HY2017" name="Rango2_99_41_20"/>
    <protectedRange algorithmName="SHA-512" hashValue="9+DNppQbWrLYYUMoJ+lyQctV2bX3Vq9kZnegLbpjTLP49It2ovUbcartuoQTeXgP+TGpY//7mDH/UQlFCKDGiA==" saltValue="KUnni6YEm00anzSSvyLqQA==" spinCount="100000" sqref="HR2017:HS2017" name="Rango2_40_23"/>
    <protectedRange algorithmName="SHA-512" hashValue="XZw03RosI/l0z9FxmTtF29EdZ7P+4+ybhqoaAAUmURojSR5XbGfjC4f2i8gMqfY+RI9JvfdCA6PSh9TduXfUxA==" saltValue="5TPtLq2WoiRSae/yaDPnTw==" spinCount="100000" sqref="IK2017:IL2017" name="Rango2_99_79_12"/>
    <protectedRange algorithmName="SHA-512" hashValue="XZw03RosI/l0z9FxmTtF29EdZ7P+4+ybhqoaAAUmURojSR5XbGfjC4f2i8gMqfY+RI9JvfdCA6PSh9TduXfUxA==" saltValue="5TPtLq2WoiRSae/yaDPnTw==" spinCount="100000" sqref="IN2017" name="Rango2_99_80_30"/>
    <protectedRange algorithmName="SHA-512" hashValue="XZw03RosI/l0z9FxmTtF29EdZ7P+4+ybhqoaAAUmURojSR5XbGfjC4f2i8gMqfY+RI9JvfdCA6PSh9TduXfUxA==" saltValue="5TPtLq2WoiRSae/yaDPnTw==" spinCount="100000" sqref="DZ2018:EI2018" name="Rango2_99_18_26"/>
    <protectedRange algorithmName="SHA-512" hashValue="9+DNppQbWrLYYUMoJ+lyQctV2bX3Vq9kZnegLbpjTLP49It2ovUbcartuoQTeXgP+TGpY//7mDH/UQlFCKDGiA==" saltValue="KUnni6YEm00anzSSvyLqQA==" spinCount="100000" sqref="EM2018" name="Rango2_22_21"/>
    <protectedRange algorithmName="SHA-512" hashValue="XZw03RosI/l0z9FxmTtF29EdZ7P+4+ybhqoaAAUmURojSR5XbGfjC4f2i8gMqfY+RI9JvfdCA6PSh9TduXfUxA==" saltValue="5TPtLq2WoiRSae/yaDPnTw==" spinCount="100000" sqref="EQ2018:ER2018" name="Rango2_99_20_23"/>
    <protectedRange algorithmName="SHA-512" hashValue="XZw03RosI/l0z9FxmTtF29EdZ7P+4+ybhqoaAAUmURojSR5XbGfjC4f2i8gMqfY+RI9JvfdCA6PSh9TduXfUxA==" saltValue="5TPtLq2WoiRSae/yaDPnTw==" spinCount="100000" sqref="EU2018:EV2018" name="Rango2_99_22_23"/>
    <protectedRange algorithmName="SHA-512" hashValue="9+DNppQbWrLYYUMoJ+lyQctV2bX3Vq9kZnegLbpjTLP49It2ovUbcartuoQTeXgP+TGpY//7mDH/UQlFCKDGiA==" saltValue="KUnni6YEm00anzSSvyLqQA==" spinCount="100000" sqref="FB2018" name="Rango2_26_22"/>
    <protectedRange algorithmName="SHA-512" hashValue="XZw03RosI/l0z9FxmTtF29EdZ7P+4+ybhqoaAAUmURojSR5XbGfjC4f2i8gMqfY+RI9JvfdCA6PSh9TduXfUxA==" saltValue="5TPtLq2WoiRSae/yaDPnTw==" spinCount="100000" sqref="FE2018" name="Rango2_99_23_26"/>
    <protectedRange algorithmName="SHA-512" hashValue="9+DNppQbWrLYYUMoJ+lyQctV2bX3Vq9kZnegLbpjTLP49It2ovUbcartuoQTeXgP+TGpY//7mDH/UQlFCKDGiA==" saltValue="KUnni6YEm00anzSSvyLqQA==" spinCount="100000" sqref="FG2018" name="Rango2_35_23"/>
    <protectedRange algorithmName="SHA-512" hashValue="XZw03RosI/l0z9FxmTtF29EdZ7P+4+ybhqoaAAUmURojSR5XbGfjC4f2i8gMqfY+RI9JvfdCA6PSh9TduXfUxA==" saltValue="5TPtLq2WoiRSae/yaDPnTw==" spinCount="100000" sqref="FP2018:FQ2018" name="Rango2_99_27_25"/>
    <protectedRange algorithmName="SHA-512" hashValue="XZw03RosI/l0z9FxmTtF29EdZ7P+4+ybhqoaAAUmURojSR5XbGfjC4f2i8gMqfY+RI9JvfdCA6PSh9TduXfUxA==" saltValue="5TPtLq2WoiRSae/yaDPnTw==" spinCount="100000" sqref="FT2018" name="Rango2_99_29_22"/>
    <protectedRange algorithmName="SHA-512" hashValue="XZw03RosI/l0z9FxmTtF29EdZ7P+4+ybhqoaAAUmURojSR5XbGfjC4f2i8gMqfY+RI9JvfdCA6PSh9TduXfUxA==" saltValue="5TPtLq2WoiRSae/yaDPnTw==" spinCount="100000" sqref="FV2018:FW2018" name="Rango2_99_31_22"/>
    <protectedRange algorithmName="SHA-512" hashValue="Umj9+5Ys20VQPxBFtc6qE5LtKKSgPKwit+B8dd4XnEUaLfBM2ozpkEC4YxwK0SbBiAHDDex+pY+LomQ0lyuamQ==" saltValue="N2/MCRws+mmA+NXw0axolg==" spinCount="100000" sqref="FX2018" name="Rango2_31_2_2_23"/>
    <protectedRange algorithmName="SHA-512" hashValue="Umj9+5Ys20VQPxBFtc6qE5LtKKSgPKwit+B8dd4XnEUaLfBM2ozpkEC4YxwK0SbBiAHDDex+pY+LomQ0lyuamQ==" saltValue="N2/MCRws+mmA+NXw0axolg==" spinCount="100000" sqref="GA2018" name="Rango2_31_2_4_21"/>
    <protectedRange algorithmName="SHA-512" hashValue="Rgskw+AQdeJ5qbJdarzTa3SCkJfDGziy0Uan5N0F3IWn/H3Z/e+VcB56R7Nes7MPxNHewNP1sSSucVjz3iTLeA==" saltValue="qKZH3DnwaZHBzy3cBZo1qQ==" spinCount="100000" sqref="GE2018" name="Rango2_31_28_1_23"/>
    <protectedRange algorithmName="SHA-512" hashValue="Umj9+5Ys20VQPxBFtc6qE5LtKKSgPKwit+B8dd4XnEUaLfBM2ozpkEC4YxwK0SbBiAHDDex+pY+LomQ0lyuamQ==" saltValue="N2/MCRws+mmA+NXw0axolg==" spinCount="100000" sqref="GD2018" name="Rango2_31_2_5_20"/>
    <protectedRange algorithmName="SHA-512" hashValue="Umj9+5Ys20VQPxBFtc6qE5LtKKSgPKwit+B8dd4XnEUaLfBM2ozpkEC4YxwK0SbBiAHDDex+pY+LomQ0lyuamQ==" saltValue="N2/MCRws+mmA+NXw0axolg==" spinCount="100000" sqref="GI2018 GG2018 GK2018" name="Rango2_31_2_6_20"/>
    <protectedRange algorithmName="SHA-512" hashValue="XZw03RosI/l0z9FxmTtF29EdZ7P+4+ybhqoaAAUmURojSR5XbGfjC4f2i8gMqfY+RI9JvfdCA6PSh9TduXfUxA==" saltValue="5TPtLq2WoiRSae/yaDPnTw==" spinCount="100000" sqref="GN2018 GL2018 GJ2018" name="Rango2_99_36_25"/>
    <protectedRange algorithmName="SHA-512" hashValue="EEHzbvEYwO1eufllBljOz0uf9BJ2ENtvOScQ7IsS321QhYbwKn7qhHKKP8cKj02rTDvVRMWvwQ1ZP0mZWsBprQ==" saltValue="CjXqBRFbKezlWOFV37MnDQ==" spinCount="100000" sqref="GP2018:GQ2018" name="Rango2_30_2_2_24"/>
    <protectedRange algorithmName="SHA-512" hashValue="EEHzbvEYwO1eufllBljOz0uf9BJ2ENtvOScQ7IsS321QhYbwKn7qhHKKP8cKj02rTDvVRMWvwQ1ZP0mZWsBprQ==" saltValue="CjXqBRFbKezlWOFV37MnDQ==" spinCount="100000" sqref="GV2018" name="Rango2_30_2_3_22"/>
    <protectedRange algorithmName="SHA-512" hashValue="XZw03RosI/l0z9FxmTtF29EdZ7P+4+ybhqoaAAUmURojSR5XbGfjC4f2i8gMqfY+RI9JvfdCA6PSh9TduXfUxA==" saltValue="5TPtLq2WoiRSae/yaDPnTw==" spinCount="100000" sqref="GX2018:GY2018" name="Rango2_99_39_20"/>
    <protectedRange algorithmName="SHA-512" hashValue="XZw03RosI/l0z9FxmTtF29EdZ7P+4+ybhqoaAAUmURojSR5XbGfjC4f2i8gMqfY+RI9JvfdCA6PSh9TduXfUxA==" saltValue="5TPtLq2WoiRSae/yaDPnTw==" spinCount="100000" sqref="HI2018" name="Rango2_99_40_24"/>
    <protectedRange algorithmName="SHA-512" hashValue="9+DNppQbWrLYYUMoJ+lyQctV2bX3Vq9kZnegLbpjTLP49It2ovUbcartuoQTeXgP+TGpY//7mDH/UQlFCKDGiA==" saltValue="KUnni6YEm00anzSSvyLqQA==" spinCount="100000" sqref="HC2018:HH2018" name="Rango2_39_26"/>
    <protectedRange algorithmName="SHA-512" hashValue="XZw03RosI/l0z9FxmTtF29EdZ7P+4+ybhqoaAAUmURojSR5XbGfjC4f2i8gMqfY+RI9JvfdCA6PSh9TduXfUxA==" saltValue="5TPtLq2WoiRSae/yaDPnTw==" spinCount="100000" sqref="IA2018 HT2018:HY2018" name="Rango2_99_41_21"/>
    <protectedRange algorithmName="SHA-512" hashValue="9+DNppQbWrLYYUMoJ+lyQctV2bX3Vq9kZnegLbpjTLP49It2ovUbcartuoQTeXgP+TGpY//7mDH/UQlFCKDGiA==" saltValue="KUnni6YEm00anzSSvyLqQA==" spinCount="100000" sqref="HR2018:HS2018" name="Rango2_40_24"/>
    <protectedRange algorithmName="SHA-512" hashValue="XZw03RosI/l0z9FxmTtF29EdZ7P+4+ybhqoaAAUmURojSR5XbGfjC4f2i8gMqfY+RI9JvfdCA6PSh9TduXfUxA==" saltValue="5TPtLq2WoiRSae/yaDPnTw==" spinCount="100000" sqref="IK2018:IL2018" name="Rango2_99_79_13"/>
    <protectedRange algorithmName="SHA-512" hashValue="XZw03RosI/l0z9FxmTtF29EdZ7P+4+ybhqoaAAUmURojSR5XbGfjC4f2i8gMqfY+RI9JvfdCA6PSh9TduXfUxA==" saltValue="5TPtLq2WoiRSae/yaDPnTw==" spinCount="100000" sqref="IN2018" name="Rango2_99_80_31"/>
    <protectedRange algorithmName="SHA-512" hashValue="XZw03RosI/l0z9FxmTtF29EdZ7P+4+ybhqoaAAUmURojSR5XbGfjC4f2i8gMqfY+RI9JvfdCA6PSh9TduXfUxA==" saltValue="5TPtLq2WoiRSae/yaDPnTw==" spinCount="100000" sqref="DZ2019:EI2019" name="Rango2_99_18_27"/>
    <protectedRange algorithmName="SHA-512" hashValue="9+DNppQbWrLYYUMoJ+lyQctV2bX3Vq9kZnegLbpjTLP49It2ovUbcartuoQTeXgP+TGpY//7mDH/UQlFCKDGiA==" saltValue="KUnni6YEm00anzSSvyLqQA==" spinCount="100000" sqref="EM2019" name="Rango2_22_22"/>
    <protectedRange algorithmName="SHA-512" hashValue="XZw03RosI/l0z9FxmTtF29EdZ7P+4+ybhqoaAAUmURojSR5XbGfjC4f2i8gMqfY+RI9JvfdCA6PSh9TduXfUxA==" saltValue="5TPtLq2WoiRSae/yaDPnTw==" spinCount="100000" sqref="EQ2019:ER2019" name="Rango2_99_20_24"/>
    <protectedRange algorithmName="SHA-512" hashValue="XZw03RosI/l0z9FxmTtF29EdZ7P+4+ybhqoaAAUmURojSR5XbGfjC4f2i8gMqfY+RI9JvfdCA6PSh9TduXfUxA==" saltValue="5TPtLq2WoiRSae/yaDPnTw==" spinCount="100000" sqref="EU2019:EV2019" name="Rango2_99_22_24"/>
    <protectedRange algorithmName="SHA-512" hashValue="9+DNppQbWrLYYUMoJ+lyQctV2bX3Vq9kZnegLbpjTLP49It2ovUbcartuoQTeXgP+TGpY//7mDH/UQlFCKDGiA==" saltValue="KUnni6YEm00anzSSvyLqQA==" spinCount="100000" sqref="FB2019" name="Rango2_26_23"/>
    <protectedRange algorithmName="SHA-512" hashValue="XZw03RosI/l0z9FxmTtF29EdZ7P+4+ybhqoaAAUmURojSR5XbGfjC4f2i8gMqfY+RI9JvfdCA6PSh9TduXfUxA==" saltValue="5TPtLq2WoiRSae/yaDPnTw==" spinCount="100000" sqref="FE2019" name="Rango2_99_23_27"/>
    <protectedRange algorithmName="SHA-512" hashValue="9+DNppQbWrLYYUMoJ+lyQctV2bX3Vq9kZnegLbpjTLP49It2ovUbcartuoQTeXgP+TGpY//7mDH/UQlFCKDGiA==" saltValue="KUnni6YEm00anzSSvyLqQA==" spinCount="100000" sqref="FG2019" name="Rango2_35_24"/>
    <protectedRange algorithmName="SHA-512" hashValue="XZw03RosI/l0z9FxmTtF29EdZ7P+4+ybhqoaAAUmURojSR5XbGfjC4f2i8gMqfY+RI9JvfdCA6PSh9TduXfUxA==" saltValue="5TPtLq2WoiRSae/yaDPnTw==" spinCount="100000" sqref="FP2019:FQ2019" name="Rango2_99_27_26"/>
    <protectedRange algorithmName="SHA-512" hashValue="XZw03RosI/l0z9FxmTtF29EdZ7P+4+ybhqoaAAUmURojSR5XbGfjC4f2i8gMqfY+RI9JvfdCA6PSh9TduXfUxA==" saltValue="5TPtLq2WoiRSae/yaDPnTw==" spinCount="100000" sqref="FT2019" name="Rango2_99_29_23"/>
    <protectedRange algorithmName="SHA-512" hashValue="XZw03RosI/l0z9FxmTtF29EdZ7P+4+ybhqoaAAUmURojSR5XbGfjC4f2i8gMqfY+RI9JvfdCA6PSh9TduXfUxA==" saltValue="5TPtLq2WoiRSae/yaDPnTw==" spinCount="100000" sqref="FV2019:FW2019" name="Rango2_99_31_23"/>
    <protectedRange algorithmName="SHA-512" hashValue="Umj9+5Ys20VQPxBFtc6qE5LtKKSgPKwit+B8dd4XnEUaLfBM2ozpkEC4YxwK0SbBiAHDDex+pY+LomQ0lyuamQ==" saltValue="N2/MCRws+mmA+NXw0axolg==" spinCount="100000" sqref="FX2019" name="Rango2_31_2_2_24"/>
    <protectedRange algorithmName="SHA-512" hashValue="Umj9+5Ys20VQPxBFtc6qE5LtKKSgPKwit+B8dd4XnEUaLfBM2ozpkEC4YxwK0SbBiAHDDex+pY+LomQ0lyuamQ==" saltValue="N2/MCRws+mmA+NXw0axolg==" spinCount="100000" sqref="GA2019" name="Rango2_31_2_4_22"/>
    <protectedRange algorithmName="SHA-512" hashValue="Rgskw+AQdeJ5qbJdarzTa3SCkJfDGziy0Uan5N0F3IWn/H3Z/e+VcB56R7Nes7MPxNHewNP1sSSucVjz3iTLeA==" saltValue="qKZH3DnwaZHBzy3cBZo1qQ==" spinCount="100000" sqref="GE2019" name="Rango2_31_28_1_24"/>
    <protectedRange algorithmName="SHA-512" hashValue="Umj9+5Ys20VQPxBFtc6qE5LtKKSgPKwit+B8dd4XnEUaLfBM2ozpkEC4YxwK0SbBiAHDDex+pY+LomQ0lyuamQ==" saltValue="N2/MCRws+mmA+NXw0axolg==" spinCount="100000" sqref="GD2019" name="Rango2_31_2_5_21"/>
    <protectedRange algorithmName="SHA-512" hashValue="Umj9+5Ys20VQPxBFtc6qE5LtKKSgPKwit+B8dd4XnEUaLfBM2ozpkEC4YxwK0SbBiAHDDex+pY+LomQ0lyuamQ==" saltValue="N2/MCRws+mmA+NXw0axolg==" spinCount="100000" sqref="GI2019 GG2019 GK2019" name="Rango2_31_2_6_21"/>
    <protectedRange algorithmName="SHA-512" hashValue="XZw03RosI/l0z9FxmTtF29EdZ7P+4+ybhqoaAAUmURojSR5XbGfjC4f2i8gMqfY+RI9JvfdCA6PSh9TduXfUxA==" saltValue="5TPtLq2WoiRSae/yaDPnTw==" spinCount="100000" sqref="GN2019 GL2019 GJ2019" name="Rango2_99_36_26"/>
    <protectedRange algorithmName="SHA-512" hashValue="EEHzbvEYwO1eufllBljOz0uf9BJ2ENtvOScQ7IsS321QhYbwKn7qhHKKP8cKj02rTDvVRMWvwQ1ZP0mZWsBprQ==" saltValue="CjXqBRFbKezlWOFV37MnDQ==" spinCount="100000" sqref="GP2019:GQ2019" name="Rango2_30_2_2_25"/>
    <protectedRange algorithmName="SHA-512" hashValue="EEHzbvEYwO1eufllBljOz0uf9BJ2ENtvOScQ7IsS321QhYbwKn7qhHKKP8cKj02rTDvVRMWvwQ1ZP0mZWsBprQ==" saltValue="CjXqBRFbKezlWOFV37MnDQ==" spinCount="100000" sqref="GV2019" name="Rango2_30_2_3_23"/>
    <protectedRange algorithmName="SHA-512" hashValue="XZw03RosI/l0z9FxmTtF29EdZ7P+4+ybhqoaAAUmURojSR5XbGfjC4f2i8gMqfY+RI9JvfdCA6PSh9TduXfUxA==" saltValue="5TPtLq2WoiRSae/yaDPnTw==" spinCount="100000" sqref="GX2019:GY2019" name="Rango2_99_39_21"/>
    <protectedRange algorithmName="SHA-512" hashValue="XZw03RosI/l0z9FxmTtF29EdZ7P+4+ybhqoaAAUmURojSR5XbGfjC4f2i8gMqfY+RI9JvfdCA6PSh9TduXfUxA==" saltValue="5TPtLq2WoiRSae/yaDPnTw==" spinCount="100000" sqref="HI2019" name="Rango2_99_40_25"/>
    <protectedRange algorithmName="SHA-512" hashValue="9+DNppQbWrLYYUMoJ+lyQctV2bX3Vq9kZnegLbpjTLP49It2ovUbcartuoQTeXgP+TGpY//7mDH/UQlFCKDGiA==" saltValue="KUnni6YEm00anzSSvyLqQA==" spinCount="100000" sqref="HC2019:HH2019" name="Rango2_39_27"/>
    <protectedRange algorithmName="SHA-512" hashValue="XZw03RosI/l0z9FxmTtF29EdZ7P+4+ybhqoaAAUmURojSR5XbGfjC4f2i8gMqfY+RI9JvfdCA6PSh9TduXfUxA==" saltValue="5TPtLq2WoiRSae/yaDPnTw==" spinCount="100000" sqref="IA2019 HT2019:HY2019" name="Rango2_99_41_22"/>
    <protectedRange algorithmName="SHA-512" hashValue="9+DNppQbWrLYYUMoJ+lyQctV2bX3Vq9kZnegLbpjTLP49It2ovUbcartuoQTeXgP+TGpY//7mDH/UQlFCKDGiA==" saltValue="KUnni6YEm00anzSSvyLqQA==" spinCount="100000" sqref="HR2019:HS2019" name="Rango2_40_25"/>
    <protectedRange algorithmName="SHA-512" hashValue="XZw03RosI/l0z9FxmTtF29EdZ7P+4+ybhqoaAAUmURojSR5XbGfjC4f2i8gMqfY+RI9JvfdCA6PSh9TduXfUxA==" saltValue="5TPtLq2WoiRSae/yaDPnTw==" spinCount="100000" sqref="IK2019:IL2019" name="Rango2_99_79_14"/>
    <protectedRange algorithmName="SHA-512" hashValue="XZw03RosI/l0z9FxmTtF29EdZ7P+4+ybhqoaAAUmURojSR5XbGfjC4f2i8gMqfY+RI9JvfdCA6PSh9TduXfUxA==" saltValue="5TPtLq2WoiRSae/yaDPnTw==" spinCount="100000" sqref="IN2019" name="Rango2_99_80_32"/>
    <protectedRange algorithmName="SHA-512" hashValue="XZw03RosI/l0z9FxmTtF29EdZ7P+4+ybhqoaAAUmURojSR5XbGfjC4f2i8gMqfY+RI9JvfdCA6PSh9TduXfUxA==" saltValue="5TPtLq2WoiRSae/yaDPnTw==" spinCount="100000" sqref="DZ2020:EI2021" name="Rango2_99_18_28"/>
    <protectedRange algorithmName="SHA-512" hashValue="9+DNppQbWrLYYUMoJ+lyQctV2bX3Vq9kZnegLbpjTLP49It2ovUbcartuoQTeXgP+TGpY//7mDH/UQlFCKDGiA==" saltValue="KUnni6YEm00anzSSvyLqQA==" spinCount="100000" sqref="EM2020:EM2021" name="Rango2_22_23"/>
    <protectedRange algorithmName="SHA-512" hashValue="XZw03RosI/l0z9FxmTtF29EdZ7P+4+ybhqoaAAUmURojSR5XbGfjC4f2i8gMqfY+RI9JvfdCA6PSh9TduXfUxA==" saltValue="5TPtLq2WoiRSae/yaDPnTw==" spinCount="100000" sqref="EQ2020:ER2021" name="Rango2_99_20_25"/>
    <protectedRange algorithmName="SHA-512" hashValue="XZw03RosI/l0z9FxmTtF29EdZ7P+4+ybhqoaAAUmURojSR5XbGfjC4f2i8gMqfY+RI9JvfdCA6PSh9TduXfUxA==" saltValue="5TPtLq2WoiRSae/yaDPnTw==" spinCount="100000" sqref="EU2020:EV2021" name="Rango2_99_22_25"/>
    <protectedRange algorithmName="SHA-512" hashValue="9+DNppQbWrLYYUMoJ+lyQctV2bX3Vq9kZnegLbpjTLP49It2ovUbcartuoQTeXgP+TGpY//7mDH/UQlFCKDGiA==" saltValue="KUnni6YEm00anzSSvyLqQA==" spinCount="100000" sqref="FB2020:FB2021" name="Rango2_26_24"/>
    <protectedRange algorithmName="SHA-512" hashValue="XZw03RosI/l0z9FxmTtF29EdZ7P+4+ybhqoaAAUmURojSR5XbGfjC4f2i8gMqfY+RI9JvfdCA6PSh9TduXfUxA==" saltValue="5TPtLq2WoiRSae/yaDPnTw==" spinCount="100000" sqref="FE2020:FE2021" name="Rango2_99_23_28"/>
    <protectedRange algorithmName="SHA-512" hashValue="9+DNppQbWrLYYUMoJ+lyQctV2bX3Vq9kZnegLbpjTLP49It2ovUbcartuoQTeXgP+TGpY//7mDH/UQlFCKDGiA==" saltValue="KUnni6YEm00anzSSvyLqQA==" spinCount="100000" sqref="FG2020:FG2021" name="Rango2_35_25"/>
    <protectedRange algorithmName="SHA-512" hashValue="XZw03RosI/l0z9FxmTtF29EdZ7P+4+ybhqoaAAUmURojSR5XbGfjC4f2i8gMqfY+RI9JvfdCA6PSh9TduXfUxA==" saltValue="5TPtLq2WoiRSae/yaDPnTw==" spinCount="100000" sqref="FP2020:FQ2021" name="Rango2_99_27_27"/>
    <protectedRange algorithmName="SHA-512" hashValue="XZw03RosI/l0z9FxmTtF29EdZ7P+4+ybhqoaAAUmURojSR5XbGfjC4f2i8gMqfY+RI9JvfdCA6PSh9TduXfUxA==" saltValue="5TPtLq2WoiRSae/yaDPnTw==" spinCount="100000" sqref="FT2020:FT2021" name="Rango2_99_29_24"/>
    <protectedRange algorithmName="SHA-512" hashValue="XZw03RosI/l0z9FxmTtF29EdZ7P+4+ybhqoaAAUmURojSR5XbGfjC4f2i8gMqfY+RI9JvfdCA6PSh9TduXfUxA==" saltValue="5TPtLq2WoiRSae/yaDPnTw==" spinCount="100000" sqref="FV2020:FW2020 FW2021" name="Rango2_99_31_24"/>
    <protectedRange algorithmName="SHA-512" hashValue="Umj9+5Ys20VQPxBFtc6qE5LtKKSgPKwit+B8dd4XnEUaLfBM2ozpkEC4YxwK0SbBiAHDDex+pY+LomQ0lyuamQ==" saltValue="N2/MCRws+mmA+NXw0axolg==" spinCount="100000" sqref="FX2020:FX2021" name="Rango2_31_2_2_25"/>
    <protectedRange algorithmName="SHA-512" hashValue="Umj9+5Ys20VQPxBFtc6qE5LtKKSgPKwit+B8dd4XnEUaLfBM2ozpkEC4YxwK0SbBiAHDDex+pY+LomQ0lyuamQ==" saltValue="N2/MCRws+mmA+NXw0axolg==" spinCount="100000" sqref="GA2020" name="Rango2_31_2_4_23"/>
    <protectedRange algorithmName="SHA-512" hashValue="Rgskw+AQdeJ5qbJdarzTa3SCkJfDGziy0Uan5N0F3IWn/H3Z/e+VcB56R7Nes7MPxNHewNP1sSSucVjz3iTLeA==" saltValue="qKZH3DnwaZHBzy3cBZo1qQ==" spinCount="100000" sqref="GE2020:GE2021" name="Rango2_31_28_1_25"/>
    <protectedRange algorithmName="SHA-512" hashValue="Umj9+5Ys20VQPxBFtc6qE5LtKKSgPKwit+B8dd4XnEUaLfBM2ozpkEC4YxwK0SbBiAHDDex+pY+LomQ0lyuamQ==" saltValue="N2/MCRws+mmA+NXw0axolg==" spinCount="100000" sqref="GD2020:GD2021" name="Rango2_31_2_5_22"/>
    <protectedRange algorithmName="SHA-512" hashValue="Umj9+5Ys20VQPxBFtc6qE5LtKKSgPKwit+B8dd4XnEUaLfBM2ozpkEC4YxwK0SbBiAHDDex+pY+LomQ0lyuamQ==" saltValue="N2/MCRws+mmA+NXw0axolg==" spinCount="100000" sqref="GI2020:GI2021 GG2020:GG2021 GK2020:GK2021" name="Rango2_31_2_6_22"/>
    <protectedRange algorithmName="SHA-512" hashValue="XZw03RosI/l0z9FxmTtF29EdZ7P+4+ybhqoaAAUmURojSR5XbGfjC4f2i8gMqfY+RI9JvfdCA6PSh9TduXfUxA==" saltValue="5TPtLq2WoiRSae/yaDPnTw==" spinCount="100000" sqref="GN2020:GN2021 GL2020:GL2021 GJ2020:GJ2021" name="Rango2_99_36_27"/>
    <protectedRange algorithmName="SHA-512" hashValue="EEHzbvEYwO1eufllBljOz0uf9BJ2ENtvOScQ7IsS321QhYbwKn7qhHKKP8cKj02rTDvVRMWvwQ1ZP0mZWsBprQ==" saltValue="CjXqBRFbKezlWOFV37MnDQ==" spinCount="100000" sqref="GP2020:GQ2021" name="Rango2_30_2_2_26"/>
    <protectedRange algorithmName="SHA-512" hashValue="EEHzbvEYwO1eufllBljOz0uf9BJ2ENtvOScQ7IsS321QhYbwKn7qhHKKP8cKj02rTDvVRMWvwQ1ZP0mZWsBprQ==" saltValue="CjXqBRFbKezlWOFV37MnDQ==" spinCount="100000" sqref="GV2020:GV2021" name="Rango2_30_2_3_24"/>
    <protectedRange algorithmName="SHA-512" hashValue="XZw03RosI/l0z9FxmTtF29EdZ7P+4+ybhqoaAAUmURojSR5XbGfjC4f2i8gMqfY+RI9JvfdCA6PSh9TduXfUxA==" saltValue="5TPtLq2WoiRSae/yaDPnTw==" spinCount="100000" sqref="GX2020:GY2021" name="Rango2_99_39_22"/>
    <protectedRange algorithmName="SHA-512" hashValue="XZw03RosI/l0z9FxmTtF29EdZ7P+4+ybhqoaAAUmURojSR5XbGfjC4f2i8gMqfY+RI9JvfdCA6PSh9TduXfUxA==" saltValue="5TPtLq2WoiRSae/yaDPnTw==" spinCount="100000" sqref="HI2020:HI2021" name="Rango2_99_40_26"/>
    <protectedRange algorithmName="SHA-512" hashValue="9+DNppQbWrLYYUMoJ+lyQctV2bX3Vq9kZnegLbpjTLP49It2ovUbcartuoQTeXgP+TGpY//7mDH/UQlFCKDGiA==" saltValue="KUnni6YEm00anzSSvyLqQA==" spinCount="100000" sqref="HC2020:HH2021" name="Rango2_39_28"/>
    <protectedRange algorithmName="SHA-512" hashValue="XZw03RosI/l0z9FxmTtF29EdZ7P+4+ybhqoaAAUmURojSR5XbGfjC4f2i8gMqfY+RI9JvfdCA6PSh9TduXfUxA==" saltValue="5TPtLq2WoiRSae/yaDPnTw==" spinCount="100000" sqref="IA2020:IA2021 HT2020:HY2021" name="Rango2_99_41_23"/>
    <protectedRange algorithmName="SHA-512" hashValue="9+DNppQbWrLYYUMoJ+lyQctV2bX3Vq9kZnegLbpjTLP49It2ovUbcartuoQTeXgP+TGpY//7mDH/UQlFCKDGiA==" saltValue="KUnni6YEm00anzSSvyLqQA==" spinCount="100000" sqref="HR2020:HS2021" name="Rango2_40_26"/>
    <protectedRange algorithmName="SHA-512" hashValue="XZw03RosI/l0z9FxmTtF29EdZ7P+4+ybhqoaAAUmURojSR5XbGfjC4f2i8gMqfY+RI9JvfdCA6PSh9TduXfUxA==" saltValue="5TPtLq2WoiRSae/yaDPnTw==" spinCount="100000" sqref="IK2020:IL2021" name="Rango2_99_79_15"/>
    <protectedRange algorithmName="SHA-512" hashValue="XZw03RosI/l0z9FxmTtF29EdZ7P+4+ybhqoaAAUmURojSR5XbGfjC4f2i8gMqfY+RI9JvfdCA6PSh9TduXfUxA==" saltValue="5TPtLq2WoiRSae/yaDPnTw==" spinCount="100000" sqref="IN2020:IN2021" name="Rango2_99_80_33"/>
    <protectedRange algorithmName="SHA-512" hashValue="XZw03RosI/l0z9FxmTtF29EdZ7P+4+ybhqoaAAUmURojSR5XbGfjC4f2i8gMqfY+RI9JvfdCA6PSh9TduXfUxA==" saltValue="5TPtLq2WoiRSae/yaDPnTw==" spinCount="100000" sqref="DZ2022:EI2030" name="Rango2_99_18_29"/>
    <protectedRange algorithmName="SHA-512" hashValue="9+DNppQbWrLYYUMoJ+lyQctV2bX3Vq9kZnegLbpjTLP49It2ovUbcartuoQTeXgP+TGpY//7mDH/UQlFCKDGiA==" saltValue="KUnni6YEm00anzSSvyLqQA==" spinCount="100000" sqref="EM2022:EM2030" name="Rango2_22_24"/>
    <protectedRange algorithmName="SHA-512" hashValue="XZw03RosI/l0z9FxmTtF29EdZ7P+4+ybhqoaAAUmURojSR5XbGfjC4f2i8gMqfY+RI9JvfdCA6PSh9TduXfUxA==" saltValue="5TPtLq2WoiRSae/yaDPnTw==" spinCount="100000" sqref="EQ2022:ER2030" name="Rango2_99_20_26"/>
    <protectedRange algorithmName="SHA-512" hashValue="XZw03RosI/l0z9FxmTtF29EdZ7P+4+ybhqoaAAUmURojSR5XbGfjC4f2i8gMqfY+RI9JvfdCA6PSh9TduXfUxA==" saltValue="5TPtLq2WoiRSae/yaDPnTw==" spinCount="100000" sqref="EU2022:EV2030" name="Rango2_99_22_26"/>
    <protectedRange algorithmName="SHA-512" hashValue="9+DNppQbWrLYYUMoJ+lyQctV2bX3Vq9kZnegLbpjTLP49It2ovUbcartuoQTeXgP+TGpY//7mDH/UQlFCKDGiA==" saltValue="KUnni6YEm00anzSSvyLqQA==" spinCount="100000" sqref="FB2022:FB2030" name="Rango2_26_25"/>
    <protectedRange algorithmName="SHA-512" hashValue="XZw03RosI/l0z9FxmTtF29EdZ7P+4+ybhqoaAAUmURojSR5XbGfjC4f2i8gMqfY+RI9JvfdCA6PSh9TduXfUxA==" saltValue="5TPtLq2WoiRSae/yaDPnTw==" spinCount="100000" sqref="FE2022:FE2030" name="Rango2_99_23_29"/>
    <protectedRange algorithmName="SHA-512" hashValue="9+DNppQbWrLYYUMoJ+lyQctV2bX3Vq9kZnegLbpjTLP49It2ovUbcartuoQTeXgP+TGpY//7mDH/UQlFCKDGiA==" saltValue="KUnni6YEm00anzSSvyLqQA==" spinCount="100000" sqref="FG2022:FG2030" name="Rango2_35_26"/>
    <protectedRange algorithmName="SHA-512" hashValue="XZw03RosI/l0z9FxmTtF29EdZ7P+4+ybhqoaAAUmURojSR5XbGfjC4f2i8gMqfY+RI9JvfdCA6PSh9TduXfUxA==" saltValue="5TPtLq2WoiRSae/yaDPnTw==" spinCount="100000" sqref="FP2022:FQ2030" name="Rango2_99_27_28"/>
    <protectedRange algorithmName="SHA-512" hashValue="XZw03RosI/l0z9FxmTtF29EdZ7P+4+ybhqoaAAUmURojSR5XbGfjC4f2i8gMqfY+RI9JvfdCA6PSh9TduXfUxA==" saltValue="5TPtLq2WoiRSae/yaDPnTw==" spinCount="100000" sqref="FT2022:FT2030" name="Rango2_99_29_25"/>
    <protectedRange algorithmName="SHA-512" hashValue="XZw03RosI/l0z9FxmTtF29EdZ7P+4+ybhqoaAAUmURojSR5XbGfjC4f2i8gMqfY+RI9JvfdCA6PSh9TduXfUxA==" saltValue="5TPtLq2WoiRSae/yaDPnTw==" spinCount="100000" sqref="FV2022:FW2030" name="Rango2_99_31_25"/>
    <protectedRange algorithmName="SHA-512" hashValue="Umj9+5Ys20VQPxBFtc6qE5LtKKSgPKwit+B8dd4XnEUaLfBM2ozpkEC4YxwK0SbBiAHDDex+pY+LomQ0lyuamQ==" saltValue="N2/MCRws+mmA+NXw0axolg==" spinCount="100000" sqref="FX2022:FX2030" name="Rango2_31_2_2_26"/>
    <protectedRange algorithmName="SHA-512" hashValue="Umj9+5Ys20VQPxBFtc6qE5LtKKSgPKwit+B8dd4XnEUaLfBM2ozpkEC4YxwK0SbBiAHDDex+pY+LomQ0lyuamQ==" saltValue="N2/MCRws+mmA+NXw0axolg==" spinCount="100000" sqref="GA2025 GA2027:GA2028" name="Rango2_31_2_4_24"/>
    <protectedRange algorithmName="SHA-512" hashValue="Rgskw+AQdeJ5qbJdarzTa3SCkJfDGziy0Uan5N0F3IWn/H3Z/e+VcB56R7Nes7MPxNHewNP1sSSucVjz3iTLeA==" saltValue="qKZH3DnwaZHBzy3cBZo1qQ==" spinCount="100000" sqref="GE2022:GE2030" name="Rango2_31_28_1_26"/>
    <protectedRange algorithmName="SHA-512" hashValue="Umj9+5Ys20VQPxBFtc6qE5LtKKSgPKwit+B8dd4XnEUaLfBM2ozpkEC4YxwK0SbBiAHDDex+pY+LomQ0lyuamQ==" saltValue="N2/MCRws+mmA+NXw0axolg==" spinCount="100000" sqref="GD2022:GD2030" name="Rango2_31_2_5_23"/>
    <protectedRange algorithmName="SHA-512" hashValue="Umj9+5Ys20VQPxBFtc6qE5LtKKSgPKwit+B8dd4XnEUaLfBM2ozpkEC4YxwK0SbBiAHDDex+pY+LomQ0lyuamQ==" saltValue="N2/MCRws+mmA+NXw0axolg==" spinCount="100000" sqref="GI2022:GI2030 GG2022:GG2030 GK2022:GK2030" name="Rango2_31_2_6_23"/>
    <protectedRange algorithmName="SHA-512" hashValue="XZw03RosI/l0z9FxmTtF29EdZ7P+4+ybhqoaAAUmURojSR5XbGfjC4f2i8gMqfY+RI9JvfdCA6PSh9TduXfUxA==" saltValue="5TPtLq2WoiRSae/yaDPnTw==" spinCount="100000" sqref="GN2022:GN2030 GL2022:GL2030 GJ2022:GJ2030" name="Rango2_99_36_28"/>
    <protectedRange algorithmName="SHA-512" hashValue="EEHzbvEYwO1eufllBljOz0uf9BJ2ENtvOScQ7IsS321QhYbwKn7qhHKKP8cKj02rTDvVRMWvwQ1ZP0mZWsBprQ==" saltValue="CjXqBRFbKezlWOFV37MnDQ==" spinCount="100000" sqref="GP2022:GQ2030" name="Rango2_30_2_2_27"/>
    <protectedRange algorithmName="SHA-512" hashValue="EEHzbvEYwO1eufllBljOz0uf9BJ2ENtvOScQ7IsS321QhYbwKn7qhHKKP8cKj02rTDvVRMWvwQ1ZP0mZWsBprQ==" saltValue="CjXqBRFbKezlWOFV37MnDQ==" spinCount="100000" sqref="GV2022:GV2030" name="Rango2_30_2_3_25"/>
    <protectedRange algorithmName="SHA-512" hashValue="XZw03RosI/l0z9FxmTtF29EdZ7P+4+ybhqoaAAUmURojSR5XbGfjC4f2i8gMqfY+RI9JvfdCA6PSh9TduXfUxA==" saltValue="5TPtLq2WoiRSae/yaDPnTw==" spinCount="100000" sqref="GX2022:GY2030" name="Rango2_99_39_23"/>
    <protectedRange algorithmName="SHA-512" hashValue="XZw03RosI/l0z9FxmTtF29EdZ7P+4+ybhqoaAAUmURojSR5XbGfjC4f2i8gMqfY+RI9JvfdCA6PSh9TduXfUxA==" saltValue="5TPtLq2WoiRSae/yaDPnTw==" spinCount="100000" sqref="HI2022:HI2030" name="Rango2_99_40_27"/>
    <protectedRange algorithmName="SHA-512" hashValue="9+DNppQbWrLYYUMoJ+lyQctV2bX3Vq9kZnegLbpjTLP49It2ovUbcartuoQTeXgP+TGpY//7mDH/UQlFCKDGiA==" saltValue="KUnni6YEm00anzSSvyLqQA==" spinCount="100000" sqref="HC2022:HH2030" name="Rango2_39_29"/>
    <protectedRange algorithmName="SHA-512" hashValue="XZw03RosI/l0z9FxmTtF29EdZ7P+4+ybhqoaAAUmURojSR5XbGfjC4f2i8gMqfY+RI9JvfdCA6PSh9TduXfUxA==" saltValue="5TPtLq2WoiRSae/yaDPnTw==" spinCount="100000" sqref="IA2022:IA2030 HT2022:HY2030" name="Rango2_99_41_24"/>
    <protectedRange algorithmName="SHA-512" hashValue="9+DNppQbWrLYYUMoJ+lyQctV2bX3Vq9kZnegLbpjTLP49It2ovUbcartuoQTeXgP+TGpY//7mDH/UQlFCKDGiA==" saltValue="KUnni6YEm00anzSSvyLqQA==" spinCount="100000" sqref="HR2022:HS2030" name="Rango2_40_27"/>
    <protectedRange algorithmName="SHA-512" hashValue="XZw03RosI/l0z9FxmTtF29EdZ7P+4+ybhqoaAAUmURojSR5XbGfjC4f2i8gMqfY+RI9JvfdCA6PSh9TduXfUxA==" saltValue="5TPtLq2WoiRSae/yaDPnTw==" spinCount="100000" sqref="IK2022:IL2030" name="Rango2_99_79_16"/>
    <protectedRange algorithmName="SHA-512" hashValue="XZw03RosI/l0z9FxmTtF29EdZ7P+4+ybhqoaAAUmURojSR5XbGfjC4f2i8gMqfY+RI9JvfdCA6PSh9TduXfUxA==" saltValue="5TPtLq2WoiRSae/yaDPnTw==" spinCount="100000" sqref="IN2022:IN2030" name="Rango2_99_80_34"/>
    <protectedRange algorithmName="SHA-512" hashValue="XZw03RosI/l0z9FxmTtF29EdZ7P+4+ybhqoaAAUmURojSR5XbGfjC4f2i8gMqfY+RI9JvfdCA6PSh9TduXfUxA==" saltValue="5TPtLq2WoiRSae/yaDPnTw==" spinCount="100000" sqref="DZ2031:EI2032" name="Rango2_99_18_30"/>
    <protectedRange algorithmName="SHA-512" hashValue="9+DNppQbWrLYYUMoJ+lyQctV2bX3Vq9kZnegLbpjTLP49It2ovUbcartuoQTeXgP+TGpY//7mDH/UQlFCKDGiA==" saltValue="KUnni6YEm00anzSSvyLqQA==" spinCount="100000" sqref="EM2031:EM2032" name="Rango2_22_25"/>
    <protectedRange algorithmName="SHA-512" hashValue="XZw03RosI/l0z9FxmTtF29EdZ7P+4+ybhqoaAAUmURojSR5XbGfjC4f2i8gMqfY+RI9JvfdCA6PSh9TduXfUxA==" saltValue="5TPtLq2WoiRSae/yaDPnTw==" spinCount="100000" sqref="EQ2031:ER2032" name="Rango2_99_20_27"/>
    <protectedRange algorithmName="SHA-512" hashValue="XZw03RosI/l0z9FxmTtF29EdZ7P+4+ybhqoaAAUmURojSR5XbGfjC4f2i8gMqfY+RI9JvfdCA6PSh9TduXfUxA==" saltValue="5TPtLq2WoiRSae/yaDPnTw==" spinCount="100000" sqref="EU2031:EV2032" name="Rango2_99_22_27"/>
    <protectedRange algorithmName="SHA-512" hashValue="9+DNppQbWrLYYUMoJ+lyQctV2bX3Vq9kZnegLbpjTLP49It2ovUbcartuoQTeXgP+TGpY//7mDH/UQlFCKDGiA==" saltValue="KUnni6YEm00anzSSvyLqQA==" spinCount="100000" sqref="FB2031:FB2032" name="Rango2_26_26"/>
    <protectedRange algorithmName="SHA-512" hashValue="XZw03RosI/l0z9FxmTtF29EdZ7P+4+ybhqoaAAUmURojSR5XbGfjC4f2i8gMqfY+RI9JvfdCA6PSh9TduXfUxA==" saltValue="5TPtLq2WoiRSae/yaDPnTw==" spinCount="100000" sqref="FE2031:FE2032" name="Rango2_99_23_30"/>
    <protectedRange algorithmName="SHA-512" hashValue="9+DNppQbWrLYYUMoJ+lyQctV2bX3Vq9kZnegLbpjTLP49It2ovUbcartuoQTeXgP+TGpY//7mDH/UQlFCKDGiA==" saltValue="KUnni6YEm00anzSSvyLqQA==" spinCount="100000" sqref="FG2031:FG2032" name="Rango2_35_27"/>
    <protectedRange algorithmName="SHA-512" hashValue="XZw03RosI/l0z9FxmTtF29EdZ7P+4+ybhqoaAAUmURojSR5XbGfjC4f2i8gMqfY+RI9JvfdCA6PSh9TduXfUxA==" saltValue="5TPtLq2WoiRSae/yaDPnTw==" spinCount="100000" sqref="FP2031:FQ2032" name="Rango2_99_27_29"/>
    <protectedRange algorithmName="SHA-512" hashValue="XZw03RosI/l0z9FxmTtF29EdZ7P+4+ybhqoaAAUmURojSR5XbGfjC4f2i8gMqfY+RI9JvfdCA6PSh9TduXfUxA==" saltValue="5TPtLq2WoiRSae/yaDPnTw==" spinCount="100000" sqref="FT2031:FT2032" name="Rango2_99_29_26"/>
    <protectedRange algorithmName="SHA-512" hashValue="XZw03RosI/l0z9FxmTtF29EdZ7P+4+ybhqoaAAUmURojSR5XbGfjC4f2i8gMqfY+RI9JvfdCA6PSh9TduXfUxA==" saltValue="5TPtLq2WoiRSae/yaDPnTw==" spinCount="100000" sqref="FV2031:FW2032" name="Rango2_99_31_26"/>
    <protectedRange algorithmName="SHA-512" hashValue="Umj9+5Ys20VQPxBFtc6qE5LtKKSgPKwit+B8dd4XnEUaLfBM2ozpkEC4YxwK0SbBiAHDDex+pY+LomQ0lyuamQ==" saltValue="N2/MCRws+mmA+NXw0axolg==" spinCount="100000" sqref="FX2031:FX2032" name="Rango2_31_2_2_27"/>
    <protectedRange algorithmName="SHA-512" hashValue="Rgskw+AQdeJ5qbJdarzTa3SCkJfDGziy0Uan5N0F3IWn/H3Z/e+VcB56R7Nes7MPxNHewNP1sSSucVjz3iTLeA==" saltValue="qKZH3DnwaZHBzy3cBZo1qQ==" spinCount="100000" sqref="GE2031:GE2032" name="Rango2_31_28_1_27"/>
    <protectedRange algorithmName="SHA-512" hashValue="Umj9+5Ys20VQPxBFtc6qE5LtKKSgPKwit+B8dd4XnEUaLfBM2ozpkEC4YxwK0SbBiAHDDex+pY+LomQ0lyuamQ==" saltValue="N2/MCRws+mmA+NXw0axolg==" spinCount="100000" sqref="GD2031:GD2032" name="Rango2_31_2_5_24"/>
    <protectedRange algorithmName="SHA-512" hashValue="Umj9+5Ys20VQPxBFtc6qE5LtKKSgPKwit+B8dd4XnEUaLfBM2ozpkEC4YxwK0SbBiAHDDex+pY+LomQ0lyuamQ==" saltValue="N2/MCRws+mmA+NXw0axolg==" spinCount="100000" sqref="GI2031:GI2032 GG2031:GG2032 GK2031:GK2032" name="Rango2_31_2_6_24"/>
    <protectedRange algorithmName="SHA-512" hashValue="XZw03RosI/l0z9FxmTtF29EdZ7P+4+ybhqoaAAUmURojSR5XbGfjC4f2i8gMqfY+RI9JvfdCA6PSh9TduXfUxA==" saltValue="5TPtLq2WoiRSae/yaDPnTw==" spinCount="100000" sqref="GN2031:GN2032 GL2031:GL2032 GJ2031:GJ2032" name="Rango2_99_36_29"/>
    <protectedRange algorithmName="SHA-512" hashValue="EEHzbvEYwO1eufllBljOz0uf9BJ2ENtvOScQ7IsS321QhYbwKn7qhHKKP8cKj02rTDvVRMWvwQ1ZP0mZWsBprQ==" saltValue="CjXqBRFbKezlWOFV37MnDQ==" spinCount="100000" sqref="GP2031:GQ2032" name="Rango2_30_2_2_28"/>
    <protectedRange algorithmName="SHA-512" hashValue="EEHzbvEYwO1eufllBljOz0uf9BJ2ENtvOScQ7IsS321QhYbwKn7qhHKKP8cKj02rTDvVRMWvwQ1ZP0mZWsBprQ==" saltValue="CjXqBRFbKezlWOFV37MnDQ==" spinCount="100000" sqref="GV2031:GV2032" name="Rango2_30_2_3_26"/>
    <protectedRange algorithmName="SHA-512" hashValue="XZw03RosI/l0z9FxmTtF29EdZ7P+4+ybhqoaAAUmURojSR5XbGfjC4f2i8gMqfY+RI9JvfdCA6PSh9TduXfUxA==" saltValue="5TPtLq2WoiRSae/yaDPnTw==" spinCount="100000" sqref="GX2031:GY2032" name="Rango2_99_39_24"/>
    <protectedRange algorithmName="SHA-512" hashValue="XZw03RosI/l0z9FxmTtF29EdZ7P+4+ybhqoaAAUmURojSR5XbGfjC4f2i8gMqfY+RI9JvfdCA6PSh9TduXfUxA==" saltValue="5TPtLq2WoiRSae/yaDPnTw==" spinCount="100000" sqref="HI2031:HI2032" name="Rango2_99_40_28"/>
    <protectedRange algorithmName="SHA-512" hashValue="9+DNppQbWrLYYUMoJ+lyQctV2bX3Vq9kZnegLbpjTLP49It2ovUbcartuoQTeXgP+TGpY//7mDH/UQlFCKDGiA==" saltValue="KUnni6YEm00anzSSvyLqQA==" spinCount="100000" sqref="HC2031:HH2032" name="Rango2_39_30"/>
    <protectedRange algorithmName="SHA-512" hashValue="XZw03RosI/l0z9FxmTtF29EdZ7P+4+ybhqoaAAUmURojSR5XbGfjC4f2i8gMqfY+RI9JvfdCA6PSh9TduXfUxA==" saltValue="5TPtLq2WoiRSae/yaDPnTw==" spinCount="100000" sqref="IA2031:IA2032 HT2031:HY2032" name="Rango2_99_41_25"/>
    <protectedRange algorithmName="SHA-512" hashValue="9+DNppQbWrLYYUMoJ+lyQctV2bX3Vq9kZnegLbpjTLP49It2ovUbcartuoQTeXgP+TGpY//7mDH/UQlFCKDGiA==" saltValue="KUnni6YEm00anzSSvyLqQA==" spinCount="100000" sqref="HR2031:HS2032" name="Rango2_40_28"/>
    <protectedRange algorithmName="SHA-512" hashValue="XZw03RosI/l0z9FxmTtF29EdZ7P+4+ybhqoaAAUmURojSR5XbGfjC4f2i8gMqfY+RI9JvfdCA6PSh9TduXfUxA==" saltValue="5TPtLq2WoiRSae/yaDPnTw==" spinCount="100000" sqref="IK2031:IL2032" name="Rango2_99_79_17"/>
    <protectedRange algorithmName="SHA-512" hashValue="XZw03RosI/l0z9FxmTtF29EdZ7P+4+ybhqoaAAUmURojSR5XbGfjC4f2i8gMqfY+RI9JvfdCA6PSh9TduXfUxA==" saltValue="5TPtLq2WoiRSae/yaDPnTw==" spinCount="100000" sqref="IN2031:IN2032" name="Rango2_99_80_35"/>
    <protectedRange algorithmName="SHA-512" hashValue="XZw03RosI/l0z9FxmTtF29EdZ7P+4+ybhqoaAAUmURojSR5XbGfjC4f2i8gMqfY+RI9JvfdCA6PSh9TduXfUxA==" saltValue="5TPtLq2WoiRSae/yaDPnTw==" spinCount="100000" sqref="DZ2033:EI2033" name="Rango2_99_18_31"/>
    <protectedRange algorithmName="SHA-512" hashValue="9+DNppQbWrLYYUMoJ+lyQctV2bX3Vq9kZnegLbpjTLP49It2ovUbcartuoQTeXgP+TGpY//7mDH/UQlFCKDGiA==" saltValue="KUnni6YEm00anzSSvyLqQA==" spinCount="100000" sqref="EM2033" name="Rango2_22_26"/>
    <protectedRange algorithmName="SHA-512" hashValue="XZw03RosI/l0z9FxmTtF29EdZ7P+4+ybhqoaAAUmURojSR5XbGfjC4f2i8gMqfY+RI9JvfdCA6PSh9TduXfUxA==" saltValue="5TPtLq2WoiRSae/yaDPnTw==" spinCount="100000" sqref="EQ2033:ER2033" name="Rango2_99_20_28"/>
    <protectedRange algorithmName="SHA-512" hashValue="XZw03RosI/l0z9FxmTtF29EdZ7P+4+ybhqoaAAUmURojSR5XbGfjC4f2i8gMqfY+RI9JvfdCA6PSh9TduXfUxA==" saltValue="5TPtLq2WoiRSae/yaDPnTw==" spinCount="100000" sqref="EU2033:EV2033" name="Rango2_99_22_28"/>
    <protectedRange algorithmName="SHA-512" hashValue="9+DNppQbWrLYYUMoJ+lyQctV2bX3Vq9kZnegLbpjTLP49It2ovUbcartuoQTeXgP+TGpY//7mDH/UQlFCKDGiA==" saltValue="KUnni6YEm00anzSSvyLqQA==" spinCount="100000" sqref="FB2033" name="Rango2_26_27"/>
    <protectedRange algorithmName="SHA-512" hashValue="XZw03RosI/l0z9FxmTtF29EdZ7P+4+ybhqoaAAUmURojSR5XbGfjC4f2i8gMqfY+RI9JvfdCA6PSh9TduXfUxA==" saltValue="5TPtLq2WoiRSae/yaDPnTw==" spinCount="100000" sqref="FE2033" name="Rango2_99_23_31"/>
    <protectedRange algorithmName="SHA-512" hashValue="9+DNppQbWrLYYUMoJ+lyQctV2bX3Vq9kZnegLbpjTLP49It2ovUbcartuoQTeXgP+TGpY//7mDH/UQlFCKDGiA==" saltValue="KUnni6YEm00anzSSvyLqQA==" spinCount="100000" sqref="FG2033" name="Rango2_35_28"/>
    <protectedRange algorithmName="SHA-512" hashValue="XZw03RosI/l0z9FxmTtF29EdZ7P+4+ybhqoaAAUmURojSR5XbGfjC4f2i8gMqfY+RI9JvfdCA6PSh9TduXfUxA==" saltValue="5TPtLq2WoiRSae/yaDPnTw==" spinCount="100000" sqref="FP2033:FQ2033" name="Rango2_99_27_30"/>
    <protectedRange algorithmName="SHA-512" hashValue="XZw03RosI/l0z9FxmTtF29EdZ7P+4+ybhqoaAAUmURojSR5XbGfjC4f2i8gMqfY+RI9JvfdCA6PSh9TduXfUxA==" saltValue="5TPtLq2WoiRSae/yaDPnTw==" spinCount="100000" sqref="FT2033" name="Rango2_99_29_27"/>
    <protectedRange algorithmName="SHA-512" hashValue="XZw03RosI/l0z9FxmTtF29EdZ7P+4+ybhqoaAAUmURojSR5XbGfjC4f2i8gMqfY+RI9JvfdCA6PSh9TduXfUxA==" saltValue="5TPtLq2WoiRSae/yaDPnTw==" spinCount="100000" sqref="FV2033:FW2033" name="Rango2_99_31_27"/>
    <protectedRange algorithmName="SHA-512" hashValue="Umj9+5Ys20VQPxBFtc6qE5LtKKSgPKwit+B8dd4XnEUaLfBM2ozpkEC4YxwK0SbBiAHDDex+pY+LomQ0lyuamQ==" saltValue="N2/MCRws+mmA+NXw0axolg==" spinCount="100000" sqref="FX2033" name="Rango2_31_2_2_28"/>
    <protectedRange algorithmName="SHA-512" hashValue="Umj9+5Ys20VQPxBFtc6qE5LtKKSgPKwit+B8dd4XnEUaLfBM2ozpkEC4YxwK0SbBiAHDDex+pY+LomQ0lyuamQ==" saltValue="N2/MCRws+mmA+NXw0axolg==" spinCount="100000" sqref="GA2033" name="Rango2_31_2_4_26"/>
    <protectedRange algorithmName="SHA-512" hashValue="Rgskw+AQdeJ5qbJdarzTa3SCkJfDGziy0Uan5N0F3IWn/H3Z/e+VcB56R7Nes7MPxNHewNP1sSSucVjz3iTLeA==" saltValue="qKZH3DnwaZHBzy3cBZo1qQ==" spinCount="100000" sqref="GE2033" name="Rango2_31_28_1_28"/>
    <protectedRange algorithmName="SHA-512" hashValue="Umj9+5Ys20VQPxBFtc6qE5LtKKSgPKwit+B8dd4XnEUaLfBM2ozpkEC4YxwK0SbBiAHDDex+pY+LomQ0lyuamQ==" saltValue="N2/MCRws+mmA+NXw0axolg==" spinCount="100000" sqref="GD2033" name="Rango2_31_2_5_25"/>
    <protectedRange algorithmName="SHA-512" hashValue="Umj9+5Ys20VQPxBFtc6qE5LtKKSgPKwit+B8dd4XnEUaLfBM2ozpkEC4YxwK0SbBiAHDDex+pY+LomQ0lyuamQ==" saltValue="N2/MCRws+mmA+NXw0axolg==" spinCount="100000" sqref="GI2033 GG2033 GK2033" name="Rango2_31_2_6_25"/>
    <protectedRange algorithmName="SHA-512" hashValue="XZw03RosI/l0z9FxmTtF29EdZ7P+4+ybhqoaAAUmURojSR5XbGfjC4f2i8gMqfY+RI9JvfdCA6PSh9TduXfUxA==" saltValue="5TPtLq2WoiRSae/yaDPnTw==" spinCount="100000" sqref="GN2033 GL2033 GJ2033" name="Rango2_99_36_30"/>
    <protectedRange algorithmName="SHA-512" hashValue="EEHzbvEYwO1eufllBljOz0uf9BJ2ENtvOScQ7IsS321QhYbwKn7qhHKKP8cKj02rTDvVRMWvwQ1ZP0mZWsBprQ==" saltValue="CjXqBRFbKezlWOFV37MnDQ==" spinCount="100000" sqref="GP2033:GQ2033" name="Rango2_30_2_2_29"/>
    <protectedRange algorithmName="SHA-512" hashValue="EEHzbvEYwO1eufllBljOz0uf9BJ2ENtvOScQ7IsS321QhYbwKn7qhHKKP8cKj02rTDvVRMWvwQ1ZP0mZWsBprQ==" saltValue="CjXqBRFbKezlWOFV37MnDQ==" spinCount="100000" sqref="GV2033" name="Rango2_30_2_3_27"/>
    <protectedRange algorithmName="SHA-512" hashValue="XZw03RosI/l0z9FxmTtF29EdZ7P+4+ybhqoaAAUmURojSR5XbGfjC4f2i8gMqfY+RI9JvfdCA6PSh9TduXfUxA==" saltValue="5TPtLq2WoiRSae/yaDPnTw==" spinCount="100000" sqref="GX2033:GY2033" name="Rango2_99_39_25"/>
    <protectedRange algorithmName="SHA-512" hashValue="XZw03RosI/l0z9FxmTtF29EdZ7P+4+ybhqoaAAUmURojSR5XbGfjC4f2i8gMqfY+RI9JvfdCA6PSh9TduXfUxA==" saltValue="5TPtLq2WoiRSae/yaDPnTw==" spinCount="100000" sqref="HI2033" name="Rango2_99_40_29"/>
    <protectedRange algorithmName="SHA-512" hashValue="9+DNppQbWrLYYUMoJ+lyQctV2bX3Vq9kZnegLbpjTLP49It2ovUbcartuoQTeXgP+TGpY//7mDH/UQlFCKDGiA==" saltValue="KUnni6YEm00anzSSvyLqQA==" spinCount="100000" sqref="HC2033:HH2033" name="Rango2_39_31"/>
    <protectedRange algorithmName="SHA-512" hashValue="XZw03RosI/l0z9FxmTtF29EdZ7P+4+ybhqoaAAUmURojSR5XbGfjC4f2i8gMqfY+RI9JvfdCA6PSh9TduXfUxA==" saltValue="5TPtLq2WoiRSae/yaDPnTw==" spinCount="100000" sqref="IA2033 HT2033:HY2033" name="Rango2_99_41_26"/>
    <protectedRange algorithmName="SHA-512" hashValue="9+DNppQbWrLYYUMoJ+lyQctV2bX3Vq9kZnegLbpjTLP49It2ovUbcartuoQTeXgP+TGpY//7mDH/UQlFCKDGiA==" saltValue="KUnni6YEm00anzSSvyLqQA==" spinCount="100000" sqref="HR2033:HS2033" name="Rango2_40_29"/>
    <protectedRange algorithmName="SHA-512" hashValue="XZw03RosI/l0z9FxmTtF29EdZ7P+4+ybhqoaAAUmURojSR5XbGfjC4f2i8gMqfY+RI9JvfdCA6PSh9TduXfUxA==" saltValue="5TPtLq2WoiRSae/yaDPnTw==" spinCount="100000" sqref="IK2033:IL2033" name="Rango2_99_79_18"/>
    <protectedRange algorithmName="SHA-512" hashValue="XZw03RosI/l0z9FxmTtF29EdZ7P+4+ybhqoaAAUmURojSR5XbGfjC4f2i8gMqfY+RI9JvfdCA6PSh9TduXfUxA==" saltValue="5TPtLq2WoiRSae/yaDPnTw==" spinCount="100000" sqref="IN2033" name="Rango2_99_80_36"/>
    <protectedRange algorithmName="SHA-512" hashValue="XZw03RosI/l0z9FxmTtF29EdZ7P+4+ybhqoaAAUmURojSR5XbGfjC4f2i8gMqfY+RI9JvfdCA6PSh9TduXfUxA==" saltValue="5TPtLq2WoiRSae/yaDPnTw==" spinCount="100000" sqref="DZ2034:EI2035" name="Rango2_99_18_32"/>
    <protectedRange algorithmName="SHA-512" hashValue="9+DNppQbWrLYYUMoJ+lyQctV2bX3Vq9kZnegLbpjTLP49It2ovUbcartuoQTeXgP+TGpY//7mDH/UQlFCKDGiA==" saltValue="KUnni6YEm00anzSSvyLqQA==" spinCount="100000" sqref="EM2034:EM2035" name="Rango2_22_27"/>
    <protectedRange algorithmName="SHA-512" hashValue="XZw03RosI/l0z9FxmTtF29EdZ7P+4+ybhqoaAAUmURojSR5XbGfjC4f2i8gMqfY+RI9JvfdCA6PSh9TduXfUxA==" saltValue="5TPtLq2WoiRSae/yaDPnTw==" spinCount="100000" sqref="EQ2034:ER2035" name="Rango2_99_20_29"/>
    <protectedRange algorithmName="SHA-512" hashValue="XZw03RosI/l0z9FxmTtF29EdZ7P+4+ybhqoaAAUmURojSR5XbGfjC4f2i8gMqfY+RI9JvfdCA6PSh9TduXfUxA==" saltValue="5TPtLq2WoiRSae/yaDPnTw==" spinCount="100000" sqref="EU2034:EV2035" name="Rango2_99_22_29"/>
    <protectedRange algorithmName="SHA-512" hashValue="9+DNppQbWrLYYUMoJ+lyQctV2bX3Vq9kZnegLbpjTLP49It2ovUbcartuoQTeXgP+TGpY//7mDH/UQlFCKDGiA==" saltValue="KUnni6YEm00anzSSvyLqQA==" spinCount="100000" sqref="FB2034:FB2035" name="Rango2_26_28"/>
    <protectedRange algorithmName="SHA-512" hashValue="XZw03RosI/l0z9FxmTtF29EdZ7P+4+ybhqoaAAUmURojSR5XbGfjC4f2i8gMqfY+RI9JvfdCA6PSh9TduXfUxA==" saltValue="5TPtLq2WoiRSae/yaDPnTw==" spinCount="100000" sqref="FE2034:FE2035" name="Rango2_99_23_32"/>
    <protectedRange algorithmName="SHA-512" hashValue="9+DNppQbWrLYYUMoJ+lyQctV2bX3Vq9kZnegLbpjTLP49It2ovUbcartuoQTeXgP+TGpY//7mDH/UQlFCKDGiA==" saltValue="KUnni6YEm00anzSSvyLqQA==" spinCount="100000" sqref="FG2034:FG2035" name="Rango2_35_29"/>
    <protectedRange algorithmName="SHA-512" hashValue="XZw03RosI/l0z9FxmTtF29EdZ7P+4+ybhqoaAAUmURojSR5XbGfjC4f2i8gMqfY+RI9JvfdCA6PSh9TduXfUxA==" saltValue="5TPtLq2WoiRSae/yaDPnTw==" spinCount="100000" sqref="FP2034:FQ2035" name="Rango2_99_27_31"/>
    <protectedRange algorithmName="SHA-512" hashValue="XZw03RosI/l0z9FxmTtF29EdZ7P+4+ybhqoaAAUmURojSR5XbGfjC4f2i8gMqfY+RI9JvfdCA6PSh9TduXfUxA==" saltValue="5TPtLq2WoiRSae/yaDPnTw==" spinCount="100000" sqref="FT2034:FT2035" name="Rango2_99_29_28"/>
    <protectedRange algorithmName="SHA-512" hashValue="XZw03RosI/l0z9FxmTtF29EdZ7P+4+ybhqoaAAUmURojSR5XbGfjC4f2i8gMqfY+RI9JvfdCA6PSh9TduXfUxA==" saltValue="5TPtLq2WoiRSae/yaDPnTw==" spinCount="100000" sqref="FV2034:FW2035" name="Rango2_99_31_28"/>
    <protectedRange algorithmName="SHA-512" hashValue="Umj9+5Ys20VQPxBFtc6qE5LtKKSgPKwit+B8dd4XnEUaLfBM2ozpkEC4YxwK0SbBiAHDDex+pY+LomQ0lyuamQ==" saltValue="N2/MCRws+mmA+NXw0axolg==" spinCount="100000" sqref="FX2034:FX2035" name="Rango2_31_2_2_29"/>
    <protectedRange algorithmName="SHA-512" hashValue="Umj9+5Ys20VQPxBFtc6qE5LtKKSgPKwit+B8dd4XnEUaLfBM2ozpkEC4YxwK0SbBiAHDDex+pY+LomQ0lyuamQ==" saltValue="N2/MCRws+mmA+NXw0axolg==" spinCount="100000" sqref="GA2035" name="Rango2_31_2_4_27"/>
    <protectedRange algorithmName="SHA-512" hashValue="Rgskw+AQdeJ5qbJdarzTa3SCkJfDGziy0Uan5N0F3IWn/H3Z/e+VcB56R7Nes7MPxNHewNP1sSSucVjz3iTLeA==" saltValue="qKZH3DnwaZHBzy3cBZo1qQ==" spinCount="100000" sqref="GE2034:GE2035" name="Rango2_31_28_1_29"/>
    <protectedRange algorithmName="SHA-512" hashValue="Umj9+5Ys20VQPxBFtc6qE5LtKKSgPKwit+B8dd4XnEUaLfBM2ozpkEC4YxwK0SbBiAHDDex+pY+LomQ0lyuamQ==" saltValue="N2/MCRws+mmA+NXw0axolg==" spinCount="100000" sqref="GD2034:GD2035" name="Rango2_31_2_5_26"/>
    <protectedRange algorithmName="SHA-512" hashValue="Umj9+5Ys20VQPxBFtc6qE5LtKKSgPKwit+B8dd4XnEUaLfBM2ozpkEC4YxwK0SbBiAHDDex+pY+LomQ0lyuamQ==" saltValue="N2/MCRws+mmA+NXw0axolg==" spinCount="100000" sqref="GI2034:GI2035 GG2034:GG2035 GK2034:GK2035" name="Rango2_31_2_6_26"/>
    <protectedRange algorithmName="SHA-512" hashValue="XZw03RosI/l0z9FxmTtF29EdZ7P+4+ybhqoaAAUmURojSR5XbGfjC4f2i8gMqfY+RI9JvfdCA6PSh9TduXfUxA==" saltValue="5TPtLq2WoiRSae/yaDPnTw==" spinCount="100000" sqref="GN2034:GN2035 GL2034:GL2035 GJ2034:GJ2035" name="Rango2_99_36_31"/>
    <protectedRange algorithmName="SHA-512" hashValue="EEHzbvEYwO1eufllBljOz0uf9BJ2ENtvOScQ7IsS321QhYbwKn7qhHKKP8cKj02rTDvVRMWvwQ1ZP0mZWsBprQ==" saltValue="CjXqBRFbKezlWOFV37MnDQ==" spinCount="100000" sqref="GP2034:GQ2035" name="Rango2_30_2_2_30"/>
    <protectedRange algorithmName="SHA-512" hashValue="EEHzbvEYwO1eufllBljOz0uf9BJ2ENtvOScQ7IsS321QhYbwKn7qhHKKP8cKj02rTDvVRMWvwQ1ZP0mZWsBprQ==" saltValue="CjXqBRFbKezlWOFV37MnDQ==" spinCount="100000" sqref="GV2034:GV2035" name="Rango2_30_2_3_28"/>
    <protectedRange algorithmName="SHA-512" hashValue="XZw03RosI/l0z9FxmTtF29EdZ7P+4+ybhqoaAAUmURojSR5XbGfjC4f2i8gMqfY+RI9JvfdCA6PSh9TduXfUxA==" saltValue="5TPtLq2WoiRSae/yaDPnTw==" spinCount="100000" sqref="GX2034:GY2035" name="Rango2_99_39_26"/>
    <protectedRange algorithmName="SHA-512" hashValue="XZw03RosI/l0z9FxmTtF29EdZ7P+4+ybhqoaAAUmURojSR5XbGfjC4f2i8gMqfY+RI9JvfdCA6PSh9TduXfUxA==" saltValue="5TPtLq2WoiRSae/yaDPnTw==" spinCount="100000" sqref="HI2034:HI2035" name="Rango2_99_40_30"/>
    <protectedRange algorithmName="SHA-512" hashValue="9+DNppQbWrLYYUMoJ+lyQctV2bX3Vq9kZnegLbpjTLP49It2ovUbcartuoQTeXgP+TGpY//7mDH/UQlFCKDGiA==" saltValue="KUnni6YEm00anzSSvyLqQA==" spinCount="100000" sqref="HC2034:HH2035" name="Rango2_39_32"/>
    <protectedRange algorithmName="SHA-512" hashValue="XZw03RosI/l0z9FxmTtF29EdZ7P+4+ybhqoaAAUmURojSR5XbGfjC4f2i8gMqfY+RI9JvfdCA6PSh9TduXfUxA==" saltValue="5TPtLq2WoiRSae/yaDPnTw==" spinCount="100000" sqref="IA2034:IA2035 HT2034:HY2035" name="Rango2_99_41_27"/>
    <protectedRange algorithmName="SHA-512" hashValue="9+DNppQbWrLYYUMoJ+lyQctV2bX3Vq9kZnegLbpjTLP49It2ovUbcartuoQTeXgP+TGpY//7mDH/UQlFCKDGiA==" saltValue="KUnni6YEm00anzSSvyLqQA==" spinCount="100000" sqref="HR2034:HS2035" name="Rango2_40_30"/>
    <protectedRange algorithmName="SHA-512" hashValue="XZw03RosI/l0z9FxmTtF29EdZ7P+4+ybhqoaAAUmURojSR5XbGfjC4f2i8gMqfY+RI9JvfdCA6PSh9TduXfUxA==" saltValue="5TPtLq2WoiRSae/yaDPnTw==" spinCount="100000" sqref="IK2034:IL2035" name="Rango2_99_79_19"/>
    <protectedRange algorithmName="SHA-512" hashValue="XZw03RosI/l0z9FxmTtF29EdZ7P+4+ybhqoaAAUmURojSR5XbGfjC4f2i8gMqfY+RI9JvfdCA6PSh9TduXfUxA==" saltValue="5TPtLq2WoiRSae/yaDPnTw==" spinCount="100000" sqref="IN2034:IN2035" name="Rango2_99_80_37"/>
    <protectedRange algorithmName="SHA-512" hashValue="XZw03RosI/l0z9FxmTtF29EdZ7P+4+ybhqoaAAUmURojSR5XbGfjC4f2i8gMqfY+RI9JvfdCA6PSh9TduXfUxA==" saltValue="5TPtLq2WoiRSae/yaDPnTw==" spinCount="100000" sqref="DZ2036:EI2037" name="Rango2_99_18_33"/>
    <protectedRange algorithmName="SHA-512" hashValue="9+DNppQbWrLYYUMoJ+lyQctV2bX3Vq9kZnegLbpjTLP49It2ovUbcartuoQTeXgP+TGpY//7mDH/UQlFCKDGiA==" saltValue="KUnni6YEm00anzSSvyLqQA==" spinCount="100000" sqref="EM2036:EM2037" name="Rango2_22_28"/>
    <protectedRange algorithmName="SHA-512" hashValue="XZw03RosI/l0z9FxmTtF29EdZ7P+4+ybhqoaAAUmURojSR5XbGfjC4f2i8gMqfY+RI9JvfdCA6PSh9TduXfUxA==" saltValue="5TPtLq2WoiRSae/yaDPnTw==" spinCount="100000" sqref="EQ2036:ER2037" name="Rango2_99_20_30"/>
    <protectedRange algorithmName="SHA-512" hashValue="XZw03RosI/l0z9FxmTtF29EdZ7P+4+ybhqoaAAUmURojSR5XbGfjC4f2i8gMqfY+RI9JvfdCA6PSh9TduXfUxA==" saltValue="5TPtLq2WoiRSae/yaDPnTw==" spinCount="100000" sqref="EU2036:EV2037" name="Rango2_99_22_30"/>
    <protectedRange algorithmName="SHA-512" hashValue="9+DNppQbWrLYYUMoJ+lyQctV2bX3Vq9kZnegLbpjTLP49It2ovUbcartuoQTeXgP+TGpY//7mDH/UQlFCKDGiA==" saltValue="KUnni6YEm00anzSSvyLqQA==" spinCount="100000" sqref="FB2036:FB2037" name="Rango2_26_29"/>
    <protectedRange algorithmName="SHA-512" hashValue="XZw03RosI/l0z9FxmTtF29EdZ7P+4+ybhqoaAAUmURojSR5XbGfjC4f2i8gMqfY+RI9JvfdCA6PSh9TduXfUxA==" saltValue="5TPtLq2WoiRSae/yaDPnTw==" spinCount="100000" sqref="FE2036:FE2037" name="Rango2_99_23_33"/>
    <protectedRange algorithmName="SHA-512" hashValue="9+DNppQbWrLYYUMoJ+lyQctV2bX3Vq9kZnegLbpjTLP49It2ovUbcartuoQTeXgP+TGpY//7mDH/UQlFCKDGiA==" saltValue="KUnni6YEm00anzSSvyLqQA==" spinCount="100000" sqref="FG2036:FG2037" name="Rango2_35_30"/>
    <protectedRange algorithmName="SHA-512" hashValue="XZw03RosI/l0z9FxmTtF29EdZ7P+4+ybhqoaAAUmURojSR5XbGfjC4f2i8gMqfY+RI9JvfdCA6PSh9TduXfUxA==" saltValue="5TPtLq2WoiRSae/yaDPnTw==" spinCount="100000" sqref="FP2036:FQ2037" name="Rango2_99_27_32"/>
    <protectedRange algorithmName="SHA-512" hashValue="XZw03RosI/l0z9FxmTtF29EdZ7P+4+ybhqoaAAUmURojSR5XbGfjC4f2i8gMqfY+RI9JvfdCA6PSh9TduXfUxA==" saltValue="5TPtLq2WoiRSae/yaDPnTw==" spinCount="100000" sqref="FT2036:FT2037" name="Rango2_99_29_29"/>
    <protectedRange algorithmName="SHA-512" hashValue="XZw03RosI/l0z9FxmTtF29EdZ7P+4+ybhqoaAAUmURojSR5XbGfjC4f2i8gMqfY+RI9JvfdCA6PSh9TduXfUxA==" saltValue="5TPtLq2WoiRSae/yaDPnTw==" spinCount="100000" sqref="FV2036:FW2037" name="Rango2_99_31_29"/>
    <protectedRange algorithmName="SHA-512" hashValue="Umj9+5Ys20VQPxBFtc6qE5LtKKSgPKwit+B8dd4XnEUaLfBM2ozpkEC4YxwK0SbBiAHDDex+pY+LomQ0lyuamQ==" saltValue="N2/MCRws+mmA+NXw0axolg==" spinCount="100000" sqref="FX2036:FX2037" name="Rango2_31_2_2_30"/>
    <protectedRange algorithmName="SHA-512" hashValue="Rgskw+AQdeJ5qbJdarzTa3SCkJfDGziy0Uan5N0F3IWn/H3Z/e+VcB56R7Nes7MPxNHewNP1sSSucVjz3iTLeA==" saltValue="qKZH3DnwaZHBzy3cBZo1qQ==" spinCount="100000" sqref="GE2036:GE2037" name="Rango2_31_28_1_30"/>
    <protectedRange algorithmName="SHA-512" hashValue="Umj9+5Ys20VQPxBFtc6qE5LtKKSgPKwit+B8dd4XnEUaLfBM2ozpkEC4YxwK0SbBiAHDDex+pY+LomQ0lyuamQ==" saltValue="N2/MCRws+mmA+NXw0axolg==" spinCount="100000" sqref="GD2036:GD2037" name="Rango2_31_2_5_27"/>
    <protectedRange algorithmName="SHA-512" hashValue="Umj9+5Ys20VQPxBFtc6qE5LtKKSgPKwit+B8dd4XnEUaLfBM2ozpkEC4YxwK0SbBiAHDDex+pY+LomQ0lyuamQ==" saltValue="N2/MCRws+mmA+NXw0axolg==" spinCount="100000" sqref="GI2036:GI2037 GG2036:GG2037 GK2036:GK2037" name="Rango2_31_2_6_27"/>
    <protectedRange algorithmName="SHA-512" hashValue="XZw03RosI/l0z9FxmTtF29EdZ7P+4+ybhqoaAAUmURojSR5XbGfjC4f2i8gMqfY+RI9JvfdCA6PSh9TduXfUxA==" saltValue="5TPtLq2WoiRSae/yaDPnTw==" spinCount="100000" sqref="GN2036:GN2037 GL2036:GL2037 GJ2036:GJ2037" name="Rango2_99_36_32"/>
    <protectedRange algorithmName="SHA-512" hashValue="EEHzbvEYwO1eufllBljOz0uf9BJ2ENtvOScQ7IsS321QhYbwKn7qhHKKP8cKj02rTDvVRMWvwQ1ZP0mZWsBprQ==" saltValue="CjXqBRFbKezlWOFV37MnDQ==" spinCount="100000" sqref="GP2036:GQ2037" name="Rango2_30_2_2_31"/>
    <protectedRange algorithmName="SHA-512" hashValue="EEHzbvEYwO1eufllBljOz0uf9BJ2ENtvOScQ7IsS321QhYbwKn7qhHKKP8cKj02rTDvVRMWvwQ1ZP0mZWsBprQ==" saltValue="CjXqBRFbKezlWOFV37MnDQ==" spinCount="100000" sqref="GV2036:GV2037" name="Rango2_30_2_3_29"/>
    <protectedRange algorithmName="SHA-512" hashValue="XZw03RosI/l0z9FxmTtF29EdZ7P+4+ybhqoaAAUmURojSR5XbGfjC4f2i8gMqfY+RI9JvfdCA6PSh9TduXfUxA==" saltValue="5TPtLq2WoiRSae/yaDPnTw==" spinCount="100000" sqref="GX2036:GY2037" name="Rango2_99_39_27"/>
    <protectedRange algorithmName="SHA-512" hashValue="XZw03RosI/l0z9FxmTtF29EdZ7P+4+ybhqoaAAUmURojSR5XbGfjC4f2i8gMqfY+RI9JvfdCA6PSh9TduXfUxA==" saltValue="5TPtLq2WoiRSae/yaDPnTw==" spinCount="100000" sqref="HI2036:HI2037" name="Rango2_99_40_31"/>
    <protectedRange algorithmName="SHA-512" hashValue="9+DNppQbWrLYYUMoJ+lyQctV2bX3Vq9kZnegLbpjTLP49It2ovUbcartuoQTeXgP+TGpY//7mDH/UQlFCKDGiA==" saltValue="KUnni6YEm00anzSSvyLqQA==" spinCount="100000" sqref="HC2036:HH2037" name="Rango2_39_33"/>
    <protectedRange algorithmName="SHA-512" hashValue="XZw03RosI/l0z9FxmTtF29EdZ7P+4+ybhqoaAAUmURojSR5XbGfjC4f2i8gMqfY+RI9JvfdCA6PSh9TduXfUxA==" saltValue="5TPtLq2WoiRSae/yaDPnTw==" spinCount="100000" sqref="IA2036:IA2037 HT2036:HY2037" name="Rango2_99_41_28"/>
    <protectedRange algorithmName="SHA-512" hashValue="9+DNppQbWrLYYUMoJ+lyQctV2bX3Vq9kZnegLbpjTLP49It2ovUbcartuoQTeXgP+TGpY//7mDH/UQlFCKDGiA==" saltValue="KUnni6YEm00anzSSvyLqQA==" spinCount="100000" sqref="HR2036:HS2037" name="Rango2_40_31"/>
    <protectedRange algorithmName="SHA-512" hashValue="XZw03RosI/l0z9FxmTtF29EdZ7P+4+ybhqoaAAUmURojSR5XbGfjC4f2i8gMqfY+RI9JvfdCA6PSh9TduXfUxA==" saltValue="5TPtLq2WoiRSae/yaDPnTw==" spinCount="100000" sqref="IK2036:IL2037" name="Rango2_99_79_20"/>
    <protectedRange algorithmName="SHA-512" hashValue="XZw03RosI/l0z9FxmTtF29EdZ7P+4+ybhqoaAAUmURojSR5XbGfjC4f2i8gMqfY+RI9JvfdCA6PSh9TduXfUxA==" saltValue="5TPtLq2WoiRSae/yaDPnTw==" spinCount="100000" sqref="IN2036:IN2037" name="Rango2_99_80_38"/>
    <protectedRange algorithmName="SHA-512" hashValue="XZw03RosI/l0z9FxmTtF29EdZ7P+4+ybhqoaAAUmURojSR5XbGfjC4f2i8gMqfY+RI9JvfdCA6PSh9TduXfUxA==" saltValue="5TPtLq2WoiRSae/yaDPnTw==" spinCount="100000" sqref="DZ2038:EI2038" name="Rango2_99_18_34"/>
    <protectedRange algorithmName="SHA-512" hashValue="9+DNppQbWrLYYUMoJ+lyQctV2bX3Vq9kZnegLbpjTLP49It2ovUbcartuoQTeXgP+TGpY//7mDH/UQlFCKDGiA==" saltValue="KUnni6YEm00anzSSvyLqQA==" spinCount="100000" sqref="EM2038" name="Rango2_22_29"/>
    <protectedRange algorithmName="SHA-512" hashValue="XZw03RosI/l0z9FxmTtF29EdZ7P+4+ybhqoaAAUmURojSR5XbGfjC4f2i8gMqfY+RI9JvfdCA6PSh9TduXfUxA==" saltValue="5TPtLq2WoiRSae/yaDPnTw==" spinCount="100000" sqref="EQ2038:ER2038" name="Rango2_99_20_31"/>
    <protectedRange algorithmName="SHA-512" hashValue="XZw03RosI/l0z9FxmTtF29EdZ7P+4+ybhqoaAAUmURojSR5XbGfjC4f2i8gMqfY+RI9JvfdCA6PSh9TduXfUxA==" saltValue="5TPtLq2WoiRSae/yaDPnTw==" spinCount="100000" sqref="EU2038:EV2038" name="Rango2_99_22_31"/>
    <protectedRange algorithmName="SHA-512" hashValue="9+DNppQbWrLYYUMoJ+lyQctV2bX3Vq9kZnegLbpjTLP49It2ovUbcartuoQTeXgP+TGpY//7mDH/UQlFCKDGiA==" saltValue="KUnni6YEm00anzSSvyLqQA==" spinCount="100000" sqref="FB2038" name="Rango2_26_30"/>
    <protectedRange algorithmName="SHA-512" hashValue="XZw03RosI/l0z9FxmTtF29EdZ7P+4+ybhqoaAAUmURojSR5XbGfjC4f2i8gMqfY+RI9JvfdCA6PSh9TduXfUxA==" saltValue="5TPtLq2WoiRSae/yaDPnTw==" spinCount="100000" sqref="FE2038" name="Rango2_99_23_34"/>
    <protectedRange algorithmName="SHA-512" hashValue="9+DNppQbWrLYYUMoJ+lyQctV2bX3Vq9kZnegLbpjTLP49It2ovUbcartuoQTeXgP+TGpY//7mDH/UQlFCKDGiA==" saltValue="KUnni6YEm00anzSSvyLqQA==" spinCount="100000" sqref="FG2038" name="Rango2_35_31"/>
    <protectedRange algorithmName="SHA-512" hashValue="XZw03RosI/l0z9FxmTtF29EdZ7P+4+ybhqoaAAUmURojSR5XbGfjC4f2i8gMqfY+RI9JvfdCA6PSh9TduXfUxA==" saltValue="5TPtLq2WoiRSae/yaDPnTw==" spinCount="100000" sqref="FP2038:FQ2038" name="Rango2_99_27_33"/>
    <protectedRange algorithmName="SHA-512" hashValue="XZw03RosI/l0z9FxmTtF29EdZ7P+4+ybhqoaAAUmURojSR5XbGfjC4f2i8gMqfY+RI9JvfdCA6PSh9TduXfUxA==" saltValue="5TPtLq2WoiRSae/yaDPnTw==" spinCount="100000" sqref="FT2038" name="Rango2_99_29_30"/>
    <protectedRange algorithmName="SHA-512" hashValue="XZw03RosI/l0z9FxmTtF29EdZ7P+4+ybhqoaAAUmURojSR5XbGfjC4f2i8gMqfY+RI9JvfdCA6PSh9TduXfUxA==" saltValue="5TPtLq2WoiRSae/yaDPnTw==" spinCount="100000" sqref="FV2038:FW2038" name="Rango2_99_31_30"/>
    <protectedRange algorithmName="SHA-512" hashValue="Umj9+5Ys20VQPxBFtc6qE5LtKKSgPKwit+B8dd4XnEUaLfBM2ozpkEC4YxwK0SbBiAHDDex+pY+LomQ0lyuamQ==" saltValue="N2/MCRws+mmA+NXw0axolg==" spinCount="100000" sqref="FX2038" name="Rango2_31_2_2_31"/>
    <protectedRange algorithmName="SHA-512" hashValue="Umj9+5Ys20VQPxBFtc6qE5LtKKSgPKwit+B8dd4XnEUaLfBM2ozpkEC4YxwK0SbBiAHDDex+pY+LomQ0lyuamQ==" saltValue="N2/MCRws+mmA+NXw0axolg==" spinCount="100000" sqref="GA2038" name="Rango2_31_2_4_29"/>
    <protectedRange algorithmName="SHA-512" hashValue="Rgskw+AQdeJ5qbJdarzTa3SCkJfDGziy0Uan5N0F3IWn/H3Z/e+VcB56R7Nes7MPxNHewNP1sSSucVjz3iTLeA==" saltValue="qKZH3DnwaZHBzy3cBZo1qQ==" spinCount="100000" sqref="GE2038" name="Rango2_31_28_1_31"/>
    <protectedRange algorithmName="SHA-512" hashValue="Umj9+5Ys20VQPxBFtc6qE5LtKKSgPKwit+B8dd4XnEUaLfBM2ozpkEC4YxwK0SbBiAHDDex+pY+LomQ0lyuamQ==" saltValue="N2/MCRws+mmA+NXw0axolg==" spinCount="100000" sqref="GD2038" name="Rango2_31_2_5_28"/>
    <protectedRange algorithmName="SHA-512" hashValue="Umj9+5Ys20VQPxBFtc6qE5LtKKSgPKwit+B8dd4XnEUaLfBM2ozpkEC4YxwK0SbBiAHDDex+pY+LomQ0lyuamQ==" saltValue="N2/MCRws+mmA+NXw0axolg==" spinCount="100000" sqref="GI2038 GG2038 GK2038" name="Rango2_31_2_6_28"/>
    <protectedRange algorithmName="SHA-512" hashValue="XZw03RosI/l0z9FxmTtF29EdZ7P+4+ybhqoaAAUmURojSR5XbGfjC4f2i8gMqfY+RI9JvfdCA6PSh9TduXfUxA==" saltValue="5TPtLq2WoiRSae/yaDPnTw==" spinCount="100000" sqref="GN2038 GL2038 GJ2038" name="Rango2_99_36_33"/>
    <protectedRange algorithmName="SHA-512" hashValue="EEHzbvEYwO1eufllBljOz0uf9BJ2ENtvOScQ7IsS321QhYbwKn7qhHKKP8cKj02rTDvVRMWvwQ1ZP0mZWsBprQ==" saltValue="CjXqBRFbKezlWOFV37MnDQ==" spinCount="100000" sqref="GP2038:GQ2038" name="Rango2_30_2_2_32"/>
    <protectedRange algorithmName="SHA-512" hashValue="EEHzbvEYwO1eufllBljOz0uf9BJ2ENtvOScQ7IsS321QhYbwKn7qhHKKP8cKj02rTDvVRMWvwQ1ZP0mZWsBprQ==" saltValue="CjXqBRFbKezlWOFV37MnDQ==" spinCount="100000" sqref="GV2038" name="Rango2_30_2_3_30"/>
    <protectedRange algorithmName="SHA-512" hashValue="XZw03RosI/l0z9FxmTtF29EdZ7P+4+ybhqoaAAUmURojSR5XbGfjC4f2i8gMqfY+RI9JvfdCA6PSh9TduXfUxA==" saltValue="5TPtLq2WoiRSae/yaDPnTw==" spinCount="100000" sqref="GX2038:GY2038" name="Rango2_99_39_28"/>
    <protectedRange algorithmName="SHA-512" hashValue="XZw03RosI/l0z9FxmTtF29EdZ7P+4+ybhqoaAAUmURojSR5XbGfjC4f2i8gMqfY+RI9JvfdCA6PSh9TduXfUxA==" saltValue="5TPtLq2WoiRSae/yaDPnTw==" spinCount="100000" sqref="HI2038" name="Rango2_99_40_32"/>
    <protectedRange algorithmName="SHA-512" hashValue="9+DNppQbWrLYYUMoJ+lyQctV2bX3Vq9kZnegLbpjTLP49It2ovUbcartuoQTeXgP+TGpY//7mDH/UQlFCKDGiA==" saltValue="KUnni6YEm00anzSSvyLqQA==" spinCount="100000" sqref="HC2038:HH2038" name="Rango2_39_34"/>
    <protectedRange algorithmName="SHA-512" hashValue="XZw03RosI/l0z9FxmTtF29EdZ7P+4+ybhqoaAAUmURojSR5XbGfjC4f2i8gMqfY+RI9JvfdCA6PSh9TduXfUxA==" saltValue="5TPtLq2WoiRSae/yaDPnTw==" spinCount="100000" sqref="IA2038 HT2038:HY2038" name="Rango2_99_41_29"/>
    <protectedRange algorithmName="SHA-512" hashValue="9+DNppQbWrLYYUMoJ+lyQctV2bX3Vq9kZnegLbpjTLP49It2ovUbcartuoQTeXgP+TGpY//7mDH/UQlFCKDGiA==" saltValue="KUnni6YEm00anzSSvyLqQA==" spinCount="100000" sqref="HR2038:HS2038" name="Rango2_40_32"/>
    <protectedRange algorithmName="SHA-512" hashValue="XZw03RosI/l0z9FxmTtF29EdZ7P+4+ybhqoaAAUmURojSR5XbGfjC4f2i8gMqfY+RI9JvfdCA6PSh9TduXfUxA==" saltValue="5TPtLq2WoiRSae/yaDPnTw==" spinCount="100000" sqref="IK2038:IL2038" name="Rango2_99_79_21"/>
    <protectedRange algorithmName="SHA-512" hashValue="XZw03RosI/l0z9FxmTtF29EdZ7P+4+ybhqoaAAUmURojSR5XbGfjC4f2i8gMqfY+RI9JvfdCA6PSh9TduXfUxA==" saltValue="5TPtLq2WoiRSae/yaDPnTw==" spinCount="100000" sqref="IN2038" name="Rango2_99_80_39"/>
    <protectedRange algorithmName="SHA-512" hashValue="XZw03RosI/l0z9FxmTtF29EdZ7P+4+ybhqoaAAUmURojSR5XbGfjC4f2i8gMqfY+RI9JvfdCA6PSh9TduXfUxA==" saltValue="5TPtLq2WoiRSae/yaDPnTw==" spinCount="100000" sqref="DZ2039:EI2039" name="Rango2_99_18_35"/>
    <protectedRange algorithmName="SHA-512" hashValue="9+DNppQbWrLYYUMoJ+lyQctV2bX3Vq9kZnegLbpjTLP49It2ovUbcartuoQTeXgP+TGpY//7mDH/UQlFCKDGiA==" saltValue="KUnni6YEm00anzSSvyLqQA==" spinCount="100000" sqref="EM2039" name="Rango2_22_30"/>
    <protectedRange algorithmName="SHA-512" hashValue="XZw03RosI/l0z9FxmTtF29EdZ7P+4+ybhqoaAAUmURojSR5XbGfjC4f2i8gMqfY+RI9JvfdCA6PSh9TduXfUxA==" saltValue="5TPtLq2WoiRSae/yaDPnTw==" spinCount="100000" sqref="EQ2039:ER2039" name="Rango2_99_20_32"/>
    <protectedRange algorithmName="SHA-512" hashValue="XZw03RosI/l0z9FxmTtF29EdZ7P+4+ybhqoaAAUmURojSR5XbGfjC4f2i8gMqfY+RI9JvfdCA6PSh9TduXfUxA==" saltValue="5TPtLq2WoiRSae/yaDPnTw==" spinCount="100000" sqref="EU2039:EV2039" name="Rango2_99_22_32"/>
    <protectedRange algorithmName="SHA-512" hashValue="9+DNppQbWrLYYUMoJ+lyQctV2bX3Vq9kZnegLbpjTLP49It2ovUbcartuoQTeXgP+TGpY//7mDH/UQlFCKDGiA==" saltValue="KUnni6YEm00anzSSvyLqQA==" spinCount="100000" sqref="FB2039" name="Rango2_26_31"/>
    <protectedRange algorithmName="SHA-512" hashValue="XZw03RosI/l0z9FxmTtF29EdZ7P+4+ybhqoaAAUmURojSR5XbGfjC4f2i8gMqfY+RI9JvfdCA6PSh9TduXfUxA==" saltValue="5TPtLq2WoiRSae/yaDPnTw==" spinCount="100000" sqref="FE2039" name="Rango2_99_23_35"/>
    <protectedRange algorithmName="SHA-512" hashValue="9+DNppQbWrLYYUMoJ+lyQctV2bX3Vq9kZnegLbpjTLP49It2ovUbcartuoQTeXgP+TGpY//7mDH/UQlFCKDGiA==" saltValue="KUnni6YEm00anzSSvyLqQA==" spinCount="100000" sqref="FG2039" name="Rango2_35_32"/>
    <protectedRange algorithmName="SHA-512" hashValue="XZw03RosI/l0z9FxmTtF29EdZ7P+4+ybhqoaAAUmURojSR5XbGfjC4f2i8gMqfY+RI9JvfdCA6PSh9TduXfUxA==" saltValue="5TPtLq2WoiRSae/yaDPnTw==" spinCount="100000" sqref="FP2039:FQ2039" name="Rango2_99_27_34"/>
    <protectedRange algorithmName="SHA-512" hashValue="XZw03RosI/l0z9FxmTtF29EdZ7P+4+ybhqoaAAUmURojSR5XbGfjC4f2i8gMqfY+RI9JvfdCA6PSh9TduXfUxA==" saltValue="5TPtLq2WoiRSae/yaDPnTw==" spinCount="100000" sqref="FT2039" name="Rango2_99_29_31"/>
    <protectedRange algorithmName="SHA-512" hashValue="XZw03RosI/l0z9FxmTtF29EdZ7P+4+ybhqoaAAUmURojSR5XbGfjC4f2i8gMqfY+RI9JvfdCA6PSh9TduXfUxA==" saltValue="5TPtLq2WoiRSae/yaDPnTw==" spinCount="100000" sqref="FV2039:FW2039" name="Rango2_99_31_31"/>
    <protectedRange algorithmName="SHA-512" hashValue="Umj9+5Ys20VQPxBFtc6qE5LtKKSgPKwit+B8dd4XnEUaLfBM2ozpkEC4YxwK0SbBiAHDDex+pY+LomQ0lyuamQ==" saltValue="N2/MCRws+mmA+NXw0axolg==" spinCount="100000" sqref="FX2039" name="Rango2_31_2_2_32"/>
    <protectedRange algorithmName="SHA-512" hashValue="Rgskw+AQdeJ5qbJdarzTa3SCkJfDGziy0Uan5N0F3IWn/H3Z/e+VcB56R7Nes7MPxNHewNP1sSSucVjz3iTLeA==" saltValue="qKZH3DnwaZHBzy3cBZo1qQ==" spinCount="100000" sqref="GE2039" name="Rango2_31_28_1_32"/>
    <protectedRange algorithmName="SHA-512" hashValue="Umj9+5Ys20VQPxBFtc6qE5LtKKSgPKwit+B8dd4XnEUaLfBM2ozpkEC4YxwK0SbBiAHDDex+pY+LomQ0lyuamQ==" saltValue="N2/MCRws+mmA+NXw0axolg==" spinCount="100000" sqref="GD2039" name="Rango2_31_2_5_29"/>
    <protectedRange algorithmName="SHA-512" hashValue="Umj9+5Ys20VQPxBFtc6qE5LtKKSgPKwit+B8dd4XnEUaLfBM2ozpkEC4YxwK0SbBiAHDDex+pY+LomQ0lyuamQ==" saltValue="N2/MCRws+mmA+NXw0axolg==" spinCount="100000" sqref="GI2039 GG2039 GK2039" name="Rango2_31_2_6_29"/>
    <protectedRange algorithmName="SHA-512" hashValue="XZw03RosI/l0z9FxmTtF29EdZ7P+4+ybhqoaAAUmURojSR5XbGfjC4f2i8gMqfY+RI9JvfdCA6PSh9TduXfUxA==" saltValue="5TPtLq2WoiRSae/yaDPnTw==" spinCount="100000" sqref="GN2039 GL2039 GJ2039" name="Rango2_99_36_34"/>
    <protectedRange algorithmName="SHA-512" hashValue="EEHzbvEYwO1eufllBljOz0uf9BJ2ENtvOScQ7IsS321QhYbwKn7qhHKKP8cKj02rTDvVRMWvwQ1ZP0mZWsBprQ==" saltValue="CjXqBRFbKezlWOFV37MnDQ==" spinCount="100000" sqref="GP2039:GQ2039" name="Rango2_30_2_2_33"/>
    <protectedRange algorithmName="SHA-512" hashValue="EEHzbvEYwO1eufllBljOz0uf9BJ2ENtvOScQ7IsS321QhYbwKn7qhHKKP8cKj02rTDvVRMWvwQ1ZP0mZWsBprQ==" saltValue="CjXqBRFbKezlWOFV37MnDQ==" spinCount="100000" sqref="GV2039" name="Rango2_30_2_3_31"/>
    <protectedRange algorithmName="SHA-512" hashValue="XZw03RosI/l0z9FxmTtF29EdZ7P+4+ybhqoaAAUmURojSR5XbGfjC4f2i8gMqfY+RI9JvfdCA6PSh9TduXfUxA==" saltValue="5TPtLq2WoiRSae/yaDPnTw==" spinCount="100000" sqref="GX2039:GY2039" name="Rango2_99_39_29"/>
    <protectedRange algorithmName="SHA-512" hashValue="XZw03RosI/l0z9FxmTtF29EdZ7P+4+ybhqoaAAUmURojSR5XbGfjC4f2i8gMqfY+RI9JvfdCA6PSh9TduXfUxA==" saltValue="5TPtLq2WoiRSae/yaDPnTw==" spinCount="100000" sqref="HI2039" name="Rango2_99_40_33"/>
    <protectedRange algorithmName="SHA-512" hashValue="9+DNppQbWrLYYUMoJ+lyQctV2bX3Vq9kZnegLbpjTLP49It2ovUbcartuoQTeXgP+TGpY//7mDH/UQlFCKDGiA==" saltValue="KUnni6YEm00anzSSvyLqQA==" spinCount="100000" sqref="HC2039:HH2039" name="Rango2_39_35"/>
    <protectedRange algorithmName="SHA-512" hashValue="XZw03RosI/l0z9FxmTtF29EdZ7P+4+ybhqoaAAUmURojSR5XbGfjC4f2i8gMqfY+RI9JvfdCA6PSh9TduXfUxA==" saltValue="5TPtLq2WoiRSae/yaDPnTw==" spinCount="100000" sqref="IA2039 HT2039:HY2039" name="Rango2_99_41_30"/>
    <protectedRange algorithmName="SHA-512" hashValue="9+DNppQbWrLYYUMoJ+lyQctV2bX3Vq9kZnegLbpjTLP49It2ovUbcartuoQTeXgP+TGpY//7mDH/UQlFCKDGiA==" saltValue="KUnni6YEm00anzSSvyLqQA==" spinCount="100000" sqref="HR2039:HS2039" name="Rango2_40_33"/>
    <protectedRange algorithmName="SHA-512" hashValue="XZw03RosI/l0z9FxmTtF29EdZ7P+4+ybhqoaAAUmURojSR5XbGfjC4f2i8gMqfY+RI9JvfdCA6PSh9TduXfUxA==" saltValue="5TPtLq2WoiRSae/yaDPnTw==" spinCount="100000" sqref="IK2039:IL2039" name="Rango2_99_79_22"/>
    <protectedRange algorithmName="SHA-512" hashValue="XZw03RosI/l0z9FxmTtF29EdZ7P+4+ybhqoaAAUmURojSR5XbGfjC4f2i8gMqfY+RI9JvfdCA6PSh9TduXfUxA==" saltValue="5TPtLq2WoiRSae/yaDPnTw==" spinCount="100000" sqref="IN2039" name="Rango2_99_80_40"/>
    <protectedRange algorithmName="SHA-512" hashValue="XZw03RosI/l0z9FxmTtF29EdZ7P+4+ybhqoaAAUmURojSR5XbGfjC4f2i8gMqfY+RI9JvfdCA6PSh9TduXfUxA==" saltValue="5TPtLq2WoiRSae/yaDPnTw==" spinCount="100000" sqref="DZ2040:EI2040" name="Rango2_99_18_36"/>
    <protectedRange algorithmName="SHA-512" hashValue="9+DNppQbWrLYYUMoJ+lyQctV2bX3Vq9kZnegLbpjTLP49It2ovUbcartuoQTeXgP+TGpY//7mDH/UQlFCKDGiA==" saltValue="KUnni6YEm00anzSSvyLqQA==" spinCount="100000" sqref="EM2040" name="Rango2_22_31"/>
    <protectedRange algorithmName="SHA-512" hashValue="XZw03RosI/l0z9FxmTtF29EdZ7P+4+ybhqoaAAUmURojSR5XbGfjC4f2i8gMqfY+RI9JvfdCA6PSh9TduXfUxA==" saltValue="5TPtLq2WoiRSae/yaDPnTw==" spinCount="100000" sqref="EQ2040:ER2040" name="Rango2_99_20_33"/>
    <protectedRange algorithmName="SHA-512" hashValue="XZw03RosI/l0z9FxmTtF29EdZ7P+4+ybhqoaAAUmURojSR5XbGfjC4f2i8gMqfY+RI9JvfdCA6PSh9TduXfUxA==" saltValue="5TPtLq2WoiRSae/yaDPnTw==" spinCount="100000" sqref="EU2040:EV2040" name="Rango2_99_22_33"/>
    <protectedRange algorithmName="SHA-512" hashValue="9+DNppQbWrLYYUMoJ+lyQctV2bX3Vq9kZnegLbpjTLP49It2ovUbcartuoQTeXgP+TGpY//7mDH/UQlFCKDGiA==" saltValue="KUnni6YEm00anzSSvyLqQA==" spinCount="100000" sqref="FB2040" name="Rango2_26_32"/>
    <protectedRange algorithmName="SHA-512" hashValue="XZw03RosI/l0z9FxmTtF29EdZ7P+4+ybhqoaAAUmURojSR5XbGfjC4f2i8gMqfY+RI9JvfdCA6PSh9TduXfUxA==" saltValue="5TPtLq2WoiRSae/yaDPnTw==" spinCount="100000" sqref="FE2040" name="Rango2_99_23_36"/>
    <protectedRange algorithmName="SHA-512" hashValue="9+DNppQbWrLYYUMoJ+lyQctV2bX3Vq9kZnegLbpjTLP49It2ovUbcartuoQTeXgP+TGpY//7mDH/UQlFCKDGiA==" saltValue="KUnni6YEm00anzSSvyLqQA==" spinCount="100000" sqref="FG2040" name="Rango2_35_33"/>
    <protectedRange algorithmName="SHA-512" hashValue="XZw03RosI/l0z9FxmTtF29EdZ7P+4+ybhqoaAAUmURojSR5XbGfjC4f2i8gMqfY+RI9JvfdCA6PSh9TduXfUxA==" saltValue="5TPtLq2WoiRSae/yaDPnTw==" spinCount="100000" sqref="FP2040:FQ2040" name="Rango2_99_27_35"/>
    <protectedRange algorithmName="SHA-512" hashValue="XZw03RosI/l0z9FxmTtF29EdZ7P+4+ybhqoaAAUmURojSR5XbGfjC4f2i8gMqfY+RI9JvfdCA6PSh9TduXfUxA==" saltValue="5TPtLq2WoiRSae/yaDPnTw==" spinCount="100000" sqref="FT2040" name="Rango2_99_29_32"/>
    <protectedRange algorithmName="SHA-512" hashValue="XZw03RosI/l0z9FxmTtF29EdZ7P+4+ybhqoaAAUmURojSR5XbGfjC4f2i8gMqfY+RI9JvfdCA6PSh9TduXfUxA==" saltValue="5TPtLq2WoiRSae/yaDPnTw==" spinCount="100000" sqref="FV2040:FW2040" name="Rango2_99_31_32"/>
    <protectedRange algorithmName="SHA-512" hashValue="Umj9+5Ys20VQPxBFtc6qE5LtKKSgPKwit+B8dd4XnEUaLfBM2ozpkEC4YxwK0SbBiAHDDex+pY+LomQ0lyuamQ==" saltValue="N2/MCRws+mmA+NXw0axolg==" spinCount="100000" sqref="FX2040" name="Rango2_31_2_2_33"/>
    <protectedRange algorithmName="SHA-512" hashValue="Umj9+5Ys20VQPxBFtc6qE5LtKKSgPKwit+B8dd4XnEUaLfBM2ozpkEC4YxwK0SbBiAHDDex+pY+LomQ0lyuamQ==" saltValue="N2/MCRws+mmA+NXw0axolg==" spinCount="100000" sqref="GA2040" name="Rango2_31_2_4_31"/>
    <protectedRange algorithmName="SHA-512" hashValue="Rgskw+AQdeJ5qbJdarzTa3SCkJfDGziy0Uan5N0F3IWn/H3Z/e+VcB56R7Nes7MPxNHewNP1sSSucVjz3iTLeA==" saltValue="qKZH3DnwaZHBzy3cBZo1qQ==" spinCount="100000" sqref="GE2040" name="Rango2_31_28_1_33"/>
    <protectedRange algorithmName="SHA-512" hashValue="Umj9+5Ys20VQPxBFtc6qE5LtKKSgPKwit+B8dd4XnEUaLfBM2ozpkEC4YxwK0SbBiAHDDex+pY+LomQ0lyuamQ==" saltValue="N2/MCRws+mmA+NXw0axolg==" spinCount="100000" sqref="GD2040" name="Rango2_31_2_5_30"/>
    <protectedRange algorithmName="SHA-512" hashValue="Umj9+5Ys20VQPxBFtc6qE5LtKKSgPKwit+B8dd4XnEUaLfBM2ozpkEC4YxwK0SbBiAHDDex+pY+LomQ0lyuamQ==" saltValue="N2/MCRws+mmA+NXw0axolg==" spinCount="100000" sqref="GI2040 GG2040 GK2040" name="Rango2_31_2_6_30"/>
    <protectedRange algorithmName="SHA-512" hashValue="XZw03RosI/l0z9FxmTtF29EdZ7P+4+ybhqoaAAUmURojSR5XbGfjC4f2i8gMqfY+RI9JvfdCA6PSh9TduXfUxA==" saltValue="5TPtLq2WoiRSae/yaDPnTw==" spinCount="100000" sqref="GN2040 GL2040 GJ2040" name="Rango2_99_36_35"/>
    <protectedRange algorithmName="SHA-512" hashValue="EEHzbvEYwO1eufllBljOz0uf9BJ2ENtvOScQ7IsS321QhYbwKn7qhHKKP8cKj02rTDvVRMWvwQ1ZP0mZWsBprQ==" saltValue="CjXqBRFbKezlWOFV37MnDQ==" spinCount="100000" sqref="GP2040:GQ2040" name="Rango2_30_2_2_34"/>
    <protectedRange algorithmName="SHA-512" hashValue="EEHzbvEYwO1eufllBljOz0uf9BJ2ENtvOScQ7IsS321QhYbwKn7qhHKKP8cKj02rTDvVRMWvwQ1ZP0mZWsBprQ==" saltValue="CjXqBRFbKezlWOFV37MnDQ==" spinCount="100000" sqref="GV2040" name="Rango2_30_2_3_32"/>
    <protectedRange algorithmName="SHA-512" hashValue="XZw03RosI/l0z9FxmTtF29EdZ7P+4+ybhqoaAAUmURojSR5XbGfjC4f2i8gMqfY+RI9JvfdCA6PSh9TduXfUxA==" saltValue="5TPtLq2WoiRSae/yaDPnTw==" spinCount="100000" sqref="GX2040:GY2040" name="Rango2_99_39_30"/>
    <protectedRange algorithmName="SHA-512" hashValue="XZw03RosI/l0z9FxmTtF29EdZ7P+4+ybhqoaAAUmURojSR5XbGfjC4f2i8gMqfY+RI9JvfdCA6PSh9TduXfUxA==" saltValue="5TPtLq2WoiRSae/yaDPnTw==" spinCount="100000" sqref="HI2040" name="Rango2_99_40_34"/>
    <protectedRange algorithmName="SHA-512" hashValue="9+DNppQbWrLYYUMoJ+lyQctV2bX3Vq9kZnegLbpjTLP49It2ovUbcartuoQTeXgP+TGpY//7mDH/UQlFCKDGiA==" saltValue="KUnni6YEm00anzSSvyLqQA==" spinCount="100000" sqref="HC2040:HH2040" name="Rango2_39_36"/>
    <protectedRange algorithmName="SHA-512" hashValue="XZw03RosI/l0z9FxmTtF29EdZ7P+4+ybhqoaAAUmURojSR5XbGfjC4f2i8gMqfY+RI9JvfdCA6PSh9TduXfUxA==" saltValue="5TPtLq2WoiRSae/yaDPnTw==" spinCount="100000" sqref="IA2040 HT2040:HY2040" name="Rango2_99_41_31"/>
    <protectedRange algorithmName="SHA-512" hashValue="9+DNppQbWrLYYUMoJ+lyQctV2bX3Vq9kZnegLbpjTLP49It2ovUbcartuoQTeXgP+TGpY//7mDH/UQlFCKDGiA==" saltValue="KUnni6YEm00anzSSvyLqQA==" spinCount="100000" sqref="HR2040:HS2040" name="Rango2_40_34"/>
    <protectedRange algorithmName="SHA-512" hashValue="XZw03RosI/l0z9FxmTtF29EdZ7P+4+ybhqoaAAUmURojSR5XbGfjC4f2i8gMqfY+RI9JvfdCA6PSh9TduXfUxA==" saltValue="5TPtLq2WoiRSae/yaDPnTw==" spinCount="100000" sqref="IK2040:IL2040" name="Rango2_99_79_23"/>
    <protectedRange algorithmName="SHA-512" hashValue="XZw03RosI/l0z9FxmTtF29EdZ7P+4+ybhqoaAAUmURojSR5XbGfjC4f2i8gMqfY+RI9JvfdCA6PSh9TduXfUxA==" saltValue="5TPtLq2WoiRSae/yaDPnTw==" spinCount="100000" sqref="IN2040" name="Rango2_99_80_41"/>
    <protectedRange algorithmName="SHA-512" hashValue="XZw03RosI/l0z9FxmTtF29EdZ7P+4+ybhqoaAAUmURojSR5XbGfjC4f2i8gMqfY+RI9JvfdCA6PSh9TduXfUxA==" saltValue="5TPtLq2WoiRSae/yaDPnTw==" spinCount="100000" sqref="DZ2041:EI2041" name="Rango2_99_18_37"/>
    <protectedRange algorithmName="SHA-512" hashValue="9+DNppQbWrLYYUMoJ+lyQctV2bX3Vq9kZnegLbpjTLP49It2ovUbcartuoQTeXgP+TGpY//7mDH/UQlFCKDGiA==" saltValue="KUnni6YEm00anzSSvyLqQA==" spinCount="100000" sqref="EM2041" name="Rango2_22_32"/>
    <protectedRange algorithmName="SHA-512" hashValue="XZw03RosI/l0z9FxmTtF29EdZ7P+4+ybhqoaAAUmURojSR5XbGfjC4f2i8gMqfY+RI9JvfdCA6PSh9TduXfUxA==" saltValue="5TPtLq2WoiRSae/yaDPnTw==" spinCount="100000" sqref="EQ2041:ER2041" name="Rango2_99_20_34"/>
    <protectedRange algorithmName="SHA-512" hashValue="XZw03RosI/l0z9FxmTtF29EdZ7P+4+ybhqoaAAUmURojSR5XbGfjC4f2i8gMqfY+RI9JvfdCA6PSh9TduXfUxA==" saltValue="5TPtLq2WoiRSae/yaDPnTw==" spinCount="100000" sqref="EU2041:EV2041" name="Rango2_99_22_34"/>
    <protectedRange algorithmName="SHA-512" hashValue="9+DNppQbWrLYYUMoJ+lyQctV2bX3Vq9kZnegLbpjTLP49It2ovUbcartuoQTeXgP+TGpY//7mDH/UQlFCKDGiA==" saltValue="KUnni6YEm00anzSSvyLqQA==" spinCount="100000" sqref="FB2041" name="Rango2_26_33"/>
    <protectedRange algorithmName="SHA-512" hashValue="XZw03RosI/l0z9FxmTtF29EdZ7P+4+ybhqoaAAUmURojSR5XbGfjC4f2i8gMqfY+RI9JvfdCA6PSh9TduXfUxA==" saltValue="5TPtLq2WoiRSae/yaDPnTw==" spinCount="100000" sqref="FE2041" name="Rango2_99_23_37"/>
    <protectedRange algorithmName="SHA-512" hashValue="9+DNppQbWrLYYUMoJ+lyQctV2bX3Vq9kZnegLbpjTLP49It2ovUbcartuoQTeXgP+TGpY//7mDH/UQlFCKDGiA==" saltValue="KUnni6YEm00anzSSvyLqQA==" spinCount="100000" sqref="FG2041" name="Rango2_35_34"/>
    <protectedRange algorithmName="SHA-512" hashValue="XZw03RosI/l0z9FxmTtF29EdZ7P+4+ybhqoaAAUmURojSR5XbGfjC4f2i8gMqfY+RI9JvfdCA6PSh9TduXfUxA==" saltValue="5TPtLq2WoiRSae/yaDPnTw==" spinCount="100000" sqref="FP2041:FQ2041" name="Rango2_99_27_36"/>
    <protectedRange algorithmName="SHA-512" hashValue="XZw03RosI/l0z9FxmTtF29EdZ7P+4+ybhqoaAAUmURojSR5XbGfjC4f2i8gMqfY+RI9JvfdCA6PSh9TduXfUxA==" saltValue="5TPtLq2WoiRSae/yaDPnTw==" spinCount="100000" sqref="FT2041" name="Rango2_99_29_33"/>
    <protectedRange algorithmName="SHA-512" hashValue="XZw03RosI/l0z9FxmTtF29EdZ7P+4+ybhqoaAAUmURojSR5XbGfjC4f2i8gMqfY+RI9JvfdCA6PSh9TduXfUxA==" saltValue="5TPtLq2WoiRSae/yaDPnTw==" spinCount="100000" sqref="FV2041:FW2041" name="Rango2_99_31_33"/>
    <protectedRange algorithmName="SHA-512" hashValue="Umj9+5Ys20VQPxBFtc6qE5LtKKSgPKwit+B8dd4XnEUaLfBM2ozpkEC4YxwK0SbBiAHDDex+pY+LomQ0lyuamQ==" saltValue="N2/MCRws+mmA+NXw0axolg==" spinCount="100000" sqref="FX2041" name="Rango2_31_2_2_34"/>
    <protectedRange algorithmName="SHA-512" hashValue="Rgskw+AQdeJ5qbJdarzTa3SCkJfDGziy0Uan5N0F3IWn/H3Z/e+VcB56R7Nes7MPxNHewNP1sSSucVjz3iTLeA==" saltValue="qKZH3DnwaZHBzy3cBZo1qQ==" spinCount="100000" sqref="GE2041" name="Rango2_31_28_1_34"/>
    <protectedRange algorithmName="SHA-512" hashValue="Umj9+5Ys20VQPxBFtc6qE5LtKKSgPKwit+B8dd4XnEUaLfBM2ozpkEC4YxwK0SbBiAHDDex+pY+LomQ0lyuamQ==" saltValue="N2/MCRws+mmA+NXw0axolg==" spinCount="100000" sqref="GD2041" name="Rango2_31_2_5_31"/>
    <protectedRange algorithmName="SHA-512" hashValue="Umj9+5Ys20VQPxBFtc6qE5LtKKSgPKwit+B8dd4XnEUaLfBM2ozpkEC4YxwK0SbBiAHDDex+pY+LomQ0lyuamQ==" saltValue="N2/MCRws+mmA+NXw0axolg==" spinCount="100000" sqref="GI2041 GG2041 GK2041" name="Rango2_31_2_6_31"/>
    <protectedRange algorithmName="SHA-512" hashValue="XZw03RosI/l0z9FxmTtF29EdZ7P+4+ybhqoaAAUmURojSR5XbGfjC4f2i8gMqfY+RI9JvfdCA6PSh9TduXfUxA==" saltValue="5TPtLq2WoiRSae/yaDPnTw==" spinCount="100000" sqref="GN2041 GL2041 GJ2041" name="Rango2_99_36_36"/>
    <protectedRange algorithmName="SHA-512" hashValue="EEHzbvEYwO1eufllBljOz0uf9BJ2ENtvOScQ7IsS321QhYbwKn7qhHKKP8cKj02rTDvVRMWvwQ1ZP0mZWsBprQ==" saltValue="CjXqBRFbKezlWOFV37MnDQ==" spinCount="100000" sqref="GP2041:GQ2041" name="Rango2_30_2_2_35"/>
    <protectedRange algorithmName="SHA-512" hashValue="EEHzbvEYwO1eufllBljOz0uf9BJ2ENtvOScQ7IsS321QhYbwKn7qhHKKP8cKj02rTDvVRMWvwQ1ZP0mZWsBprQ==" saltValue="CjXqBRFbKezlWOFV37MnDQ==" spinCount="100000" sqref="GV2041" name="Rango2_30_2_3_33"/>
    <protectedRange algorithmName="SHA-512" hashValue="XZw03RosI/l0z9FxmTtF29EdZ7P+4+ybhqoaAAUmURojSR5XbGfjC4f2i8gMqfY+RI9JvfdCA6PSh9TduXfUxA==" saltValue="5TPtLq2WoiRSae/yaDPnTw==" spinCount="100000" sqref="GX2041:GY2041" name="Rango2_99_39_31"/>
    <protectedRange algorithmName="SHA-512" hashValue="XZw03RosI/l0z9FxmTtF29EdZ7P+4+ybhqoaAAUmURojSR5XbGfjC4f2i8gMqfY+RI9JvfdCA6PSh9TduXfUxA==" saltValue="5TPtLq2WoiRSae/yaDPnTw==" spinCount="100000" sqref="HI2041" name="Rango2_99_40_35"/>
    <protectedRange algorithmName="SHA-512" hashValue="9+DNppQbWrLYYUMoJ+lyQctV2bX3Vq9kZnegLbpjTLP49It2ovUbcartuoQTeXgP+TGpY//7mDH/UQlFCKDGiA==" saltValue="KUnni6YEm00anzSSvyLqQA==" spinCount="100000" sqref="HC2041:HH2041" name="Rango2_39_37"/>
    <protectedRange algorithmName="SHA-512" hashValue="XZw03RosI/l0z9FxmTtF29EdZ7P+4+ybhqoaAAUmURojSR5XbGfjC4f2i8gMqfY+RI9JvfdCA6PSh9TduXfUxA==" saltValue="5TPtLq2WoiRSae/yaDPnTw==" spinCount="100000" sqref="IA2041 HT2041:HY2041" name="Rango2_99_41_32"/>
    <protectedRange algorithmName="SHA-512" hashValue="9+DNppQbWrLYYUMoJ+lyQctV2bX3Vq9kZnegLbpjTLP49It2ovUbcartuoQTeXgP+TGpY//7mDH/UQlFCKDGiA==" saltValue="KUnni6YEm00anzSSvyLqQA==" spinCount="100000" sqref="HR2041:HS2041" name="Rango2_40_35"/>
    <protectedRange algorithmName="SHA-512" hashValue="XZw03RosI/l0z9FxmTtF29EdZ7P+4+ybhqoaAAUmURojSR5XbGfjC4f2i8gMqfY+RI9JvfdCA6PSh9TduXfUxA==" saltValue="5TPtLq2WoiRSae/yaDPnTw==" spinCount="100000" sqref="IK2041:IL2041" name="Rango2_99_79_24"/>
    <protectedRange algorithmName="SHA-512" hashValue="XZw03RosI/l0z9FxmTtF29EdZ7P+4+ybhqoaAAUmURojSR5XbGfjC4f2i8gMqfY+RI9JvfdCA6PSh9TduXfUxA==" saltValue="5TPtLq2WoiRSae/yaDPnTw==" spinCount="100000" sqref="IN2041" name="Rango2_99_80_42"/>
    <protectedRange algorithmName="SHA-512" hashValue="XZw03RosI/l0z9FxmTtF29EdZ7P+4+ybhqoaAAUmURojSR5XbGfjC4f2i8gMqfY+RI9JvfdCA6PSh9TduXfUxA==" saltValue="5TPtLq2WoiRSae/yaDPnTw==" spinCount="100000" sqref="DZ2042:EI2043" name="Rango2_99_18_38"/>
    <protectedRange algorithmName="SHA-512" hashValue="9+DNppQbWrLYYUMoJ+lyQctV2bX3Vq9kZnegLbpjTLP49It2ovUbcartuoQTeXgP+TGpY//7mDH/UQlFCKDGiA==" saltValue="KUnni6YEm00anzSSvyLqQA==" spinCount="100000" sqref="EM2042:EM2043" name="Rango2_22_33"/>
    <protectedRange algorithmName="SHA-512" hashValue="XZw03RosI/l0z9FxmTtF29EdZ7P+4+ybhqoaAAUmURojSR5XbGfjC4f2i8gMqfY+RI9JvfdCA6PSh9TduXfUxA==" saltValue="5TPtLq2WoiRSae/yaDPnTw==" spinCount="100000" sqref="EQ2042:ER2043" name="Rango2_99_20_35"/>
    <protectedRange algorithmName="SHA-512" hashValue="XZw03RosI/l0z9FxmTtF29EdZ7P+4+ybhqoaAAUmURojSR5XbGfjC4f2i8gMqfY+RI9JvfdCA6PSh9TduXfUxA==" saltValue="5TPtLq2WoiRSae/yaDPnTw==" spinCount="100000" sqref="EU2042:EV2043" name="Rango2_99_22_35"/>
    <protectedRange algorithmName="SHA-512" hashValue="9+DNppQbWrLYYUMoJ+lyQctV2bX3Vq9kZnegLbpjTLP49It2ovUbcartuoQTeXgP+TGpY//7mDH/UQlFCKDGiA==" saltValue="KUnni6YEm00anzSSvyLqQA==" spinCount="100000" sqref="FB2042:FB2043" name="Rango2_26_34"/>
    <protectedRange algorithmName="SHA-512" hashValue="XZw03RosI/l0z9FxmTtF29EdZ7P+4+ybhqoaAAUmURojSR5XbGfjC4f2i8gMqfY+RI9JvfdCA6PSh9TduXfUxA==" saltValue="5TPtLq2WoiRSae/yaDPnTw==" spinCount="100000" sqref="FE2042:FE2043" name="Rango2_99_23_38"/>
    <protectedRange algorithmName="SHA-512" hashValue="9+DNppQbWrLYYUMoJ+lyQctV2bX3Vq9kZnegLbpjTLP49It2ovUbcartuoQTeXgP+TGpY//7mDH/UQlFCKDGiA==" saltValue="KUnni6YEm00anzSSvyLqQA==" spinCount="100000" sqref="FG2042:FG2043" name="Rango2_35_35"/>
    <protectedRange algorithmName="SHA-512" hashValue="XZw03RosI/l0z9FxmTtF29EdZ7P+4+ybhqoaAAUmURojSR5XbGfjC4f2i8gMqfY+RI9JvfdCA6PSh9TduXfUxA==" saltValue="5TPtLq2WoiRSae/yaDPnTw==" spinCount="100000" sqref="FP2042:FQ2043" name="Rango2_99_27_37"/>
    <protectedRange algorithmName="SHA-512" hashValue="XZw03RosI/l0z9FxmTtF29EdZ7P+4+ybhqoaAAUmURojSR5XbGfjC4f2i8gMqfY+RI9JvfdCA6PSh9TduXfUxA==" saltValue="5TPtLq2WoiRSae/yaDPnTw==" spinCount="100000" sqref="FT2042:FT2043" name="Rango2_99_29_34"/>
    <protectedRange algorithmName="SHA-512" hashValue="XZw03RosI/l0z9FxmTtF29EdZ7P+4+ybhqoaAAUmURojSR5XbGfjC4f2i8gMqfY+RI9JvfdCA6PSh9TduXfUxA==" saltValue="5TPtLq2WoiRSae/yaDPnTw==" spinCount="100000" sqref="FV2042:FW2043" name="Rango2_99_31_34"/>
    <protectedRange algorithmName="SHA-512" hashValue="Umj9+5Ys20VQPxBFtc6qE5LtKKSgPKwit+B8dd4XnEUaLfBM2ozpkEC4YxwK0SbBiAHDDex+pY+LomQ0lyuamQ==" saltValue="N2/MCRws+mmA+NXw0axolg==" spinCount="100000" sqref="FX2042:FX2043" name="Rango2_31_2_2_35"/>
    <protectedRange algorithmName="SHA-512" hashValue="Umj9+5Ys20VQPxBFtc6qE5LtKKSgPKwit+B8dd4XnEUaLfBM2ozpkEC4YxwK0SbBiAHDDex+pY+LomQ0lyuamQ==" saltValue="N2/MCRws+mmA+NXw0axolg==" spinCount="100000" sqref="GA2042:GA2043" name="Rango2_31_2_4_33"/>
    <protectedRange algorithmName="SHA-512" hashValue="Rgskw+AQdeJ5qbJdarzTa3SCkJfDGziy0Uan5N0F3IWn/H3Z/e+VcB56R7Nes7MPxNHewNP1sSSucVjz3iTLeA==" saltValue="qKZH3DnwaZHBzy3cBZo1qQ==" spinCount="100000" sqref="GE2042:GE2043" name="Rango2_31_28_1_35"/>
    <protectedRange algorithmName="SHA-512" hashValue="Umj9+5Ys20VQPxBFtc6qE5LtKKSgPKwit+B8dd4XnEUaLfBM2ozpkEC4YxwK0SbBiAHDDex+pY+LomQ0lyuamQ==" saltValue="N2/MCRws+mmA+NXw0axolg==" spinCount="100000" sqref="GD2042:GD2043" name="Rango2_31_2_5_32"/>
    <protectedRange algorithmName="SHA-512" hashValue="Umj9+5Ys20VQPxBFtc6qE5LtKKSgPKwit+B8dd4XnEUaLfBM2ozpkEC4YxwK0SbBiAHDDex+pY+LomQ0lyuamQ==" saltValue="N2/MCRws+mmA+NXw0axolg==" spinCount="100000" sqref="GI2042:GI2043 GG2042:GG2043 GK2042:GK2043" name="Rango2_31_2_6_32"/>
    <protectedRange algorithmName="SHA-512" hashValue="XZw03RosI/l0z9FxmTtF29EdZ7P+4+ybhqoaAAUmURojSR5XbGfjC4f2i8gMqfY+RI9JvfdCA6PSh9TduXfUxA==" saltValue="5TPtLq2WoiRSae/yaDPnTw==" spinCount="100000" sqref="GN2042:GN2043 GL2042:GL2043 GJ2042:GJ2043" name="Rango2_99_36_37"/>
    <protectedRange algorithmName="SHA-512" hashValue="EEHzbvEYwO1eufllBljOz0uf9BJ2ENtvOScQ7IsS321QhYbwKn7qhHKKP8cKj02rTDvVRMWvwQ1ZP0mZWsBprQ==" saltValue="CjXqBRFbKezlWOFV37MnDQ==" spinCount="100000" sqref="GP2042:GQ2043" name="Rango2_30_2_2_36"/>
    <protectedRange algorithmName="SHA-512" hashValue="EEHzbvEYwO1eufllBljOz0uf9BJ2ENtvOScQ7IsS321QhYbwKn7qhHKKP8cKj02rTDvVRMWvwQ1ZP0mZWsBprQ==" saltValue="CjXqBRFbKezlWOFV37MnDQ==" spinCount="100000" sqref="GV2042:GV2043" name="Rango2_30_2_3_34"/>
    <protectedRange algorithmName="SHA-512" hashValue="XZw03RosI/l0z9FxmTtF29EdZ7P+4+ybhqoaAAUmURojSR5XbGfjC4f2i8gMqfY+RI9JvfdCA6PSh9TduXfUxA==" saltValue="5TPtLq2WoiRSae/yaDPnTw==" spinCount="100000" sqref="GX2042:GY2043" name="Rango2_99_39_32"/>
    <protectedRange algorithmName="SHA-512" hashValue="XZw03RosI/l0z9FxmTtF29EdZ7P+4+ybhqoaAAUmURojSR5XbGfjC4f2i8gMqfY+RI9JvfdCA6PSh9TduXfUxA==" saltValue="5TPtLq2WoiRSae/yaDPnTw==" spinCount="100000" sqref="HI2042:HI2043" name="Rango2_99_40_36"/>
    <protectedRange algorithmName="SHA-512" hashValue="9+DNppQbWrLYYUMoJ+lyQctV2bX3Vq9kZnegLbpjTLP49It2ovUbcartuoQTeXgP+TGpY//7mDH/UQlFCKDGiA==" saltValue="KUnni6YEm00anzSSvyLqQA==" spinCount="100000" sqref="HC2042:HH2043" name="Rango2_39_38"/>
    <protectedRange algorithmName="SHA-512" hashValue="XZw03RosI/l0z9FxmTtF29EdZ7P+4+ybhqoaAAUmURojSR5XbGfjC4f2i8gMqfY+RI9JvfdCA6PSh9TduXfUxA==" saltValue="5TPtLq2WoiRSae/yaDPnTw==" spinCount="100000" sqref="IA2042:IA2043 HT2042:HY2043" name="Rango2_99_41_33"/>
    <protectedRange algorithmName="SHA-512" hashValue="9+DNppQbWrLYYUMoJ+lyQctV2bX3Vq9kZnegLbpjTLP49It2ovUbcartuoQTeXgP+TGpY//7mDH/UQlFCKDGiA==" saltValue="KUnni6YEm00anzSSvyLqQA==" spinCount="100000" sqref="HR2042:HS2043" name="Rango2_40_36"/>
    <protectedRange algorithmName="SHA-512" hashValue="XZw03RosI/l0z9FxmTtF29EdZ7P+4+ybhqoaAAUmURojSR5XbGfjC4f2i8gMqfY+RI9JvfdCA6PSh9TduXfUxA==" saltValue="5TPtLq2WoiRSae/yaDPnTw==" spinCount="100000" sqref="IK2042:IL2043" name="Rango2_99_79_25"/>
    <protectedRange algorithmName="SHA-512" hashValue="XZw03RosI/l0z9FxmTtF29EdZ7P+4+ybhqoaAAUmURojSR5XbGfjC4f2i8gMqfY+RI9JvfdCA6PSh9TduXfUxA==" saltValue="5TPtLq2WoiRSae/yaDPnTw==" spinCount="100000" sqref="IN2043" name="Rango2_99_80_43"/>
    <protectedRange algorithmName="SHA-512" hashValue="XZw03RosI/l0z9FxmTtF29EdZ7P+4+ybhqoaAAUmURojSR5XbGfjC4f2i8gMqfY+RI9JvfdCA6PSh9TduXfUxA==" saltValue="5TPtLq2WoiRSae/yaDPnTw==" spinCount="100000" sqref="DZ2044:EI2045" name="Rango2_99_18_39"/>
    <protectedRange algorithmName="SHA-512" hashValue="9+DNppQbWrLYYUMoJ+lyQctV2bX3Vq9kZnegLbpjTLP49It2ovUbcartuoQTeXgP+TGpY//7mDH/UQlFCKDGiA==" saltValue="KUnni6YEm00anzSSvyLqQA==" spinCount="100000" sqref="EM2044:EM2045" name="Rango2_22_34"/>
    <protectedRange algorithmName="SHA-512" hashValue="XZw03RosI/l0z9FxmTtF29EdZ7P+4+ybhqoaAAUmURojSR5XbGfjC4f2i8gMqfY+RI9JvfdCA6PSh9TduXfUxA==" saltValue="5TPtLq2WoiRSae/yaDPnTw==" spinCount="100000" sqref="EQ2044:ER2045" name="Rango2_99_20_36"/>
    <protectedRange algorithmName="SHA-512" hashValue="XZw03RosI/l0z9FxmTtF29EdZ7P+4+ybhqoaAAUmURojSR5XbGfjC4f2i8gMqfY+RI9JvfdCA6PSh9TduXfUxA==" saltValue="5TPtLq2WoiRSae/yaDPnTw==" spinCount="100000" sqref="EU2044:EV2045" name="Rango2_99_22_36"/>
    <protectedRange algorithmName="SHA-512" hashValue="9+DNppQbWrLYYUMoJ+lyQctV2bX3Vq9kZnegLbpjTLP49It2ovUbcartuoQTeXgP+TGpY//7mDH/UQlFCKDGiA==" saltValue="KUnni6YEm00anzSSvyLqQA==" spinCount="100000" sqref="FB2044:FB2045" name="Rango2_26_35"/>
    <protectedRange algorithmName="SHA-512" hashValue="XZw03RosI/l0z9FxmTtF29EdZ7P+4+ybhqoaAAUmURojSR5XbGfjC4f2i8gMqfY+RI9JvfdCA6PSh9TduXfUxA==" saltValue="5TPtLq2WoiRSae/yaDPnTw==" spinCount="100000" sqref="FE2044:FE2045" name="Rango2_99_23_39"/>
    <protectedRange algorithmName="SHA-512" hashValue="9+DNppQbWrLYYUMoJ+lyQctV2bX3Vq9kZnegLbpjTLP49It2ovUbcartuoQTeXgP+TGpY//7mDH/UQlFCKDGiA==" saltValue="KUnni6YEm00anzSSvyLqQA==" spinCount="100000" sqref="FG2044:FG2045" name="Rango2_35_36"/>
    <protectedRange algorithmName="SHA-512" hashValue="XZw03RosI/l0z9FxmTtF29EdZ7P+4+ybhqoaAAUmURojSR5XbGfjC4f2i8gMqfY+RI9JvfdCA6PSh9TduXfUxA==" saltValue="5TPtLq2WoiRSae/yaDPnTw==" spinCount="100000" sqref="FP2044:FQ2045" name="Rango2_99_27_38"/>
    <protectedRange algorithmName="SHA-512" hashValue="XZw03RosI/l0z9FxmTtF29EdZ7P+4+ybhqoaAAUmURojSR5XbGfjC4f2i8gMqfY+RI9JvfdCA6PSh9TduXfUxA==" saltValue="5TPtLq2WoiRSae/yaDPnTw==" spinCount="100000" sqref="FT2044:FT2045" name="Rango2_99_29_35"/>
    <protectedRange algorithmName="SHA-512" hashValue="XZw03RosI/l0z9FxmTtF29EdZ7P+4+ybhqoaAAUmURojSR5XbGfjC4f2i8gMqfY+RI9JvfdCA6PSh9TduXfUxA==" saltValue="5TPtLq2WoiRSae/yaDPnTw==" spinCount="100000" sqref="FV2044:FW2045" name="Rango2_99_31_35"/>
    <protectedRange algorithmName="SHA-512" hashValue="Umj9+5Ys20VQPxBFtc6qE5LtKKSgPKwit+B8dd4XnEUaLfBM2ozpkEC4YxwK0SbBiAHDDex+pY+LomQ0lyuamQ==" saltValue="N2/MCRws+mmA+NXw0axolg==" spinCount="100000" sqref="FX2044:FX2045" name="Rango2_31_2_2_36"/>
    <protectedRange algorithmName="SHA-512" hashValue="Rgskw+AQdeJ5qbJdarzTa3SCkJfDGziy0Uan5N0F3IWn/H3Z/e+VcB56R7Nes7MPxNHewNP1sSSucVjz3iTLeA==" saltValue="qKZH3DnwaZHBzy3cBZo1qQ==" spinCount="100000" sqref="GE2044:GE2045" name="Rango2_31_28_1_36"/>
    <protectedRange algorithmName="SHA-512" hashValue="Umj9+5Ys20VQPxBFtc6qE5LtKKSgPKwit+B8dd4XnEUaLfBM2ozpkEC4YxwK0SbBiAHDDex+pY+LomQ0lyuamQ==" saltValue="N2/MCRws+mmA+NXw0axolg==" spinCount="100000" sqref="GD2044:GD2045" name="Rango2_31_2_5_33"/>
    <protectedRange algorithmName="SHA-512" hashValue="Umj9+5Ys20VQPxBFtc6qE5LtKKSgPKwit+B8dd4XnEUaLfBM2ozpkEC4YxwK0SbBiAHDDex+pY+LomQ0lyuamQ==" saltValue="N2/MCRws+mmA+NXw0axolg==" spinCount="100000" sqref="GI2044:GI2045 GG2044:GG2045 GK2044:GK2045" name="Rango2_31_2_6_33"/>
    <protectedRange algorithmName="SHA-512" hashValue="XZw03RosI/l0z9FxmTtF29EdZ7P+4+ybhqoaAAUmURojSR5XbGfjC4f2i8gMqfY+RI9JvfdCA6PSh9TduXfUxA==" saltValue="5TPtLq2WoiRSae/yaDPnTw==" spinCount="100000" sqref="GN2044:GN2045 GL2044:GL2045 GJ2044:GJ2045" name="Rango2_99_36_38"/>
    <protectedRange algorithmName="SHA-512" hashValue="EEHzbvEYwO1eufllBljOz0uf9BJ2ENtvOScQ7IsS321QhYbwKn7qhHKKP8cKj02rTDvVRMWvwQ1ZP0mZWsBprQ==" saltValue="CjXqBRFbKezlWOFV37MnDQ==" spinCount="100000" sqref="GP2044:GQ2045" name="Rango2_30_2_2_37"/>
    <protectedRange algorithmName="SHA-512" hashValue="EEHzbvEYwO1eufllBljOz0uf9BJ2ENtvOScQ7IsS321QhYbwKn7qhHKKP8cKj02rTDvVRMWvwQ1ZP0mZWsBprQ==" saltValue="CjXqBRFbKezlWOFV37MnDQ==" spinCount="100000" sqref="GV2044:GV2045" name="Rango2_30_2_3_35"/>
    <protectedRange algorithmName="SHA-512" hashValue="XZw03RosI/l0z9FxmTtF29EdZ7P+4+ybhqoaAAUmURojSR5XbGfjC4f2i8gMqfY+RI9JvfdCA6PSh9TduXfUxA==" saltValue="5TPtLq2WoiRSae/yaDPnTw==" spinCount="100000" sqref="GX2044:GY2045" name="Rango2_99_39_33"/>
    <protectedRange algorithmName="SHA-512" hashValue="XZw03RosI/l0z9FxmTtF29EdZ7P+4+ybhqoaAAUmURojSR5XbGfjC4f2i8gMqfY+RI9JvfdCA6PSh9TduXfUxA==" saltValue="5TPtLq2WoiRSae/yaDPnTw==" spinCount="100000" sqref="HI2044:HI2045" name="Rango2_99_40_37"/>
    <protectedRange algorithmName="SHA-512" hashValue="9+DNppQbWrLYYUMoJ+lyQctV2bX3Vq9kZnegLbpjTLP49It2ovUbcartuoQTeXgP+TGpY//7mDH/UQlFCKDGiA==" saltValue="KUnni6YEm00anzSSvyLqQA==" spinCount="100000" sqref="HC2044:HH2045" name="Rango2_39_39"/>
    <protectedRange algorithmName="SHA-512" hashValue="XZw03RosI/l0z9FxmTtF29EdZ7P+4+ybhqoaAAUmURojSR5XbGfjC4f2i8gMqfY+RI9JvfdCA6PSh9TduXfUxA==" saltValue="5TPtLq2WoiRSae/yaDPnTw==" spinCount="100000" sqref="IA2044:IA2045 HT2044:HY2045" name="Rango2_99_41_34"/>
    <protectedRange algorithmName="SHA-512" hashValue="9+DNppQbWrLYYUMoJ+lyQctV2bX3Vq9kZnegLbpjTLP49It2ovUbcartuoQTeXgP+TGpY//7mDH/UQlFCKDGiA==" saltValue="KUnni6YEm00anzSSvyLqQA==" spinCount="100000" sqref="HR2044:HS2045" name="Rango2_40_37"/>
    <protectedRange algorithmName="SHA-512" hashValue="XZw03RosI/l0z9FxmTtF29EdZ7P+4+ybhqoaAAUmURojSR5XbGfjC4f2i8gMqfY+RI9JvfdCA6PSh9TduXfUxA==" saltValue="5TPtLq2WoiRSae/yaDPnTw==" spinCount="100000" sqref="IK2044:IL2045" name="Rango2_99_79_26"/>
    <protectedRange algorithmName="SHA-512" hashValue="XZw03RosI/l0z9FxmTtF29EdZ7P+4+ybhqoaAAUmURojSR5XbGfjC4f2i8gMqfY+RI9JvfdCA6PSh9TduXfUxA==" saltValue="5TPtLq2WoiRSae/yaDPnTw==" spinCount="100000" sqref="IN2044:IN2045" name="Rango2_99_80_44"/>
    <protectedRange algorithmName="SHA-512" hashValue="XZw03RosI/l0z9FxmTtF29EdZ7P+4+ybhqoaAAUmURojSR5XbGfjC4f2i8gMqfY+RI9JvfdCA6PSh9TduXfUxA==" saltValue="5TPtLq2WoiRSae/yaDPnTw==" spinCount="100000" sqref="DZ2046:EI2047" name="Rango2_99_18_40"/>
    <protectedRange algorithmName="SHA-512" hashValue="9+DNppQbWrLYYUMoJ+lyQctV2bX3Vq9kZnegLbpjTLP49It2ovUbcartuoQTeXgP+TGpY//7mDH/UQlFCKDGiA==" saltValue="KUnni6YEm00anzSSvyLqQA==" spinCount="100000" sqref="EM2046:EM2047" name="Rango2_22_35"/>
    <protectedRange algorithmName="SHA-512" hashValue="XZw03RosI/l0z9FxmTtF29EdZ7P+4+ybhqoaAAUmURojSR5XbGfjC4f2i8gMqfY+RI9JvfdCA6PSh9TduXfUxA==" saltValue="5TPtLq2WoiRSae/yaDPnTw==" spinCount="100000" sqref="EQ2046:ER2047" name="Rango2_99_20_37"/>
    <protectedRange algorithmName="SHA-512" hashValue="XZw03RosI/l0z9FxmTtF29EdZ7P+4+ybhqoaAAUmURojSR5XbGfjC4f2i8gMqfY+RI9JvfdCA6PSh9TduXfUxA==" saltValue="5TPtLq2WoiRSae/yaDPnTw==" spinCount="100000" sqref="EU2046:EV2047" name="Rango2_99_22_37"/>
    <protectedRange algorithmName="SHA-512" hashValue="9+DNppQbWrLYYUMoJ+lyQctV2bX3Vq9kZnegLbpjTLP49It2ovUbcartuoQTeXgP+TGpY//7mDH/UQlFCKDGiA==" saltValue="KUnni6YEm00anzSSvyLqQA==" spinCount="100000" sqref="FB2046:FB2047" name="Rango2_26_36"/>
    <protectedRange algorithmName="SHA-512" hashValue="XZw03RosI/l0z9FxmTtF29EdZ7P+4+ybhqoaAAUmURojSR5XbGfjC4f2i8gMqfY+RI9JvfdCA6PSh9TduXfUxA==" saltValue="5TPtLq2WoiRSae/yaDPnTw==" spinCount="100000" sqref="FE2046:FE2047" name="Rango2_99_23_40"/>
    <protectedRange algorithmName="SHA-512" hashValue="9+DNppQbWrLYYUMoJ+lyQctV2bX3Vq9kZnegLbpjTLP49It2ovUbcartuoQTeXgP+TGpY//7mDH/UQlFCKDGiA==" saltValue="KUnni6YEm00anzSSvyLqQA==" spinCount="100000" sqref="FG2046:FG2047" name="Rango2_35_37"/>
    <protectedRange algorithmName="SHA-512" hashValue="XZw03RosI/l0z9FxmTtF29EdZ7P+4+ybhqoaAAUmURojSR5XbGfjC4f2i8gMqfY+RI9JvfdCA6PSh9TduXfUxA==" saltValue="5TPtLq2WoiRSae/yaDPnTw==" spinCount="100000" sqref="FP2046:FQ2047" name="Rango2_99_27_39"/>
    <protectedRange algorithmName="SHA-512" hashValue="XZw03RosI/l0z9FxmTtF29EdZ7P+4+ybhqoaAAUmURojSR5XbGfjC4f2i8gMqfY+RI9JvfdCA6PSh9TduXfUxA==" saltValue="5TPtLq2WoiRSae/yaDPnTw==" spinCount="100000" sqref="FT2046:FT2047" name="Rango2_99_29_36"/>
    <protectedRange algorithmName="SHA-512" hashValue="XZw03RosI/l0z9FxmTtF29EdZ7P+4+ybhqoaAAUmURojSR5XbGfjC4f2i8gMqfY+RI9JvfdCA6PSh9TduXfUxA==" saltValue="5TPtLq2WoiRSae/yaDPnTw==" spinCount="100000" sqref="FV2046:FW2047" name="Rango2_99_31_36"/>
    <protectedRange algorithmName="SHA-512" hashValue="Umj9+5Ys20VQPxBFtc6qE5LtKKSgPKwit+B8dd4XnEUaLfBM2ozpkEC4YxwK0SbBiAHDDex+pY+LomQ0lyuamQ==" saltValue="N2/MCRws+mmA+NXw0axolg==" spinCount="100000" sqref="FX2046:FX2047" name="Rango2_31_2_2_37"/>
    <protectedRange algorithmName="SHA-512" hashValue="Rgskw+AQdeJ5qbJdarzTa3SCkJfDGziy0Uan5N0F3IWn/H3Z/e+VcB56R7Nes7MPxNHewNP1sSSucVjz3iTLeA==" saltValue="qKZH3DnwaZHBzy3cBZo1qQ==" spinCount="100000" sqref="GE2046:GE2047" name="Rango2_31_28_1_37"/>
    <protectedRange algorithmName="SHA-512" hashValue="Umj9+5Ys20VQPxBFtc6qE5LtKKSgPKwit+B8dd4XnEUaLfBM2ozpkEC4YxwK0SbBiAHDDex+pY+LomQ0lyuamQ==" saltValue="N2/MCRws+mmA+NXw0axolg==" spinCount="100000" sqref="GD2046:GD2047" name="Rango2_31_2_5_34"/>
    <protectedRange algorithmName="SHA-512" hashValue="Umj9+5Ys20VQPxBFtc6qE5LtKKSgPKwit+B8dd4XnEUaLfBM2ozpkEC4YxwK0SbBiAHDDex+pY+LomQ0lyuamQ==" saltValue="N2/MCRws+mmA+NXw0axolg==" spinCount="100000" sqref="GI2046:GI2047 GG2046:GG2047 GK2046:GK2047" name="Rango2_31_2_6_34"/>
    <protectedRange algorithmName="SHA-512" hashValue="XZw03RosI/l0z9FxmTtF29EdZ7P+4+ybhqoaAAUmURojSR5XbGfjC4f2i8gMqfY+RI9JvfdCA6PSh9TduXfUxA==" saltValue="5TPtLq2WoiRSae/yaDPnTw==" spinCount="100000" sqref="GN2046:GN2047 GL2046:GL2047 GJ2046:GJ2047" name="Rango2_99_36_39"/>
    <protectedRange algorithmName="SHA-512" hashValue="EEHzbvEYwO1eufllBljOz0uf9BJ2ENtvOScQ7IsS321QhYbwKn7qhHKKP8cKj02rTDvVRMWvwQ1ZP0mZWsBprQ==" saltValue="CjXqBRFbKezlWOFV37MnDQ==" spinCount="100000" sqref="GP2046:GQ2047" name="Rango2_30_2_2_38"/>
    <protectedRange algorithmName="SHA-512" hashValue="EEHzbvEYwO1eufllBljOz0uf9BJ2ENtvOScQ7IsS321QhYbwKn7qhHKKP8cKj02rTDvVRMWvwQ1ZP0mZWsBprQ==" saltValue="CjXqBRFbKezlWOFV37MnDQ==" spinCount="100000" sqref="GV2046:GV2047" name="Rango2_30_2_3_36"/>
    <protectedRange algorithmName="SHA-512" hashValue="XZw03RosI/l0z9FxmTtF29EdZ7P+4+ybhqoaAAUmURojSR5XbGfjC4f2i8gMqfY+RI9JvfdCA6PSh9TduXfUxA==" saltValue="5TPtLq2WoiRSae/yaDPnTw==" spinCount="100000" sqref="GX2046:GY2047" name="Rango2_99_39_34"/>
    <protectedRange algorithmName="SHA-512" hashValue="XZw03RosI/l0z9FxmTtF29EdZ7P+4+ybhqoaAAUmURojSR5XbGfjC4f2i8gMqfY+RI9JvfdCA6PSh9TduXfUxA==" saltValue="5TPtLq2WoiRSae/yaDPnTw==" spinCount="100000" sqref="HI2046:HI2047" name="Rango2_99_40_38"/>
    <protectedRange algorithmName="SHA-512" hashValue="9+DNppQbWrLYYUMoJ+lyQctV2bX3Vq9kZnegLbpjTLP49It2ovUbcartuoQTeXgP+TGpY//7mDH/UQlFCKDGiA==" saltValue="KUnni6YEm00anzSSvyLqQA==" spinCount="100000" sqref="HC2046:HH2047" name="Rango2_39_40"/>
    <protectedRange algorithmName="SHA-512" hashValue="XZw03RosI/l0z9FxmTtF29EdZ7P+4+ybhqoaAAUmURojSR5XbGfjC4f2i8gMqfY+RI9JvfdCA6PSh9TduXfUxA==" saltValue="5TPtLq2WoiRSae/yaDPnTw==" spinCount="100000" sqref="IA2046:IA2047 HT2046:HY2047" name="Rango2_99_41_35"/>
    <protectedRange algorithmName="SHA-512" hashValue="9+DNppQbWrLYYUMoJ+lyQctV2bX3Vq9kZnegLbpjTLP49It2ovUbcartuoQTeXgP+TGpY//7mDH/UQlFCKDGiA==" saltValue="KUnni6YEm00anzSSvyLqQA==" spinCount="100000" sqref="HR2046:HS2047" name="Rango2_40_38"/>
    <protectedRange algorithmName="SHA-512" hashValue="XZw03RosI/l0z9FxmTtF29EdZ7P+4+ybhqoaAAUmURojSR5XbGfjC4f2i8gMqfY+RI9JvfdCA6PSh9TduXfUxA==" saltValue="5TPtLq2WoiRSae/yaDPnTw==" spinCount="100000" sqref="IK2046:IL2047" name="Rango2_99_79_27"/>
    <protectedRange algorithmName="SHA-512" hashValue="XZw03RosI/l0z9FxmTtF29EdZ7P+4+ybhqoaAAUmURojSR5XbGfjC4f2i8gMqfY+RI9JvfdCA6PSh9TduXfUxA==" saltValue="5TPtLq2WoiRSae/yaDPnTw==" spinCount="100000" sqref="IN2046:IN2047" name="Rango2_99_80_45"/>
    <protectedRange algorithmName="SHA-512" hashValue="XZw03RosI/l0z9FxmTtF29EdZ7P+4+ybhqoaAAUmURojSR5XbGfjC4f2i8gMqfY+RI9JvfdCA6PSh9TduXfUxA==" saltValue="5TPtLq2WoiRSae/yaDPnTw==" spinCount="100000" sqref="DZ2048:EI2048" name="Rango2_99_18_41"/>
    <protectedRange algorithmName="SHA-512" hashValue="9+DNppQbWrLYYUMoJ+lyQctV2bX3Vq9kZnegLbpjTLP49It2ovUbcartuoQTeXgP+TGpY//7mDH/UQlFCKDGiA==" saltValue="KUnni6YEm00anzSSvyLqQA==" spinCount="100000" sqref="EM2048" name="Rango2_22_36"/>
    <protectedRange algorithmName="SHA-512" hashValue="XZw03RosI/l0z9FxmTtF29EdZ7P+4+ybhqoaAAUmURojSR5XbGfjC4f2i8gMqfY+RI9JvfdCA6PSh9TduXfUxA==" saltValue="5TPtLq2WoiRSae/yaDPnTw==" spinCount="100000" sqref="EQ2048:ER2048" name="Rango2_99_20_38"/>
    <protectedRange algorithmName="SHA-512" hashValue="XZw03RosI/l0z9FxmTtF29EdZ7P+4+ybhqoaAAUmURojSR5XbGfjC4f2i8gMqfY+RI9JvfdCA6PSh9TduXfUxA==" saltValue="5TPtLq2WoiRSae/yaDPnTw==" spinCount="100000" sqref="EU2048:EV2048" name="Rango2_99_22_38"/>
    <protectedRange algorithmName="SHA-512" hashValue="9+DNppQbWrLYYUMoJ+lyQctV2bX3Vq9kZnegLbpjTLP49It2ovUbcartuoQTeXgP+TGpY//7mDH/UQlFCKDGiA==" saltValue="KUnni6YEm00anzSSvyLqQA==" spinCount="100000" sqref="FB2048" name="Rango2_26_37"/>
    <protectedRange algorithmName="SHA-512" hashValue="XZw03RosI/l0z9FxmTtF29EdZ7P+4+ybhqoaAAUmURojSR5XbGfjC4f2i8gMqfY+RI9JvfdCA6PSh9TduXfUxA==" saltValue="5TPtLq2WoiRSae/yaDPnTw==" spinCount="100000" sqref="FE2048" name="Rango2_99_23_41"/>
    <protectedRange algorithmName="SHA-512" hashValue="9+DNppQbWrLYYUMoJ+lyQctV2bX3Vq9kZnegLbpjTLP49It2ovUbcartuoQTeXgP+TGpY//7mDH/UQlFCKDGiA==" saltValue="KUnni6YEm00anzSSvyLqQA==" spinCount="100000" sqref="FG2048" name="Rango2_35_38"/>
    <protectedRange algorithmName="SHA-512" hashValue="XZw03RosI/l0z9FxmTtF29EdZ7P+4+ybhqoaAAUmURojSR5XbGfjC4f2i8gMqfY+RI9JvfdCA6PSh9TduXfUxA==" saltValue="5TPtLq2WoiRSae/yaDPnTw==" spinCount="100000" sqref="FP2048:FQ2048" name="Rango2_99_27_40"/>
    <protectedRange algorithmName="SHA-512" hashValue="XZw03RosI/l0z9FxmTtF29EdZ7P+4+ybhqoaAAUmURojSR5XbGfjC4f2i8gMqfY+RI9JvfdCA6PSh9TduXfUxA==" saltValue="5TPtLq2WoiRSae/yaDPnTw==" spinCount="100000" sqref="FT2048" name="Rango2_99_29_37"/>
    <protectedRange algorithmName="SHA-512" hashValue="XZw03RosI/l0z9FxmTtF29EdZ7P+4+ybhqoaAAUmURojSR5XbGfjC4f2i8gMqfY+RI9JvfdCA6PSh9TduXfUxA==" saltValue="5TPtLq2WoiRSae/yaDPnTw==" spinCount="100000" sqref="FV2048:FW2048" name="Rango2_99_31_37"/>
    <protectedRange algorithmName="SHA-512" hashValue="Umj9+5Ys20VQPxBFtc6qE5LtKKSgPKwit+B8dd4XnEUaLfBM2ozpkEC4YxwK0SbBiAHDDex+pY+LomQ0lyuamQ==" saltValue="N2/MCRws+mmA+NXw0axolg==" spinCount="100000" sqref="FX2048" name="Rango2_31_2_2_38"/>
    <protectedRange algorithmName="SHA-512" hashValue="Rgskw+AQdeJ5qbJdarzTa3SCkJfDGziy0Uan5N0F3IWn/H3Z/e+VcB56R7Nes7MPxNHewNP1sSSucVjz3iTLeA==" saltValue="qKZH3DnwaZHBzy3cBZo1qQ==" spinCount="100000" sqref="GE2048" name="Rango2_31_28_1_38"/>
    <protectedRange algorithmName="SHA-512" hashValue="Umj9+5Ys20VQPxBFtc6qE5LtKKSgPKwit+B8dd4XnEUaLfBM2ozpkEC4YxwK0SbBiAHDDex+pY+LomQ0lyuamQ==" saltValue="N2/MCRws+mmA+NXw0axolg==" spinCount="100000" sqref="GD2048" name="Rango2_31_2_5_35"/>
    <protectedRange algorithmName="SHA-512" hashValue="Umj9+5Ys20VQPxBFtc6qE5LtKKSgPKwit+B8dd4XnEUaLfBM2ozpkEC4YxwK0SbBiAHDDex+pY+LomQ0lyuamQ==" saltValue="N2/MCRws+mmA+NXw0axolg==" spinCount="100000" sqref="GI2048 GG2048 GK2048" name="Rango2_31_2_6_35"/>
    <protectedRange algorithmName="SHA-512" hashValue="XZw03RosI/l0z9FxmTtF29EdZ7P+4+ybhqoaAAUmURojSR5XbGfjC4f2i8gMqfY+RI9JvfdCA6PSh9TduXfUxA==" saltValue="5TPtLq2WoiRSae/yaDPnTw==" spinCount="100000" sqref="GN2048 GL2048 GJ2048" name="Rango2_99_36_40"/>
    <protectedRange algorithmName="SHA-512" hashValue="EEHzbvEYwO1eufllBljOz0uf9BJ2ENtvOScQ7IsS321QhYbwKn7qhHKKP8cKj02rTDvVRMWvwQ1ZP0mZWsBprQ==" saltValue="CjXqBRFbKezlWOFV37MnDQ==" spinCount="100000" sqref="GP2048:GQ2048" name="Rango2_30_2_2_39"/>
    <protectedRange algorithmName="SHA-512" hashValue="EEHzbvEYwO1eufllBljOz0uf9BJ2ENtvOScQ7IsS321QhYbwKn7qhHKKP8cKj02rTDvVRMWvwQ1ZP0mZWsBprQ==" saltValue="CjXqBRFbKezlWOFV37MnDQ==" spinCount="100000" sqref="GV2048" name="Rango2_30_2_3_37"/>
    <protectedRange algorithmName="SHA-512" hashValue="XZw03RosI/l0z9FxmTtF29EdZ7P+4+ybhqoaAAUmURojSR5XbGfjC4f2i8gMqfY+RI9JvfdCA6PSh9TduXfUxA==" saltValue="5TPtLq2WoiRSae/yaDPnTw==" spinCount="100000" sqref="GX2048:GY2048" name="Rango2_99_39_35"/>
    <protectedRange algorithmName="SHA-512" hashValue="XZw03RosI/l0z9FxmTtF29EdZ7P+4+ybhqoaAAUmURojSR5XbGfjC4f2i8gMqfY+RI9JvfdCA6PSh9TduXfUxA==" saltValue="5TPtLq2WoiRSae/yaDPnTw==" spinCount="100000" sqref="HI2048" name="Rango2_99_40_39"/>
    <protectedRange algorithmName="SHA-512" hashValue="9+DNppQbWrLYYUMoJ+lyQctV2bX3Vq9kZnegLbpjTLP49It2ovUbcartuoQTeXgP+TGpY//7mDH/UQlFCKDGiA==" saltValue="KUnni6YEm00anzSSvyLqQA==" spinCount="100000" sqref="HC2048:HH2048" name="Rango2_39_41"/>
    <protectedRange algorithmName="SHA-512" hashValue="XZw03RosI/l0z9FxmTtF29EdZ7P+4+ybhqoaAAUmURojSR5XbGfjC4f2i8gMqfY+RI9JvfdCA6PSh9TduXfUxA==" saltValue="5TPtLq2WoiRSae/yaDPnTw==" spinCount="100000" sqref="IA2048 HT2048:HY2048" name="Rango2_99_41_36"/>
    <protectedRange algorithmName="SHA-512" hashValue="9+DNppQbWrLYYUMoJ+lyQctV2bX3Vq9kZnegLbpjTLP49It2ovUbcartuoQTeXgP+TGpY//7mDH/UQlFCKDGiA==" saltValue="KUnni6YEm00anzSSvyLqQA==" spinCount="100000" sqref="HR2048:HS2048" name="Rango2_40_39"/>
    <protectedRange algorithmName="SHA-512" hashValue="XZw03RosI/l0z9FxmTtF29EdZ7P+4+ybhqoaAAUmURojSR5XbGfjC4f2i8gMqfY+RI9JvfdCA6PSh9TduXfUxA==" saltValue="5TPtLq2WoiRSae/yaDPnTw==" spinCount="100000" sqref="IK2048:IL2048" name="Rango2_99_79_28"/>
    <protectedRange algorithmName="SHA-512" hashValue="XZw03RosI/l0z9FxmTtF29EdZ7P+4+ybhqoaAAUmURojSR5XbGfjC4f2i8gMqfY+RI9JvfdCA6PSh9TduXfUxA==" saltValue="5TPtLq2WoiRSae/yaDPnTw==" spinCount="100000" sqref="IN2048" name="Rango2_99_80_46"/>
    <protectedRange algorithmName="SHA-512" hashValue="XZw03RosI/l0z9FxmTtF29EdZ7P+4+ybhqoaAAUmURojSR5XbGfjC4f2i8gMqfY+RI9JvfdCA6PSh9TduXfUxA==" saltValue="5TPtLq2WoiRSae/yaDPnTw==" spinCount="100000" sqref="DZ2049:EI2054" name="Rango2_99_18_42"/>
    <protectedRange algorithmName="SHA-512" hashValue="9+DNppQbWrLYYUMoJ+lyQctV2bX3Vq9kZnegLbpjTLP49It2ovUbcartuoQTeXgP+TGpY//7mDH/UQlFCKDGiA==" saltValue="KUnni6YEm00anzSSvyLqQA==" spinCount="100000" sqref="EM2049:EM2054" name="Rango2_22_37"/>
    <protectedRange algorithmName="SHA-512" hashValue="XZw03RosI/l0z9FxmTtF29EdZ7P+4+ybhqoaAAUmURojSR5XbGfjC4f2i8gMqfY+RI9JvfdCA6PSh9TduXfUxA==" saltValue="5TPtLq2WoiRSae/yaDPnTw==" spinCount="100000" sqref="EQ2049:ER2054" name="Rango2_99_20_39"/>
    <protectedRange algorithmName="SHA-512" hashValue="XZw03RosI/l0z9FxmTtF29EdZ7P+4+ybhqoaAAUmURojSR5XbGfjC4f2i8gMqfY+RI9JvfdCA6PSh9TduXfUxA==" saltValue="5TPtLq2WoiRSae/yaDPnTw==" spinCount="100000" sqref="EU2049:EV2054" name="Rango2_99_22_39"/>
    <protectedRange algorithmName="SHA-512" hashValue="9+DNppQbWrLYYUMoJ+lyQctV2bX3Vq9kZnegLbpjTLP49It2ovUbcartuoQTeXgP+TGpY//7mDH/UQlFCKDGiA==" saltValue="KUnni6YEm00anzSSvyLqQA==" spinCount="100000" sqref="FB2049:FB2054" name="Rango2_26_38"/>
    <protectedRange algorithmName="SHA-512" hashValue="XZw03RosI/l0z9FxmTtF29EdZ7P+4+ybhqoaAAUmURojSR5XbGfjC4f2i8gMqfY+RI9JvfdCA6PSh9TduXfUxA==" saltValue="5TPtLq2WoiRSae/yaDPnTw==" spinCount="100000" sqref="FE2049:FE2054" name="Rango2_99_23_42"/>
    <protectedRange algorithmName="SHA-512" hashValue="9+DNppQbWrLYYUMoJ+lyQctV2bX3Vq9kZnegLbpjTLP49It2ovUbcartuoQTeXgP+TGpY//7mDH/UQlFCKDGiA==" saltValue="KUnni6YEm00anzSSvyLqQA==" spinCount="100000" sqref="FG2049:FG2054" name="Rango2_35_39"/>
    <protectedRange algorithmName="SHA-512" hashValue="XZw03RosI/l0z9FxmTtF29EdZ7P+4+ybhqoaAAUmURojSR5XbGfjC4f2i8gMqfY+RI9JvfdCA6PSh9TduXfUxA==" saltValue="5TPtLq2WoiRSae/yaDPnTw==" spinCount="100000" sqref="FP2049:FQ2054" name="Rango2_99_27_41"/>
    <protectedRange algorithmName="SHA-512" hashValue="XZw03RosI/l0z9FxmTtF29EdZ7P+4+ybhqoaAAUmURojSR5XbGfjC4f2i8gMqfY+RI9JvfdCA6PSh9TduXfUxA==" saltValue="5TPtLq2WoiRSae/yaDPnTw==" spinCount="100000" sqref="FT2049:FT2054" name="Rango2_99_29_38"/>
    <protectedRange algorithmName="SHA-512" hashValue="XZw03RosI/l0z9FxmTtF29EdZ7P+4+ybhqoaAAUmURojSR5XbGfjC4f2i8gMqfY+RI9JvfdCA6PSh9TduXfUxA==" saltValue="5TPtLq2WoiRSae/yaDPnTw==" spinCount="100000" sqref="FV2049:FW2054" name="Rango2_99_31_38"/>
    <protectedRange algorithmName="SHA-512" hashValue="Umj9+5Ys20VQPxBFtc6qE5LtKKSgPKwit+B8dd4XnEUaLfBM2ozpkEC4YxwK0SbBiAHDDex+pY+LomQ0lyuamQ==" saltValue="N2/MCRws+mmA+NXw0axolg==" spinCount="100000" sqref="FX2049:FX2054" name="Rango2_31_2_2_39"/>
    <protectedRange algorithmName="SHA-512" hashValue="Umj9+5Ys20VQPxBFtc6qE5LtKKSgPKwit+B8dd4XnEUaLfBM2ozpkEC4YxwK0SbBiAHDDex+pY+LomQ0lyuamQ==" saltValue="N2/MCRws+mmA+NXw0axolg==" spinCount="100000" sqref="GA2049 GA2053" name="Rango2_31_2_4_37"/>
    <protectedRange algorithmName="SHA-512" hashValue="Rgskw+AQdeJ5qbJdarzTa3SCkJfDGziy0Uan5N0F3IWn/H3Z/e+VcB56R7Nes7MPxNHewNP1sSSucVjz3iTLeA==" saltValue="qKZH3DnwaZHBzy3cBZo1qQ==" spinCount="100000" sqref="GE2049:GE2054" name="Rango2_31_28_1_39"/>
    <protectedRange algorithmName="SHA-512" hashValue="Umj9+5Ys20VQPxBFtc6qE5LtKKSgPKwit+B8dd4XnEUaLfBM2ozpkEC4YxwK0SbBiAHDDex+pY+LomQ0lyuamQ==" saltValue="N2/MCRws+mmA+NXw0axolg==" spinCount="100000" sqref="GD2049:GD2054" name="Rango2_31_2_5_36"/>
    <protectedRange algorithmName="SHA-512" hashValue="Umj9+5Ys20VQPxBFtc6qE5LtKKSgPKwit+B8dd4XnEUaLfBM2ozpkEC4YxwK0SbBiAHDDex+pY+LomQ0lyuamQ==" saltValue="N2/MCRws+mmA+NXw0axolg==" spinCount="100000" sqref="GI2049:GI2054 GG2049:GG2054 GK2049:GK2054" name="Rango2_31_2_6_36"/>
    <protectedRange algorithmName="SHA-512" hashValue="XZw03RosI/l0z9FxmTtF29EdZ7P+4+ybhqoaAAUmURojSR5XbGfjC4f2i8gMqfY+RI9JvfdCA6PSh9TduXfUxA==" saltValue="5TPtLq2WoiRSae/yaDPnTw==" spinCount="100000" sqref="GN2049:GN2054 GL2049:GL2054 GJ2049:GJ2054" name="Rango2_99_36_41"/>
    <protectedRange algorithmName="SHA-512" hashValue="EEHzbvEYwO1eufllBljOz0uf9BJ2ENtvOScQ7IsS321QhYbwKn7qhHKKP8cKj02rTDvVRMWvwQ1ZP0mZWsBprQ==" saltValue="CjXqBRFbKezlWOFV37MnDQ==" spinCount="100000" sqref="GP2049:GQ2054" name="Rango2_30_2_2_40"/>
    <protectedRange algorithmName="SHA-512" hashValue="EEHzbvEYwO1eufllBljOz0uf9BJ2ENtvOScQ7IsS321QhYbwKn7qhHKKP8cKj02rTDvVRMWvwQ1ZP0mZWsBprQ==" saltValue="CjXqBRFbKezlWOFV37MnDQ==" spinCount="100000" sqref="GV2049:GV2054" name="Rango2_30_2_3_38"/>
    <protectedRange algorithmName="SHA-512" hashValue="XZw03RosI/l0z9FxmTtF29EdZ7P+4+ybhqoaAAUmURojSR5XbGfjC4f2i8gMqfY+RI9JvfdCA6PSh9TduXfUxA==" saltValue="5TPtLq2WoiRSae/yaDPnTw==" spinCount="100000" sqref="GX2049:GY2054" name="Rango2_99_39_36"/>
    <protectedRange algorithmName="SHA-512" hashValue="XZw03RosI/l0z9FxmTtF29EdZ7P+4+ybhqoaAAUmURojSR5XbGfjC4f2i8gMqfY+RI9JvfdCA6PSh9TduXfUxA==" saltValue="5TPtLq2WoiRSae/yaDPnTw==" spinCount="100000" sqref="HI2049:HI2054" name="Rango2_99_40_40"/>
    <protectedRange algorithmName="SHA-512" hashValue="9+DNppQbWrLYYUMoJ+lyQctV2bX3Vq9kZnegLbpjTLP49It2ovUbcartuoQTeXgP+TGpY//7mDH/UQlFCKDGiA==" saltValue="KUnni6YEm00anzSSvyLqQA==" spinCount="100000" sqref="HC2049:HH2054" name="Rango2_39_42"/>
    <protectedRange algorithmName="SHA-512" hashValue="XZw03RosI/l0z9FxmTtF29EdZ7P+4+ybhqoaAAUmURojSR5XbGfjC4f2i8gMqfY+RI9JvfdCA6PSh9TduXfUxA==" saltValue="5TPtLq2WoiRSae/yaDPnTw==" spinCount="100000" sqref="IA2049:IA2054 HT2049:HY2054" name="Rango2_99_41_37"/>
    <protectedRange algorithmName="SHA-512" hashValue="9+DNppQbWrLYYUMoJ+lyQctV2bX3Vq9kZnegLbpjTLP49It2ovUbcartuoQTeXgP+TGpY//7mDH/UQlFCKDGiA==" saltValue="KUnni6YEm00anzSSvyLqQA==" spinCount="100000" sqref="HR2049:HS2054" name="Rango2_40_40"/>
    <protectedRange algorithmName="SHA-512" hashValue="XZw03RosI/l0z9FxmTtF29EdZ7P+4+ybhqoaAAUmURojSR5XbGfjC4f2i8gMqfY+RI9JvfdCA6PSh9TduXfUxA==" saltValue="5TPtLq2WoiRSae/yaDPnTw==" spinCount="100000" sqref="IK2049:IL2054" name="Rango2_99_79_29"/>
    <protectedRange algorithmName="SHA-512" hashValue="XZw03RosI/l0z9FxmTtF29EdZ7P+4+ybhqoaAAUmURojSR5XbGfjC4f2i8gMqfY+RI9JvfdCA6PSh9TduXfUxA==" saltValue="5TPtLq2WoiRSae/yaDPnTw==" spinCount="100000" sqref="IN2049:IN2054" name="Rango2_99_80_47"/>
    <protectedRange algorithmName="SHA-512" hashValue="XZw03RosI/l0z9FxmTtF29EdZ7P+4+ybhqoaAAUmURojSR5XbGfjC4f2i8gMqfY+RI9JvfdCA6PSh9TduXfUxA==" saltValue="5TPtLq2WoiRSae/yaDPnTw==" spinCount="100000" sqref="DZ2055:EI2096" name="Rango2_99_18_43"/>
    <protectedRange algorithmName="SHA-512" hashValue="9+DNppQbWrLYYUMoJ+lyQctV2bX3Vq9kZnegLbpjTLP49It2ovUbcartuoQTeXgP+TGpY//7mDH/UQlFCKDGiA==" saltValue="KUnni6YEm00anzSSvyLqQA==" spinCount="100000" sqref="EM2055:EM2096" name="Rango2_22_38"/>
    <protectedRange algorithmName="SHA-512" hashValue="XZw03RosI/l0z9FxmTtF29EdZ7P+4+ybhqoaAAUmURojSR5XbGfjC4f2i8gMqfY+RI9JvfdCA6PSh9TduXfUxA==" saltValue="5TPtLq2WoiRSae/yaDPnTw==" spinCount="100000" sqref="EQ2055:ER2096" name="Rango2_99_20_40"/>
    <protectedRange algorithmName="SHA-512" hashValue="XZw03RosI/l0z9FxmTtF29EdZ7P+4+ybhqoaAAUmURojSR5XbGfjC4f2i8gMqfY+RI9JvfdCA6PSh9TduXfUxA==" saltValue="5TPtLq2WoiRSae/yaDPnTw==" spinCount="100000" sqref="EU2055:EV2096" name="Rango2_99_22_40"/>
    <protectedRange algorithmName="SHA-512" hashValue="9+DNppQbWrLYYUMoJ+lyQctV2bX3Vq9kZnegLbpjTLP49It2ovUbcartuoQTeXgP+TGpY//7mDH/UQlFCKDGiA==" saltValue="KUnni6YEm00anzSSvyLqQA==" spinCount="100000" sqref="FB2055:FB2096" name="Rango2_26_39"/>
    <protectedRange algorithmName="SHA-512" hashValue="XZw03RosI/l0z9FxmTtF29EdZ7P+4+ybhqoaAAUmURojSR5XbGfjC4f2i8gMqfY+RI9JvfdCA6PSh9TduXfUxA==" saltValue="5TPtLq2WoiRSae/yaDPnTw==" spinCount="100000" sqref="FE2055:FE2096" name="Rango2_99_23_43"/>
    <protectedRange algorithmName="SHA-512" hashValue="9+DNppQbWrLYYUMoJ+lyQctV2bX3Vq9kZnegLbpjTLP49It2ovUbcartuoQTeXgP+TGpY//7mDH/UQlFCKDGiA==" saltValue="KUnni6YEm00anzSSvyLqQA==" spinCount="100000" sqref="FG2055:FG2096" name="Rango2_35_40"/>
    <protectedRange algorithmName="SHA-512" hashValue="XZw03RosI/l0z9FxmTtF29EdZ7P+4+ybhqoaAAUmURojSR5XbGfjC4f2i8gMqfY+RI9JvfdCA6PSh9TduXfUxA==" saltValue="5TPtLq2WoiRSae/yaDPnTw==" spinCount="100000" sqref="FP2055:FQ2096" name="Rango2_99_27_42"/>
    <protectedRange algorithmName="SHA-512" hashValue="XZw03RosI/l0z9FxmTtF29EdZ7P+4+ybhqoaAAUmURojSR5XbGfjC4f2i8gMqfY+RI9JvfdCA6PSh9TduXfUxA==" saltValue="5TPtLq2WoiRSae/yaDPnTw==" spinCount="100000" sqref="FT2055:FT2096" name="Rango2_99_29_39"/>
    <protectedRange algorithmName="SHA-512" hashValue="XZw03RosI/l0z9FxmTtF29EdZ7P+4+ybhqoaAAUmURojSR5XbGfjC4f2i8gMqfY+RI9JvfdCA6PSh9TduXfUxA==" saltValue="5TPtLq2WoiRSae/yaDPnTw==" spinCount="100000" sqref="FV2055:FW2096" name="Rango2_99_31_39"/>
    <protectedRange algorithmName="SHA-512" hashValue="Umj9+5Ys20VQPxBFtc6qE5LtKKSgPKwit+B8dd4XnEUaLfBM2ozpkEC4YxwK0SbBiAHDDex+pY+LomQ0lyuamQ==" saltValue="N2/MCRws+mmA+NXw0axolg==" spinCount="100000" sqref="FX2055:FX2096" name="Rango2_31_2_2_40"/>
    <protectedRange algorithmName="SHA-512" hashValue="Umj9+5Ys20VQPxBFtc6qE5LtKKSgPKwit+B8dd4XnEUaLfBM2ozpkEC4YxwK0SbBiAHDDex+pY+LomQ0lyuamQ==" saltValue="N2/MCRws+mmA+NXw0axolg==" spinCount="100000" sqref="GA2055:GA2056 GA2058 GA2063 GA2065 GA2067:GA2069 GA2072 GA2074:GA2075 GA2079:GA2080 GA2085 GA2088:GA2093 GA2096" name="Rango2_31_2_4_38"/>
    <protectedRange algorithmName="SHA-512" hashValue="Rgskw+AQdeJ5qbJdarzTa3SCkJfDGziy0Uan5N0F3IWn/H3Z/e+VcB56R7Nes7MPxNHewNP1sSSucVjz3iTLeA==" saltValue="qKZH3DnwaZHBzy3cBZo1qQ==" spinCount="100000" sqref="GE2055:GE2096" name="Rango2_31_28_1_40"/>
    <protectedRange algorithmName="SHA-512" hashValue="Umj9+5Ys20VQPxBFtc6qE5LtKKSgPKwit+B8dd4XnEUaLfBM2ozpkEC4YxwK0SbBiAHDDex+pY+LomQ0lyuamQ==" saltValue="N2/MCRws+mmA+NXw0axolg==" spinCount="100000" sqref="GD2055:GD2096" name="Rango2_31_2_5_37"/>
    <protectedRange algorithmName="SHA-512" hashValue="Umj9+5Ys20VQPxBFtc6qE5LtKKSgPKwit+B8dd4XnEUaLfBM2ozpkEC4YxwK0SbBiAHDDex+pY+LomQ0lyuamQ==" saltValue="N2/MCRws+mmA+NXw0axolg==" spinCount="100000" sqref="GI2055:GI2096 GG2055:GG2096 GK2055:GK2096" name="Rango2_31_2_6_37"/>
    <protectedRange algorithmName="SHA-512" hashValue="XZw03RosI/l0z9FxmTtF29EdZ7P+4+ybhqoaAAUmURojSR5XbGfjC4f2i8gMqfY+RI9JvfdCA6PSh9TduXfUxA==" saltValue="5TPtLq2WoiRSae/yaDPnTw==" spinCount="100000" sqref="GN2055:GN2096 GL2055:GL2096 GJ2055:GJ2096" name="Rango2_99_36_42"/>
    <protectedRange algorithmName="SHA-512" hashValue="EEHzbvEYwO1eufllBljOz0uf9BJ2ENtvOScQ7IsS321QhYbwKn7qhHKKP8cKj02rTDvVRMWvwQ1ZP0mZWsBprQ==" saltValue="CjXqBRFbKezlWOFV37MnDQ==" spinCount="100000" sqref="GP2055:GQ2096" name="Rango2_30_2_2_41"/>
    <protectedRange algorithmName="SHA-512" hashValue="EEHzbvEYwO1eufllBljOz0uf9BJ2ENtvOScQ7IsS321QhYbwKn7qhHKKP8cKj02rTDvVRMWvwQ1ZP0mZWsBprQ==" saltValue="CjXqBRFbKezlWOFV37MnDQ==" spinCount="100000" sqref="GV2055:GV2096" name="Rango2_30_2_3_39"/>
    <protectedRange algorithmName="SHA-512" hashValue="XZw03RosI/l0z9FxmTtF29EdZ7P+4+ybhqoaAAUmURojSR5XbGfjC4f2i8gMqfY+RI9JvfdCA6PSh9TduXfUxA==" saltValue="5TPtLq2WoiRSae/yaDPnTw==" spinCount="100000" sqref="GX2055:GY2096" name="Rango2_99_39_37"/>
    <protectedRange algorithmName="SHA-512" hashValue="XZw03RosI/l0z9FxmTtF29EdZ7P+4+ybhqoaAAUmURojSR5XbGfjC4f2i8gMqfY+RI9JvfdCA6PSh9TduXfUxA==" saltValue="5TPtLq2WoiRSae/yaDPnTw==" spinCount="100000" sqref="HI2055:HI2096" name="Rango2_99_40_41"/>
    <protectedRange algorithmName="SHA-512" hashValue="9+DNppQbWrLYYUMoJ+lyQctV2bX3Vq9kZnegLbpjTLP49It2ovUbcartuoQTeXgP+TGpY//7mDH/UQlFCKDGiA==" saltValue="KUnni6YEm00anzSSvyLqQA==" spinCount="100000" sqref="HC2055:HH2096" name="Rango2_39_43"/>
    <protectedRange algorithmName="SHA-512" hashValue="XZw03RosI/l0z9FxmTtF29EdZ7P+4+ybhqoaAAUmURojSR5XbGfjC4f2i8gMqfY+RI9JvfdCA6PSh9TduXfUxA==" saltValue="5TPtLq2WoiRSae/yaDPnTw==" spinCount="100000" sqref="IA2055:IA2096 HT2055:HY2096" name="Rango2_99_41_38"/>
    <protectedRange algorithmName="SHA-512" hashValue="9+DNppQbWrLYYUMoJ+lyQctV2bX3Vq9kZnegLbpjTLP49It2ovUbcartuoQTeXgP+TGpY//7mDH/UQlFCKDGiA==" saltValue="KUnni6YEm00anzSSvyLqQA==" spinCount="100000" sqref="HR2055:HS2096" name="Rango2_40_41"/>
    <protectedRange algorithmName="SHA-512" hashValue="XZw03RosI/l0z9FxmTtF29EdZ7P+4+ybhqoaAAUmURojSR5XbGfjC4f2i8gMqfY+RI9JvfdCA6PSh9TduXfUxA==" saltValue="5TPtLq2WoiRSae/yaDPnTw==" spinCount="100000" sqref="IK2055:IL2096" name="Rango2_99_79_30"/>
    <protectedRange algorithmName="SHA-512" hashValue="XZw03RosI/l0z9FxmTtF29EdZ7P+4+ybhqoaAAUmURojSR5XbGfjC4f2i8gMqfY+RI9JvfdCA6PSh9TduXfUxA==" saltValue="5TPtLq2WoiRSae/yaDPnTw==" spinCount="100000" sqref="IN2055:IN2096" name="Rango2_99_80_48"/>
    <protectedRange algorithmName="SHA-512" hashValue="XZw03RosI/l0z9FxmTtF29EdZ7P+4+ybhqoaAAUmURojSR5XbGfjC4f2i8gMqfY+RI9JvfdCA6PSh9TduXfUxA==" saltValue="5TPtLq2WoiRSae/yaDPnTw==" spinCount="100000" sqref="DZ2097:EI2107" name="Rango2_99_18_44"/>
    <protectedRange algorithmName="SHA-512" hashValue="9+DNppQbWrLYYUMoJ+lyQctV2bX3Vq9kZnegLbpjTLP49It2ovUbcartuoQTeXgP+TGpY//7mDH/UQlFCKDGiA==" saltValue="KUnni6YEm00anzSSvyLqQA==" spinCount="100000" sqref="EM2097:EM2107" name="Rango2_22_39"/>
    <protectedRange algorithmName="SHA-512" hashValue="XZw03RosI/l0z9FxmTtF29EdZ7P+4+ybhqoaAAUmURojSR5XbGfjC4f2i8gMqfY+RI9JvfdCA6PSh9TduXfUxA==" saltValue="5TPtLq2WoiRSae/yaDPnTw==" spinCount="100000" sqref="EQ2097:ER2107" name="Rango2_99_20_41"/>
    <protectedRange algorithmName="SHA-512" hashValue="XZw03RosI/l0z9FxmTtF29EdZ7P+4+ybhqoaAAUmURojSR5XbGfjC4f2i8gMqfY+RI9JvfdCA6PSh9TduXfUxA==" saltValue="5TPtLq2WoiRSae/yaDPnTw==" spinCount="100000" sqref="EU2097:EV2107" name="Rango2_99_22_41"/>
    <protectedRange algorithmName="SHA-512" hashValue="9+DNppQbWrLYYUMoJ+lyQctV2bX3Vq9kZnegLbpjTLP49It2ovUbcartuoQTeXgP+TGpY//7mDH/UQlFCKDGiA==" saltValue="KUnni6YEm00anzSSvyLqQA==" spinCount="100000" sqref="FB2097:FB2107" name="Rango2_26_40"/>
    <protectedRange algorithmName="SHA-512" hashValue="XZw03RosI/l0z9FxmTtF29EdZ7P+4+ybhqoaAAUmURojSR5XbGfjC4f2i8gMqfY+RI9JvfdCA6PSh9TduXfUxA==" saltValue="5TPtLq2WoiRSae/yaDPnTw==" spinCount="100000" sqref="FE2097:FE2107" name="Rango2_99_23_44"/>
    <protectedRange algorithmName="SHA-512" hashValue="9+DNppQbWrLYYUMoJ+lyQctV2bX3Vq9kZnegLbpjTLP49It2ovUbcartuoQTeXgP+TGpY//7mDH/UQlFCKDGiA==" saltValue="KUnni6YEm00anzSSvyLqQA==" spinCount="100000" sqref="FG2097:FG2107" name="Rango2_35_41"/>
    <protectedRange algorithmName="SHA-512" hashValue="XZw03RosI/l0z9FxmTtF29EdZ7P+4+ybhqoaAAUmURojSR5XbGfjC4f2i8gMqfY+RI9JvfdCA6PSh9TduXfUxA==" saltValue="5TPtLq2WoiRSae/yaDPnTw==" spinCount="100000" sqref="FP2097:FQ2107" name="Rango2_99_27_43"/>
    <protectedRange algorithmName="SHA-512" hashValue="XZw03RosI/l0z9FxmTtF29EdZ7P+4+ybhqoaAAUmURojSR5XbGfjC4f2i8gMqfY+RI9JvfdCA6PSh9TduXfUxA==" saltValue="5TPtLq2WoiRSae/yaDPnTw==" spinCount="100000" sqref="FT2097:FT2107" name="Rango2_99_29_40"/>
    <protectedRange algorithmName="SHA-512" hashValue="XZw03RosI/l0z9FxmTtF29EdZ7P+4+ybhqoaAAUmURojSR5XbGfjC4f2i8gMqfY+RI9JvfdCA6PSh9TduXfUxA==" saltValue="5TPtLq2WoiRSae/yaDPnTw==" spinCount="100000" sqref="FV2097:FW2107" name="Rango2_99_31_40"/>
    <protectedRange algorithmName="SHA-512" hashValue="Umj9+5Ys20VQPxBFtc6qE5LtKKSgPKwit+B8dd4XnEUaLfBM2ozpkEC4YxwK0SbBiAHDDex+pY+LomQ0lyuamQ==" saltValue="N2/MCRws+mmA+NXw0axolg==" spinCount="100000" sqref="FX2097:FX2107" name="Rango2_31_2_2_41"/>
    <protectedRange algorithmName="SHA-512" hashValue="Umj9+5Ys20VQPxBFtc6qE5LtKKSgPKwit+B8dd4XnEUaLfBM2ozpkEC4YxwK0SbBiAHDDex+pY+LomQ0lyuamQ==" saltValue="N2/MCRws+mmA+NXw0axolg==" spinCount="100000" sqref="GA2097 GA2100:GA2101 GA2106:GA2107" name="Rango2_31_2_4_39"/>
    <protectedRange algorithmName="SHA-512" hashValue="Rgskw+AQdeJ5qbJdarzTa3SCkJfDGziy0Uan5N0F3IWn/H3Z/e+VcB56R7Nes7MPxNHewNP1sSSucVjz3iTLeA==" saltValue="qKZH3DnwaZHBzy3cBZo1qQ==" spinCount="100000" sqref="GE2097:GE2107" name="Rango2_31_28_1_41"/>
    <protectedRange algorithmName="SHA-512" hashValue="Umj9+5Ys20VQPxBFtc6qE5LtKKSgPKwit+B8dd4XnEUaLfBM2ozpkEC4YxwK0SbBiAHDDex+pY+LomQ0lyuamQ==" saltValue="N2/MCRws+mmA+NXw0axolg==" spinCount="100000" sqref="GD2097:GD2107" name="Rango2_31_2_5_38"/>
    <protectedRange algorithmName="SHA-512" hashValue="Umj9+5Ys20VQPxBFtc6qE5LtKKSgPKwit+B8dd4XnEUaLfBM2ozpkEC4YxwK0SbBiAHDDex+pY+LomQ0lyuamQ==" saltValue="N2/MCRws+mmA+NXw0axolg==" spinCount="100000" sqref="GI2097:GI2107 GG2097:GG2107 GK2097:GK2107" name="Rango2_31_2_6_38"/>
    <protectedRange algorithmName="SHA-512" hashValue="XZw03RosI/l0z9FxmTtF29EdZ7P+4+ybhqoaAAUmURojSR5XbGfjC4f2i8gMqfY+RI9JvfdCA6PSh9TduXfUxA==" saltValue="5TPtLq2WoiRSae/yaDPnTw==" spinCount="100000" sqref="GN2097:GN2107 GL2097:GL2107 GJ2097:GJ2107" name="Rango2_99_36_43"/>
    <protectedRange algorithmName="SHA-512" hashValue="EEHzbvEYwO1eufllBljOz0uf9BJ2ENtvOScQ7IsS321QhYbwKn7qhHKKP8cKj02rTDvVRMWvwQ1ZP0mZWsBprQ==" saltValue="CjXqBRFbKezlWOFV37MnDQ==" spinCount="100000" sqref="GP2097:GQ2107" name="Rango2_30_2_2_42"/>
    <protectedRange algorithmName="SHA-512" hashValue="EEHzbvEYwO1eufllBljOz0uf9BJ2ENtvOScQ7IsS321QhYbwKn7qhHKKP8cKj02rTDvVRMWvwQ1ZP0mZWsBprQ==" saltValue="CjXqBRFbKezlWOFV37MnDQ==" spinCount="100000" sqref="GV2097:GV2107" name="Rango2_30_2_3_40"/>
    <protectedRange algorithmName="SHA-512" hashValue="XZw03RosI/l0z9FxmTtF29EdZ7P+4+ybhqoaAAUmURojSR5XbGfjC4f2i8gMqfY+RI9JvfdCA6PSh9TduXfUxA==" saltValue="5TPtLq2WoiRSae/yaDPnTw==" spinCount="100000" sqref="GX2097:GY2107" name="Rango2_99_39_38"/>
    <protectedRange algorithmName="SHA-512" hashValue="XZw03RosI/l0z9FxmTtF29EdZ7P+4+ybhqoaAAUmURojSR5XbGfjC4f2i8gMqfY+RI9JvfdCA6PSh9TduXfUxA==" saltValue="5TPtLq2WoiRSae/yaDPnTw==" spinCount="100000" sqref="HI2097:HI2107" name="Rango2_99_40_42"/>
    <protectedRange algorithmName="SHA-512" hashValue="9+DNppQbWrLYYUMoJ+lyQctV2bX3Vq9kZnegLbpjTLP49It2ovUbcartuoQTeXgP+TGpY//7mDH/UQlFCKDGiA==" saltValue="KUnni6YEm00anzSSvyLqQA==" spinCount="100000" sqref="HC2097:HH2107" name="Rango2_39_44"/>
    <protectedRange algorithmName="SHA-512" hashValue="XZw03RosI/l0z9FxmTtF29EdZ7P+4+ybhqoaAAUmURojSR5XbGfjC4f2i8gMqfY+RI9JvfdCA6PSh9TduXfUxA==" saltValue="5TPtLq2WoiRSae/yaDPnTw==" spinCount="100000" sqref="IA2097:IA2107 HT2097:HY2107" name="Rango2_99_41_39"/>
    <protectedRange algorithmName="SHA-512" hashValue="9+DNppQbWrLYYUMoJ+lyQctV2bX3Vq9kZnegLbpjTLP49It2ovUbcartuoQTeXgP+TGpY//7mDH/UQlFCKDGiA==" saltValue="KUnni6YEm00anzSSvyLqQA==" spinCount="100000" sqref="HR2097:HS2107" name="Rango2_40_42"/>
    <protectedRange algorithmName="SHA-512" hashValue="XZw03RosI/l0z9FxmTtF29EdZ7P+4+ybhqoaAAUmURojSR5XbGfjC4f2i8gMqfY+RI9JvfdCA6PSh9TduXfUxA==" saltValue="5TPtLq2WoiRSae/yaDPnTw==" spinCount="100000" sqref="IK2097:IL2107" name="Rango2_99_79_31"/>
    <protectedRange algorithmName="SHA-512" hashValue="XZw03RosI/l0z9FxmTtF29EdZ7P+4+ybhqoaAAUmURojSR5XbGfjC4f2i8gMqfY+RI9JvfdCA6PSh9TduXfUxA==" saltValue="5TPtLq2WoiRSae/yaDPnTw==" spinCount="100000" sqref="IN2097:IN2107" name="Rango2_99_80_49"/>
    <protectedRange algorithmName="SHA-512" hashValue="D8TacORwT7iz0mF9GEucchnMHfB5er2FFjQsxyeWWyeJkM6Bt3gYQ3LbcHPxZXFpVAYtFOuTrzYOCJrlZDx16g==" saltValue="QtCzIBktdS4NZkOEGcLTRQ==" spinCount="100000" sqref="IV1997" name="Rango2_41_38_1"/>
    <protectedRange algorithmName="SHA-512" hashValue="Gqwr8n5jYbCESAqCFk8dpOzViQICBV+k0xoqBoQaZ5lHaRlvT9TZDB4yXtm+qC6OhD064ZDBOFWkwo+LHXu1sg==" saltValue="gEL9PCN2ekF2IxW9yqAGYA==" spinCount="100000" sqref="IR1997" name="Rango2_40_2_38_1"/>
    <protectedRange algorithmName="SHA-512" hashValue="9+DNppQbWrLYYUMoJ+lyQctV2bX3Vq9kZnegLbpjTLP49It2ovUbcartuoQTeXgP+TGpY//7mDH/UQlFCKDGiA==" saltValue="KUnni6YEm00anzSSvyLqQA==" spinCount="100000" sqref="JB1997:JL1997" name="Rango2_43_9"/>
    <protectedRange algorithmName="SHA-512" hashValue="9+DNppQbWrLYYUMoJ+lyQctV2bX3Vq9kZnegLbpjTLP49It2ovUbcartuoQTeXgP+TGpY//7mDH/UQlFCKDGiA==" saltValue="KUnni6YEm00anzSSvyLqQA==" spinCount="100000" sqref="JN1997:JV1997" name="Rango2_44_9"/>
    <protectedRange algorithmName="SHA-512" hashValue="9+DNppQbWrLYYUMoJ+lyQctV2bX3Vq9kZnegLbpjTLP49It2ovUbcartuoQTeXgP+TGpY//7mDH/UQlFCKDGiA==" saltValue="KUnni6YEm00anzSSvyLqQA==" spinCount="100000" sqref="JX1997:KE1997" name="Rango2_45_11"/>
    <protectedRange algorithmName="SHA-512" hashValue="9+DNppQbWrLYYUMoJ+lyQctV2bX3Vq9kZnegLbpjTLP49It2ovUbcartuoQTeXgP+TGpY//7mDH/UQlFCKDGiA==" saltValue="KUnni6YEm00anzSSvyLqQA==" spinCount="100000" sqref="KG1997" name="Rango2_46_8"/>
    <protectedRange algorithmName="SHA-512" hashValue="9+DNppQbWrLYYUMoJ+lyQctV2bX3Vq9kZnegLbpjTLP49It2ovUbcartuoQTeXgP+TGpY//7mDH/UQlFCKDGiA==" saltValue="KUnni6YEm00anzSSvyLqQA==" spinCount="100000" sqref="KI1997:MO1997" name="Rango2_47_3"/>
    <protectedRange algorithmName="SHA-512" hashValue="D8TacORwT7iz0mF9GEucchnMHfB5er2FFjQsxyeWWyeJkM6Bt3gYQ3LbcHPxZXFpVAYtFOuTrzYOCJrlZDx16g==" saltValue="QtCzIBktdS4NZkOEGcLTRQ==" spinCount="100000" sqref="IV1998" name="Rango2_41_39_1"/>
    <protectedRange algorithmName="SHA-512" hashValue="Gqwr8n5jYbCESAqCFk8dpOzViQICBV+k0xoqBoQaZ5lHaRlvT9TZDB4yXtm+qC6OhD064ZDBOFWkwo+LHXu1sg==" saltValue="gEL9PCN2ekF2IxW9yqAGYA==" spinCount="100000" sqref="IR1998" name="Rango2_40_2_39_1"/>
    <protectedRange algorithmName="SHA-512" hashValue="9+DNppQbWrLYYUMoJ+lyQctV2bX3Vq9kZnegLbpjTLP49It2ovUbcartuoQTeXgP+TGpY//7mDH/UQlFCKDGiA==" saltValue="KUnni6YEm00anzSSvyLqQA==" spinCount="100000" sqref="JB1998:JL1998" name="Rango2_43_10"/>
    <protectedRange algorithmName="SHA-512" hashValue="9+DNppQbWrLYYUMoJ+lyQctV2bX3Vq9kZnegLbpjTLP49It2ovUbcartuoQTeXgP+TGpY//7mDH/UQlFCKDGiA==" saltValue="KUnni6YEm00anzSSvyLqQA==" spinCount="100000" sqref="JN1998:JV1998" name="Rango2_44_10"/>
    <protectedRange algorithmName="SHA-512" hashValue="9+DNppQbWrLYYUMoJ+lyQctV2bX3Vq9kZnegLbpjTLP49It2ovUbcartuoQTeXgP+TGpY//7mDH/UQlFCKDGiA==" saltValue="KUnni6YEm00anzSSvyLqQA==" spinCount="100000" sqref="JX1998:KE1998" name="Rango2_45_12"/>
    <protectedRange algorithmName="SHA-512" hashValue="9+DNppQbWrLYYUMoJ+lyQctV2bX3Vq9kZnegLbpjTLP49It2ovUbcartuoQTeXgP+TGpY//7mDH/UQlFCKDGiA==" saltValue="KUnni6YEm00anzSSvyLqQA==" spinCount="100000" sqref="KG1998" name="Rango2_46_9"/>
    <protectedRange algorithmName="SHA-512" hashValue="9+DNppQbWrLYYUMoJ+lyQctV2bX3Vq9kZnegLbpjTLP49It2ovUbcartuoQTeXgP+TGpY//7mDH/UQlFCKDGiA==" saltValue="KUnni6YEm00anzSSvyLqQA==" spinCount="100000" sqref="LF1998:MO1998 KI1998:LA1998" name="Rango2_47_4"/>
    <protectedRange algorithmName="SHA-512" hashValue="D8TacORwT7iz0mF9GEucchnMHfB5er2FFjQsxyeWWyeJkM6Bt3gYQ3LbcHPxZXFpVAYtFOuTrzYOCJrlZDx16g==" saltValue="QtCzIBktdS4NZkOEGcLTRQ==" spinCount="100000" sqref="IV1999" name="Rango2_41_39_2"/>
    <protectedRange algorithmName="SHA-512" hashValue="Gqwr8n5jYbCESAqCFk8dpOzViQICBV+k0xoqBoQaZ5lHaRlvT9TZDB4yXtm+qC6OhD064ZDBOFWkwo+LHXu1sg==" saltValue="gEL9PCN2ekF2IxW9yqAGYA==" spinCount="100000" sqref="IR1999" name="Rango2_40_2_39_2"/>
    <protectedRange algorithmName="SHA-512" hashValue="9+DNppQbWrLYYUMoJ+lyQctV2bX3Vq9kZnegLbpjTLP49It2ovUbcartuoQTeXgP+TGpY//7mDH/UQlFCKDGiA==" saltValue="KUnni6YEm00anzSSvyLqQA==" spinCount="100000" sqref="JB1999:JL1999" name="Rango2_43_11"/>
    <protectedRange algorithmName="SHA-512" hashValue="9+DNppQbWrLYYUMoJ+lyQctV2bX3Vq9kZnegLbpjTLP49It2ovUbcartuoQTeXgP+TGpY//7mDH/UQlFCKDGiA==" saltValue="KUnni6YEm00anzSSvyLqQA==" spinCount="100000" sqref="JN1999:JV1999" name="Rango2_44_11"/>
    <protectedRange algorithmName="SHA-512" hashValue="9+DNppQbWrLYYUMoJ+lyQctV2bX3Vq9kZnegLbpjTLP49It2ovUbcartuoQTeXgP+TGpY//7mDH/UQlFCKDGiA==" saltValue="KUnni6YEm00anzSSvyLqQA==" spinCount="100000" sqref="JX1999:KE1999" name="Rango2_45_13"/>
    <protectedRange algorithmName="SHA-512" hashValue="9+DNppQbWrLYYUMoJ+lyQctV2bX3Vq9kZnegLbpjTLP49It2ovUbcartuoQTeXgP+TGpY//7mDH/UQlFCKDGiA==" saltValue="KUnni6YEm00anzSSvyLqQA==" spinCount="100000" sqref="KG1999" name="Rango2_46_10"/>
    <protectedRange algorithmName="SHA-512" hashValue="9+DNppQbWrLYYUMoJ+lyQctV2bX3Vq9kZnegLbpjTLP49It2ovUbcartuoQTeXgP+TGpY//7mDH/UQlFCKDGiA==" saltValue="KUnni6YEm00anzSSvyLqQA==" spinCount="100000" sqref="KI1999:MO1999" name="Rango2_47_5"/>
    <protectedRange algorithmName="SHA-512" hashValue="D8TacORwT7iz0mF9GEucchnMHfB5er2FFjQsxyeWWyeJkM6Bt3gYQ3LbcHPxZXFpVAYtFOuTrzYOCJrlZDx16g==" saltValue="QtCzIBktdS4NZkOEGcLTRQ==" spinCount="100000" sqref="IV2000" name="Rango2_41_39_3"/>
    <protectedRange algorithmName="SHA-512" hashValue="Gqwr8n5jYbCESAqCFk8dpOzViQICBV+k0xoqBoQaZ5lHaRlvT9TZDB4yXtm+qC6OhD064ZDBOFWkwo+LHXu1sg==" saltValue="gEL9PCN2ekF2IxW9yqAGYA==" spinCount="100000" sqref="IR2000" name="Rango2_40_2_39_3"/>
    <protectedRange algorithmName="SHA-512" hashValue="9+DNppQbWrLYYUMoJ+lyQctV2bX3Vq9kZnegLbpjTLP49It2ovUbcartuoQTeXgP+TGpY//7mDH/UQlFCKDGiA==" saltValue="KUnni6YEm00anzSSvyLqQA==" spinCount="100000" sqref="JB2000:JL2000" name="Rango2_43_12"/>
    <protectedRange algorithmName="SHA-512" hashValue="9+DNppQbWrLYYUMoJ+lyQctV2bX3Vq9kZnegLbpjTLP49It2ovUbcartuoQTeXgP+TGpY//7mDH/UQlFCKDGiA==" saltValue="KUnni6YEm00anzSSvyLqQA==" spinCount="100000" sqref="JN2000:JV2000" name="Rango2_44_12"/>
    <protectedRange algorithmName="SHA-512" hashValue="9+DNppQbWrLYYUMoJ+lyQctV2bX3Vq9kZnegLbpjTLP49It2ovUbcartuoQTeXgP+TGpY//7mDH/UQlFCKDGiA==" saltValue="KUnni6YEm00anzSSvyLqQA==" spinCount="100000" sqref="JX2000:KE2000" name="Rango2_45_14"/>
    <protectedRange algorithmName="SHA-512" hashValue="9+DNppQbWrLYYUMoJ+lyQctV2bX3Vq9kZnegLbpjTLP49It2ovUbcartuoQTeXgP+TGpY//7mDH/UQlFCKDGiA==" saltValue="KUnni6YEm00anzSSvyLqQA==" spinCount="100000" sqref="KG2000" name="Rango2_46_11"/>
    <protectedRange algorithmName="SHA-512" hashValue="9+DNppQbWrLYYUMoJ+lyQctV2bX3Vq9kZnegLbpjTLP49It2ovUbcartuoQTeXgP+TGpY//7mDH/UQlFCKDGiA==" saltValue="KUnni6YEm00anzSSvyLqQA==" spinCount="100000" sqref="KI2000:MO2000" name="Rango2_47_6"/>
    <protectedRange algorithmName="SHA-512" hashValue="D8TacORwT7iz0mF9GEucchnMHfB5er2FFjQsxyeWWyeJkM6Bt3gYQ3LbcHPxZXFpVAYtFOuTrzYOCJrlZDx16g==" saltValue="QtCzIBktdS4NZkOEGcLTRQ==" spinCount="100000" sqref="IV2001" name="Rango2_41_39_4"/>
    <protectedRange algorithmName="SHA-512" hashValue="Gqwr8n5jYbCESAqCFk8dpOzViQICBV+k0xoqBoQaZ5lHaRlvT9TZDB4yXtm+qC6OhD064ZDBOFWkwo+LHXu1sg==" saltValue="gEL9PCN2ekF2IxW9yqAGYA==" spinCount="100000" sqref="IR2001" name="Rango2_40_2_39_4"/>
    <protectedRange algorithmName="SHA-512" hashValue="9+DNppQbWrLYYUMoJ+lyQctV2bX3Vq9kZnegLbpjTLP49It2ovUbcartuoQTeXgP+TGpY//7mDH/UQlFCKDGiA==" saltValue="KUnni6YEm00anzSSvyLqQA==" spinCount="100000" sqref="JB2001:JL2001" name="Rango2_43_13"/>
    <protectedRange algorithmName="SHA-512" hashValue="9+DNppQbWrLYYUMoJ+lyQctV2bX3Vq9kZnegLbpjTLP49It2ovUbcartuoQTeXgP+TGpY//7mDH/UQlFCKDGiA==" saltValue="KUnni6YEm00anzSSvyLqQA==" spinCount="100000" sqref="JN2001:JV2001" name="Rango2_44_13"/>
    <protectedRange algorithmName="SHA-512" hashValue="9+DNppQbWrLYYUMoJ+lyQctV2bX3Vq9kZnegLbpjTLP49It2ovUbcartuoQTeXgP+TGpY//7mDH/UQlFCKDGiA==" saltValue="KUnni6YEm00anzSSvyLqQA==" spinCount="100000" sqref="JX2001:KE2001" name="Rango2_45_15"/>
    <protectedRange algorithmName="SHA-512" hashValue="9+DNppQbWrLYYUMoJ+lyQctV2bX3Vq9kZnegLbpjTLP49It2ovUbcartuoQTeXgP+TGpY//7mDH/UQlFCKDGiA==" saltValue="KUnni6YEm00anzSSvyLqQA==" spinCount="100000" sqref="KG2001" name="Rango2_46_12"/>
    <protectedRange algorithmName="SHA-512" hashValue="9+DNppQbWrLYYUMoJ+lyQctV2bX3Vq9kZnegLbpjTLP49It2ovUbcartuoQTeXgP+TGpY//7mDH/UQlFCKDGiA==" saltValue="KUnni6YEm00anzSSvyLqQA==" spinCount="100000" sqref="KI2001:MO2001" name="Rango2_47_7"/>
    <protectedRange algorithmName="SHA-512" hashValue="D8TacORwT7iz0mF9GEucchnMHfB5er2FFjQsxyeWWyeJkM6Bt3gYQ3LbcHPxZXFpVAYtFOuTrzYOCJrlZDx16g==" saltValue="QtCzIBktdS4NZkOEGcLTRQ==" spinCount="100000" sqref="IV2002" name="Rango2_41_39_5"/>
    <protectedRange algorithmName="SHA-512" hashValue="Gqwr8n5jYbCESAqCFk8dpOzViQICBV+k0xoqBoQaZ5lHaRlvT9TZDB4yXtm+qC6OhD064ZDBOFWkwo+LHXu1sg==" saltValue="gEL9PCN2ekF2IxW9yqAGYA==" spinCount="100000" sqref="IR2002" name="Rango2_40_2_39_5"/>
    <protectedRange algorithmName="SHA-512" hashValue="9+DNppQbWrLYYUMoJ+lyQctV2bX3Vq9kZnegLbpjTLP49It2ovUbcartuoQTeXgP+TGpY//7mDH/UQlFCKDGiA==" saltValue="KUnni6YEm00anzSSvyLqQA==" spinCount="100000" sqref="JB2002:JL2002" name="Rango2_43_14"/>
    <protectedRange algorithmName="SHA-512" hashValue="9+DNppQbWrLYYUMoJ+lyQctV2bX3Vq9kZnegLbpjTLP49It2ovUbcartuoQTeXgP+TGpY//7mDH/UQlFCKDGiA==" saltValue="KUnni6YEm00anzSSvyLqQA==" spinCount="100000" sqref="JN2002:JV2002" name="Rango2_44_14"/>
    <protectedRange algorithmName="SHA-512" hashValue="9+DNppQbWrLYYUMoJ+lyQctV2bX3Vq9kZnegLbpjTLP49It2ovUbcartuoQTeXgP+TGpY//7mDH/UQlFCKDGiA==" saltValue="KUnni6YEm00anzSSvyLqQA==" spinCount="100000" sqref="JX2002:KE2002" name="Rango2_45_16"/>
    <protectedRange algorithmName="SHA-512" hashValue="9+DNppQbWrLYYUMoJ+lyQctV2bX3Vq9kZnegLbpjTLP49It2ovUbcartuoQTeXgP+TGpY//7mDH/UQlFCKDGiA==" saltValue="KUnni6YEm00anzSSvyLqQA==" spinCount="100000" sqref="KG2002" name="Rango2_46_13"/>
    <protectedRange algorithmName="SHA-512" hashValue="9+DNppQbWrLYYUMoJ+lyQctV2bX3Vq9kZnegLbpjTLP49It2ovUbcartuoQTeXgP+TGpY//7mDH/UQlFCKDGiA==" saltValue="KUnni6YEm00anzSSvyLqQA==" spinCount="100000" sqref="KI2002:MO2002" name="Rango2_47_8"/>
    <protectedRange algorithmName="SHA-512" hashValue="D8TacORwT7iz0mF9GEucchnMHfB5er2FFjQsxyeWWyeJkM6Bt3gYQ3LbcHPxZXFpVAYtFOuTrzYOCJrlZDx16g==" saltValue="QtCzIBktdS4NZkOEGcLTRQ==" spinCount="100000" sqref="IV2003" name="Rango2_41_39_6"/>
    <protectedRange algorithmName="SHA-512" hashValue="Gqwr8n5jYbCESAqCFk8dpOzViQICBV+k0xoqBoQaZ5lHaRlvT9TZDB4yXtm+qC6OhD064ZDBOFWkwo+LHXu1sg==" saltValue="gEL9PCN2ekF2IxW9yqAGYA==" spinCount="100000" sqref="IR2003" name="Rango2_40_2_39_6"/>
    <protectedRange algorithmName="SHA-512" hashValue="9+DNppQbWrLYYUMoJ+lyQctV2bX3Vq9kZnegLbpjTLP49It2ovUbcartuoQTeXgP+TGpY//7mDH/UQlFCKDGiA==" saltValue="KUnni6YEm00anzSSvyLqQA==" spinCount="100000" sqref="JB2003:JL2003" name="Rango2_43_15"/>
    <protectedRange algorithmName="SHA-512" hashValue="9+DNppQbWrLYYUMoJ+lyQctV2bX3Vq9kZnegLbpjTLP49It2ovUbcartuoQTeXgP+TGpY//7mDH/UQlFCKDGiA==" saltValue="KUnni6YEm00anzSSvyLqQA==" spinCount="100000" sqref="JN2003:JV2003" name="Rango2_44_15"/>
    <protectedRange algorithmName="SHA-512" hashValue="9+DNppQbWrLYYUMoJ+lyQctV2bX3Vq9kZnegLbpjTLP49It2ovUbcartuoQTeXgP+TGpY//7mDH/UQlFCKDGiA==" saltValue="KUnni6YEm00anzSSvyLqQA==" spinCount="100000" sqref="JX2003:KE2003" name="Rango2_45_17"/>
    <protectedRange algorithmName="SHA-512" hashValue="9+DNppQbWrLYYUMoJ+lyQctV2bX3Vq9kZnegLbpjTLP49It2ovUbcartuoQTeXgP+TGpY//7mDH/UQlFCKDGiA==" saltValue="KUnni6YEm00anzSSvyLqQA==" spinCount="100000" sqref="KG2003" name="Rango2_46_14"/>
    <protectedRange algorithmName="SHA-512" hashValue="9+DNppQbWrLYYUMoJ+lyQctV2bX3Vq9kZnegLbpjTLP49It2ovUbcartuoQTeXgP+TGpY//7mDH/UQlFCKDGiA==" saltValue="KUnni6YEm00anzSSvyLqQA==" spinCount="100000" sqref="KI2003:MO2003" name="Rango2_47_9"/>
    <protectedRange algorithmName="SHA-512" hashValue="Gqwr8n5jYbCESAqCFk8dpOzViQICBV+k0xoqBoQaZ5lHaRlvT9TZDB4yXtm+qC6OhD064ZDBOFWkwo+LHXu1sg==" saltValue="gEL9PCN2ekF2IxW9yqAGYA==" spinCount="100000" sqref="IR2004" name="Rango2_40_2_1_5"/>
    <protectedRange algorithmName="SHA-512" hashValue="D8TacORwT7iz0mF9GEucchnMHfB5er2FFjQsxyeWWyeJkM6Bt3gYQ3LbcHPxZXFpVAYtFOuTrzYOCJrlZDx16g==" saltValue="QtCzIBktdS4NZkOEGcLTRQ==" spinCount="100000" sqref="IV2004" name="Rango2_41_1_4"/>
    <protectedRange algorithmName="SHA-512" hashValue="9+DNppQbWrLYYUMoJ+lyQctV2bX3Vq9kZnegLbpjTLP49It2ovUbcartuoQTeXgP+TGpY//7mDH/UQlFCKDGiA==" saltValue="KUnni6YEm00anzSSvyLqQA==" spinCount="100000" sqref="IW2004 IS2004:IU2004" name="Rango2_42_2"/>
    <protectedRange algorithmName="SHA-512" hashValue="9+DNppQbWrLYYUMoJ+lyQctV2bX3Vq9kZnegLbpjTLP49It2ovUbcartuoQTeXgP+TGpY//7mDH/UQlFCKDGiA==" saltValue="KUnni6YEm00anzSSvyLqQA==" spinCount="100000" sqref="IY2004:JL2004" name="Rango2_43_16"/>
    <protectedRange algorithmName="SHA-512" hashValue="9+DNppQbWrLYYUMoJ+lyQctV2bX3Vq9kZnegLbpjTLP49It2ovUbcartuoQTeXgP+TGpY//7mDH/UQlFCKDGiA==" saltValue="KUnni6YEm00anzSSvyLqQA==" spinCount="100000" sqref="JN2004:JV2004" name="Rango2_44_16"/>
    <protectedRange algorithmName="SHA-512" hashValue="9+DNppQbWrLYYUMoJ+lyQctV2bX3Vq9kZnegLbpjTLP49It2ovUbcartuoQTeXgP+TGpY//7mDH/UQlFCKDGiA==" saltValue="KUnni6YEm00anzSSvyLqQA==" spinCount="100000" sqref="JX2004:KE2004" name="Rango2_45_18"/>
    <protectedRange algorithmName="SHA-512" hashValue="9+DNppQbWrLYYUMoJ+lyQctV2bX3Vq9kZnegLbpjTLP49It2ovUbcartuoQTeXgP+TGpY//7mDH/UQlFCKDGiA==" saltValue="KUnni6YEm00anzSSvyLqQA==" spinCount="100000" sqref="KG2004" name="Rango2_46_15"/>
    <protectedRange algorithmName="SHA-512" hashValue="9+DNppQbWrLYYUMoJ+lyQctV2bX3Vq9kZnegLbpjTLP49It2ovUbcartuoQTeXgP+TGpY//7mDH/UQlFCKDGiA==" saltValue="KUnni6YEm00anzSSvyLqQA==" spinCount="100000" sqref="KI2004:MO2004" name="Rango2_47_10"/>
    <protectedRange algorithmName="SHA-512" hashValue="Gqwr8n5jYbCESAqCFk8dpOzViQICBV+k0xoqBoQaZ5lHaRlvT9TZDB4yXtm+qC6OhD064ZDBOFWkwo+LHXu1sg==" saltValue="gEL9PCN2ekF2IxW9yqAGYA==" spinCount="100000" sqref="IR2005" name="Rango2_40_2_1_7"/>
    <protectedRange algorithmName="SHA-512" hashValue="D8TacORwT7iz0mF9GEucchnMHfB5er2FFjQsxyeWWyeJkM6Bt3gYQ3LbcHPxZXFpVAYtFOuTrzYOCJrlZDx16g==" saltValue="QtCzIBktdS4NZkOEGcLTRQ==" spinCount="100000" sqref="IV2005" name="Rango2_41_1_5"/>
    <protectedRange algorithmName="SHA-512" hashValue="9+DNppQbWrLYYUMoJ+lyQctV2bX3Vq9kZnegLbpjTLP49It2ovUbcartuoQTeXgP+TGpY//7mDH/UQlFCKDGiA==" saltValue="KUnni6YEm00anzSSvyLqQA==" spinCount="100000" sqref="IW2005 IS2005:IU2005" name="Rango2_42_3"/>
    <protectedRange algorithmName="SHA-512" hashValue="9+DNppQbWrLYYUMoJ+lyQctV2bX3Vq9kZnegLbpjTLP49It2ovUbcartuoQTeXgP+TGpY//7mDH/UQlFCKDGiA==" saltValue="KUnni6YEm00anzSSvyLqQA==" spinCount="100000" sqref="IY2005:JL2005" name="Rango2_43_17"/>
    <protectedRange algorithmName="SHA-512" hashValue="9+DNppQbWrLYYUMoJ+lyQctV2bX3Vq9kZnegLbpjTLP49It2ovUbcartuoQTeXgP+TGpY//7mDH/UQlFCKDGiA==" saltValue="KUnni6YEm00anzSSvyLqQA==" spinCount="100000" sqref="JN2005:JV2005" name="Rango2_44_17"/>
    <protectedRange algorithmName="SHA-512" hashValue="9+DNppQbWrLYYUMoJ+lyQctV2bX3Vq9kZnegLbpjTLP49It2ovUbcartuoQTeXgP+TGpY//7mDH/UQlFCKDGiA==" saltValue="KUnni6YEm00anzSSvyLqQA==" spinCount="100000" sqref="JX2005:KE2005" name="Rango2_45_19"/>
    <protectedRange algorithmName="SHA-512" hashValue="9+DNppQbWrLYYUMoJ+lyQctV2bX3Vq9kZnegLbpjTLP49It2ovUbcartuoQTeXgP+TGpY//7mDH/UQlFCKDGiA==" saltValue="KUnni6YEm00anzSSvyLqQA==" spinCount="100000" sqref="KG2005" name="Rango2_46_16"/>
    <protectedRange algorithmName="SHA-512" hashValue="9+DNppQbWrLYYUMoJ+lyQctV2bX3Vq9kZnegLbpjTLP49It2ovUbcartuoQTeXgP+TGpY//7mDH/UQlFCKDGiA==" saltValue="KUnni6YEm00anzSSvyLqQA==" spinCount="100000" sqref="KI2005:MO2005" name="Rango2_47_11"/>
    <protectedRange algorithmName="SHA-512" hashValue="Gqwr8n5jYbCESAqCFk8dpOzViQICBV+k0xoqBoQaZ5lHaRlvT9TZDB4yXtm+qC6OhD064ZDBOFWkwo+LHXu1sg==" saltValue="gEL9PCN2ekF2IxW9yqAGYA==" spinCount="100000" sqref="IR2006" name="Rango2_40_2_1_8"/>
    <protectedRange algorithmName="SHA-512" hashValue="D8TacORwT7iz0mF9GEucchnMHfB5er2FFjQsxyeWWyeJkM6Bt3gYQ3LbcHPxZXFpVAYtFOuTrzYOCJrlZDx16g==" saltValue="QtCzIBktdS4NZkOEGcLTRQ==" spinCount="100000" sqref="IV2006" name="Rango2_41_1_6"/>
    <protectedRange algorithmName="SHA-512" hashValue="9+DNppQbWrLYYUMoJ+lyQctV2bX3Vq9kZnegLbpjTLP49It2ovUbcartuoQTeXgP+TGpY//7mDH/UQlFCKDGiA==" saltValue="KUnni6YEm00anzSSvyLqQA==" spinCount="100000" sqref="IW2006 IS2006:IU2006" name="Rango2_42_4"/>
    <protectedRange algorithmName="SHA-512" hashValue="9+DNppQbWrLYYUMoJ+lyQctV2bX3Vq9kZnegLbpjTLP49It2ovUbcartuoQTeXgP+TGpY//7mDH/UQlFCKDGiA==" saltValue="KUnni6YEm00anzSSvyLqQA==" spinCount="100000" sqref="IY2006:JL2006" name="Rango2_43_18"/>
    <protectedRange algorithmName="SHA-512" hashValue="9+DNppQbWrLYYUMoJ+lyQctV2bX3Vq9kZnegLbpjTLP49It2ovUbcartuoQTeXgP+TGpY//7mDH/UQlFCKDGiA==" saltValue="KUnni6YEm00anzSSvyLqQA==" spinCount="100000" sqref="JN2006:JV2006" name="Rango2_44_18"/>
    <protectedRange algorithmName="SHA-512" hashValue="9+DNppQbWrLYYUMoJ+lyQctV2bX3Vq9kZnegLbpjTLP49It2ovUbcartuoQTeXgP+TGpY//7mDH/UQlFCKDGiA==" saltValue="KUnni6YEm00anzSSvyLqQA==" spinCount="100000" sqref="JX2006:KE2006" name="Rango2_45_20"/>
    <protectedRange algorithmName="SHA-512" hashValue="9+DNppQbWrLYYUMoJ+lyQctV2bX3Vq9kZnegLbpjTLP49It2ovUbcartuoQTeXgP+TGpY//7mDH/UQlFCKDGiA==" saltValue="KUnni6YEm00anzSSvyLqQA==" spinCount="100000" sqref="KG2006" name="Rango2_46_17"/>
    <protectedRange algorithmName="SHA-512" hashValue="9+DNppQbWrLYYUMoJ+lyQctV2bX3Vq9kZnegLbpjTLP49It2ovUbcartuoQTeXgP+TGpY//7mDH/UQlFCKDGiA==" saltValue="KUnni6YEm00anzSSvyLqQA==" spinCount="100000" sqref="KI2006:MO2006" name="Rango2_47_12"/>
    <protectedRange algorithmName="SHA-512" hashValue="Gqwr8n5jYbCESAqCFk8dpOzViQICBV+k0xoqBoQaZ5lHaRlvT9TZDB4yXtm+qC6OhD064ZDBOFWkwo+LHXu1sg==" saltValue="gEL9PCN2ekF2IxW9yqAGYA==" spinCount="100000" sqref="IR2007" name="Rango2_40_2_1_9"/>
    <protectedRange algorithmName="SHA-512" hashValue="D8TacORwT7iz0mF9GEucchnMHfB5er2FFjQsxyeWWyeJkM6Bt3gYQ3LbcHPxZXFpVAYtFOuTrzYOCJrlZDx16g==" saltValue="QtCzIBktdS4NZkOEGcLTRQ==" spinCount="100000" sqref="IV2007" name="Rango2_41_1_7"/>
    <protectedRange algorithmName="SHA-512" hashValue="9+DNppQbWrLYYUMoJ+lyQctV2bX3Vq9kZnegLbpjTLP49It2ovUbcartuoQTeXgP+TGpY//7mDH/UQlFCKDGiA==" saltValue="KUnni6YEm00anzSSvyLqQA==" spinCount="100000" sqref="IW2007 IS2007:IU2007" name="Rango2_42_5"/>
    <protectedRange algorithmName="SHA-512" hashValue="9+DNppQbWrLYYUMoJ+lyQctV2bX3Vq9kZnegLbpjTLP49It2ovUbcartuoQTeXgP+TGpY//7mDH/UQlFCKDGiA==" saltValue="KUnni6YEm00anzSSvyLqQA==" spinCount="100000" sqref="IY2007:JL2007" name="Rango2_43_19"/>
    <protectedRange algorithmName="SHA-512" hashValue="9+DNppQbWrLYYUMoJ+lyQctV2bX3Vq9kZnegLbpjTLP49It2ovUbcartuoQTeXgP+TGpY//7mDH/UQlFCKDGiA==" saltValue="KUnni6YEm00anzSSvyLqQA==" spinCount="100000" sqref="JN2007:JV2007" name="Rango2_44_19"/>
    <protectedRange algorithmName="SHA-512" hashValue="9+DNppQbWrLYYUMoJ+lyQctV2bX3Vq9kZnegLbpjTLP49It2ovUbcartuoQTeXgP+TGpY//7mDH/UQlFCKDGiA==" saltValue="KUnni6YEm00anzSSvyLqQA==" spinCount="100000" sqref="JX2007:KE2007" name="Rango2_45_21"/>
    <protectedRange algorithmName="SHA-512" hashValue="9+DNppQbWrLYYUMoJ+lyQctV2bX3Vq9kZnegLbpjTLP49It2ovUbcartuoQTeXgP+TGpY//7mDH/UQlFCKDGiA==" saltValue="KUnni6YEm00anzSSvyLqQA==" spinCount="100000" sqref="KG2007" name="Rango2_46_18"/>
    <protectedRange algorithmName="SHA-512" hashValue="9+DNppQbWrLYYUMoJ+lyQctV2bX3Vq9kZnegLbpjTLP49It2ovUbcartuoQTeXgP+TGpY//7mDH/UQlFCKDGiA==" saltValue="KUnni6YEm00anzSSvyLqQA==" spinCount="100000" sqref="KI2007:MO2007" name="Rango2_47_13"/>
    <protectedRange algorithmName="SHA-512" hashValue="Gqwr8n5jYbCESAqCFk8dpOzViQICBV+k0xoqBoQaZ5lHaRlvT9TZDB4yXtm+qC6OhD064ZDBOFWkwo+LHXu1sg==" saltValue="gEL9PCN2ekF2IxW9yqAGYA==" spinCount="100000" sqref="IR2008:IR2010" name="Rango2_40_2_1_10"/>
    <protectedRange algorithmName="SHA-512" hashValue="D8TacORwT7iz0mF9GEucchnMHfB5er2FFjQsxyeWWyeJkM6Bt3gYQ3LbcHPxZXFpVAYtFOuTrzYOCJrlZDx16g==" saltValue="QtCzIBktdS4NZkOEGcLTRQ==" spinCount="100000" sqref="IV2008:IV2010" name="Rango2_41_1_8"/>
    <protectedRange algorithmName="SHA-512" hashValue="9+DNppQbWrLYYUMoJ+lyQctV2bX3Vq9kZnegLbpjTLP49It2ovUbcartuoQTeXgP+TGpY//7mDH/UQlFCKDGiA==" saltValue="KUnni6YEm00anzSSvyLqQA==" spinCount="100000" sqref="IW2008:IW2010 IS2008:IU2010" name="Rango2_42_6"/>
    <protectedRange algorithmName="SHA-512" hashValue="9+DNppQbWrLYYUMoJ+lyQctV2bX3Vq9kZnegLbpjTLP49It2ovUbcartuoQTeXgP+TGpY//7mDH/UQlFCKDGiA==" saltValue="KUnni6YEm00anzSSvyLqQA==" spinCount="100000" sqref="IY2008:JL2010" name="Rango2_43_20"/>
    <protectedRange algorithmName="SHA-512" hashValue="9+DNppQbWrLYYUMoJ+lyQctV2bX3Vq9kZnegLbpjTLP49It2ovUbcartuoQTeXgP+TGpY//7mDH/UQlFCKDGiA==" saltValue="KUnni6YEm00anzSSvyLqQA==" spinCount="100000" sqref="JN2008:JV2010" name="Rango2_44_20"/>
    <protectedRange algorithmName="SHA-512" hashValue="9+DNppQbWrLYYUMoJ+lyQctV2bX3Vq9kZnegLbpjTLP49It2ovUbcartuoQTeXgP+TGpY//7mDH/UQlFCKDGiA==" saltValue="KUnni6YEm00anzSSvyLqQA==" spinCount="100000" sqref="JX2008:KE2010" name="Rango2_45_22"/>
    <protectedRange algorithmName="SHA-512" hashValue="9+DNppQbWrLYYUMoJ+lyQctV2bX3Vq9kZnegLbpjTLP49It2ovUbcartuoQTeXgP+TGpY//7mDH/UQlFCKDGiA==" saltValue="KUnni6YEm00anzSSvyLqQA==" spinCount="100000" sqref="KG2008:KG2010" name="Rango2_46_19"/>
    <protectedRange algorithmName="SHA-512" hashValue="9+DNppQbWrLYYUMoJ+lyQctV2bX3Vq9kZnegLbpjTLP49It2ovUbcartuoQTeXgP+TGpY//7mDH/UQlFCKDGiA==" saltValue="KUnni6YEm00anzSSvyLqQA==" spinCount="100000" sqref="KI2008:MO2010" name="Rango2_47_14"/>
    <protectedRange algorithmName="SHA-512" hashValue="Gqwr8n5jYbCESAqCFk8dpOzViQICBV+k0xoqBoQaZ5lHaRlvT9TZDB4yXtm+qC6OhD064ZDBOFWkwo+LHXu1sg==" saltValue="gEL9PCN2ekF2IxW9yqAGYA==" spinCount="100000" sqref="IR2011" name="Rango2_40_2_1_11"/>
    <protectedRange algorithmName="SHA-512" hashValue="D8TacORwT7iz0mF9GEucchnMHfB5er2FFjQsxyeWWyeJkM6Bt3gYQ3LbcHPxZXFpVAYtFOuTrzYOCJrlZDx16g==" saltValue="QtCzIBktdS4NZkOEGcLTRQ==" spinCount="100000" sqref="IV2011" name="Rango2_41_1_9"/>
    <protectedRange algorithmName="SHA-512" hashValue="9+DNppQbWrLYYUMoJ+lyQctV2bX3Vq9kZnegLbpjTLP49It2ovUbcartuoQTeXgP+TGpY//7mDH/UQlFCKDGiA==" saltValue="KUnni6YEm00anzSSvyLqQA==" spinCount="100000" sqref="IW2011 IS2011:IU2011" name="Rango2_42_7"/>
    <protectedRange algorithmName="SHA-512" hashValue="9+DNppQbWrLYYUMoJ+lyQctV2bX3Vq9kZnegLbpjTLP49It2ovUbcartuoQTeXgP+TGpY//7mDH/UQlFCKDGiA==" saltValue="KUnni6YEm00anzSSvyLqQA==" spinCount="100000" sqref="IY2011:JL2011" name="Rango2_43_21"/>
    <protectedRange algorithmName="SHA-512" hashValue="9+DNppQbWrLYYUMoJ+lyQctV2bX3Vq9kZnegLbpjTLP49It2ovUbcartuoQTeXgP+TGpY//7mDH/UQlFCKDGiA==" saltValue="KUnni6YEm00anzSSvyLqQA==" spinCount="100000" sqref="JN2011:JV2011" name="Rango2_44_21"/>
    <protectedRange algorithmName="SHA-512" hashValue="9+DNppQbWrLYYUMoJ+lyQctV2bX3Vq9kZnegLbpjTLP49It2ovUbcartuoQTeXgP+TGpY//7mDH/UQlFCKDGiA==" saltValue="KUnni6YEm00anzSSvyLqQA==" spinCount="100000" sqref="JX2011:KE2011" name="Rango2_45_23"/>
    <protectedRange algorithmName="SHA-512" hashValue="9+DNppQbWrLYYUMoJ+lyQctV2bX3Vq9kZnegLbpjTLP49It2ovUbcartuoQTeXgP+TGpY//7mDH/UQlFCKDGiA==" saltValue="KUnni6YEm00anzSSvyLqQA==" spinCount="100000" sqref="KG2011" name="Rango2_46_20"/>
    <protectedRange algorithmName="SHA-512" hashValue="9+DNppQbWrLYYUMoJ+lyQctV2bX3Vq9kZnegLbpjTLP49It2ovUbcartuoQTeXgP+TGpY//7mDH/UQlFCKDGiA==" saltValue="KUnni6YEm00anzSSvyLqQA==" spinCount="100000" sqref="KI2011:MO2011" name="Rango2_47_15"/>
    <protectedRange algorithmName="SHA-512" hashValue="Gqwr8n5jYbCESAqCFk8dpOzViQICBV+k0xoqBoQaZ5lHaRlvT9TZDB4yXtm+qC6OhD064ZDBOFWkwo+LHXu1sg==" saltValue="gEL9PCN2ekF2IxW9yqAGYA==" spinCount="100000" sqref="IR2012:IR2013" name="Rango2_40_2_1_12"/>
    <protectedRange algorithmName="SHA-512" hashValue="D8TacORwT7iz0mF9GEucchnMHfB5er2FFjQsxyeWWyeJkM6Bt3gYQ3LbcHPxZXFpVAYtFOuTrzYOCJrlZDx16g==" saltValue="QtCzIBktdS4NZkOEGcLTRQ==" spinCount="100000" sqref="IV2012:IV2013" name="Rango2_41_1_10"/>
    <protectedRange algorithmName="SHA-512" hashValue="9+DNppQbWrLYYUMoJ+lyQctV2bX3Vq9kZnegLbpjTLP49It2ovUbcartuoQTeXgP+TGpY//7mDH/UQlFCKDGiA==" saltValue="KUnni6YEm00anzSSvyLqQA==" spinCount="100000" sqref="IW2012:IW2013 IS2012:IU2013" name="Rango2_42_8"/>
    <protectedRange algorithmName="SHA-512" hashValue="9+DNppQbWrLYYUMoJ+lyQctV2bX3Vq9kZnegLbpjTLP49It2ovUbcartuoQTeXgP+TGpY//7mDH/UQlFCKDGiA==" saltValue="KUnni6YEm00anzSSvyLqQA==" spinCount="100000" sqref="IY2012:JL2013" name="Rango2_43_22"/>
    <protectedRange algorithmName="SHA-512" hashValue="9+DNppQbWrLYYUMoJ+lyQctV2bX3Vq9kZnegLbpjTLP49It2ovUbcartuoQTeXgP+TGpY//7mDH/UQlFCKDGiA==" saltValue="KUnni6YEm00anzSSvyLqQA==" spinCount="100000" sqref="JN2012:JV2013" name="Rango2_44_22"/>
    <protectedRange algorithmName="SHA-512" hashValue="9+DNppQbWrLYYUMoJ+lyQctV2bX3Vq9kZnegLbpjTLP49It2ovUbcartuoQTeXgP+TGpY//7mDH/UQlFCKDGiA==" saltValue="KUnni6YEm00anzSSvyLqQA==" spinCount="100000" sqref="JX2012:KE2013" name="Rango2_45_24"/>
    <protectedRange algorithmName="SHA-512" hashValue="9+DNppQbWrLYYUMoJ+lyQctV2bX3Vq9kZnegLbpjTLP49It2ovUbcartuoQTeXgP+TGpY//7mDH/UQlFCKDGiA==" saltValue="KUnni6YEm00anzSSvyLqQA==" spinCount="100000" sqref="KG2012:KG2013" name="Rango2_46_21"/>
    <protectedRange algorithmName="SHA-512" hashValue="9+DNppQbWrLYYUMoJ+lyQctV2bX3Vq9kZnegLbpjTLP49It2ovUbcartuoQTeXgP+TGpY//7mDH/UQlFCKDGiA==" saltValue="KUnni6YEm00anzSSvyLqQA==" spinCount="100000" sqref="KI2012:MO2013" name="Rango2_47_16"/>
    <protectedRange algorithmName="SHA-512" hashValue="Gqwr8n5jYbCESAqCFk8dpOzViQICBV+k0xoqBoQaZ5lHaRlvT9TZDB4yXtm+qC6OhD064ZDBOFWkwo+LHXu1sg==" saltValue="gEL9PCN2ekF2IxW9yqAGYA==" spinCount="100000" sqref="IR2014" name="Rango2_40_2_1_13"/>
    <protectedRange algorithmName="SHA-512" hashValue="D8TacORwT7iz0mF9GEucchnMHfB5er2FFjQsxyeWWyeJkM6Bt3gYQ3LbcHPxZXFpVAYtFOuTrzYOCJrlZDx16g==" saltValue="QtCzIBktdS4NZkOEGcLTRQ==" spinCount="100000" sqref="IV2014" name="Rango2_41_1_11"/>
    <protectedRange algorithmName="SHA-512" hashValue="9+DNppQbWrLYYUMoJ+lyQctV2bX3Vq9kZnegLbpjTLP49It2ovUbcartuoQTeXgP+TGpY//7mDH/UQlFCKDGiA==" saltValue="KUnni6YEm00anzSSvyLqQA==" spinCount="100000" sqref="IW2014 IS2014:IU2014" name="Rango2_42_9"/>
    <protectedRange algorithmName="SHA-512" hashValue="9+DNppQbWrLYYUMoJ+lyQctV2bX3Vq9kZnegLbpjTLP49It2ovUbcartuoQTeXgP+TGpY//7mDH/UQlFCKDGiA==" saltValue="KUnni6YEm00anzSSvyLqQA==" spinCount="100000" sqref="IY2014:JL2014" name="Rango2_43_23"/>
    <protectedRange algorithmName="SHA-512" hashValue="9+DNppQbWrLYYUMoJ+lyQctV2bX3Vq9kZnegLbpjTLP49It2ovUbcartuoQTeXgP+TGpY//7mDH/UQlFCKDGiA==" saltValue="KUnni6YEm00anzSSvyLqQA==" spinCount="100000" sqref="JN2014:JV2014" name="Rango2_44_23"/>
    <protectedRange algorithmName="SHA-512" hashValue="9+DNppQbWrLYYUMoJ+lyQctV2bX3Vq9kZnegLbpjTLP49It2ovUbcartuoQTeXgP+TGpY//7mDH/UQlFCKDGiA==" saltValue="KUnni6YEm00anzSSvyLqQA==" spinCount="100000" sqref="JX2014:KE2014" name="Rango2_45_25"/>
    <protectedRange algorithmName="SHA-512" hashValue="9+DNppQbWrLYYUMoJ+lyQctV2bX3Vq9kZnegLbpjTLP49It2ovUbcartuoQTeXgP+TGpY//7mDH/UQlFCKDGiA==" saltValue="KUnni6YEm00anzSSvyLqQA==" spinCount="100000" sqref="KG2014" name="Rango2_46_22"/>
    <protectedRange algorithmName="SHA-512" hashValue="9+DNppQbWrLYYUMoJ+lyQctV2bX3Vq9kZnegLbpjTLP49It2ovUbcartuoQTeXgP+TGpY//7mDH/UQlFCKDGiA==" saltValue="KUnni6YEm00anzSSvyLqQA==" spinCount="100000" sqref="KI2014:MO2014" name="Rango2_47_17"/>
    <protectedRange algorithmName="SHA-512" hashValue="Gqwr8n5jYbCESAqCFk8dpOzViQICBV+k0xoqBoQaZ5lHaRlvT9TZDB4yXtm+qC6OhD064ZDBOFWkwo+LHXu1sg==" saltValue="gEL9PCN2ekF2IxW9yqAGYA==" spinCount="100000" sqref="IR2015" name="Rango2_40_2_1_14"/>
    <protectedRange algorithmName="SHA-512" hashValue="D8TacORwT7iz0mF9GEucchnMHfB5er2FFjQsxyeWWyeJkM6Bt3gYQ3LbcHPxZXFpVAYtFOuTrzYOCJrlZDx16g==" saltValue="QtCzIBktdS4NZkOEGcLTRQ==" spinCount="100000" sqref="IV2015" name="Rango2_41_1_12"/>
    <protectedRange algorithmName="SHA-512" hashValue="9+DNppQbWrLYYUMoJ+lyQctV2bX3Vq9kZnegLbpjTLP49It2ovUbcartuoQTeXgP+TGpY//7mDH/UQlFCKDGiA==" saltValue="KUnni6YEm00anzSSvyLqQA==" spinCount="100000" sqref="IW2015 IS2015:IU2015" name="Rango2_42_10"/>
    <protectedRange algorithmName="SHA-512" hashValue="9+DNppQbWrLYYUMoJ+lyQctV2bX3Vq9kZnegLbpjTLP49It2ovUbcartuoQTeXgP+TGpY//7mDH/UQlFCKDGiA==" saltValue="KUnni6YEm00anzSSvyLqQA==" spinCount="100000" sqref="IY2015:JL2015" name="Rango2_43_24"/>
    <protectedRange algorithmName="SHA-512" hashValue="9+DNppQbWrLYYUMoJ+lyQctV2bX3Vq9kZnegLbpjTLP49It2ovUbcartuoQTeXgP+TGpY//7mDH/UQlFCKDGiA==" saltValue="KUnni6YEm00anzSSvyLqQA==" spinCount="100000" sqref="JN2015:JV2015" name="Rango2_44_24"/>
    <protectedRange algorithmName="SHA-512" hashValue="9+DNppQbWrLYYUMoJ+lyQctV2bX3Vq9kZnegLbpjTLP49It2ovUbcartuoQTeXgP+TGpY//7mDH/UQlFCKDGiA==" saltValue="KUnni6YEm00anzSSvyLqQA==" spinCount="100000" sqref="JX2015:KE2015" name="Rango2_45_26"/>
    <protectedRange algorithmName="SHA-512" hashValue="9+DNppQbWrLYYUMoJ+lyQctV2bX3Vq9kZnegLbpjTLP49It2ovUbcartuoQTeXgP+TGpY//7mDH/UQlFCKDGiA==" saltValue="KUnni6YEm00anzSSvyLqQA==" spinCount="100000" sqref="KG2015" name="Rango2_46_23"/>
    <protectedRange algorithmName="SHA-512" hashValue="9+DNppQbWrLYYUMoJ+lyQctV2bX3Vq9kZnegLbpjTLP49It2ovUbcartuoQTeXgP+TGpY//7mDH/UQlFCKDGiA==" saltValue="KUnni6YEm00anzSSvyLqQA==" spinCount="100000" sqref="KI2015:MO2015" name="Rango2_47_18"/>
    <protectedRange algorithmName="SHA-512" hashValue="Gqwr8n5jYbCESAqCFk8dpOzViQICBV+k0xoqBoQaZ5lHaRlvT9TZDB4yXtm+qC6OhD064ZDBOFWkwo+LHXu1sg==" saltValue="gEL9PCN2ekF2IxW9yqAGYA==" spinCount="100000" sqref="IR2016" name="Rango2_40_2_1_15"/>
    <protectedRange algorithmName="SHA-512" hashValue="D8TacORwT7iz0mF9GEucchnMHfB5er2FFjQsxyeWWyeJkM6Bt3gYQ3LbcHPxZXFpVAYtFOuTrzYOCJrlZDx16g==" saltValue="QtCzIBktdS4NZkOEGcLTRQ==" spinCount="100000" sqref="IV2016" name="Rango2_41_1_13"/>
    <protectedRange algorithmName="SHA-512" hashValue="9+DNppQbWrLYYUMoJ+lyQctV2bX3Vq9kZnegLbpjTLP49It2ovUbcartuoQTeXgP+TGpY//7mDH/UQlFCKDGiA==" saltValue="KUnni6YEm00anzSSvyLqQA==" spinCount="100000" sqref="IW2016 IS2016:IU2016" name="Rango2_42_11"/>
    <protectedRange algorithmName="SHA-512" hashValue="9+DNppQbWrLYYUMoJ+lyQctV2bX3Vq9kZnegLbpjTLP49It2ovUbcartuoQTeXgP+TGpY//7mDH/UQlFCKDGiA==" saltValue="KUnni6YEm00anzSSvyLqQA==" spinCount="100000" sqref="IY2016:JL2016" name="Rango2_43_25"/>
    <protectedRange algorithmName="SHA-512" hashValue="9+DNppQbWrLYYUMoJ+lyQctV2bX3Vq9kZnegLbpjTLP49It2ovUbcartuoQTeXgP+TGpY//7mDH/UQlFCKDGiA==" saltValue="KUnni6YEm00anzSSvyLqQA==" spinCount="100000" sqref="JN2016:JV2016" name="Rango2_44_25"/>
    <protectedRange algorithmName="SHA-512" hashValue="9+DNppQbWrLYYUMoJ+lyQctV2bX3Vq9kZnegLbpjTLP49It2ovUbcartuoQTeXgP+TGpY//7mDH/UQlFCKDGiA==" saltValue="KUnni6YEm00anzSSvyLqQA==" spinCount="100000" sqref="JX2016:KE2016" name="Rango2_45_27"/>
    <protectedRange algorithmName="SHA-512" hashValue="9+DNppQbWrLYYUMoJ+lyQctV2bX3Vq9kZnegLbpjTLP49It2ovUbcartuoQTeXgP+TGpY//7mDH/UQlFCKDGiA==" saltValue="KUnni6YEm00anzSSvyLqQA==" spinCount="100000" sqref="KG2016" name="Rango2_46_24"/>
    <protectedRange algorithmName="SHA-512" hashValue="9+DNppQbWrLYYUMoJ+lyQctV2bX3Vq9kZnegLbpjTLP49It2ovUbcartuoQTeXgP+TGpY//7mDH/UQlFCKDGiA==" saltValue="KUnni6YEm00anzSSvyLqQA==" spinCount="100000" sqref="KI2016:MO2016" name="Rango2_47_19"/>
    <protectedRange algorithmName="SHA-512" hashValue="Gqwr8n5jYbCESAqCFk8dpOzViQICBV+k0xoqBoQaZ5lHaRlvT9TZDB4yXtm+qC6OhD064ZDBOFWkwo+LHXu1sg==" saltValue="gEL9PCN2ekF2IxW9yqAGYA==" spinCount="100000" sqref="IR2017" name="Rango2_40_2_1_16"/>
    <protectedRange algorithmName="SHA-512" hashValue="D8TacORwT7iz0mF9GEucchnMHfB5er2FFjQsxyeWWyeJkM6Bt3gYQ3LbcHPxZXFpVAYtFOuTrzYOCJrlZDx16g==" saltValue="QtCzIBktdS4NZkOEGcLTRQ==" spinCount="100000" sqref="IV2017" name="Rango2_41_1_14"/>
    <protectedRange algorithmName="SHA-512" hashValue="9+DNppQbWrLYYUMoJ+lyQctV2bX3Vq9kZnegLbpjTLP49It2ovUbcartuoQTeXgP+TGpY//7mDH/UQlFCKDGiA==" saltValue="KUnni6YEm00anzSSvyLqQA==" spinCount="100000" sqref="IW2017 IS2017:IU2017" name="Rango2_42_12"/>
    <protectedRange algorithmName="SHA-512" hashValue="9+DNppQbWrLYYUMoJ+lyQctV2bX3Vq9kZnegLbpjTLP49It2ovUbcartuoQTeXgP+TGpY//7mDH/UQlFCKDGiA==" saltValue="KUnni6YEm00anzSSvyLqQA==" spinCount="100000" sqref="IY2017:JL2017" name="Rango2_43_26"/>
    <protectedRange algorithmName="SHA-512" hashValue="9+DNppQbWrLYYUMoJ+lyQctV2bX3Vq9kZnegLbpjTLP49It2ovUbcartuoQTeXgP+TGpY//7mDH/UQlFCKDGiA==" saltValue="KUnni6YEm00anzSSvyLqQA==" spinCount="100000" sqref="JN2017:JV2017" name="Rango2_44_26"/>
    <protectedRange algorithmName="SHA-512" hashValue="9+DNppQbWrLYYUMoJ+lyQctV2bX3Vq9kZnegLbpjTLP49It2ovUbcartuoQTeXgP+TGpY//7mDH/UQlFCKDGiA==" saltValue="KUnni6YEm00anzSSvyLqQA==" spinCount="100000" sqref="JX2017:KE2017" name="Rango2_45_28"/>
    <protectedRange algorithmName="SHA-512" hashValue="9+DNppQbWrLYYUMoJ+lyQctV2bX3Vq9kZnegLbpjTLP49It2ovUbcartuoQTeXgP+TGpY//7mDH/UQlFCKDGiA==" saltValue="KUnni6YEm00anzSSvyLqQA==" spinCount="100000" sqref="KG2017" name="Rango2_46_25"/>
    <protectedRange algorithmName="SHA-512" hashValue="9+DNppQbWrLYYUMoJ+lyQctV2bX3Vq9kZnegLbpjTLP49It2ovUbcartuoQTeXgP+TGpY//7mDH/UQlFCKDGiA==" saltValue="KUnni6YEm00anzSSvyLqQA==" spinCount="100000" sqref="KI2017:MO2017" name="Rango2_47_20"/>
    <protectedRange algorithmName="SHA-512" hashValue="Gqwr8n5jYbCESAqCFk8dpOzViQICBV+k0xoqBoQaZ5lHaRlvT9TZDB4yXtm+qC6OhD064ZDBOFWkwo+LHXu1sg==" saltValue="gEL9PCN2ekF2IxW9yqAGYA==" spinCount="100000" sqref="IR2018" name="Rango2_40_2_1_17"/>
    <protectedRange algorithmName="SHA-512" hashValue="D8TacORwT7iz0mF9GEucchnMHfB5er2FFjQsxyeWWyeJkM6Bt3gYQ3LbcHPxZXFpVAYtFOuTrzYOCJrlZDx16g==" saltValue="QtCzIBktdS4NZkOEGcLTRQ==" spinCount="100000" sqref="IV2018" name="Rango2_41_1_15"/>
    <protectedRange algorithmName="SHA-512" hashValue="9+DNppQbWrLYYUMoJ+lyQctV2bX3Vq9kZnegLbpjTLP49It2ovUbcartuoQTeXgP+TGpY//7mDH/UQlFCKDGiA==" saltValue="KUnni6YEm00anzSSvyLqQA==" spinCount="100000" sqref="IW2018 IS2018:IU2018" name="Rango2_42_13"/>
    <protectedRange algorithmName="SHA-512" hashValue="9+DNppQbWrLYYUMoJ+lyQctV2bX3Vq9kZnegLbpjTLP49It2ovUbcartuoQTeXgP+TGpY//7mDH/UQlFCKDGiA==" saltValue="KUnni6YEm00anzSSvyLqQA==" spinCount="100000" sqref="IY2018:JL2018" name="Rango2_43_27"/>
    <protectedRange algorithmName="SHA-512" hashValue="9+DNppQbWrLYYUMoJ+lyQctV2bX3Vq9kZnegLbpjTLP49It2ovUbcartuoQTeXgP+TGpY//7mDH/UQlFCKDGiA==" saltValue="KUnni6YEm00anzSSvyLqQA==" spinCount="100000" sqref="JN2018:JV2018" name="Rango2_44_27"/>
    <protectedRange algorithmName="SHA-512" hashValue="9+DNppQbWrLYYUMoJ+lyQctV2bX3Vq9kZnegLbpjTLP49It2ovUbcartuoQTeXgP+TGpY//7mDH/UQlFCKDGiA==" saltValue="KUnni6YEm00anzSSvyLqQA==" spinCount="100000" sqref="JX2018:KE2018" name="Rango2_45_29"/>
    <protectedRange algorithmName="SHA-512" hashValue="9+DNppQbWrLYYUMoJ+lyQctV2bX3Vq9kZnegLbpjTLP49It2ovUbcartuoQTeXgP+TGpY//7mDH/UQlFCKDGiA==" saltValue="KUnni6YEm00anzSSvyLqQA==" spinCount="100000" sqref="KG2018" name="Rango2_46_26"/>
    <protectedRange algorithmName="SHA-512" hashValue="9+DNppQbWrLYYUMoJ+lyQctV2bX3Vq9kZnegLbpjTLP49It2ovUbcartuoQTeXgP+TGpY//7mDH/UQlFCKDGiA==" saltValue="KUnni6YEm00anzSSvyLqQA==" spinCount="100000" sqref="KI2018:MO2018" name="Rango2_47_21"/>
    <protectedRange algorithmName="SHA-512" hashValue="Gqwr8n5jYbCESAqCFk8dpOzViQICBV+k0xoqBoQaZ5lHaRlvT9TZDB4yXtm+qC6OhD064ZDBOFWkwo+LHXu1sg==" saltValue="gEL9PCN2ekF2IxW9yqAGYA==" spinCount="100000" sqref="IR2019" name="Rango2_40_2_1_18"/>
    <protectedRange algorithmName="SHA-512" hashValue="D8TacORwT7iz0mF9GEucchnMHfB5er2FFjQsxyeWWyeJkM6Bt3gYQ3LbcHPxZXFpVAYtFOuTrzYOCJrlZDx16g==" saltValue="QtCzIBktdS4NZkOEGcLTRQ==" spinCount="100000" sqref="IV2019" name="Rango2_41_1_16"/>
    <protectedRange algorithmName="SHA-512" hashValue="9+DNppQbWrLYYUMoJ+lyQctV2bX3Vq9kZnegLbpjTLP49It2ovUbcartuoQTeXgP+TGpY//7mDH/UQlFCKDGiA==" saltValue="KUnni6YEm00anzSSvyLqQA==" spinCount="100000" sqref="IW2019 IS2019:IU2019" name="Rango2_42_14"/>
    <protectedRange algorithmName="SHA-512" hashValue="9+DNppQbWrLYYUMoJ+lyQctV2bX3Vq9kZnegLbpjTLP49It2ovUbcartuoQTeXgP+TGpY//7mDH/UQlFCKDGiA==" saltValue="KUnni6YEm00anzSSvyLqQA==" spinCount="100000" sqref="IY2019:JL2019" name="Rango2_43_28"/>
    <protectedRange algorithmName="SHA-512" hashValue="9+DNppQbWrLYYUMoJ+lyQctV2bX3Vq9kZnegLbpjTLP49It2ovUbcartuoQTeXgP+TGpY//7mDH/UQlFCKDGiA==" saltValue="KUnni6YEm00anzSSvyLqQA==" spinCount="100000" sqref="JN2019:JV2019" name="Rango2_44_28"/>
    <protectedRange algorithmName="SHA-512" hashValue="9+DNppQbWrLYYUMoJ+lyQctV2bX3Vq9kZnegLbpjTLP49It2ovUbcartuoQTeXgP+TGpY//7mDH/UQlFCKDGiA==" saltValue="KUnni6YEm00anzSSvyLqQA==" spinCount="100000" sqref="JX2019:KE2019" name="Rango2_45_30"/>
    <protectedRange algorithmName="SHA-512" hashValue="9+DNppQbWrLYYUMoJ+lyQctV2bX3Vq9kZnegLbpjTLP49It2ovUbcartuoQTeXgP+TGpY//7mDH/UQlFCKDGiA==" saltValue="KUnni6YEm00anzSSvyLqQA==" spinCount="100000" sqref="KG2019" name="Rango2_46_27"/>
    <protectedRange algorithmName="SHA-512" hashValue="9+DNppQbWrLYYUMoJ+lyQctV2bX3Vq9kZnegLbpjTLP49It2ovUbcartuoQTeXgP+TGpY//7mDH/UQlFCKDGiA==" saltValue="KUnni6YEm00anzSSvyLqQA==" spinCount="100000" sqref="KI2019:MO2019" name="Rango2_47_22"/>
    <protectedRange algorithmName="SHA-512" hashValue="Gqwr8n5jYbCESAqCFk8dpOzViQICBV+k0xoqBoQaZ5lHaRlvT9TZDB4yXtm+qC6OhD064ZDBOFWkwo+LHXu1sg==" saltValue="gEL9PCN2ekF2IxW9yqAGYA==" spinCount="100000" sqref="IR2020:IR2021" name="Rango2_40_2_1_19"/>
    <protectedRange algorithmName="SHA-512" hashValue="D8TacORwT7iz0mF9GEucchnMHfB5er2FFjQsxyeWWyeJkM6Bt3gYQ3LbcHPxZXFpVAYtFOuTrzYOCJrlZDx16g==" saltValue="QtCzIBktdS4NZkOEGcLTRQ==" spinCount="100000" sqref="IV2020:IV2021" name="Rango2_41_1_17"/>
    <protectedRange algorithmName="SHA-512" hashValue="9+DNppQbWrLYYUMoJ+lyQctV2bX3Vq9kZnegLbpjTLP49It2ovUbcartuoQTeXgP+TGpY//7mDH/UQlFCKDGiA==" saltValue="KUnni6YEm00anzSSvyLqQA==" spinCount="100000" sqref="IW2020:IW2021 IS2020:IU2021" name="Rango2_42_15"/>
    <protectedRange algorithmName="SHA-512" hashValue="9+DNppQbWrLYYUMoJ+lyQctV2bX3Vq9kZnegLbpjTLP49It2ovUbcartuoQTeXgP+TGpY//7mDH/UQlFCKDGiA==" saltValue="KUnni6YEm00anzSSvyLqQA==" spinCount="100000" sqref="IY2020:JL2021" name="Rango2_43_29"/>
    <protectedRange algorithmName="SHA-512" hashValue="9+DNppQbWrLYYUMoJ+lyQctV2bX3Vq9kZnegLbpjTLP49It2ovUbcartuoQTeXgP+TGpY//7mDH/UQlFCKDGiA==" saltValue="KUnni6YEm00anzSSvyLqQA==" spinCount="100000" sqref="JN2020:JV2021" name="Rango2_44_29"/>
    <protectedRange algorithmName="SHA-512" hashValue="9+DNppQbWrLYYUMoJ+lyQctV2bX3Vq9kZnegLbpjTLP49It2ovUbcartuoQTeXgP+TGpY//7mDH/UQlFCKDGiA==" saltValue="KUnni6YEm00anzSSvyLqQA==" spinCount="100000" sqref="JX2020:KE2021" name="Rango2_45_31"/>
    <protectedRange algorithmName="SHA-512" hashValue="9+DNppQbWrLYYUMoJ+lyQctV2bX3Vq9kZnegLbpjTLP49It2ovUbcartuoQTeXgP+TGpY//7mDH/UQlFCKDGiA==" saltValue="KUnni6YEm00anzSSvyLqQA==" spinCount="100000" sqref="KG2020:KG2021" name="Rango2_46_28"/>
    <protectedRange algorithmName="SHA-512" hashValue="9+DNppQbWrLYYUMoJ+lyQctV2bX3Vq9kZnegLbpjTLP49It2ovUbcartuoQTeXgP+TGpY//7mDH/UQlFCKDGiA==" saltValue="KUnni6YEm00anzSSvyLqQA==" spinCount="100000" sqref="KI2020:MO2021" name="Rango2_47_23"/>
    <protectedRange algorithmName="SHA-512" hashValue="Gqwr8n5jYbCESAqCFk8dpOzViQICBV+k0xoqBoQaZ5lHaRlvT9TZDB4yXtm+qC6OhD064ZDBOFWkwo+LHXu1sg==" saltValue="gEL9PCN2ekF2IxW9yqAGYA==" spinCount="100000" sqref="IR2022:IR2030" name="Rango2_40_2_1_20"/>
    <protectedRange algorithmName="SHA-512" hashValue="D8TacORwT7iz0mF9GEucchnMHfB5er2FFjQsxyeWWyeJkM6Bt3gYQ3LbcHPxZXFpVAYtFOuTrzYOCJrlZDx16g==" saltValue="QtCzIBktdS4NZkOEGcLTRQ==" spinCount="100000" sqref="IV2022:IV2030" name="Rango2_41_1_18"/>
    <protectedRange algorithmName="SHA-512" hashValue="9+DNppQbWrLYYUMoJ+lyQctV2bX3Vq9kZnegLbpjTLP49It2ovUbcartuoQTeXgP+TGpY//7mDH/UQlFCKDGiA==" saltValue="KUnni6YEm00anzSSvyLqQA==" spinCount="100000" sqref="IW2022:IW2030 IS2022:IU2030" name="Rango2_42_16"/>
    <protectedRange algorithmName="SHA-512" hashValue="9+DNppQbWrLYYUMoJ+lyQctV2bX3Vq9kZnegLbpjTLP49It2ovUbcartuoQTeXgP+TGpY//7mDH/UQlFCKDGiA==" saltValue="KUnni6YEm00anzSSvyLqQA==" spinCount="100000" sqref="IY2022:JL2030" name="Rango2_43_30"/>
    <protectedRange algorithmName="SHA-512" hashValue="9+DNppQbWrLYYUMoJ+lyQctV2bX3Vq9kZnegLbpjTLP49It2ovUbcartuoQTeXgP+TGpY//7mDH/UQlFCKDGiA==" saltValue="KUnni6YEm00anzSSvyLqQA==" spinCount="100000" sqref="JN2022:JV2030" name="Rango2_44_30"/>
    <protectedRange algorithmName="SHA-512" hashValue="9+DNppQbWrLYYUMoJ+lyQctV2bX3Vq9kZnegLbpjTLP49It2ovUbcartuoQTeXgP+TGpY//7mDH/UQlFCKDGiA==" saltValue="KUnni6YEm00anzSSvyLqQA==" spinCount="100000" sqref="JX2022:KE2030" name="Rango2_45_32"/>
    <protectedRange algorithmName="SHA-512" hashValue="9+DNppQbWrLYYUMoJ+lyQctV2bX3Vq9kZnegLbpjTLP49It2ovUbcartuoQTeXgP+TGpY//7mDH/UQlFCKDGiA==" saltValue="KUnni6YEm00anzSSvyLqQA==" spinCount="100000" sqref="KG2022:KG2030" name="Rango2_46_29"/>
    <protectedRange algorithmName="SHA-512" hashValue="9+DNppQbWrLYYUMoJ+lyQctV2bX3Vq9kZnegLbpjTLP49It2ovUbcartuoQTeXgP+TGpY//7mDH/UQlFCKDGiA==" saltValue="KUnni6YEm00anzSSvyLqQA==" spinCount="100000" sqref="KI2022:MO2030" name="Rango2_47_24"/>
    <protectedRange algorithmName="SHA-512" hashValue="Gqwr8n5jYbCESAqCFk8dpOzViQICBV+k0xoqBoQaZ5lHaRlvT9TZDB4yXtm+qC6OhD064ZDBOFWkwo+LHXu1sg==" saltValue="gEL9PCN2ekF2IxW9yqAGYA==" spinCount="100000" sqref="IR2031:IR2032" name="Rango2_40_2_1_21"/>
    <protectedRange algorithmName="SHA-512" hashValue="D8TacORwT7iz0mF9GEucchnMHfB5er2FFjQsxyeWWyeJkM6Bt3gYQ3LbcHPxZXFpVAYtFOuTrzYOCJrlZDx16g==" saltValue="QtCzIBktdS4NZkOEGcLTRQ==" spinCount="100000" sqref="IV2031:IV2032" name="Rango2_41_1_19"/>
    <protectedRange algorithmName="SHA-512" hashValue="9+DNppQbWrLYYUMoJ+lyQctV2bX3Vq9kZnegLbpjTLP49It2ovUbcartuoQTeXgP+TGpY//7mDH/UQlFCKDGiA==" saltValue="KUnni6YEm00anzSSvyLqQA==" spinCount="100000" sqref="IW2031:IW2032 IS2031:IU2032" name="Rango2_42_17"/>
    <protectedRange algorithmName="SHA-512" hashValue="9+DNppQbWrLYYUMoJ+lyQctV2bX3Vq9kZnegLbpjTLP49It2ovUbcartuoQTeXgP+TGpY//7mDH/UQlFCKDGiA==" saltValue="KUnni6YEm00anzSSvyLqQA==" spinCount="100000" sqref="IY2031:JL2032" name="Rango2_43_31"/>
    <protectedRange algorithmName="SHA-512" hashValue="9+DNppQbWrLYYUMoJ+lyQctV2bX3Vq9kZnegLbpjTLP49It2ovUbcartuoQTeXgP+TGpY//7mDH/UQlFCKDGiA==" saltValue="KUnni6YEm00anzSSvyLqQA==" spinCount="100000" sqref="JN2031:JV2032" name="Rango2_44_31"/>
    <protectedRange algorithmName="SHA-512" hashValue="9+DNppQbWrLYYUMoJ+lyQctV2bX3Vq9kZnegLbpjTLP49It2ovUbcartuoQTeXgP+TGpY//7mDH/UQlFCKDGiA==" saltValue="KUnni6YEm00anzSSvyLqQA==" spinCount="100000" sqref="JX2031:KE2032" name="Rango2_45_33"/>
    <protectedRange algorithmName="SHA-512" hashValue="9+DNppQbWrLYYUMoJ+lyQctV2bX3Vq9kZnegLbpjTLP49It2ovUbcartuoQTeXgP+TGpY//7mDH/UQlFCKDGiA==" saltValue="KUnni6YEm00anzSSvyLqQA==" spinCount="100000" sqref="KG2031:KG2032" name="Rango2_46_30"/>
    <protectedRange algorithmName="SHA-512" hashValue="9+DNppQbWrLYYUMoJ+lyQctV2bX3Vq9kZnegLbpjTLP49It2ovUbcartuoQTeXgP+TGpY//7mDH/UQlFCKDGiA==" saltValue="KUnni6YEm00anzSSvyLqQA==" spinCount="100000" sqref="KI2031:MO2032" name="Rango2_47_25"/>
    <protectedRange algorithmName="SHA-512" hashValue="Gqwr8n5jYbCESAqCFk8dpOzViQICBV+k0xoqBoQaZ5lHaRlvT9TZDB4yXtm+qC6OhD064ZDBOFWkwo+LHXu1sg==" saltValue="gEL9PCN2ekF2IxW9yqAGYA==" spinCount="100000" sqref="IR2033" name="Rango2_40_2_1_22"/>
    <protectedRange algorithmName="SHA-512" hashValue="D8TacORwT7iz0mF9GEucchnMHfB5er2FFjQsxyeWWyeJkM6Bt3gYQ3LbcHPxZXFpVAYtFOuTrzYOCJrlZDx16g==" saltValue="QtCzIBktdS4NZkOEGcLTRQ==" spinCount="100000" sqref="IV2033" name="Rango2_41_1_20"/>
    <protectedRange algorithmName="SHA-512" hashValue="9+DNppQbWrLYYUMoJ+lyQctV2bX3Vq9kZnegLbpjTLP49It2ovUbcartuoQTeXgP+TGpY//7mDH/UQlFCKDGiA==" saltValue="KUnni6YEm00anzSSvyLqQA==" spinCount="100000" sqref="IW2033 IS2033:IU2033" name="Rango2_42_18"/>
    <protectedRange algorithmName="SHA-512" hashValue="9+DNppQbWrLYYUMoJ+lyQctV2bX3Vq9kZnegLbpjTLP49It2ovUbcartuoQTeXgP+TGpY//7mDH/UQlFCKDGiA==" saltValue="KUnni6YEm00anzSSvyLqQA==" spinCount="100000" sqref="IY2033:JL2033" name="Rango2_43_32"/>
    <protectedRange algorithmName="SHA-512" hashValue="9+DNppQbWrLYYUMoJ+lyQctV2bX3Vq9kZnegLbpjTLP49It2ovUbcartuoQTeXgP+TGpY//7mDH/UQlFCKDGiA==" saltValue="KUnni6YEm00anzSSvyLqQA==" spinCount="100000" sqref="JN2033:JV2033" name="Rango2_44_32"/>
    <protectedRange algorithmName="SHA-512" hashValue="9+DNppQbWrLYYUMoJ+lyQctV2bX3Vq9kZnegLbpjTLP49It2ovUbcartuoQTeXgP+TGpY//7mDH/UQlFCKDGiA==" saltValue="KUnni6YEm00anzSSvyLqQA==" spinCount="100000" sqref="JX2033:KE2033" name="Rango2_45_34"/>
    <protectedRange algorithmName="SHA-512" hashValue="9+DNppQbWrLYYUMoJ+lyQctV2bX3Vq9kZnegLbpjTLP49It2ovUbcartuoQTeXgP+TGpY//7mDH/UQlFCKDGiA==" saltValue="KUnni6YEm00anzSSvyLqQA==" spinCount="100000" sqref="KG2033" name="Rango2_46_31"/>
    <protectedRange algorithmName="SHA-512" hashValue="9+DNppQbWrLYYUMoJ+lyQctV2bX3Vq9kZnegLbpjTLP49It2ovUbcartuoQTeXgP+TGpY//7mDH/UQlFCKDGiA==" saltValue="KUnni6YEm00anzSSvyLqQA==" spinCount="100000" sqref="KI2033:MO2033" name="Rango2_47_26"/>
    <protectedRange algorithmName="SHA-512" hashValue="Gqwr8n5jYbCESAqCFk8dpOzViQICBV+k0xoqBoQaZ5lHaRlvT9TZDB4yXtm+qC6OhD064ZDBOFWkwo+LHXu1sg==" saltValue="gEL9PCN2ekF2IxW9yqAGYA==" spinCount="100000" sqref="IR2034:IR2035" name="Rango2_40_2_1_23"/>
    <protectedRange algorithmName="SHA-512" hashValue="D8TacORwT7iz0mF9GEucchnMHfB5er2FFjQsxyeWWyeJkM6Bt3gYQ3LbcHPxZXFpVAYtFOuTrzYOCJrlZDx16g==" saltValue="QtCzIBktdS4NZkOEGcLTRQ==" spinCount="100000" sqref="IV2034:IV2035" name="Rango2_41_1_21"/>
    <protectedRange algorithmName="SHA-512" hashValue="9+DNppQbWrLYYUMoJ+lyQctV2bX3Vq9kZnegLbpjTLP49It2ovUbcartuoQTeXgP+TGpY//7mDH/UQlFCKDGiA==" saltValue="KUnni6YEm00anzSSvyLqQA==" spinCount="100000" sqref="IW2034:IW2035 IS2034:IU2035" name="Rango2_42_19"/>
    <protectedRange algorithmName="SHA-512" hashValue="9+DNppQbWrLYYUMoJ+lyQctV2bX3Vq9kZnegLbpjTLP49It2ovUbcartuoQTeXgP+TGpY//7mDH/UQlFCKDGiA==" saltValue="KUnni6YEm00anzSSvyLqQA==" spinCount="100000" sqref="IY2034:JL2035" name="Rango2_43_33"/>
    <protectedRange algorithmName="SHA-512" hashValue="9+DNppQbWrLYYUMoJ+lyQctV2bX3Vq9kZnegLbpjTLP49It2ovUbcartuoQTeXgP+TGpY//7mDH/UQlFCKDGiA==" saltValue="KUnni6YEm00anzSSvyLqQA==" spinCount="100000" sqref="JN2034:JV2035" name="Rango2_44_33"/>
    <protectedRange algorithmName="SHA-512" hashValue="9+DNppQbWrLYYUMoJ+lyQctV2bX3Vq9kZnegLbpjTLP49It2ovUbcartuoQTeXgP+TGpY//7mDH/UQlFCKDGiA==" saltValue="KUnni6YEm00anzSSvyLqQA==" spinCount="100000" sqref="JX2034:KE2035" name="Rango2_45_35"/>
    <protectedRange algorithmName="SHA-512" hashValue="9+DNppQbWrLYYUMoJ+lyQctV2bX3Vq9kZnegLbpjTLP49It2ovUbcartuoQTeXgP+TGpY//7mDH/UQlFCKDGiA==" saltValue="KUnni6YEm00anzSSvyLqQA==" spinCount="100000" sqref="KG2034:KG2035" name="Rango2_46_32"/>
    <protectedRange algorithmName="SHA-512" hashValue="9+DNppQbWrLYYUMoJ+lyQctV2bX3Vq9kZnegLbpjTLP49It2ovUbcartuoQTeXgP+TGpY//7mDH/UQlFCKDGiA==" saltValue="KUnni6YEm00anzSSvyLqQA==" spinCount="100000" sqref="KI2034:MO2035" name="Rango2_47_27"/>
    <protectedRange algorithmName="SHA-512" hashValue="Gqwr8n5jYbCESAqCFk8dpOzViQICBV+k0xoqBoQaZ5lHaRlvT9TZDB4yXtm+qC6OhD064ZDBOFWkwo+LHXu1sg==" saltValue="gEL9PCN2ekF2IxW9yqAGYA==" spinCount="100000" sqref="IR2036:IR2037" name="Rango2_40_2_1_24"/>
    <protectedRange algorithmName="SHA-512" hashValue="D8TacORwT7iz0mF9GEucchnMHfB5er2FFjQsxyeWWyeJkM6Bt3gYQ3LbcHPxZXFpVAYtFOuTrzYOCJrlZDx16g==" saltValue="QtCzIBktdS4NZkOEGcLTRQ==" spinCount="100000" sqref="IV2036:IV2037" name="Rango2_41_1_22"/>
    <protectedRange algorithmName="SHA-512" hashValue="9+DNppQbWrLYYUMoJ+lyQctV2bX3Vq9kZnegLbpjTLP49It2ovUbcartuoQTeXgP+TGpY//7mDH/UQlFCKDGiA==" saltValue="KUnni6YEm00anzSSvyLqQA==" spinCount="100000" sqref="IW2036:IW2037 IS2036:IU2037" name="Rango2_42_20"/>
    <protectedRange algorithmName="SHA-512" hashValue="9+DNppQbWrLYYUMoJ+lyQctV2bX3Vq9kZnegLbpjTLP49It2ovUbcartuoQTeXgP+TGpY//7mDH/UQlFCKDGiA==" saltValue="KUnni6YEm00anzSSvyLqQA==" spinCount="100000" sqref="IY2036:JL2037" name="Rango2_43_34"/>
    <protectedRange algorithmName="SHA-512" hashValue="9+DNppQbWrLYYUMoJ+lyQctV2bX3Vq9kZnegLbpjTLP49It2ovUbcartuoQTeXgP+TGpY//7mDH/UQlFCKDGiA==" saltValue="KUnni6YEm00anzSSvyLqQA==" spinCount="100000" sqref="JN2036:JV2037" name="Rango2_44_34"/>
    <protectedRange algorithmName="SHA-512" hashValue="9+DNppQbWrLYYUMoJ+lyQctV2bX3Vq9kZnegLbpjTLP49It2ovUbcartuoQTeXgP+TGpY//7mDH/UQlFCKDGiA==" saltValue="KUnni6YEm00anzSSvyLqQA==" spinCount="100000" sqref="JX2036:KE2037" name="Rango2_45_36"/>
    <protectedRange algorithmName="SHA-512" hashValue="9+DNppQbWrLYYUMoJ+lyQctV2bX3Vq9kZnegLbpjTLP49It2ovUbcartuoQTeXgP+TGpY//7mDH/UQlFCKDGiA==" saltValue="KUnni6YEm00anzSSvyLqQA==" spinCount="100000" sqref="KG2036:KG2037" name="Rango2_46_33"/>
    <protectedRange algorithmName="SHA-512" hashValue="9+DNppQbWrLYYUMoJ+lyQctV2bX3Vq9kZnegLbpjTLP49It2ovUbcartuoQTeXgP+TGpY//7mDH/UQlFCKDGiA==" saltValue="KUnni6YEm00anzSSvyLqQA==" spinCount="100000" sqref="KI2036:MO2037" name="Rango2_47_28"/>
    <protectedRange algorithmName="SHA-512" hashValue="Gqwr8n5jYbCESAqCFk8dpOzViQICBV+k0xoqBoQaZ5lHaRlvT9TZDB4yXtm+qC6OhD064ZDBOFWkwo+LHXu1sg==" saltValue="gEL9PCN2ekF2IxW9yqAGYA==" spinCount="100000" sqref="IR2038" name="Rango2_40_2_1_25"/>
    <protectedRange algorithmName="SHA-512" hashValue="D8TacORwT7iz0mF9GEucchnMHfB5er2FFjQsxyeWWyeJkM6Bt3gYQ3LbcHPxZXFpVAYtFOuTrzYOCJrlZDx16g==" saltValue="QtCzIBktdS4NZkOEGcLTRQ==" spinCount="100000" sqref="IV2038" name="Rango2_41_1_23"/>
    <protectedRange algorithmName="SHA-512" hashValue="9+DNppQbWrLYYUMoJ+lyQctV2bX3Vq9kZnegLbpjTLP49It2ovUbcartuoQTeXgP+TGpY//7mDH/UQlFCKDGiA==" saltValue="KUnni6YEm00anzSSvyLqQA==" spinCount="100000" sqref="IW2038 IS2038:IU2038" name="Rango2_42_21"/>
    <protectedRange algorithmName="SHA-512" hashValue="9+DNppQbWrLYYUMoJ+lyQctV2bX3Vq9kZnegLbpjTLP49It2ovUbcartuoQTeXgP+TGpY//7mDH/UQlFCKDGiA==" saltValue="KUnni6YEm00anzSSvyLqQA==" spinCount="100000" sqref="IY2038:JL2038" name="Rango2_43_35"/>
    <protectedRange algorithmName="SHA-512" hashValue="9+DNppQbWrLYYUMoJ+lyQctV2bX3Vq9kZnegLbpjTLP49It2ovUbcartuoQTeXgP+TGpY//7mDH/UQlFCKDGiA==" saltValue="KUnni6YEm00anzSSvyLqQA==" spinCount="100000" sqref="JN2038:JV2038" name="Rango2_44_35"/>
    <protectedRange algorithmName="SHA-512" hashValue="9+DNppQbWrLYYUMoJ+lyQctV2bX3Vq9kZnegLbpjTLP49It2ovUbcartuoQTeXgP+TGpY//7mDH/UQlFCKDGiA==" saltValue="KUnni6YEm00anzSSvyLqQA==" spinCount="100000" sqref="JX2038:KE2038" name="Rango2_45_37"/>
    <protectedRange algorithmName="SHA-512" hashValue="9+DNppQbWrLYYUMoJ+lyQctV2bX3Vq9kZnegLbpjTLP49It2ovUbcartuoQTeXgP+TGpY//7mDH/UQlFCKDGiA==" saltValue="KUnni6YEm00anzSSvyLqQA==" spinCount="100000" sqref="KG2038" name="Rango2_46_34"/>
    <protectedRange algorithmName="SHA-512" hashValue="9+DNppQbWrLYYUMoJ+lyQctV2bX3Vq9kZnegLbpjTLP49It2ovUbcartuoQTeXgP+TGpY//7mDH/UQlFCKDGiA==" saltValue="KUnni6YEm00anzSSvyLqQA==" spinCount="100000" sqref="KI2038:MO2038" name="Rango2_47_29"/>
    <protectedRange algorithmName="SHA-512" hashValue="Gqwr8n5jYbCESAqCFk8dpOzViQICBV+k0xoqBoQaZ5lHaRlvT9TZDB4yXtm+qC6OhD064ZDBOFWkwo+LHXu1sg==" saltValue="gEL9PCN2ekF2IxW9yqAGYA==" spinCount="100000" sqref="IR2039" name="Rango2_40_2_1_26"/>
    <protectedRange algorithmName="SHA-512" hashValue="D8TacORwT7iz0mF9GEucchnMHfB5er2FFjQsxyeWWyeJkM6Bt3gYQ3LbcHPxZXFpVAYtFOuTrzYOCJrlZDx16g==" saltValue="QtCzIBktdS4NZkOEGcLTRQ==" spinCount="100000" sqref="IV2039" name="Rango2_41_1_24"/>
    <protectedRange algorithmName="SHA-512" hashValue="9+DNppQbWrLYYUMoJ+lyQctV2bX3Vq9kZnegLbpjTLP49It2ovUbcartuoQTeXgP+TGpY//7mDH/UQlFCKDGiA==" saltValue="KUnni6YEm00anzSSvyLqQA==" spinCount="100000" sqref="IW2039 IS2039:IU2039" name="Rango2_42_22"/>
    <protectedRange algorithmName="SHA-512" hashValue="9+DNppQbWrLYYUMoJ+lyQctV2bX3Vq9kZnegLbpjTLP49It2ovUbcartuoQTeXgP+TGpY//7mDH/UQlFCKDGiA==" saltValue="KUnni6YEm00anzSSvyLqQA==" spinCount="100000" sqref="IY2039:JL2039" name="Rango2_43_36"/>
    <protectedRange algorithmName="SHA-512" hashValue="9+DNppQbWrLYYUMoJ+lyQctV2bX3Vq9kZnegLbpjTLP49It2ovUbcartuoQTeXgP+TGpY//7mDH/UQlFCKDGiA==" saltValue="KUnni6YEm00anzSSvyLqQA==" spinCount="100000" sqref="JN2039:JV2039" name="Rango2_44_36"/>
    <protectedRange algorithmName="SHA-512" hashValue="9+DNppQbWrLYYUMoJ+lyQctV2bX3Vq9kZnegLbpjTLP49It2ovUbcartuoQTeXgP+TGpY//7mDH/UQlFCKDGiA==" saltValue="KUnni6YEm00anzSSvyLqQA==" spinCount="100000" sqref="JX2039:KE2039" name="Rango2_45_38"/>
    <protectedRange algorithmName="SHA-512" hashValue="9+DNppQbWrLYYUMoJ+lyQctV2bX3Vq9kZnegLbpjTLP49It2ovUbcartuoQTeXgP+TGpY//7mDH/UQlFCKDGiA==" saltValue="KUnni6YEm00anzSSvyLqQA==" spinCount="100000" sqref="KG2039" name="Rango2_46_35"/>
    <protectedRange algorithmName="SHA-512" hashValue="9+DNppQbWrLYYUMoJ+lyQctV2bX3Vq9kZnegLbpjTLP49It2ovUbcartuoQTeXgP+TGpY//7mDH/UQlFCKDGiA==" saltValue="KUnni6YEm00anzSSvyLqQA==" spinCount="100000" sqref="KI2039:MO2039" name="Rango2_47_30"/>
    <protectedRange algorithmName="SHA-512" hashValue="Gqwr8n5jYbCESAqCFk8dpOzViQICBV+k0xoqBoQaZ5lHaRlvT9TZDB4yXtm+qC6OhD064ZDBOFWkwo+LHXu1sg==" saltValue="gEL9PCN2ekF2IxW9yqAGYA==" spinCount="100000" sqref="IR2040" name="Rango2_40_2_1_27"/>
    <protectedRange algorithmName="SHA-512" hashValue="D8TacORwT7iz0mF9GEucchnMHfB5er2FFjQsxyeWWyeJkM6Bt3gYQ3LbcHPxZXFpVAYtFOuTrzYOCJrlZDx16g==" saltValue="QtCzIBktdS4NZkOEGcLTRQ==" spinCount="100000" sqref="IV2040" name="Rango2_41_1_25"/>
    <protectedRange algorithmName="SHA-512" hashValue="9+DNppQbWrLYYUMoJ+lyQctV2bX3Vq9kZnegLbpjTLP49It2ovUbcartuoQTeXgP+TGpY//7mDH/UQlFCKDGiA==" saltValue="KUnni6YEm00anzSSvyLqQA==" spinCount="100000" sqref="IW2040 IS2040:IU2040" name="Rango2_42_23"/>
    <protectedRange algorithmName="SHA-512" hashValue="9+DNppQbWrLYYUMoJ+lyQctV2bX3Vq9kZnegLbpjTLP49It2ovUbcartuoQTeXgP+TGpY//7mDH/UQlFCKDGiA==" saltValue="KUnni6YEm00anzSSvyLqQA==" spinCount="100000" sqref="IY2040:JL2040" name="Rango2_43_37"/>
    <protectedRange algorithmName="SHA-512" hashValue="9+DNppQbWrLYYUMoJ+lyQctV2bX3Vq9kZnegLbpjTLP49It2ovUbcartuoQTeXgP+TGpY//7mDH/UQlFCKDGiA==" saltValue="KUnni6YEm00anzSSvyLqQA==" spinCount="100000" sqref="JN2040:JV2040" name="Rango2_44_37"/>
    <protectedRange algorithmName="SHA-512" hashValue="9+DNppQbWrLYYUMoJ+lyQctV2bX3Vq9kZnegLbpjTLP49It2ovUbcartuoQTeXgP+TGpY//7mDH/UQlFCKDGiA==" saltValue="KUnni6YEm00anzSSvyLqQA==" spinCount="100000" sqref="JX2040:KE2040" name="Rango2_45_39"/>
    <protectedRange algorithmName="SHA-512" hashValue="9+DNppQbWrLYYUMoJ+lyQctV2bX3Vq9kZnegLbpjTLP49It2ovUbcartuoQTeXgP+TGpY//7mDH/UQlFCKDGiA==" saltValue="KUnni6YEm00anzSSvyLqQA==" spinCount="100000" sqref="KG2040" name="Rango2_46_36"/>
    <protectedRange algorithmName="SHA-512" hashValue="9+DNppQbWrLYYUMoJ+lyQctV2bX3Vq9kZnegLbpjTLP49It2ovUbcartuoQTeXgP+TGpY//7mDH/UQlFCKDGiA==" saltValue="KUnni6YEm00anzSSvyLqQA==" spinCount="100000" sqref="KI2040:MO2040" name="Rango2_47_31"/>
    <protectedRange algorithmName="SHA-512" hashValue="Gqwr8n5jYbCESAqCFk8dpOzViQICBV+k0xoqBoQaZ5lHaRlvT9TZDB4yXtm+qC6OhD064ZDBOFWkwo+LHXu1sg==" saltValue="gEL9PCN2ekF2IxW9yqAGYA==" spinCount="100000" sqref="IR2041" name="Rango2_40_2_1_28"/>
    <protectedRange algorithmName="SHA-512" hashValue="D8TacORwT7iz0mF9GEucchnMHfB5er2FFjQsxyeWWyeJkM6Bt3gYQ3LbcHPxZXFpVAYtFOuTrzYOCJrlZDx16g==" saltValue="QtCzIBktdS4NZkOEGcLTRQ==" spinCount="100000" sqref="IV2041" name="Rango2_41_1_26"/>
    <protectedRange algorithmName="SHA-512" hashValue="9+DNppQbWrLYYUMoJ+lyQctV2bX3Vq9kZnegLbpjTLP49It2ovUbcartuoQTeXgP+TGpY//7mDH/UQlFCKDGiA==" saltValue="KUnni6YEm00anzSSvyLqQA==" spinCount="100000" sqref="IW2041 IS2041:IU2041" name="Rango2_42_24"/>
    <protectedRange algorithmName="SHA-512" hashValue="9+DNppQbWrLYYUMoJ+lyQctV2bX3Vq9kZnegLbpjTLP49It2ovUbcartuoQTeXgP+TGpY//7mDH/UQlFCKDGiA==" saltValue="KUnni6YEm00anzSSvyLqQA==" spinCount="100000" sqref="IY2041:JL2041" name="Rango2_43_38"/>
    <protectedRange algorithmName="SHA-512" hashValue="9+DNppQbWrLYYUMoJ+lyQctV2bX3Vq9kZnegLbpjTLP49It2ovUbcartuoQTeXgP+TGpY//7mDH/UQlFCKDGiA==" saltValue="KUnni6YEm00anzSSvyLqQA==" spinCount="100000" sqref="JN2041:JV2041" name="Rango2_44_38"/>
    <protectedRange algorithmName="SHA-512" hashValue="9+DNppQbWrLYYUMoJ+lyQctV2bX3Vq9kZnegLbpjTLP49It2ovUbcartuoQTeXgP+TGpY//7mDH/UQlFCKDGiA==" saltValue="KUnni6YEm00anzSSvyLqQA==" spinCount="100000" sqref="JX2041:KE2041" name="Rango2_45_40"/>
    <protectedRange algorithmName="SHA-512" hashValue="9+DNppQbWrLYYUMoJ+lyQctV2bX3Vq9kZnegLbpjTLP49It2ovUbcartuoQTeXgP+TGpY//7mDH/UQlFCKDGiA==" saltValue="KUnni6YEm00anzSSvyLqQA==" spinCount="100000" sqref="KG2041" name="Rango2_46_37"/>
    <protectedRange algorithmName="SHA-512" hashValue="9+DNppQbWrLYYUMoJ+lyQctV2bX3Vq9kZnegLbpjTLP49It2ovUbcartuoQTeXgP+TGpY//7mDH/UQlFCKDGiA==" saltValue="KUnni6YEm00anzSSvyLqQA==" spinCount="100000" sqref="KI2041:MO2041" name="Rango2_47_32"/>
    <protectedRange algorithmName="SHA-512" hashValue="Gqwr8n5jYbCESAqCFk8dpOzViQICBV+k0xoqBoQaZ5lHaRlvT9TZDB4yXtm+qC6OhD064ZDBOFWkwo+LHXu1sg==" saltValue="gEL9PCN2ekF2IxW9yqAGYA==" spinCount="100000" sqref="IR2042:IR2043" name="Rango2_40_2_1_29"/>
    <protectedRange algorithmName="SHA-512" hashValue="D8TacORwT7iz0mF9GEucchnMHfB5er2FFjQsxyeWWyeJkM6Bt3gYQ3LbcHPxZXFpVAYtFOuTrzYOCJrlZDx16g==" saltValue="QtCzIBktdS4NZkOEGcLTRQ==" spinCount="100000" sqref="IV2042:IV2043" name="Rango2_41_1_27"/>
    <protectedRange algorithmName="SHA-512" hashValue="9+DNppQbWrLYYUMoJ+lyQctV2bX3Vq9kZnegLbpjTLP49It2ovUbcartuoQTeXgP+TGpY//7mDH/UQlFCKDGiA==" saltValue="KUnni6YEm00anzSSvyLqQA==" spinCount="100000" sqref="IW2042:IW2043 IS2042:IU2043" name="Rango2_42_25"/>
    <protectedRange algorithmName="SHA-512" hashValue="9+DNppQbWrLYYUMoJ+lyQctV2bX3Vq9kZnegLbpjTLP49It2ovUbcartuoQTeXgP+TGpY//7mDH/UQlFCKDGiA==" saltValue="KUnni6YEm00anzSSvyLqQA==" spinCount="100000" sqref="IY2042:JL2043" name="Rango2_43_39"/>
    <protectedRange algorithmName="SHA-512" hashValue="9+DNppQbWrLYYUMoJ+lyQctV2bX3Vq9kZnegLbpjTLP49It2ovUbcartuoQTeXgP+TGpY//7mDH/UQlFCKDGiA==" saltValue="KUnni6YEm00anzSSvyLqQA==" spinCount="100000" sqref="JN2042:JV2043" name="Rango2_44_39"/>
    <protectedRange algorithmName="SHA-512" hashValue="9+DNppQbWrLYYUMoJ+lyQctV2bX3Vq9kZnegLbpjTLP49It2ovUbcartuoQTeXgP+TGpY//7mDH/UQlFCKDGiA==" saltValue="KUnni6YEm00anzSSvyLqQA==" spinCount="100000" sqref="JX2042:KE2043" name="Rango2_45_41"/>
    <protectedRange algorithmName="SHA-512" hashValue="9+DNppQbWrLYYUMoJ+lyQctV2bX3Vq9kZnegLbpjTLP49It2ovUbcartuoQTeXgP+TGpY//7mDH/UQlFCKDGiA==" saltValue="KUnni6YEm00anzSSvyLqQA==" spinCount="100000" sqref="KG2042:KG2043" name="Rango2_46_38"/>
    <protectedRange algorithmName="SHA-512" hashValue="9+DNppQbWrLYYUMoJ+lyQctV2bX3Vq9kZnegLbpjTLP49It2ovUbcartuoQTeXgP+TGpY//7mDH/UQlFCKDGiA==" saltValue="KUnni6YEm00anzSSvyLqQA==" spinCount="100000" sqref="KI2042:MO2043" name="Rango2_47_33"/>
    <protectedRange algorithmName="SHA-512" hashValue="Gqwr8n5jYbCESAqCFk8dpOzViQICBV+k0xoqBoQaZ5lHaRlvT9TZDB4yXtm+qC6OhD064ZDBOFWkwo+LHXu1sg==" saltValue="gEL9PCN2ekF2IxW9yqAGYA==" spinCount="100000" sqref="IR2044:IR2045" name="Rango2_40_2_1_30"/>
    <protectedRange algorithmName="SHA-512" hashValue="D8TacORwT7iz0mF9GEucchnMHfB5er2FFjQsxyeWWyeJkM6Bt3gYQ3LbcHPxZXFpVAYtFOuTrzYOCJrlZDx16g==" saltValue="QtCzIBktdS4NZkOEGcLTRQ==" spinCount="100000" sqref="IV2044:IV2045" name="Rango2_41_1_28"/>
    <protectedRange algorithmName="SHA-512" hashValue="9+DNppQbWrLYYUMoJ+lyQctV2bX3Vq9kZnegLbpjTLP49It2ovUbcartuoQTeXgP+TGpY//7mDH/UQlFCKDGiA==" saltValue="KUnni6YEm00anzSSvyLqQA==" spinCount="100000" sqref="IW2044:IW2045 IS2044:IU2045" name="Rango2_42_26"/>
    <protectedRange algorithmName="SHA-512" hashValue="9+DNppQbWrLYYUMoJ+lyQctV2bX3Vq9kZnegLbpjTLP49It2ovUbcartuoQTeXgP+TGpY//7mDH/UQlFCKDGiA==" saltValue="KUnni6YEm00anzSSvyLqQA==" spinCount="100000" sqref="IY2044:JL2045" name="Rango2_43_40"/>
    <protectedRange algorithmName="SHA-512" hashValue="9+DNppQbWrLYYUMoJ+lyQctV2bX3Vq9kZnegLbpjTLP49It2ovUbcartuoQTeXgP+TGpY//7mDH/UQlFCKDGiA==" saltValue="KUnni6YEm00anzSSvyLqQA==" spinCount="100000" sqref="JN2044:JV2045" name="Rango2_44_40"/>
    <protectedRange algorithmName="SHA-512" hashValue="9+DNppQbWrLYYUMoJ+lyQctV2bX3Vq9kZnegLbpjTLP49It2ovUbcartuoQTeXgP+TGpY//7mDH/UQlFCKDGiA==" saltValue="KUnni6YEm00anzSSvyLqQA==" spinCount="100000" sqref="JX2044:KE2045" name="Rango2_45_42"/>
    <protectedRange algorithmName="SHA-512" hashValue="9+DNppQbWrLYYUMoJ+lyQctV2bX3Vq9kZnegLbpjTLP49It2ovUbcartuoQTeXgP+TGpY//7mDH/UQlFCKDGiA==" saltValue="KUnni6YEm00anzSSvyLqQA==" spinCount="100000" sqref="KG2044:KG2045" name="Rango2_46_39"/>
    <protectedRange algorithmName="SHA-512" hashValue="9+DNppQbWrLYYUMoJ+lyQctV2bX3Vq9kZnegLbpjTLP49It2ovUbcartuoQTeXgP+TGpY//7mDH/UQlFCKDGiA==" saltValue="KUnni6YEm00anzSSvyLqQA==" spinCount="100000" sqref="KI2044:MO2045" name="Rango2_47_34"/>
    <protectedRange algorithmName="SHA-512" hashValue="Gqwr8n5jYbCESAqCFk8dpOzViQICBV+k0xoqBoQaZ5lHaRlvT9TZDB4yXtm+qC6OhD064ZDBOFWkwo+LHXu1sg==" saltValue="gEL9PCN2ekF2IxW9yqAGYA==" spinCount="100000" sqref="IR2046:IR2047" name="Rango2_40_2_1_31"/>
    <protectedRange algorithmName="SHA-512" hashValue="D8TacORwT7iz0mF9GEucchnMHfB5er2FFjQsxyeWWyeJkM6Bt3gYQ3LbcHPxZXFpVAYtFOuTrzYOCJrlZDx16g==" saltValue="QtCzIBktdS4NZkOEGcLTRQ==" spinCount="100000" sqref="IV2046:IV2047" name="Rango2_41_1_29"/>
    <protectedRange algorithmName="SHA-512" hashValue="9+DNppQbWrLYYUMoJ+lyQctV2bX3Vq9kZnegLbpjTLP49It2ovUbcartuoQTeXgP+TGpY//7mDH/UQlFCKDGiA==" saltValue="KUnni6YEm00anzSSvyLqQA==" spinCount="100000" sqref="IW2046:IW2047 IS2046:IU2047" name="Rango2_42_27"/>
    <protectedRange algorithmName="SHA-512" hashValue="9+DNppQbWrLYYUMoJ+lyQctV2bX3Vq9kZnegLbpjTLP49It2ovUbcartuoQTeXgP+TGpY//7mDH/UQlFCKDGiA==" saltValue="KUnni6YEm00anzSSvyLqQA==" spinCount="100000" sqref="IY2046:JL2047" name="Rango2_43_41"/>
    <protectedRange algorithmName="SHA-512" hashValue="9+DNppQbWrLYYUMoJ+lyQctV2bX3Vq9kZnegLbpjTLP49It2ovUbcartuoQTeXgP+TGpY//7mDH/UQlFCKDGiA==" saltValue="KUnni6YEm00anzSSvyLqQA==" spinCount="100000" sqref="JN2046:JV2047" name="Rango2_44_41"/>
    <protectedRange algorithmName="SHA-512" hashValue="9+DNppQbWrLYYUMoJ+lyQctV2bX3Vq9kZnegLbpjTLP49It2ovUbcartuoQTeXgP+TGpY//7mDH/UQlFCKDGiA==" saltValue="KUnni6YEm00anzSSvyLqQA==" spinCount="100000" sqref="JX2046:KE2047" name="Rango2_45_43"/>
    <protectedRange algorithmName="SHA-512" hashValue="9+DNppQbWrLYYUMoJ+lyQctV2bX3Vq9kZnegLbpjTLP49It2ovUbcartuoQTeXgP+TGpY//7mDH/UQlFCKDGiA==" saltValue="KUnni6YEm00anzSSvyLqQA==" spinCount="100000" sqref="KG2046:KG2047" name="Rango2_46_40"/>
    <protectedRange algorithmName="SHA-512" hashValue="9+DNppQbWrLYYUMoJ+lyQctV2bX3Vq9kZnegLbpjTLP49It2ovUbcartuoQTeXgP+TGpY//7mDH/UQlFCKDGiA==" saltValue="KUnni6YEm00anzSSvyLqQA==" spinCount="100000" sqref="KI2046:MO2047" name="Rango2_47_35"/>
    <protectedRange algorithmName="SHA-512" hashValue="Gqwr8n5jYbCESAqCFk8dpOzViQICBV+k0xoqBoQaZ5lHaRlvT9TZDB4yXtm+qC6OhD064ZDBOFWkwo+LHXu1sg==" saltValue="gEL9PCN2ekF2IxW9yqAGYA==" spinCount="100000" sqref="IR2048" name="Rango2_40_2_1_32"/>
    <protectedRange algorithmName="SHA-512" hashValue="D8TacORwT7iz0mF9GEucchnMHfB5er2FFjQsxyeWWyeJkM6Bt3gYQ3LbcHPxZXFpVAYtFOuTrzYOCJrlZDx16g==" saltValue="QtCzIBktdS4NZkOEGcLTRQ==" spinCount="100000" sqref="IV2048" name="Rango2_41_1_30"/>
    <protectedRange algorithmName="SHA-512" hashValue="9+DNppQbWrLYYUMoJ+lyQctV2bX3Vq9kZnegLbpjTLP49It2ovUbcartuoQTeXgP+TGpY//7mDH/UQlFCKDGiA==" saltValue="KUnni6YEm00anzSSvyLqQA==" spinCount="100000" sqref="IW2048 IS2048:IU2048" name="Rango2_42_28"/>
    <protectedRange algorithmName="SHA-512" hashValue="9+DNppQbWrLYYUMoJ+lyQctV2bX3Vq9kZnegLbpjTLP49It2ovUbcartuoQTeXgP+TGpY//7mDH/UQlFCKDGiA==" saltValue="KUnni6YEm00anzSSvyLqQA==" spinCount="100000" sqref="IY2048:JL2048" name="Rango2_43_42"/>
    <protectedRange algorithmName="SHA-512" hashValue="9+DNppQbWrLYYUMoJ+lyQctV2bX3Vq9kZnegLbpjTLP49It2ovUbcartuoQTeXgP+TGpY//7mDH/UQlFCKDGiA==" saltValue="KUnni6YEm00anzSSvyLqQA==" spinCount="100000" sqref="JN2048:JV2048" name="Rango2_44_42"/>
    <protectedRange algorithmName="SHA-512" hashValue="9+DNppQbWrLYYUMoJ+lyQctV2bX3Vq9kZnegLbpjTLP49It2ovUbcartuoQTeXgP+TGpY//7mDH/UQlFCKDGiA==" saltValue="KUnni6YEm00anzSSvyLqQA==" spinCount="100000" sqref="JX2048:KE2048" name="Rango2_45_44"/>
    <protectedRange algorithmName="SHA-512" hashValue="9+DNppQbWrLYYUMoJ+lyQctV2bX3Vq9kZnegLbpjTLP49It2ovUbcartuoQTeXgP+TGpY//7mDH/UQlFCKDGiA==" saltValue="KUnni6YEm00anzSSvyLqQA==" spinCount="100000" sqref="KG2048" name="Rango2_46_41"/>
    <protectedRange algorithmName="SHA-512" hashValue="9+DNppQbWrLYYUMoJ+lyQctV2bX3Vq9kZnegLbpjTLP49It2ovUbcartuoQTeXgP+TGpY//7mDH/UQlFCKDGiA==" saltValue="KUnni6YEm00anzSSvyLqQA==" spinCount="100000" sqref="KI2048:MO2048" name="Rango2_47_36"/>
    <protectedRange algorithmName="SHA-512" hashValue="Gqwr8n5jYbCESAqCFk8dpOzViQICBV+k0xoqBoQaZ5lHaRlvT9TZDB4yXtm+qC6OhD064ZDBOFWkwo+LHXu1sg==" saltValue="gEL9PCN2ekF2IxW9yqAGYA==" spinCount="100000" sqref="IR2049:IR2054" name="Rango2_40_2_1_33"/>
    <protectedRange algorithmName="SHA-512" hashValue="D8TacORwT7iz0mF9GEucchnMHfB5er2FFjQsxyeWWyeJkM6Bt3gYQ3LbcHPxZXFpVAYtFOuTrzYOCJrlZDx16g==" saltValue="QtCzIBktdS4NZkOEGcLTRQ==" spinCount="100000" sqref="IV2049:IV2054" name="Rango2_41_1_31"/>
    <protectedRange algorithmName="SHA-512" hashValue="9+DNppQbWrLYYUMoJ+lyQctV2bX3Vq9kZnegLbpjTLP49It2ovUbcartuoQTeXgP+TGpY//7mDH/UQlFCKDGiA==" saltValue="KUnni6YEm00anzSSvyLqQA==" spinCount="100000" sqref="IW2049:IW2054 IS2049:IU2054" name="Rango2_42_29"/>
    <protectedRange algorithmName="SHA-512" hashValue="9+DNppQbWrLYYUMoJ+lyQctV2bX3Vq9kZnegLbpjTLP49It2ovUbcartuoQTeXgP+TGpY//7mDH/UQlFCKDGiA==" saltValue="KUnni6YEm00anzSSvyLqQA==" spinCount="100000" sqref="IY2049:JL2054" name="Rango2_43_43"/>
    <protectedRange algorithmName="SHA-512" hashValue="9+DNppQbWrLYYUMoJ+lyQctV2bX3Vq9kZnegLbpjTLP49It2ovUbcartuoQTeXgP+TGpY//7mDH/UQlFCKDGiA==" saltValue="KUnni6YEm00anzSSvyLqQA==" spinCount="100000" sqref="JN2049:JV2054" name="Rango2_44_43"/>
    <protectedRange algorithmName="SHA-512" hashValue="9+DNppQbWrLYYUMoJ+lyQctV2bX3Vq9kZnegLbpjTLP49It2ovUbcartuoQTeXgP+TGpY//7mDH/UQlFCKDGiA==" saltValue="KUnni6YEm00anzSSvyLqQA==" spinCount="100000" sqref="JX2049:KE2054" name="Rango2_45_45"/>
    <protectedRange algorithmName="SHA-512" hashValue="9+DNppQbWrLYYUMoJ+lyQctV2bX3Vq9kZnegLbpjTLP49It2ovUbcartuoQTeXgP+TGpY//7mDH/UQlFCKDGiA==" saltValue="KUnni6YEm00anzSSvyLqQA==" spinCount="100000" sqref="KG2049:KG2054" name="Rango2_46_42"/>
    <protectedRange algorithmName="SHA-512" hashValue="9+DNppQbWrLYYUMoJ+lyQctV2bX3Vq9kZnegLbpjTLP49It2ovUbcartuoQTeXgP+TGpY//7mDH/UQlFCKDGiA==" saltValue="KUnni6YEm00anzSSvyLqQA==" spinCount="100000" sqref="KI2049:MO2054" name="Rango2_47_37"/>
    <protectedRange algorithmName="SHA-512" hashValue="Gqwr8n5jYbCESAqCFk8dpOzViQICBV+k0xoqBoQaZ5lHaRlvT9TZDB4yXtm+qC6OhD064ZDBOFWkwo+LHXu1sg==" saltValue="gEL9PCN2ekF2IxW9yqAGYA==" spinCount="100000" sqref="IR2055:IR2096" name="Rango2_40_2_1_34"/>
    <protectedRange algorithmName="SHA-512" hashValue="D8TacORwT7iz0mF9GEucchnMHfB5er2FFjQsxyeWWyeJkM6Bt3gYQ3LbcHPxZXFpVAYtFOuTrzYOCJrlZDx16g==" saltValue="QtCzIBktdS4NZkOEGcLTRQ==" spinCount="100000" sqref="IV2055:IV2096" name="Rango2_41_1_32"/>
    <protectedRange algorithmName="SHA-512" hashValue="9+DNppQbWrLYYUMoJ+lyQctV2bX3Vq9kZnegLbpjTLP49It2ovUbcartuoQTeXgP+TGpY//7mDH/UQlFCKDGiA==" saltValue="KUnni6YEm00anzSSvyLqQA==" spinCount="100000" sqref="IW2055:IW2096 IS2055:IU2096" name="Rango2_42_30"/>
    <protectedRange algorithmName="SHA-512" hashValue="9+DNppQbWrLYYUMoJ+lyQctV2bX3Vq9kZnegLbpjTLP49It2ovUbcartuoQTeXgP+TGpY//7mDH/UQlFCKDGiA==" saltValue="KUnni6YEm00anzSSvyLqQA==" spinCount="100000" sqref="IY2055:JL2096" name="Rango2_43_44"/>
    <protectedRange algorithmName="SHA-512" hashValue="9+DNppQbWrLYYUMoJ+lyQctV2bX3Vq9kZnegLbpjTLP49It2ovUbcartuoQTeXgP+TGpY//7mDH/UQlFCKDGiA==" saltValue="KUnni6YEm00anzSSvyLqQA==" spinCount="100000" sqref="JN2055:JV2096" name="Rango2_44_44"/>
    <protectedRange algorithmName="SHA-512" hashValue="9+DNppQbWrLYYUMoJ+lyQctV2bX3Vq9kZnegLbpjTLP49It2ovUbcartuoQTeXgP+TGpY//7mDH/UQlFCKDGiA==" saltValue="KUnni6YEm00anzSSvyLqQA==" spinCount="100000" sqref="JX2055:KE2096" name="Rango2_45_46"/>
    <protectedRange algorithmName="SHA-512" hashValue="9+DNppQbWrLYYUMoJ+lyQctV2bX3Vq9kZnegLbpjTLP49It2ovUbcartuoQTeXgP+TGpY//7mDH/UQlFCKDGiA==" saltValue="KUnni6YEm00anzSSvyLqQA==" spinCount="100000" sqref="KG2055:KG2096" name="Rango2_46_43"/>
    <protectedRange algorithmName="SHA-512" hashValue="9+DNppQbWrLYYUMoJ+lyQctV2bX3Vq9kZnegLbpjTLP49It2ovUbcartuoQTeXgP+TGpY//7mDH/UQlFCKDGiA==" saltValue="KUnni6YEm00anzSSvyLqQA==" spinCount="100000" sqref="KI2055:MO2096" name="Rango2_47_38"/>
    <protectedRange algorithmName="SHA-512" hashValue="Gqwr8n5jYbCESAqCFk8dpOzViQICBV+k0xoqBoQaZ5lHaRlvT9TZDB4yXtm+qC6OhD064ZDBOFWkwo+LHXu1sg==" saltValue="gEL9PCN2ekF2IxW9yqAGYA==" spinCount="100000" sqref="IR2097:IR2107" name="Rango2_40_2_1_35"/>
    <protectedRange algorithmName="SHA-512" hashValue="D8TacORwT7iz0mF9GEucchnMHfB5er2FFjQsxyeWWyeJkM6Bt3gYQ3LbcHPxZXFpVAYtFOuTrzYOCJrlZDx16g==" saltValue="QtCzIBktdS4NZkOEGcLTRQ==" spinCount="100000" sqref="IV2097:IV2107" name="Rango2_41_1_33"/>
    <protectedRange algorithmName="SHA-512" hashValue="9+DNppQbWrLYYUMoJ+lyQctV2bX3Vq9kZnegLbpjTLP49It2ovUbcartuoQTeXgP+TGpY//7mDH/UQlFCKDGiA==" saltValue="KUnni6YEm00anzSSvyLqQA==" spinCount="100000" sqref="IW2097:IW2107 IS2097:IU2107" name="Rango2_42_31"/>
    <protectedRange algorithmName="SHA-512" hashValue="9+DNppQbWrLYYUMoJ+lyQctV2bX3Vq9kZnegLbpjTLP49It2ovUbcartuoQTeXgP+TGpY//7mDH/UQlFCKDGiA==" saltValue="KUnni6YEm00anzSSvyLqQA==" spinCount="100000" sqref="JN2097:JV2107" name="Rango2_44_45"/>
    <protectedRange algorithmName="SHA-512" hashValue="9+DNppQbWrLYYUMoJ+lyQctV2bX3Vq9kZnegLbpjTLP49It2ovUbcartuoQTeXgP+TGpY//7mDH/UQlFCKDGiA==" saltValue="KUnni6YEm00anzSSvyLqQA==" spinCount="100000" sqref="JX2097:KE2107" name="Rango2_45_47"/>
    <protectedRange algorithmName="SHA-512" hashValue="9+DNppQbWrLYYUMoJ+lyQctV2bX3Vq9kZnegLbpjTLP49It2ovUbcartuoQTeXgP+TGpY//7mDH/UQlFCKDGiA==" saltValue="KUnni6YEm00anzSSvyLqQA==" spinCount="100000" sqref="KG2097:KG2107" name="Rango2_46_44"/>
    <protectedRange algorithmName="SHA-512" hashValue="9+DNppQbWrLYYUMoJ+lyQctV2bX3Vq9kZnegLbpjTLP49It2ovUbcartuoQTeXgP+TGpY//7mDH/UQlFCKDGiA==" saltValue="KUnni6YEm00anzSSvyLqQA==" spinCount="100000" sqref="KI2097:MO2107" name="Rango2_47_39"/>
    <protectedRange password="CF7A" sqref="H2152" name="Rango2_61_2_6"/>
    <protectedRange password="CF7A" sqref="H2153" name="Rango2_61_2_6_1"/>
    <protectedRange password="CF7A" sqref="H2154:H2155" name="Rango2_61_2_6_2"/>
    <protectedRange algorithmName="SHA-512" hashValue="Umj9+5Ys20VQPxBFtc6qE5LtKKSgPKwit+B8dd4XnEUaLfBM2ozpkEC4YxwK0SbBiAHDDex+pY+LomQ0lyuamQ==" saltValue="N2/MCRws+mmA+NXw0axolg==" spinCount="100000" sqref="GI2320:GI2361 FX2320:FX2361 GK2320:GK2361 GA2320:GA2361 GD2320:GD2361 GG2320:GG2361" name="Rango2_31_2_44"/>
    <protectedRange algorithmName="SHA-512" hashValue="6a5oYwZw9WJcgjqXpleUXH8uaqNEuymPPpeOb7lKBc1WoM6IG/DNyDLWmj2lYwxnZO2yhl+B61kwrxD9m9AdhQ==" saltValue="tdNQPzLQd+n9Ww064QJIaQ==" spinCount="100000" sqref="H2380" name="Rango2_61_1_42"/>
    <protectedRange algorithmName="SHA-512" hashValue="XM8+0Jh5zLWw02PI0Lt8dLqjTcW5ulySion19FAnruDN6QRp4UwcVqdfQxnOQAItgpWG7rNsELzjwy0iXOonxw==" saltValue="Sd4WFUedDfLKoMQTDrxJuQ==" spinCount="100000" sqref="J2380" name="Rango2_88_4_4_1_5"/>
    <protectedRange algorithmName="SHA-512" hashValue="EMMPgE8t/az1rHHzaZAQIhz+GQV0k2O/tQGA96sJqEEMzz1efIRa4CcLzC7iY9CCscto3g7dwz41haOE28iXYg==" saltValue="CVzFsG4X4LXUMo7796PiDQ==" spinCount="100000" sqref="I2380 K2380:L2380 B2380 D2380:G2380" name="Rango2_10_1_45"/>
    <protectedRange algorithmName="SHA-512" hashValue="6a5oYwZw9WJcgjqXpleUXH8uaqNEuymPPpeOb7lKBc1WoM6IG/DNyDLWmj2lYwxnZO2yhl+B61kwrxD9m9AdhQ==" saltValue="tdNQPzLQd+n9Ww064QJIaQ==" spinCount="100000" sqref="H2385" name="Rango2_61_2_3"/>
    <protectedRange algorithmName="SHA-512" hashValue="XM8+0Jh5zLWw02PI0Lt8dLqjTcW5ulySion19FAnruDN6QRp4UwcVqdfQxnOQAItgpWG7rNsELzjwy0iXOonxw==" saltValue="Sd4WFUedDfLKoMQTDrxJuQ==" spinCount="100000" sqref="J2385" name="Rango2_88_4_4_2_2"/>
    <protectedRange algorithmName="SHA-512" hashValue="EMMPgE8t/az1rHHzaZAQIhz+GQV0k2O/tQGA96sJqEEMzz1efIRa4CcLzC7iY9CCscto3g7dwz41haOE28iXYg==" saltValue="CVzFsG4X4LXUMo7796PiDQ==" spinCount="100000" sqref="I2385 K2385:L2385 B2385 D2385:G2385" name="Rango2_10_2_3"/>
    <protectedRange algorithmName="SHA-512" hashValue="RQ91b7oAw60DVtcgB2vRpial2kSdzJx5guGCTYUwXYkKrtrUHfiYnLf9R+SNpYXlJDYpyEJLhcWwP0EqNN86dQ==" saltValue="W3RbH3zrcY9sy39xNwXNxg==" spinCount="100000" sqref="BU2380:BX2380 AZ2380:BH2380" name="Rango2_88_99_1_5"/>
    <protectedRange algorithmName="SHA-512" hashValue="fMbmUM1DQ7FuAPRNvFL5mPdHUYjQnlLFhkuaxvHguaqR7aWyDxcmJs0jLYQfQKY+oyhsMb4Lew4VL6i7um3/ew==" saltValue="ydaTm0CeH8+/cYqoL/AMaQ==" spinCount="100000" sqref="AT2380 AV2380:AY2380" name="Rango2_88_91_1_45"/>
    <protectedRange algorithmName="SHA-512" hashValue="CHipOQaT63FWw628cQcXXJRZlrbNZ7OgmnEbDx38UmmH7z19GRYEzXFiVOzHAy1OAaAbST7g2bHZHDKQp2qm3w==" saltValue="iRVuL+373yLHv0ZHzS9qog==" spinCount="100000" sqref="AF2380:AG2380 AI2380 AK2380" name="Rango2_88_7_5_1_6"/>
    <protectedRange algorithmName="SHA-512" hashValue="NkG6oHuDGvGBEiLAAq8MEJHEfLQUMyjihfH+DBXhT+eQW0r1yri7tOJEFRM9nbOejjjXiviq9RFo7KB7wF+xJA==" saltValue="bpjB0AAANu2X/PeR3eiFkA==" spinCount="100000" sqref="AL2380:AR2380" name="Rango2_88_65_1_42"/>
    <protectedRange algorithmName="SHA-512" hashValue="fPHvtIAf3pQeZUoAI9C2/vdXMHBpqqEq+67P5Ypyu4+9IWqs3yc9TZcMWQ0THLxUwqseQPyVvakuYFtCwJHsxA==" saltValue="QHIogSs2PrwAfdqa9PAOFQ==" spinCount="100000" sqref="AB2380" name="Rango2_88_5_5_1_41"/>
    <protectedRange algorithmName="SHA-512" hashValue="LEEeiU6pKqm7TAP46VGlz0q+evvFwpT/0iLpRuWuQ7MacbP0OGL1/FSmrIEOg2rb6M+Jla2bPbVWiGag27j87w==" saltValue="HEVt+pS5OloNDlqSnzGLLw==" spinCount="100000" sqref="AH2380" name="Rango2_8_7_1_44"/>
    <protectedRange algorithmName="SHA-512" hashValue="q2z5hEFmXS0v2chiPTC/VCoDWNlnhp+Xe6Ybfxe48vIsnB/KTJQxJv+pFUnCXfZ9T6vyJopuqFFNROfQTW/JUw==" saltValue="IctfdGJb5tOTpq+KPi9vww==" spinCount="100000" sqref="AD2380:AE2380" name="Rango2_88_39_1_43"/>
    <protectedRange algorithmName="SHA-512" hashValue="AYYX88LSDB6RDNMvSqt0KPGWPjBqTk56tMxTOlv5QD61MGTKAAQnSnudvNDWPN0Bbllh2qRQC+P5uq7goxjdrw==" saltValue="i/iPMewnks1FoXYOjKMEVg==" spinCount="100000" sqref="AA2380" name="Rango2_87_6_1_4"/>
    <protectedRange algorithmName="SHA-512" hashValue="NUll9P9xh7KbSfMYpMxsRZLfDw/y/AzW2LSWlpXVscBDqiAxmzo71xjs+a2lh+jRa7pceOC849slke4+ZKx8LA==" saltValue="8qbkKpQ+CiQuLnqgShNvXA==" spinCount="100000" sqref="S2380" name="Rango2_88_6_1_42"/>
    <protectedRange algorithmName="SHA-512" hashValue="KHhv3JU/LRdRrRTxxkgFceEHPZ5UzadmpZRZR3zmQRnPvkUJZuanRafIJ+qde0IWwLZSvFIQDyUAHq6v6k7XIg==" saltValue="2GKG1kCzVNNcn+vbOPuhJA==" spinCount="100000" sqref="P2380" name="Rango2_2_5_1_5"/>
    <protectedRange algorithmName="SHA-512" hashValue="XZw03RosI/l0z9FxmTtF29EdZ7P+4+ybhqoaAAUmURojSR5XbGfjC4f2i8gMqfY+RI9JvfdCA6PSh9TduXfUxA==" saltValue="5TPtLq2WoiRSae/yaDPnTw==" spinCount="100000" sqref="CR2380:CS2380 CO2380:CP2380 CU2380:CX2380 CD2380:CE2380 N2380 BQ2380:BT2380 Q2380:R2380 CZ2380:DM2380 CI2380:CJ2380 BI2380:BK2380 T2380:Z2380 AS2380 AU2380 BY2380:CA2380" name="Rango2_99_1_7"/>
    <protectedRange algorithmName="SHA-512" hashValue="9+DNppQbWrLYYUMoJ+lyQctV2bX3Vq9kZnegLbpjTLP49It2ovUbcartuoQTeXgP+TGpY//7mDH/UQlFCKDGiA==" saltValue="KUnni6YEm00anzSSvyLqQA==" spinCount="100000" sqref="AC2380" name="Rango2_16_49"/>
    <protectedRange algorithmName="SHA-512" hashValue="RQ91b7oAw60DVtcgB2vRpial2kSdzJx5guGCTYUwXYkKrtrUHfiYnLf9R+SNpYXlJDYpyEJLhcWwP0EqNN86dQ==" saltValue="W3RbH3zrcY9sy39xNwXNxg==" spinCount="100000" sqref="BU2385:BX2385 AZ2385:BH2385" name="Rango2_88_99_2_42"/>
    <protectedRange algorithmName="SHA-512" hashValue="fMbmUM1DQ7FuAPRNvFL5mPdHUYjQnlLFhkuaxvHguaqR7aWyDxcmJs0jLYQfQKY+oyhsMb4Lew4VL6i7um3/ew==" saltValue="ydaTm0CeH8+/cYqoL/AMaQ==" spinCount="100000" sqref="AT2385 AV2385:AY2385" name="Rango2_88_91_2_2"/>
    <protectedRange algorithmName="SHA-512" hashValue="CHipOQaT63FWw628cQcXXJRZlrbNZ7OgmnEbDx38UmmH7z19GRYEzXFiVOzHAy1OAaAbST7g2bHZHDKQp2qm3w==" saltValue="iRVuL+373yLHv0ZHzS9qog==" spinCount="100000" sqref="AF2385:AG2385 AI2385 AK2385" name="Rango2_88_7_5_2_40"/>
    <protectedRange algorithmName="SHA-512" hashValue="NkG6oHuDGvGBEiLAAq8MEJHEfLQUMyjihfH+DBXhT+eQW0r1yri7tOJEFRM9nbOejjjXiviq9RFo7KB7wF+xJA==" saltValue="bpjB0AAANu2X/PeR3eiFkA==" spinCount="100000" sqref="AL2385:AR2385" name="Rango2_88_65_2_2"/>
    <protectedRange algorithmName="SHA-512" hashValue="fPHvtIAf3pQeZUoAI9C2/vdXMHBpqqEq+67P5Ypyu4+9IWqs3yc9TZcMWQ0THLxUwqseQPyVvakuYFtCwJHsxA==" saltValue="QHIogSs2PrwAfdqa9PAOFQ==" spinCount="100000" sqref="AB2385" name="Rango2_88_5_5_2_2"/>
    <protectedRange algorithmName="SHA-512" hashValue="LEEeiU6pKqm7TAP46VGlz0q+evvFwpT/0iLpRuWuQ7MacbP0OGL1/FSmrIEOg2rb6M+Jla2bPbVWiGag27j87w==" saltValue="HEVt+pS5OloNDlqSnzGLLw==" spinCount="100000" sqref="AH2385" name="Rango2_8_7_2_2"/>
    <protectedRange algorithmName="SHA-512" hashValue="q2z5hEFmXS0v2chiPTC/VCoDWNlnhp+Xe6Ybfxe48vIsnB/KTJQxJv+pFUnCXfZ9T6vyJopuqFFNROfQTW/JUw==" saltValue="IctfdGJb5tOTpq+KPi9vww==" spinCount="100000" sqref="AD2385:AE2385" name="Rango2_88_39_2_2"/>
    <protectedRange algorithmName="SHA-512" hashValue="AYYX88LSDB6RDNMvSqt0KPGWPjBqTk56tMxTOlv5QD61MGTKAAQnSnudvNDWPN0Bbllh2qRQC+P5uq7goxjdrw==" saltValue="i/iPMewnks1FoXYOjKMEVg==" spinCount="100000" sqref="AA2385" name="Rango2_87_6_2_3"/>
    <protectedRange algorithmName="SHA-512" hashValue="NUll9P9xh7KbSfMYpMxsRZLfDw/y/AzW2LSWlpXVscBDqiAxmzo71xjs+a2lh+jRa7pceOC849slke4+ZKx8LA==" saltValue="8qbkKpQ+CiQuLnqgShNvXA==" spinCount="100000" sqref="S2385" name="Rango2_88_6_2_2"/>
    <protectedRange algorithmName="SHA-512" hashValue="KHhv3JU/LRdRrRTxxkgFceEHPZ5UzadmpZRZR3zmQRnPvkUJZuanRafIJ+qde0IWwLZSvFIQDyUAHq6v6k7XIg==" saltValue="2GKG1kCzVNNcn+vbOPuhJA==" spinCount="100000" sqref="P2385" name="Rango2_2_5_2_2"/>
    <protectedRange algorithmName="SHA-512" hashValue="XZw03RosI/l0z9FxmTtF29EdZ7P+4+ybhqoaAAUmURojSR5XbGfjC4f2i8gMqfY+RI9JvfdCA6PSh9TduXfUxA==" saltValue="5TPtLq2WoiRSae/yaDPnTw==" spinCount="100000" sqref="CR2385:CS2385 CO2385:CP2385 CU2385:CX2385 CD2385:CE2385 N2385 BQ2385:BT2385 Q2385:R2385 CZ2385:DM2385 CI2385:CJ2385 BI2385:BJ2385 T2385:Z2385 AS2385 AU2385 BY2385:CA2385" name="Rango2_99_2_45"/>
    <protectedRange algorithmName="SHA-512" hashValue="9+DNppQbWrLYYUMoJ+lyQctV2bX3Vq9kZnegLbpjTLP49It2ovUbcartuoQTeXgP+TGpY//7mDH/UQlFCKDGiA==" saltValue="KUnni6YEm00anzSSvyLqQA==" spinCount="100000" sqref="AC2385" name="Rango2_22_40"/>
    <protectedRange algorithmName="SHA-512" hashValue="Umj9+5Ys20VQPxBFtc6qE5LtKKSgPKwit+B8dd4XnEUaLfBM2ozpkEC4YxwK0SbBiAHDDex+pY+LomQ0lyuamQ==" saltValue="N2/MCRws+mmA+NXw0axolg==" spinCount="100000" sqref="GI2362 GG2362 GD2362 GA2362 GK2362 FX2362" name="Rango2_31_2_45"/>
    <protectedRange algorithmName="SHA-512" hashValue="Umj9+5Ys20VQPxBFtc6qE5LtKKSgPKwit+B8dd4XnEUaLfBM2ozpkEC4YxwK0SbBiAHDDex+pY+LomQ0lyuamQ==" saltValue="N2/MCRws+mmA+NXw0axolg==" spinCount="100000" sqref="GI2363 GG2363 GD2363 GA2363 GK2363 FX2363" name="Rango2_31_2_50"/>
    <protectedRange algorithmName="SHA-512" hashValue="Umj9+5Ys20VQPxBFtc6qE5LtKKSgPKwit+B8dd4XnEUaLfBM2ozpkEC4YxwK0SbBiAHDDex+pY+LomQ0lyuamQ==" saltValue="N2/MCRws+mmA+NXw0axolg==" spinCount="100000" sqref="GI2364:GI2365 GG2364:GG2365 GD2364:GD2365 GA2364:GA2365 GK2364:GK2365 FX2364:FX2365" name="Rango2_31_2_53"/>
    <protectedRange algorithmName="SHA-512" hashValue="EEHzbvEYwO1eufllBljOz0uf9BJ2ENtvOScQ7IsS321QhYbwKn7qhHKKP8cKj02rTDvVRMWvwQ1ZP0mZWsBprQ==" saltValue="CjXqBRFbKezlWOFV37MnDQ==" spinCount="100000" sqref="GP2380:GQ2380 GV2380 GM2380" name="Rango2_30_2_1_5"/>
    <protectedRange algorithmName="SHA-512" hashValue="Rgskw+AQdeJ5qbJdarzTa3SCkJfDGziy0Uan5N0F3IWn/H3Z/e+VcB56R7Nes7MPxNHewNP1sSSucVjz3iTLeA==" saltValue="qKZH3DnwaZHBzy3cBZo1qQ==" spinCount="100000" sqref="GE2380" name="Rango2_31_28_1_42"/>
    <protectedRange algorithmName="SHA-512" hashValue="Umj9+5Ys20VQPxBFtc6qE5LtKKSgPKwit+B8dd4XnEUaLfBM2ozpkEC4YxwK0SbBiAHDDex+pY+LomQ0lyuamQ==" saltValue="N2/MCRws+mmA+NXw0axolg==" spinCount="100000" sqref="GI2380 GG2380 GD2380 GA2380 GK2380 FX2380" name="Rango2_31_2_1_6"/>
    <protectedRange algorithmName="SHA-512" hashValue="q2z5hEFmXS0v2chiPTC/VCoDWNlnhp+Xe6Ybfxe48vIsnB/KTJQxJv+pFUnCXfZ9T6vyJopuqFFNROfQTW/JUw==" saltValue="IctfdGJb5tOTpq+KPi9vww==" spinCount="100000" sqref="HZ2380 IC2380:II2380" name="Rango2_88_39_1_44"/>
    <protectedRange algorithmName="SHA-512" hashValue="XZw03RosI/l0z9FxmTtF29EdZ7P+4+ybhqoaAAUmURojSR5XbGfjC4f2i8gMqfY+RI9JvfdCA6PSh9TduXfUxA==" saltValue="5TPtLq2WoiRSae/yaDPnTw==" spinCount="100000" sqref="FP2380:FQ2380 EQ2380:ER2380 EU2380:EV2380 FE2380 GN2380 GS2380 FY2380 IA2380 FT2380 EN2380 GL2380 GJ2380 GX2380:GY2380 FH2380 HI2380 IK2380:IL2380 HT2380:HY2380 FV2380:FW2380 DZ2380:EI2380 IN2380" name="Rango2_99_1_8"/>
    <protectedRange algorithmName="SHA-512" hashValue="YXHanhqXL0e4jPrzkCF8r/22WmlCviFUW909WKuG1JOcU0mp0/Huh0aP3EaGYxV2ep0WGu48HsShAy4Ka2uOiw==" saltValue="h/7U5iwJm7DLR4tRVfwZYw==" spinCount="100000" sqref="GH2380 GB2380" name="Rango2_33_1_5"/>
    <protectedRange algorithmName="SHA-512" hashValue="pL4tgTKqwEsWSIEGFTBd+4pvEhE7d5Q99Eijs+L/Y1rhA0saQGGRJw5Pv2HLOP0quglztFwB6WVnQ1YGxd4AiQ==" saltValue="IF5mhk2RcoEjrcYppes1VA==" spinCount="100000" sqref="FS2380" name="Rango2_30_1_4"/>
    <protectedRange algorithmName="SHA-512" hashValue="9+DNppQbWrLYYUMoJ+lyQctV2bX3Vq9kZnegLbpjTLP49It2ovUbcartuoQTeXgP+TGpY//7mDH/UQlFCKDGiA==" saltValue="KUnni6YEm00anzSSvyLqQA==" spinCount="100000" sqref="FD2380 GW2380 EX2380:EZ2380 FB2380 FG2380 FJ2380:FK2380 EM2380 FM2380:FN2380 HC2380:HH2380 HR2380:HS2380" name="Rango2_16_50"/>
    <protectedRange algorithmName="SHA-512" hashValue="EEHzbvEYwO1eufllBljOz0uf9BJ2ENtvOScQ7IsS321QhYbwKn7qhHKKP8cKj02rTDvVRMWvwQ1ZP0mZWsBprQ==" saltValue="CjXqBRFbKezlWOFV37MnDQ==" spinCount="100000" sqref="GP2385:GQ2385 GV2385 GM2385" name="Rango2_30_2_2_43"/>
    <protectedRange algorithmName="SHA-512" hashValue="Rgskw+AQdeJ5qbJdarzTa3SCkJfDGziy0Uan5N0F3IWn/H3Z/e+VcB56R7Nes7MPxNHewNP1sSSucVjz3iTLeA==" saltValue="qKZH3DnwaZHBzy3cBZo1qQ==" spinCount="100000" sqref="GE2385" name="Rango2_31_28_2_2"/>
    <protectedRange algorithmName="SHA-512" hashValue="Umj9+5Ys20VQPxBFtc6qE5LtKKSgPKwit+B8dd4XnEUaLfBM2ozpkEC4YxwK0SbBiAHDDex+pY+LomQ0lyuamQ==" saltValue="N2/MCRws+mmA+NXw0axolg==" spinCount="100000" sqref="GI2385 GG2385 GD2385 GA2385 GK2385 FX2385" name="Rango2_31_2_2_42"/>
    <protectedRange algorithmName="SHA-512" hashValue="q2z5hEFmXS0v2chiPTC/VCoDWNlnhp+Xe6Ybfxe48vIsnB/KTJQxJv+pFUnCXfZ9T6vyJopuqFFNROfQTW/JUw==" saltValue="IctfdGJb5tOTpq+KPi9vww==" spinCount="100000" sqref="HZ2385 IC2385:II2385" name="Rango2_88_39_2_3"/>
    <protectedRange algorithmName="SHA-512" hashValue="XZw03RosI/l0z9FxmTtF29EdZ7P+4+ybhqoaAAUmURojSR5XbGfjC4f2i8gMqfY+RI9JvfdCA6PSh9TduXfUxA==" saltValue="5TPtLq2WoiRSae/yaDPnTw==" spinCount="100000" sqref="FP2385:FQ2385 EQ2385:ER2385 EU2385:EV2385 FE2385 GN2385 GS2385 FY2385 IA2385 FT2385 EN2385 GL2385 GJ2385 GX2385:GY2385 FH2385 HI2385 IK2385:IL2385 HT2385:HY2385 FV2385:FW2385 DZ2385:EI2385 IN2385" name="Rango2_99_2_46"/>
    <protectedRange algorithmName="SHA-512" hashValue="YXHanhqXL0e4jPrzkCF8r/22WmlCviFUW909WKuG1JOcU0mp0/Huh0aP3EaGYxV2ep0WGu48HsShAy4Ka2uOiw==" saltValue="h/7U5iwJm7DLR4tRVfwZYw==" spinCount="100000" sqref="GH2385 GB2385" name="Rango2_33_2_2"/>
    <protectedRange algorithmName="SHA-512" hashValue="pL4tgTKqwEsWSIEGFTBd+4pvEhE7d5Q99Eijs+L/Y1rhA0saQGGRJw5Pv2HLOP0quglztFwB6WVnQ1YGxd4AiQ==" saltValue="IF5mhk2RcoEjrcYppes1VA==" spinCount="100000" sqref="FS2385" name="Rango2_30_3_2"/>
    <protectedRange algorithmName="SHA-512" hashValue="9+DNppQbWrLYYUMoJ+lyQctV2bX3Vq9kZnegLbpjTLP49It2ovUbcartuoQTeXgP+TGpY//7mDH/UQlFCKDGiA==" saltValue="KUnni6YEm00anzSSvyLqQA==" spinCount="100000" sqref="FD2385 GW2385 EX2385:EZ2385 FB2385 FG2385 FJ2385:FK2385 EM2385 FM2385:FN2385 HC2385:HH2385 HR2385:HS2385" name="Rango2_22_41"/>
    <protectedRange algorithmName="SHA-512" hashValue="Gqwr8n5jYbCESAqCFk8dpOzViQICBV+k0xoqBoQaZ5lHaRlvT9TZDB4yXtm+qC6OhD064ZDBOFWkwo+LHXu1sg==" saltValue="gEL9PCN2ekF2IxW9yqAGYA==" spinCount="100000" sqref="IR2380" name="Rango2_40_2_1_36"/>
    <protectedRange algorithmName="SHA-512" hashValue="D8TacORwT7iz0mF9GEucchnMHfB5er2FFjQsxyeWWyeJkM6Bt3gYQ3LbcHPxZXFpVAYtFOuTrzYOCJrlZDx16g==" saltValue="QtCzIBktdS4NZkOEGcLTRQ==" spinCount="100000" sqref="IV2380" name="Rango2_41_1_34"/>
    <protectedRange algorithmName="SHA-512" hashValue="9+DNppQbWrLYYUMoJ+lyQctV2bX3Vq9kZnegLbpjTLP49It2ovUbcartuoQTeXgP+TGpY//7mDH/UQlFCKDGiA==" saltValue="KUnni6YEm00anzSSvyLqQA==" spinCount="100000" sqref="IW2380 IS2380:IU2380 IY2380:JL2380 JN2380:JV2380 JX2380:KE2380 KG2380 KI2380:MO2380" name="Rango2_16_51"/>
    <protectedRange algorithmName="SHA-512" hashValue="Gqwr8n5jYbCESAqCFk8dpOzViQICBV+k0xoqBoQaZ5lHaRlvT9TZDB4yXtm+qC6OhD064ZDBOFWkwo+LHXu1sg==" saltValue="gEL9PCN2ekF2IxW9yqAGYA==" spinCount="100000" sqref="IR2385" name="Rango2_40_2_2_1"/>
    <protectedRange algorithmName="SHA-512" hashValue="D8TacORwT7iz0mF9GEucchnMHfB5er2FFjQsxyeWWyeJkM6Bt3gYQ3LbcHPxZXFpVAYtFOuTrzYOCJrlZDx16g==" saltValue="QtCzIBktdS4NZkOEGcLTRQ==" spinCount="100000" sqref="IV2385" name="Rango2_41_2_1"/>
    <protectedRange algorithmName="SHA-512" hashValue="9+DNppQbWrLYYUMoJ+lyQctV2bX3Vq9kZnegLbpjTLP49It2ovUbcartuoQTeXgP+TGpY//7mDH/UQlFCKDGiA==" saltValue="KUnni6YEm00anzSSvyLqQA==" spinCount="100000" sqref="IW2385 IS2385:IU2385 IY2385:JL2385 JN2385:JV2385 JX2385:KE2385 KG2385 KI2385:MO2385" name="Rango2_22_42"/>
    <protectedRange algorithmName="SHA-512" hashValue="EMMPgE8t/az1rHHzaZAQIhz+GQV0k2O/tQGA96sJqEEMzz1efIRa4CcLzC7iY9CCscto3g7dwz41haOE28iXYg==" saltValue="CVzFsG4X4LXUMo7796PiDQ==" spinCount="100000" sqref="I2572" name="Rango2_10_1_46"/>
    <protectedRange algorithmName="SHA-512" hashValue="EMMPgE8t/az1rHHzaZAQIhz+GQV0k2O/tQGA96sJqEEMzz1efIRa4CcLzC7iY9CCscto3g7dwz41haOE28iXYg==" saltValue="CVzFsG4X4LXUMo7796PiDQ==" spinCount="100000" sqref="KO2595" name="Rango2_10_5_2"/>
    <protectedRange algorithmName="SHA-512" hashValue="EMMPgE8t/az1rHHzaZAQIhz+GQV0k2O/tQGA96sJqEEMzz1efIRa4CcLzC7iY9CCscto3g7dwz41haOE28iXYg==" saltValue="CVzFsG4X4LXUMo7796PiDQ==" spinCount="100000" sqref="C3419:C3450" name="Rango2_10_2_4"/>
    <protectedRange algorithmName="SHA-512" hashValue="9+DNppQbWrLYYUMoJ+lyQctV2bX3Vq9kZnegLbpjTLP49It2ovUbcartuoQTeXgP+TGpY//7mDH/UQlFCKDGiA==" saltValue="KUnni6YEm00anzSSvyLqQA==" spinCount="100000" sqref="KS3419:KS3420" name="Rango2_3_14"/>
    <protectedRange algorithmName="SHA-512" hashValue="XZw03RosI/l0z9FxmTtF29EdZ7P+4+ybhqoaAAUmURojSR5XbGfjC4f2i8gMqfY+RI9JvfdCA6PSh9TduXfUxA==" saltValue="5TPtLq2WoiRSae/yaDPnTw==" spinCount="100000" sqref="I3:I8" name="Rango2_99_47"/>
  </protectedRanges>
  <customSheetViews>
    <customSheetView guid="{87C82D0B-BF3B-4D48-8D40-9A69123EBFA4}" scale="115" showAutoFilter="1" hiddenRows="1" hiddenColumns="1">
      <selection activeCell="B7" sqref="B7:H9"/>
      <pageMargins left="0.7" right="0.7" top="0.75" bottom="0.75" header="0.3" footer="0.3"/>
      <pageSetup orientation="portrait" verticalDpi="300" r:id="rId1"/>
      <autoFilter ref="B13:MJ526" xr:uid="{AC642D98-7C15-4DDC-B0E4-D4992F0E09A0}"/>
    </customSheetView>
  </customSheetViews>
  <phoneticPr fontId="22" type="noConversion"/>
  <conditionalFormatting sqref="D2:D8">
    <cfRule type="cellIs" dxfId="6" priority="26745" operator="equal">
      <formula>"SIN DATO"</formula>
    </cfRule>
    <cfRule type="cellIs" dxfId="5" priority="26746" operator="equal">
      <formula>"SIN ATENCIÓN"</formula>
    </cfRule>
    <cfRule type="cellIs" dxfId="4" priority="26747" operator="equal">
      <formula>"PROCESO PARCIAL DE ATENCIÓN"</formula>
    </cfRule>
    <cfRule type="cellIs" dxfId="3" priority="26748" operator="equal">
      <formula>"PROCESO COMPLETO DE ATENCIÓN"</formula>
    </cfRule>
  </conditionalFormatting>
  <dataValidations xWindow="988" yWindow="739" count="2">
    <dataValidation type="list" allowBlank="1" showInputMessage="1" showErrorMessage="1" sqref="D2:D8" xr:uid="{00000000-0002-0000-0200-000007000000}">
      <formula1>"PROCESO COMPLETO DE ATENCIÓN,PROCESO PARCIAL DE ATENCIÓN, SIN ATENCIÓN, SIN DATO"</formula1>
    </dataValidation>
    <dataValidation type="date" operator="greaterThan" allowBlank="1" showInputMessage="1" showErrorMessage="1" error="VERIFICAR FECHA" sqref="I3:I8" xr:uid="{0577E43D-D03C-41D3-A233-7E9B4DE15CE5}">
      <formula1>43831</formula1>
    </dataValidation>
  </dataValidations>
  <pageMargins left="0.7" right="0.7" top="0.75" bottom="0.75" header="0.3" footer="0.3"/>
  <pageSetup orientation="portrait" verticalDpi="300"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INSTRUCTIVO </vt:lpstr>
      <vt:lpstr>INDICADORES</vt:lpstr>
      <vt:lpstr>CPN 2022</vt:lpstr>
    </vt:vector>
  </TitlesOfParts>
  <Company>Windows XP Colossus Edition 2 Reloaded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Colossus User</dc:creator>
  <cp:lastModifiedBy>ARNOL NARVAEZ HIGON</cp:lastModifiedBy>
  <cp:lastPrinted>2013-06-06T22:13:03Z</cp:lastPrinted>
  <dcterms:created xsi:type="dcterms:W3CDTF">2011-06-21T18:46:29Z</dcterms:created>
  <dcterms:modified xsi:type="dcterms:W3CDTF">2023-11-01T16:28:42Z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echa de registro" linkTarget="INDIGENA">
    <vt:lpwstr>#¡REF!</vt:lpwstr>
  </property>
</Properties>
</file>