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D04DF5D5-4328-41C9-A48F-54EEA0CCDBC8}"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 l="1"/>
  <c r="P2" i="5"/>
  <c r="AK2" i="5"/>
  <c r="BM2" i="5"/>
  <c r="BN2" i="5"/>
  <c r="BO2" i="5"/>
  <c r="BQ2" i="5"/>
  <c r="CC2" i="5"/>
  <c r="CD2" i="5" s="1"/>
  <c r="CG2" i="5"/>
  <c r="CH2" i="5"/>
  <c r="CL2" i="5"/>
  <c r="CM2" i="5"/>
  <c r="CN2" i="5"/>
  <c r="CR2" i="5"/>
  <c r="CU2" i="5"/>
  <c r="CZ2" i="5"/>
  <c r="DR2" i="5"/>
  <c r="DU2" i="5"/>
  <c r="DV2" i="5" s="1"/>
  <c r="DS2" i="5" s="1"/>
  <c r="DW2" i="5"/>
  <c r="DX2" i="5"/>
  <c r="EL2" i="5"/>
  <c r="EQ2" i="5"/>
  <c r="EU2" i="5"/>
  <c r="FP2" i="5"/>
  <c r="GS2" i="5"/>
  <c r="HA2" i="5"/>
  <c r="HB2" i="5"/>
  <c r="HC2" i="5"/>
  <c r="HK2" i="5"/>
  <c r="HL2" i="5"/>
  <c r="HM2" i="5"/>
  <c r="HN2" i="5"/>
  <c r="HO2" i="5"/>
  <c r="HP2" i="5"/>
  <c r="HQ2" i="5"/>
  <c r="HR2" i="5"/>
  <c r="IN2" i="5"/>
  <c r="IP2" i="5"/>
  <c r="IY2" i="5"/>
  <c r="JN2" i="5" s="1"/>
  <c r="KG2" i="5"/>
  <c r="KI2" i="5"/>
  <c r="DT2" i="5"/>
  <c r="IK2" i="5"/>
  <c r="N3" i="5"/>
  <c r="P3" i="5"/>
  <c r="BM3" i="5"/>
  <c r="BN3" i="5"/>
  <c r="BO3" i="5"/>
  <c r="BP3" i="5" s="1"/>
  <c r="BQ3" i="5"/>
  <c r="CC3" i="5"/>
  <c r="CD3" i="5" s="1"/>
  <c r="CG3" i="5"/>
  <c r="CH3" i="5"/>
  <c r="CI3" i="5"/>
  <c r="CL3" i="5"/>
  <c r="CM3" i="5"/>
  <c r="CR3" i="5"/>
  <c r="CU3" i="5"/>
  <c r="CZ3" i="5"/>
  <c r="DR3" i="5"/>
  <c r="DU3" i="5"/>
  <c r="DV3" i="5" s="1"/>
  <c r="DS3" i="5" s="1"/>
  <c r="DW3" i="5"/>
  <c r="DX3" i="5" s="1"/>
  <c r="EL3" i="5"/>
  <c r="EQ3" i="5"/>
  <c r="EU3" i="5"/>
  <c r="FP3" i="5"/>
  <c r="GS3" i="5"/>
  <c r="HA3" i="5"/>
  <c r="HB3" i="5" s="1"/>
  <c r="HC3" i="5"/>
  <c r="HK3" i="5"/>
  <c r="HR3" i="5"/>
  <c r="IP3" i="5"/>
  <c r="IY3" i="5"/>
  <c r="JN3" i="5"/>
  <c r="JX3" i="5"/>
  <c r="KG3" i="5"/>
  <c r="KI3" i="5"/>
  <c r="AK3" i="5"/>
  <c r="N4" i="5"/>
  <c r="P4" i="5"/>
  <c r="BM4" i="5"/>
  <c r="BN4" i="5"/>
  <c r="BO4" i="5"/>
  <c r="DY4" i="5" s="1"/>
  <c r="DZ4" i="5" s="1"/>
  <c r="BQ4" i="5"/>
  <c r="CC4" i="5"/>
  <c r="CD4" i="5"/>
  <c r="CG4" i="5"/>
  <c r="CH4" i="5"/>
  <c r="CI4" i="5" s="1"/>
  <c r="CL4" i="5"/>
  <c r="CM4" i="5"/>
  <c r="CR4" i="5"/>
  <c r="CU4" i="5"/>
  <c r="CZ4" i="5"/>
  <c r="DR4" i="5"/>
  <c r="DU4" i="5"/>
  <c r="DV4" i="5"/>
  <c r="DS4" i="5" s="1"/>
  <c r="DW4" i="5"/>
  <c r="DX4" i="5"/>
  <c r="EL4" i="5"/>
  <c r="EQ4" i="5"/>
  <c r="EU4" i="5"/>
  <c r="FP4" i="5"/>
  <c r="GS4" i="5"/>
  <c r="HA4" i="5"/>
  <c r="HB4" i="5" s="1"/>
  <c r="HC4" i="5"/>
  <c r="HK4" i="5"/>
  <c r="HR4" i="5"/>
  <c r="IP4" i="5"/>
  <c r="IY4" i="5"/>
  <c r="JN4" i="5"/>
  <c r="JX4" i="5"/>
  <c r="KG4" i="5"/>
  <c r="KI4" i="5"/>
  <c r="HO4" i="5"/>
  <c r="IN4" i="5"/>
  <c r="AK4" i="5"/>
  <c r="IK4" i="5"/>
  <c r="N5" i="5"/>
  <c r="P5" i="5"/>
  <c r="BM5" i="5"/>
  <c r="BN5" i="5"/>
  <c r="BO5" i="5"/>
  <c r="BQ5" i="5"/>
  <c r="CC5" i="5"/>
  <c r="CD5" i="5" s="1"/>
  <c r="CG5" i="5"/>
  <c r="CH5" i="5"/>
  <c r="CL5" i="5"/>
  <c r="CM5" i="5"/>
  <c r="CR5" i="5"/>
  <c r="CU5" i="5"/>
  <c r="CZ5" i="5"/>
  <c r="DR5" i="5"/>
  <c r="DU5" i="5"/>
  <c r="DV5" i="5" s="1"/>
  <c r="DS5" i="5" s="1"/>
  <c r="DW5" i="5"/>
  <c r="DX5" i="5" s="1"/>
  <c r="EL5" i="5"/>
  <c r="EQ5" i="5"/>
  <c r="EU5" i="5"/>
  <c r="FP5" i="5"/>
  <c r="GS5" i="5"/>
  <c r="HA5" i="5"/>
  <c r="HB5" i="5" s="1"/>
  <c r="HC5" i="5"/>
  <c r="HK5" i="5"/>
  <c r="HR5" i="5"/>
  <c r="IP5" i="5"/>
  <c r="IY5" i="5"/>
  <c r="JN5" i="5"/>
  <c r="JX5" i="5"/>
  <c r="KG5" i="5"/>
  <c r="KI5" i="5"/>
  <c r="HO5" i="5"/>
  <c r="IN5" i="5"/>
  <c r="AK5" i="5"/>
  <c r="IK5" i="5"/>
  <c r="N6" i="5"/>
  <c r="P6" i="5"/>
  <c r="BM6" i="5"/>
  <c r="BN6" i="5"/>
  <c r="BO6" i="5"/>
  <c r="DY6" i="5" s="1"/>
  <c r="DZ6" i="5" s="1"/>
  <c r="BP6" i="5"/>
  <c r="BQ6" i="5"/>
  <c r="CC6" i="5"/>
  <c r="CD6" i="5" s="1"/>
  <c r="CG6" i="5"/>
  <c r="CH6" i="5"/>
  <c r="CI6" i="5" s="1"/>
  <c r="CL6" i="5"/>
  <c r="CM6" i="5"/>
  <c r="CR6" i="5"/>
  <c r="CU6" i="5"/>
  <c r="CZ6" i="5"/>
  <c r="HP6" i="5" s="1"/>
  <c r="DR6" i="5"/>
  <c r="DS6" i="5"/>
  <c r="DT6" i="5"/>
  <c r="DU6" i="5"/>
  <c r="DV6" i="5" s="1"/>
  <c r="DW6" i="5"/>
  <c r="DX6" i="5" s="1"/>
  <c r="EL6" i="5"/>
  <c r="EQ6" i="5"/>
  <c r="EU6" i="5"/>
  <c r="FD6" i="5"/>
  <c r="FB6" i="5" s="1"/>
  <c r="FP6" i="5"/>
  <c r="GS6" i="5"/>
  <c r="HA6" i="5"/>
  <c r="HB6" i="5"/>
  <c r="HC6" i="5"/>
  <c r="HK6" i="5"/>
  <c r="HR6" i="5"/>
  <c r="IP6" i="5"/>
  <c r="IY6" i="5"/>
  <c r="JX6" i="5" s="1"/>
  <c r="JN6" i="5"/>
  <c r="KG6" i="5"/>
  <c r="KI6" i="5"/>
  <c r="IN6" i="5"/>
  <c r="AK6" i="5"/>
  <c r="HQ6" i="5"/>
  <c r="IK6" i="5"/>
  <c r="N7" i="5"/>
  <c r="P7" i="5"/>
  <c r="BM7" i="5"/>
  <c r="HO7" i="5" s="1"/>
  <c r="HM7" i="5" s="1"/>
  <c r="BN7" i="5"/>
  <c r="BO7" i="5"/>
  <c r="BQ7" i="5"/>
  <c r="CC7" i="5"/>
  <c r="CD7" i="5"/>
  <c r="CG7" i="5"/>
  <c r="CH7" i="5"/>
  <c r="CI7" i="5"/>
  <c r="CL7" i="5"/>
  <c r="CM7" i="5"/>
  <c r="CN7" i="5" s="1"/>
  <c r="CR7" i="5"/>
  <c r="HP7" i="5" s="1"/>
  <c r="CU7" i="5"/>
  <c r="CZ7" i="5"/>
  <c r="DR7" i="5"/>
  <c r="DS7" i="5"/>
  <c r="DU7" i="5"/>
  <c r="DV7" i="5" s="1"/>
  <c r="DW7" i="5"/>
  <c r="DX7" i="5"/>
  <c r="DY7" i="5"/>
  <c r="DZ7" i="5"/>
  <c r="EL7" i="5"/>
  <c r="EQ7" i="5"/>
  <c r="EU7" i="5"/>
  <c r="FP7" i="5"/>
  <c r="GS7" i="5"/>
  <c r="HA7" i="5"/>
  <c r="HB7" i="5"/>
  <c r="HC7" i="5"/>
  <c r="HK7" i="5"/>
  <c r="HR7" i="5"/>
  <c r="IP7" i="5"/>
  <c r="BP7" i="5" s="1"/>
  <c r="IY7" i="5"/>
  <c r="KG7" i="5"/>
  <c r="KI7" i="5"/>
  <c r="IN7" i="5"/>
  <c r="AK7" i="5"/>
  <c r="HQ7" i="5"/>
  <c r="IK7" i="5"/>
  <c r="N8" i="5"/>
  <c r="P8" i="5"/>
  <c r="AK8" i="5"/>
  <c r="BM8" i="5"/>
  <c r="BN8" i="5"/>
  <c r="BO8" i="5"/>
  <c r="BQ8" i="5"/>
  <c r="CC8" i="5"/>
  <c r="CD8" i="5"/>
  <c r="CG8" i="5"/>
  <c r="CH8" i="5"/>
  <c r="CI8" i="5" s="1"/>
  <c r="CL8" i="5"/>
  <c r="CM8" i="5"/>
  <c r="CR8" i="5"/>
  <c r="CU8" i="5"/>
  <c r="CZ8" i="5"/>
  <c r="DR8" i="5"/>
  <c r="DS8" i="5"/>
  <c r="DU8" i="5"/>
  <c r="DV8" i="5"/>
  <c r="DW8" i="5"/>
  <c r="DX8" i="5" s="1"/>
  <c r="DY8" i="5"/>
  <c r="DZ8" i="5" s="1"/>
  <c r="EL8" i="5"/>
  <c r="EQ8" i="5"/>
  <c r="EU8" i="5"/>
  <c r="FP8" i="5"/>
  <c r="GS8" i="5"/>
  <c r="HA8" i="5"/>
  <c r="HB8" i="5"/>
  <c r="HC8" i="5"/>
  <c r="HK8" i="5"/>
  <c r="HR8" i="5"/>
  <c r="IP8" i="5"/>
  <c r="IY8" i="5"/>
  <c r="KG8" i="5"/>
  <c r="KI8" i="5"/>
  <c r="IN8" i="5"/>
  <c r="DT8" i="5"/>
  <c r="IK8" i="5"/>
  <c r="EK7" i="5" l="1"/>
  <c r="EM7" i="5" s="1"/>
  <c r="IC7" i="5"/>
  <c r="FS7" i="5"/>
  <c r="FV7" i="5"/>
  <c r="GG7" i="5"/>
  <c r="HP8" i="5"/>
  <c r="HN6" i="5"/>
  <c r="CO7" i="5"/>
  <c r="HL7" i="5" s="1"/>
  <c r="HP4" i="5"/>
  <c r="BP5" i="5"/>
  <c r="GP5" i="5" s="1"/>
  <c r="JX2" i="5"/>
  <c r="BP2" i="5"/>
  <c r="DQ2" i="5" s="1"/>
  <c r="DY2" i="5"/>
  <c r="DZ2" i="5" s="1"/>
  <c r="HP5" i="5"/>
  <c r="FG6" i="5"/>
  <c r="IQ7" i="5"/>
  <c r="IR7" i="5" s="1"/>
  <c r="IQ6" i="5"/>
  <c r="IR6" i="5" s="1"/>
  <c r="HP3" i="5"/>
  <c r="DY5" i="5"/>
  <c r="GU5" i="5"/>
  <c r="GV5" i="5" s="1"/>
  <c r="IQ5" i="5"/>
  <c r="IR5" i="5" s="1"/>
  <c r="EP5" i="5"/>
  <c r="EX5" i="5"/>
  <c r="FD5" i="5"/>
  <c r="FB5" i="5" s="1"/>
  <c r="FG5" i="5"/>
  <c r="FJ5" i="5"/>
  <c r="FM5" i="5"/>
  <c r="GG5" i="5"/>
  <c r="IC5" i="5"/>
  <c r="FS5" i="5"/>
  <c r="FV5" i="5"/>
  <c r="GD5" i="5"/>
  <c r="GA5" i="5"/>
  <c r="DT3" i="5"/>
  <c r="HQ3" i="5"/>
  <c r="IK3" i="5"/>
  <c r="DT5" i="5"/>
  <c r="HQ5" i="5"/>
  <c r="GG2" i="5"/>
  <c r="IC2" i="5"/>
  <c r="EP2" i="5"/>
  <c r="GP2" i="5"/>
  <c r="ET2" i="5"/>
  <c r="GU2" i="5"/>
  <c r="GV2" i="5" s="1"/>
  <c r="GA2" i="5"/>
  <c r="EX2" i="5"/>
  <c r="FD2" i="5"/>
  <c r="FB2" i="5" s="1"/>
  <c r="FG2" i="5"/>
  <c r="FM2" i="5"/>
  <c r="GD2" i="5"/>
  <c r="FS2" i="5"/>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FJ7" i="5"/>
  <c r="GU6" i="5"/>
  <c r="GV6" i="5" s="1"/>
  <c r="ET6" i="5"/>
  <c r="DZ5" i="5"/>
  <c r="CN8" i="5"/>
  <c r="CO8" i="5" s="1"/>
  <c r="HL8" i="5" s="1"/>
  <c r="HQ8" i="5"/>
  <c r="JX7" i="5"/>
  <c r="FG7" i="5"/>
  <c r="HO6" i="5"/>
  <c r="HM6" i="5" s="1"/>
  <c r="CI5" i="5"/>
  <c r="CO5" i="5" s="1"/>
  <c r="HL5" i="5" s="1"/>
  <c r="BP4" i="5"/>
  <c r="JN7" i="5"/>
  <c r="FD7" i="5"/>
  <c r="FB7" i="5" s="1"/>
  <c r="DT7" i="5"/>
  <c r="GP6" i="5"/>
  <c r="EP6" i="5"/>
  <c r="CN3" i="5"/>
  <c r="CO3" i="5" s="1"/>
  <c r="HL3" i="5" s="1"/>
  <c r="HO8" i="5"/>
  <c r="HM8" i="5" s="1"/>
  <c r="EX7" i="5"/>
  <c r="GD6" i="5"/>
  <c r="CN6" i="5"/>
  <c r="CO6" i="5" s="1"/>
  <c r="HL6" i="5" s="1"/>
  <c r="CN5" i="5"/>
  <c r="EX6" i="5"/>
  <c r="DQ7" i="5"/>
  <c r="GA6" i="5"/>
  <c r="EK6" i="5"/>
  <c r="EM6" i="5" s="1"/>
  <c r="DY3" i="5"/>
  <c r="DZ3" i="5" s="1"/>
  <c r="GU7" i="5"/>
  <c r="GV7" i="5" s="1"/>
  <c r="ET7" i="5"/>
  <c r="IC6" i="5"/>
  <c r="FV6" i="5"/>
  <c r="JX8" i="5"/>
  <c r="FS6" i="5"/>
  <c r="GG6" i="5"/>
  <c r="JN8" i="5"/>
  <c r="GP7" i="5"/>
  <c r="EP7" i="5"/>
  <c r="CN4" i="5"/>
  <c r="CO4" i="5" s="1"/>
  <c r="HL4" i="5" s="1"/>
  <c r="GD7" i="5"/>
  <c r="FJ6" i="5"/>
  <c r="BP8" i="5"/>
  <c r="IQ8" i="5" s="1"/>
  <c r="IR8" i="5" s="1"/>
  <c r="FM6" i="5"/>
  <c r="GA7" i="5"/>
  <c r="FJ2" i="5" l="1"/>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<sst xmlns="http://schemas.openxmlformats.org/spreadsheetml/2006/main" count="1750" uniqueCount="871">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</sst>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7">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19" t="s">
        <v>763</v>
      </c>
      <c r="C13" s="220"/>
      <c r="D13" s="221" t="s">
        <v>783</v>
      </c>
      <c r="E13" s="222"/>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5" t="str">
        <f>IFERROR((SUM(B14/B15)),"")</f>
        <v/>
      </c>
      <c r="D14" s="201">
        <f>COUNTIFS(Tabla1[GESTANTES ACTUALES],"ACTIVA INGRESO A CPN",Tabla1[RIESGO BIOPSICOSOCIAL],"ALTO RIESGO",Tabla1[FECHA ASISTENCIA PRIMERA VEZ CON GINECOLOGÍA],"&lt;&gt;")</f>
        <v>0</v>
      </c>
      <c r="E14" s="225"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6"/>
      <c r="D15" s="201">
        <f>COUNTIFS(Tabla1[GESTANTES ACTUALES],"ACTIVA INGRESO A CPN",Tabla1[RIESGO BIOPSICOSOCIAL],"ALTO RIESGO")</f>
        <v>0</v>
      </c>
      <c r="E15" s="226"/>
      <c r="F15" s="103"/>
      <c r="G15" s="103"/>
      <c r="H15" s="103"/>
      <c r="I15" s="103"/>
      <c r="J15" s="103"/>
      <c r="K15" s="103"/>
      <c r="L15" s="103"/>
      <c r="M15" s="103"/>
    </row>
    <row r="16" spans="1:13" ht="19.5" thickBot="1" x14ac:dyDescent="0.35">
      <c r="B16" s="219" t="s">
        <v>763</v>
      </c>
      <c r="C16" s="220"/>
      <c r="D16" s="221" t="s">
        <v>783</v>
      </c>
      <c r="E16" s="222"/>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7" t="str">
        <f>IFERROR(SUM(B17/B18),"")</f>
        <v/>
      </c>
      <c r="D17" s="201" t="e">
        <f>COUNTIFS(Tabla1[GESTANTES ACTUALES],"ACTIVA INGRESO A CPN",#REF!,"COMPLETO")</f>
        <v>#REF!</v>
      </c>
      <c r="E17" s="227"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28"/>
      <c r="D18" s="201">
        <f>COUNTIFS(Tabla1[GESTANTES ACTUALES],"ACTIVA INGRESO A CPN")</f>
        <v>0</v>
      </c>
      <c r="E18" s="228"/>
      <c r="F18" s="103"/>
      <c r="G18" s="103"/>
      <c r="H18" s="103"/>
      <c r="I18" s="103"/>
      <c r="J18" s="103"/>
      <c r="K18" s="103"/>
      <c r="L18" s="103"/>
      <c r="M18" s="103"/>
    </row>
    <row r="19" spans="1:13" ht="19.5" thickBot="1" x14ac:dyDescent="0.35">
      <c r="B19" s="219" t="s">
        <v>763</v>
      </c>
      <c r="C19" s="220"/>
      <c r="D19" s="221" t="s">
        <v>783</v>
      </c>
      <c r="E19" s="222"/>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23" t="str">
        <f>IFERROR(SUM(B20/B21),"")</f>
        <v/>
      </c>
      <c r="D20" s="201" t="e">
        <f>COUNTIFS(Tabla1[GESTANTES ACTUALES],"ACTIVA INGRESO A CPN",#REF!,"COMPLETO")</f>
        <v>#REF!</v>
      </c>
      <c r="E20" s="223"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24"/>
      <c r="D21" s="201">
        <f>COUNTIFS(Tabla1[GESTANTES ACTUALES],"ACTIVA INGRESO A CPN")</f>
        <v>0</v>
      </c>
      <c r="E21" s="224"/>
      <c r="F21" s="103"/>
      <c r="G21" s="103"/>
      <c r="H21" s="103"/>
      <c r="I21" s="103"/>
      <c r="J21" s="103"/>
      <c r="K21" s="103"/>
      <c r="L21" s="103"/>
      <c r="M21" s="103"/>
    </row>
    <row r="22" spans="1:13" ht="19.5" thickBot="1" x14ac:dyDescent="0.35">
      <c r="B22" s="219" t="s">
        <v>763</v>
      </c>
      <c r="C22" s="220"/>
      <c r="D22" s="221" t="s">
        <v>783</v>
      </c>
      <c r="E22" s="222"/>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23" t="str">
        <f>IFERROR(SUM(B23/B24),"")</f>
        <v/>
      </c>
      <c r="D23" s="201" t="e">
        <f>COUNTIFS(Tabla1[GESTANTES ACTUALES],"ACTIVA INGRESO A CPN",#REF!,"COMPLETO")</f>
        <v>#REF!</v>
      </c>
      <c r="E23" s="223"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24"/>
      <c r="D24" s="201">
        <f>COUNTIFS(Tabla1[GESTANTES ACTUALES],"ACTIVA INGRESO A CPN")</f>
        <v>0</v>
      </c>
      <c r="E24" s="224"/>
      <c r="F24" s="103"/>
      <c r="G24" s="103"/>
      <c r="H24" s="103"/>
      <c r="I24" s="103"/>
      <c r="J24" s="103"/>
      <c r="K24" s="103"/>
      <c r="L24" s="103"/>
      <c r="M24" s="103"/>
    </row>
    <row r="25" spans="1:13" ht="19.5" thickBot="1" x14ac:dyDescent="0.35">
      <c r="B25" s="219" t="s">
        <v>763</v>
      </c>
      <c r="C25" s="220"/>
      <c r="D25" s="221" t="s">
        <v>783</v>
      </c>
      <c r="E25" s="222"/>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23" t="str">
        <f>IFERROR(SUM(B26/B27),"")</f>
        <v/>
      </c>
      <c r="D26" s="201">
        <f>COUNTIFS(Tabla1[GESTANTES ACTUALES],"ACTIVA INGRESO A CPN",Tabla1[SEMANAS DE GESTACION ACTUALIZADAS],"&gt;36",Tabla1[SEMANAS DE GESTACION ACTUALIZADAS],"&lt;44",Tabla1[FECHA DE CONCERTACIÓN PLAN DE PARTO (Soporte HC)],"&lt;&gt;")</f>
        <v>0</v>
      </c>
      <c r="E26" s="223"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24"/>
      <c r="D27" s="201">
        <f>COUNTIFS(Tabla1[GESTANTES ACTUALES],"ACTIVA INGRESO A CPN",Tabla1[SEMANAS DE GESTACION ACTUALIZADAS],"&gt;36",Tabla1[SEMANAS DE GESTACION ACTUALIZADAS],"&lt;44")</f>
        <v>0</v>
      </c>
      <c r="E27" s="224"/>
      <c r="F27" s="103"/>
      <c r="G27" s="103"/>
      <c r="H27" s="103"/>
      <c r="I27" s="103"/>
      <c r="J27" s="103"/>
      <c r="K27" s="103"/>
      <c r="L27" s="103"/>
      <c r="M27" s="103"/>
    </row>
    <row r="28" spans="1:13" ht="19.5" thickBot="1" x14ac:dyDescent="0.35">
      <c r="B28" s="219" t="s">
        <v>763</v>
      </c>
      <c r="C28" s="220"/>
      <c r="D28" s="221" t="s">
        <v>783</v>
      </c>
      <c r="E28" s="222"/>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23" t="str">
        <f>IFERROR(SUM(B29/B30),"")</f>
        <v/>
      </c>
      <c r="D29" s="201">
        <f>COUNTIFS(Tabla1[GESTANTES ACTUALES],"ACTIVA INGRESO A CPN",Tabla1[SEMANAS DE GESTACION ACTUALIZADAS],"&gt;36",Tabla1[SEMANAS DE GESTACION ACTUALIZADAS],"&lt;44",Tabla1[FECHA VACUNA DPT ACELULAR],"&lt;&gt;")</f>
        <v>0</v>
      </c>
      <c r="E29" s="223"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24"/>
      <c r="D30" s="201">
        <f>COUNTIFS(Tabla1[GESTANTES ACTUALES],"ACTIVA INGRESO A CPN",Tabla1[SEMANAS DE GESTACION ACTUALIZADAS],"&gt;36",Tabla1[SEMANAS DE GESTACION ACTUALIZADAS],"&lt;44")</f>
        <v>0</v>
      </c>
      <c r="E30" s="224"/>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3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3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33"/>
      <c r="C133" s="234"/>
      <c r="D133" s="234"/>
      <c r="E133" s="234"/>
      <c r="F133" s="234"/>
      <c r="G133" s="234"/>
      <c r="H133" s="234"/>
      <c r="I133" s="234"/>
      <c r="J133" s="234"/>
      <c r="K133" s="234"/>
      <c r="L133" s="234"/>
      <c r="M133" s="23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33"/>
      <c r="C135" s="234"/>
      <c r="D135" s="234"/>
      <c r="E135" s="234"/>
      <c r="F135" s="234"/>
      <c r="G135" s="234"/>
      <c r="H135" s="234"/>
      <c r="I135" s="234"/>
      <c r="J135" s="234"/>
      <c r="K135" s="234"/>
      <c r="L135" s="234"/>
      <c r="M135" s="23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35"/>
      <c r="C137" s="236"/>
      <c r="D137" s="236"/>
      <c r="E137" s="236"/>
      <c r="F137" s="236"/>
      <c r="G137" s="236"/>
      <c r="H137" s="236"/>
      <c r="I137" s="236"/>
      <c r="J137" s="236"/>
      <c r="K137" s="236"/>
      <c r="L137" s="236"/>
      <c r="M137" s="236"/>
      <c r="N137" s="183" t="e">
        <f>IF(N$128=0,"",SUM((N136/N$128)*100000))</f>
        <v>#REF!</v>
      </c>
    </row>
    <row r="138" spans="1:14" ht="26.25" thickBot="1" x14ac:dyDescent="0.3">
      <c r="A138" s="179" t="s">
        <v>703</v>
      </c>
      <c r="B138" s="235" t="e">
        <f t="shared" ref="B138:N138" si="45">IF(B$136=0,"",SUM(B134/B136))</f>
        <v>#REF!</v>
      </c>
      <c r="C138" s="236" t="e">
        <f t="shared" si="45"/>
        <v>#REF!</v>
      </c>
      <c r="D138" s="236" t="e">
        <f t="shared" si="45"/>
        <v>#REF!</v>
      </c>
      <c r="E138" s="236" t="e">
        <f t="shared" si="45"/>
        <v>#REF!</v>
      </c>
      <c r="F138" s="236" t="e">
        <f t="shared" si="45"/>
        <v>#REF!</v>
      </c>
      <c r="G138" s="236" t="e">
        <f t="shared" si="45"/>
        <v>#REF!</v>
      </c>
      <c r="H138" s="236" t="e">
        <f t="shared" si="45"/>
        <v>#REF!</v>
      </c>
      <c r="I138" s="236" t="e">
        <f t="shared" si="45"/>
        <v>#REF!</v>
      </c>
      <c r="J138" s="236" t="e">
        <f t="shared" si="45"/>
        <v>#REF!</v>
      </c>
      <c r="K138" s="236" t="e">
        <f t="shared" si="45"/>
        <v>#REF!</v>
      </c>
      <c r="L138" s="236" t="e">
        <f t="shared" si="45"/>
        <v>#REF!</v>
      </c>
      <c r="M138" s="23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29" t="e">
        <f>IF(B$139=0,"",SUM(B136/B139))</f>
        <v>#REF!</v>
      </c>
      <c r="C140" s="230"/>
      <c r="D140" s="230"/>
      <c r="E140" s="230"/>
      <c r="F140" s="230"/>
      <c r="G140" s="230"/>
      <c r="H140" s="230"/>
      <c r="I140" s="230"/>
      <c r="J140" s="230"/>
      <c r="K140" s="230"/>
      <c r="L140" s="230"/>
      <c r="M140" s="23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I17" sqref="I17"/>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35">
        <v>37247</v>
      </c>
      <c r="N3" s="38">
        <f t="shared" ca="1" si="0"/>
        <v>21.87123287671233</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-293</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35">
        <v>38125</v>
      </c>
      <c r="N4" s="38">
        <f t="shared" ca="1" si="0"/>
        <v>19.465753424657535</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-286</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35">
        <v>39245</v>
      </c>
      <c r="N5" s="38">
        <f t="shared" ca="1" si="0"/>
        <v>16.397260273972602</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-283</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35">
        <v>37247</v>
      </c>
      <c r="N6" s="38">
        <f t="shared" ca="1" si="0"/>
        <v>21.87123287671233</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-293</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35">
        <v>38125</v>
      </c>
      <c r="N7" s="38">
        <f t="shared" ca="1" si="0"/>
        <v>19.465753424657535</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-286</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35">
        <v>39245</v>
      </c>
      <c r="N8" s="38">
        <f t="shared" ca="1" si="0"/>
        <v>16.397260273972602</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-283</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0AF2C1C-EB87-46A0-8D04-F37C9C730716}"/>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2023-10-31T19:34:20Z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