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79CF4125-4197-4A4C-9CDE-49301DAFDB2C}"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2022'!$D$1:$KN$4</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2" i="5" l="1"/>
  <c r="KI3" i="5"/>
  <c r="KI4" i="5"/>
  <c r="KG2" i="5"/>
  <c r="KG3" i="5"/>
  <c r="KG4" i="5"/>
  <c r="IY2" i="5"/>
  <c r="IY3" i="5"/>
  <c r="IY4" i="5"/>
  <c r="IP2" i="5"/>
  <c r="IP3" i="5"/>
  <c r="IP4" i="5"/>
  <c r="HK2" i="5"/>
  <c r="HR2" i="5"/>
  <c r="HK3" i="5"/>
  <c r="HR3" i="5"/>
  <c r="HK4" i="5"/>
  <c r="HR4" i="5"/>
  <c r="HA2" i="5"/>
  <c r="HB2" i="5" s="1"/>
  <c r="HC2" i="5"/>
  <c r="HA3" i="5"/>
  <c r="HB3" i="5" s="1"/>
  <c r="HC3" i="5"/>
  <c r="HA4" i="5"/>
  <c r="HB4" i="5" s="1"/>
  <c r="HC4" i="5"/>
  <c r="GS2" i="5"/>
  <c r="GS3" i="5"/>
  <c r="GS4" i="5"/>
  <c r="FP2" i="5"/>
  <c r="FP3" i="5"/>
  <c r="FP4" i="5"/>
  <c r="EU2" i="5"/>
  <c r="EU3" i="5"/>
  <c r="EU4" i="5"/>
  <c r="EQ2" i="5"/>
  <c r="EQ3" i="5"/>
  <c r="EQ4" i="5"/>
  <c r="EL2" i="5"/>
  <c r="EL3" i="5"/>
  <c r="EL4" i="5"/>
  <c r="DU2" i="5"/>
  <c r="DV2" i="5" s="1"/>
  <c r="DW2" i="5"/>
  <c r="DX2" i="5" s="1"/>
  <c r="DU3" i="5"/>
  <c r="DV3" i="5" s="1"/>
  <c r="DW3" i="5"/>
  <c r="DX3" i="5" s="1"/>
  <c r="DU4" i="5"/>
  <c r="DV4" i="5" s="1"/>
  <c r="DW4" i="5"/>
  <c r="DX4" i="5" s="1"/>
  <c r="DR2" i="5"/>
  <c r="DR3" i="5"/>
  <c r="DR4" i="5"/>
  <c r="CZ2" i="5"/>
  <c r="CZ3" i="5"/>
  <c r="CZ4" i="5"/>
  <c r="CU2" i="5"/>
  <c r="CU3" i="5"/>
  <c r="CU4" i="5"/>
  <c r="CR2" i="5"/>
  <c r="CR3" i="5"/>
  <c r="CR4" i="5"/>
  <c r="HP4" i="5" s="1"/>
  <c r="CL2" i="5"/>
  <c r="CM2" i="5"/>
  <c r="CN2" i="5" s="1"/>
  <c r="CL3" i="5"/>
  <c r="CM3" i="5"/>
  <c r="CL4" i="5"/>
  <c r="CM4" i="5"/>
  <c r="CG2" i="5"/>
  <c r="CH2" i="5"/>
  <c r="CI2" i="5" s="1"/>
  <c r="CG3" i="5"/>
  <c r="CH3" i="5"/>
  <c r="CG4" i="5"/>
  <c r="CH4" i="5"/>
  <c r="CC2" i="5"/>
  <c r="CD2" i="5" s="1"/>
  <c r="CC3" i="5"/>
  <c r="CD3" i="5" s="1"/>
  <c r="CC4" i="5"/>
  <c r="CD4" i="5" s="1"/>
  <c r="BM2" i="5"/>
  <c r="BN2" i="5"/>
  <c r="BO2" i="5"/>
  <c r="DY2" i="5" s="1"/>
  <c r="BQ2" i="5"/>
  <c r="BM3" i="5"/>
  <c r="BO3" i="5"/>
  <c r="DY3" i="5" s="1"/>
  <c r="BQ3" i="5"/>
  <c r="BM4" i="5"/>
  <c r="BO4" i="5"/>
  <c r="DY4" i="5" s="1"/>
  <c r="BQ4" i="5"/>
  <c r="P2" i="5"/>
  <c r="P3" i="5"/>
  <c r="P4" i="5"/>
  <c r="N2" i="5"/>
  <c r="N3" i="5"/>
  <c r="N4" i="5"/>
  <c r="HP3" i="5" l="1"/>
  <c r="HP2" i="5"/>
  <c r="DZ3" i="5"/>
  <c r="DZ2" i="5"/>
  <c r="JN4" i="5"/>
  <c r="JX4" i="5"/>
  <c r="JN3" i="5"/>
  <c r="JX3" i="5"/>
  <c r="JN2" i="5"/>
  <c r="JX2" i="5"/>
  <c r="DZ4" i="5"/>
  <c r="CO2" i="5"/>
  <c r="HL2" i="5" s="1"/>
  <c r="BP2" i="5" l="1"/>
  <c r="BP3" i="5"/>
  <c r="BP4" i="5"/>
  <c r="IQ4" i="5" l="1"/>
  <c r="IR4" i="5" s="1"/>
  <c r="IC4" i="5"/>
  <c r="IC3" i="5"/>
  <c r="IQ3" i="5"/>
  <c r="IR3" i="5" s="1"/>
  <c r="IC2" i="5"/>
  <c r="IQ2" i="5"/>
  <c r="IR2" i="5" s="1"/>
  <c r="GU4" i="5"/>
  <c r="GV4" i="5" s="1"/>
  <c r="GP4" i="5"/>
  <c r="GU3" i="5"/>
  <c r="GV3" i="5" s="1"/>
  <c r="GP3" i="5"/>
  <c r="GU2" i="5"/>
  <c r="GV2" i="5" s="1"/>
  <c r="GP2" i="5"/>
  <c r="GD2" i="5"/>
  <c r="GG2" i="5"/>
  <c r="GD4" i="5"/>
  <c r="GG4" i="5"/>
  <c r="GG3" i="5"/>
  <c r="GD3" i="5"/>
  <c r="FV2" i="5"/>
  <c r="GA2" i="5"/>
  <c r="FV4" i="5"/>
  <c r="GA4" i="5"/>
  <c r="FV3" i="5"/>
  <c r="GA3" i="5"/>
  <c r="FS4" i="5"/>
  <c r="FS2" i="5"/>
  <c r="FS3" i="5"/>
  <c r="FJ4" i="5"/>
  <c r="FM4" i="5"/>
  <c r="FJ2" i="5"/>
  <c r="FM2" i="5"/>
  <c r="FJ3" i="5"/>
  <c r="FM3" i="5"/>
  <c r="FD4" i="5"/>
  <c r="FB4" i="5" s="1"/>
  <c r="EX4" i="5"/>
  <c r="FG4" i="5"/>
  <c r="FD3" i="5"/>
  <c r="FB3" i="5" s="1"/>
  <c r="EX3" i="5"/>
  <c r="FG3" i="5"/>
  <c r="FD2" i="5"/>
  <c r="FB2" i="5" s="1"/>
  <c r="EX2" i="5"/>
  <c r="FG2" i="5"/>
  <c r="EP4" i="5"/>
  <c r="ET4" i="5"/>
  <c r="EP3" i="5"/>
  <c r="ET3" i="5"/>
  <c r="EP2" i="5"/>
  <c r="ET2" i="5"/>
  <c r="DQ2" i="5"/>
  <c r="EK2" i="5"/>
  <c r="EM2" i="5" s="1"/>
  <c r="DQ3" i="5"/>
  <c r="EK3" i="5"/>
  <c r="EM3" i="5" s="1"/>
  <c r="DQ4" i="5"/>
  <c r="EK4" i="5"/>
  <c r="EM4" i="5" s="1"/>
  <c r="OF2" i="5" l="1"/>
  <c r="OF3" i="5"/>
  <c r="OF4" i="5"/>
  <c r="XFD105" i="30"/>
  <c r="NZ2" i="5" l="1"/>
  <c r="NZ3" i="5"/>
  <c r="NZ4" i="5"/>
  <c r="NJ2" i="5" l="1"/>
  <c r="NJ3" i="5"/>
  <c r="NJ4" i="5"/>
  <c r="NL2" i="5" l="1"/>
  <c r="NL3" i="5"/>
  <c r="NL4" i="5"/>
  <c r="NK2" i="5"/>
  <c r="NK3" i="5"/>
  <c r="NK4" i="5"/>
  <c r="PL2" i="5" l="1"/>
  <c r="PL3" i="5"/>
  <c r="PL4" i="5"/>
  <c r="PQ3" i="5"/>
  <c r="PQ4" i="5"/>
  <c r="DS2" i="5" l="1"/>
  <c r="DS3" i="5"/>
  <c r="DS4" i="5"/>
  <c r="B29" i="30" l="1"/>
  <c r="B18" i="30"/>
  <c r="D29" i="30"/>
  <c r="D30" i="30"/>
  <c r="B30" i="30"/>
  <c r="B27" i="30"/>
  <c r="D27" i="30"/>
  <c r="B26" i="30"/>
  <c r="D26" i="30"/>
  <c r="D24" i="30"/>
  <c r="B24" i="30"/>
  <c r="D21" i="30"/>
  <c r="B17" i="30"/>
  <c r="D18" i="30"/>
  <c r="B21" i="30"/>
  <c r="D17" i="30"/>
  <c r="OA4" i="5"/>
  <c r="OA3" i="5"/>
  <c r="OA2" i="5"/>
  <c r="NR2" i="5"/>
  <c r="NR4" i="5"/>
  <c r="NR3" i="5"/>
  <c r="PN2" i="5"/>
  <c r="PM2" i="5"/>
  <c r="PO2" i="5"/>
  <c r="PP2" i="5" s="1"/>
  <c r="PQ2" i="5" s="1"/>
  <c r="PN3" i="5"/>
  <c r="PM3" i="5"/>
  <c r="PO3" i="5"/>
  <c r="PP3" i="5" s="1"/>
  <c r="PN4" i="5"/>
  <c r="PM4" i="5"/>
  <c r="PO4" i="5"/>
  <c r="PP4" i="5" s="1"/>
  <c r="OH2" i="5"/>
  <c r="OI2" i="5"/>
  <c r="OJ2" i="5"/>
  <c r="OK2" i="5"/>
  <c r="OL2" i="5"/>
  <c r="OM2" i="5"/>
  <c r="ON2" i="5"/>
  <c r="OO2" i="5"/>
  <c r="OP2" i="5"/>
  <c r="OQ2" i="5"/>
  <c r="OR2" i="5"/>
  <c r="OS2" i="5"/>
  <c r="OT2" i="5"/>
  <c r="OU2" i="5"/>
  <c r="OV2" i="5"/>
  <c r="OW2" i="5"/>
  <c r="OX2" i="5"/>
  <c r="OY2" i="5"/>
  <c r="OZ2" i="5"/>
  <c r="PA2" i="5"/>
  <c r="PB2" i="5"/>
  <c r="PC2" i="5"/>
  <c r="PD2" i="5"/>
  <c r="PE2" i="5"/>
  <c r="PF2" i="5"/>
  <c r="PG2" i="5"/>
  <c r="PH2" i="5"/>
  <c r="PI2" i="5"/>
  <c r="PJ2" i="5"/>
  <c r="PK2" i="5"/>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NV2" i="5"/>
  <c r="NW2" i="5"/>
  <c r="NX2" i="5"/>
  <c r="NY2" i="5"/>
  <c r="NV3" i="5"/>
  <c r="NW3" i="5"/>
  <c r="NX3" i="5"/>
  <c r="NY3" i="5"/>
  <c r="NV4" i="5"/>
  <c r="NW4" i="5"/>
  <c r="NX4" i="5"/>
  <c r="NY4" i="5"/>
  <c r="NS2" i="5"/>
  <c r="NT2" i="5"/>
  <c r="NU2" i="5"/>
  <c r="NS3" i="5"/>
  <c r="NT3" i="5"/>
  <c r="NU3" i="5"/>
  <c r="NS4" i="5"/>
  <c r="NT4" i="5"/>
  <c r="NU4" i="5"/>
  <c r="NO2" i="5"/>
  <c r="IN2" i="5" s="1"/>
  <c r="NP2" i="5"/>
  <c r="AK2" i="5" s="1"/>
  <c r="NQ2" i="5"/>
  <c r="NO3" i="5"/>
  <c r="IN3" i="5" s="1"/>
  <c r="NP3" i="5"/>
  <c r="AK3" i="5" s="1"/>
  <c r="NQ3" i="5"/>
  <c r="BN3" i="5" s="1"/>
  <c r="NO4" i="5"/>
  <c r="IN4" i="5" s="1"/>
  <c r="NP4" i="5"/>
  <c r="AK4" i="5" s="1"/>
  <c r="NQ4" i="5"/>
  <c r="BN4" i="5" s="1"/>
  <c r="NG2" i="5"/>
  <c r="NI2" i="5"/>
  <c r="NG3" i="5"/>
  <c r="NI3" i="5"/>
  <c r="NG4" i="5"/>
  <c r="NI4" i="5"/>
  <c r="NC2" i="5"/>
  <c r="ND2" i="5"/>
  <c r="NE2" i="5"/>
  <c r="NF2" i="5"/>
  <c r="NC3" i="5"/>
  <c r="ND3" i="5"/>
  <c r="NE3" i="5"/>
  <c r="NF3" i="5"/>
  <c r="NC4" i="5"/>
  <c r="ND4" i="5"/>
  <c r="NE4" i="5"/>
  <c r="NF4" i="5"/>
  <c r="MZ2" i="5"/>
  <c r="NA2" i="5" s="1"/>
  <c r="MZ3" i="5"/>
  <c r="NN3" i="5" s="1"/>
  <c r="HO3" i="5" s="1"/>
  <c r="MZ4" i="5"/>
  <c r="NN4" i="5" s="1"/>
  <c r="HO4" i="5" s="1"/>
  <c r="MU2" i="5"/>
  <c r="MV2" i="5"/>
  <c r="MW2" i="5"/>
  <c r="MY2" i="5" s="1"/>
  <c r="MX2" i="5"/>
  <c r="MU3" i="5"/>
  <c r="MV3" i="5"/>
  <c r="MW3" i="5"/>
  <c r="MY3" i="5" s="1"/>
  <c r="MX3" i="5"/>
  <c r="MU4" i="5"/>
  <c r="MV4" i="5"/>
  <c r="MW4" i="5"/>
  <c r="MY4" i="5" s="1"/>
  <c r="MX4" i="5"/>
  <c r="MQ2" i="5"/>
  <c r="MR2" i="5"/>
  <c r="MT2" i="5"/>
  <c r="MQ3" i="5"/>
  <c r="MR3" i="5"/>
  <c r="MT3" i="5"/>
  <c r="MQ4" i="5"/>
  <c r="MR4" i="5"/>
  <c r="MT4" i="5"/>
  <c r="NH2" i="5"/>
  <c r="NH3" i="5"/>
  <c r="NH4" i="5"/>
  <c r="C17" i="30" l="1"/>
  <c r="IK3" i="5"/>
  <c r="HN2" i="5"/>
  <c r="CN4" i="5"/>
  <c r="IK4" i="5"/>
  <c r="IK2" i="5"/>
  <c r="DT2" i="5"/>
  <c r="HQ2" i="5"/>
  <c r="DT3" i="5"/>
  <c r="HQ3" i="5"/>
  <c r="DT4" i="5"/>
  <c r="HQ4" i="5"/>
  <c r="CN3" i="5"/>
  <c r="CI4" i="5"/>
  <c r="CI3" i="5"/>
  <c r="C29" i="30"/>
  <c r="E17" i="30"/>
  <c r="C26" i="30"/>
  <c r="E29" i="30"/>
  <c r="OG4" i="5"/>
  <c r="E26" i="30"/>
  <c r="OG3" i="5"/>
  <c r="OG2" i="5"/>
  <c r="OB3" i="5"/>
  <c r="OD3" i="5" s="1"/>
  <c r="OB4" i="5"/>
  <c r="OD4" i="5" s="1"/>
  <c r="OC3" i="5"/>
  <c r="OE3" i="5" s="1"/>
  <c r="NA4" i="5"/>
  <c r="HN4" i="5" s="1"/>
  <c r="NN2" i="5"/>
  <c r="HO2" i="5" s="1"/>
  <c r="NB4" i="5"/>
  <c r="NA3" i="5"/>
  <c r="NM3" i="5" s="1"/>
  <c r="NB3" i="5"/>
  <c r="NB2" i="5"/>
  <c r="CO4" i="5" l="1"/>
  <c r="HL4" i="5" s="1"/>
  <c r="HN3" i="5"/>
  <c r="CO3" i="5"/>
  <c r="HL3" i="5" s="1"/>
  <c r="HM3" i="5" s="1"/>
  <c r="NM4" i="5"/>
  <c r="HM4" i="5" s="1"/>
  <c r="NM2" i="5"/>
  <c r="HM2" i="5" s="1"/>
  <c r="OC2" i="5"/>
  <c r="OE2" i="5" s="1"/>
  <c r="OC4" i="5"/>
  <c r="OE4" i="5" s="1"/>
  <c r="OB2" i="5"/>
  <c r="OD2" i="5" s="1"/>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MS3" i="5" l="1"/>
  <c r="MS4" i="5"/>
  <c r="MS2" i="5"/>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<sst xmlns="http://schemas.openxmlformats.org/spreadsheetml/2006/main" count="1526" uniqueCount="920">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</sst>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1">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697">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696"/>
      <tableStyleElement type="firstRowStripe" dxfId="695"/>
      <tableStyleElement type="secondRowStripe" dxfId="694"/>
      <tableStyleElement type="firstColumnStripe" dxfId="693"/>
    </tableStyle>
    <tableStyle name="Estilo de tabla 2" pivot="0" count="3" xr9:uid="{00000000-0011-0000-FFFF-FFFF01000000}">
      <tableStyleElement type="headerRow" dxfId="692"/>
      <tableStyleElement type="firstRowStripe" dxfId="691"/>
      <tableStyleElement type="secondRowStripe" dxfId="690"/>
    </tableStyle>
    <tableStyle name="Estilo de tabla 3" pivot="0" count="2" xr9:uid="{00000000-0011-0000-FFFF-FFFF02000000}">
      <tableStyleElement type="headerRow" dxfId="689"/>
      <tableStyleElement type="firstRowStripe" dxfId="688"/>
    </tableStyle>
    <tableStyle name="Estilo de tabla 4" pivot="0" count="0" xr9:uid="{00000000-0011-0000-FFFF-FFFF03000000}"/>
    <tableStyle name="Estilo de tabla 5" pivot="0" count="2" xr9:uid="{00000000-0011-0000-FFFF-FFFF04000000}">
      <tableStyleElement type="wholeTable" dxfId="687"/>
      <tableStyleElement type="headerRow" dxfId="686"/>
    </tableStyle>
    <tableStyle name="Estilo de tabla 6" pivot="0" count="3" xr9:uid="{00000000-0011-0000-FFFF-FFFF05000000}">
      <tableStyleElement type="headerRow" dxfId="685"/>
      <tableStyleElement type="firstRowStripe" dxfId="684"/>
      <tableStyleElement type="secondRowStripe" dxfId="683"/>
    </tableStyle>
    <tableStyle name="Estilo de tabla 7" pivot="0" count="3" xr9:uid="{00000000-0011-0000-FFFF-FFFF06000000}">
      <tableStyleElement type="headerRow" dxfId="682"/>
      <tableStyleElement type="firstRowStripe" dxfId="681"/>
      <tableStyleElement type="secondRowStripe" dxfId="68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4" totalsRowShown="0" headerRowDxfId="679" dataDxfId="678" headerRowCellStyle="Énfasis5" dataCellStyle="Normal 2">
  <autoFilter ref="A1:OG4" xr:uid="{00000000-0009-0000-0100-000001000000}"/>
  <tableColumns count="397">
    <tableColumn id="101" xr3:uid="{00000000-0010-0000-0000-000065000000}" name="OBSERVACIONES PARA SEGUIMIENTO" dataDxfId="677"/>
    <tableColumn id="1" xr3:uid="{00000000-0010-0000-0000-000001000000}" name="RESPONSABLE DE LA ZONA" dataDxfId="676"/>
    <tableColumn id="77" xr3:uid="{00000000-0010-0000-0000-00004D000000}" name="PUNTO O CENTRO DE ATENCION" dataDxfId="675"/>
    <tableColumn id="2" xr3:uid="{00000000-0010-0000-0000-000002000000}" name="ATENCIÓN PRECONCEPCIONAL" dataDxfId="674"/>
    <tableColumn id="3" xr3:uid="{00000000-0010-0000-0000-000003000000}" name="APELLIDO" dataDxfId="673"/>
    <tableColumn id="4" xr3:uid="{00000000-0010-0000-0000-000004000000}" name="APELLIDO 2" dataDxfId="672"/>
    <tableColumn id="5" xr3:uid="{00000000-0010-0000-0000-000005000000}" name="NOMBRE 1" dataDxfId="671"/>
    <tableColumn id="6" xr3:uid="{00000000-0010-0000-0000-000006000000}" name="NOMBRE 2" dataDxfId="670"/>
    <tableColumn id="7" xr3:uid="{00000000-0010-0000-0000-000007000000}" name="TIPO DE DOCUMENTO" dataDxfId="669"/>
    <tableColumn id="8" xr3:uid="{00000000-0010-0000-0000-000008000000}" name="No DE IDENTIFICACION" dataDxfId="668"/>
    <tableColumn id="9" xr3:uid="{00000000-0010-0000-0000-000009000000}" name="ESTADO CIVIL" dataDxfId="667"/>
    <tableColumn id="10" xr3:uid="{00000000-0010-0000-0000-00000A000000}" name="OCUPACION" dataDxfId="666"/>
    <tableColumn id="11" xr3:uid="{00000000-0010-0000-0000-00000B000000}" name="FECHA DE NACIMIENTO" dataDxfId="665" dataCellStyle="Normal 2"/>
    <tableColumn id="12" xr3:uid="{00000000-0010-0000-0000-00000C000000}" name="EDAD ACTUAL" dataDxfId="664" dataCellStyle="Normal 2">
      <calculatedColumnFormula>IF(M2&gt;0,SUM(TODAY()-M2)/365,"")</calculatedColumnFormula>
    </tableColumn>
    <tableColumn id="13" xr3:uid="{00000000-0010-0000-0000-00000D000000}" name="FECHA DE IDENTIFICACION DE LA GESTANTE" dataDxfId="663" dataCellStyle="Normal 2"/>
    <tableColumn id="14" xr3:uid="{00000000-0010-0000-0000-00000E000000}" name="EFECTIVIDAD DEMANDA" dataDxfId="662"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61" dataCellStyle="Normal 2"/>
    <tableColumn id="16" xr3:uid="{00000000-0010-0000-0000-000010000000}" name="FECHA CONSULTA PRIMERA VEZ PROGRAMA CPN " dataDxfId="660" dataCellStyle="Normal 2"/>
    <tableColumn id="24" xr3:uid="{00000000-0010-0000-0000-000018000000}" name="REGIMEN" dataDxfId="659" dataCellStyle="Normal 2"/>
    <tableColumn id="25" xr3:uid="{00000000-0010-0000-0000-000019000000}" name="ASEGURADORA" dataDxfId="658" dataCellStyle="Normal 2"/>
    <tableColumn id="26" xr3:uid="{00000000-0010-0000-0000-00001A000000}" name="MUNICIPIO DE RESIDENCIA" dataDxfId="657" dataCellStyle="Normal 2"/>
    <tableColumn id="27" xr3:uid="{00000000-0010-0000-0000-00001B000000}" name="ZONA DE RESIDENCIA" dataDxfId="656" dataCellStyle="Normal 2"/>
    <tableColumn id="28" xr3:uid="{00000000-0010-0000-0000-00001C000000}" name="VEREDA/BARRIO" dataDxfId="655" dataCellStyle="Normal 2"/>
    <tableColumn id="29" xr3:uid="{00000000-0010-0000-0000-00001D000000}" name="DIRECCION - (ESPECIFICAR UBICACIÓN EN VEREDA)" dataDxfId="654" dataCellStyle="Normal 2"/>
    <tableColumn id="30" xr3:uid="{00000000-0010-0000-0000-00001E000000}" name="RESGUARDO / CORREGIMIENTO / COMUNA / LOCALIDAD" dataDxfId="653" dataCellStyle="Normal 2"/>
    <tableColumn id="31" xr3:uid="{00000000-0010-0000-0000-00001F000000}" name="TELEFONO FIJO O CELULAR" dataDxfId="652" dataCellStyle="Normal 2"/>
    <tableColumn id="32" xr3:uid="{00000000-0010-0000-0000-000020000000}" name="TIPO DE ETNIA" dataDxfId="651" dataCellStyle="Normal 2"/>
    <tableColumn id="33" xr3:uid="{00000000-0010-0000-0000-000021000000}" name="PUEBLO INDIGENA ESPECIFICO" dataDxfId="650" dataCellStyle="Normal 2"/>
    <tableColumn id="34" xr3:uid="{00000000-0010-0000-0000-000022000000}" name="ESTUDIOS" dataDxfId="649" dataCellStyle="Normal 2"/>
    <tableColumn id="68" xr3:uid="{00000000-0010-0000-0000-000044000000}" name="PROGRAMAS DE APOYO SOCIAL " dataDxfId="648" dataCellStyle="Normal 2"/>
    <tableColumn id="35" xr3:uid="{00000000-0010-0000-0000-000023000000}" name="EMBARAZO ACEPTADO Y/O  DESEADO" dataDxfId="647" dataCellStyle="Normal 2"/>
    <tableColumn id="36" xr3:uid="{00000000-0010-0000-0000-000024000000}" name="APOYO FAMILIAR" dataDxfId="646" dataCellStyle="Normal 2"/>
    <tableColumn id="37" xr3:uid="{00000000-0010-0000-0000-000025000000}" name="MUJER CABEZA DE FAMILIA" dataDxfId="645" dataCellStyle="Normal 2"/>
    <tableColumn id="38" xr3:uid="{00000000-0010-0000-0000-000026000000}" name="ANSIEDAD (Tensión emocional, Humor depresivo y sx angustia)." dataDxfId="644" dataCellStyle="Normal 2"/>
    <tableColumn id="39" xr3:uid="{00000000-0010-0000-0000-000027000000}" name="GRUPO DE POBLACION ESPECIAL" dataDxfId="643" dataCellStyle="Normal 2"/>
    <tableColumn id="40" xr3:uid="{00000000-0010-0000-0000-000028000000}" name="HA SIDO VICTIMA DE VIOLENCIA BASADA EN GENERO" dataDxfId="642" dataCellStyle="Normal 2"/>
    <tableColumn id="41" xr3:uid="{00000000-0010-0000-0000-000029000000}" name="RIESGO PSICOSOCIAL" dataDxfId="641">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40" dataCellStyle="Normal 2"/>
    <tableColumn id="44" xr3:uid="{00000000-0010-0000-0000-00002C000000}" name="ANTECEDENTE. RETENCION PLACENTARIA O HEMORRAGIA POSTPARTO" dataDxfId="639" dataCellStyle="Normal 2"/>
    <tableColumn id="45" xr3:uid="{00000000-0010-0000-0000-00002D000000}" name="ANTECEDENTE. PESO BEBE MAYOR A 4000 o MENOR A  2500" dataDxfId="638" dataCellStyle="Normal 2"/>
    <tableColumn id="47" xr3:uid="{00000000-0010-0000-0000-00002F000000}" name="ANTECEDENTE. EMBARAZO GEMELAR" dataDxfId="637" dataCellStyle="Normal 2"/>
    <tableColumn id="48" xr3:uid="{00000000-0010-0000-0000-000030000000}" name="ANTECEDENTE. Trabajo de Parto PROLONGADO/PARTO DIFICIL" dataDxfId="636" dataCellStyle="Normal 2"/>
    <tableColumn id="49" xr3:uid="{00000000-0010-0000-0000-000031000000}" name="ANTECEDENTE. FLIAR PREECLAMPSIA" dataDxfId="635" dataCellStyle="Normal 2"/>
    <tableColumn id="51" xr3:uid="{00000000-0010-0000-0000-000033000000}" name="ANTECEDENTE GRAVIDA" dataDxfId="634" dataCellStyle="Normal 2"/>
    <tableColumn id="52" xr3:uid="{00000000-0010-0000-0000-000034000000}" name="ANTECEDENTE PARTOS" dataDxfId="633" dataCellStyle="Normal 2"/>
    <tableColumn id="53" xr3:uid="{00000000-0010-0000-0000-000035000000}" name="ANTECEDENTE ABORTOS" dataDxfId="632" dataCellStyle="Normal 2"/>
    <tableColumn id="54" xr3:uid="{00000000-0010-0000-0000-000036000000}" name="ANTE. 3 ABORTOS SEGUIDOS O INFERTILIDAD" dataDxfId="631" dataCellStyle="Normal 2"/>
    <tableColumn id="55" xr3:uid="{00000000-0010-0000-0000-000037000000}" name="ANTECEDENTE CESAREAS" dataDxfId="630" dataCellStyle="Normal 2"/>
    <tableColumn id="56" xr3:uid="{00000000-0010-0000-0000-000038000000}" name="ANTECEDENTE OBITO FETAL Y/O MUERTE PERINATAL NEONATAL TEMPRANA" dataDxfId="629" dataCellStyle="Normal 2"/>
    <tableColumn id="57" xr3:uid="{00000000-0010-0000-0000-000039000000}" name="ANTECEDENTE EMBARAZO ECTOPICO O CX UTERINA (MIOMECTOMIA)" dataDxfId="628" dataCellStyle="Normal 2"/>
    <tableColumn id="58" xr3:uid="{00000000-0010-0000-0000-00003A000000}" name="ANTECEDENTE EMBARAZO MOLAR" dataDxfId="627" dataCellStyle="Normal 2"/>
    <tableColumn id="59" xr3:uid="{00000000-0010-0000-0000-00003B000000}" name="ANTECEDENTE MUERTE NEONATAL TARDIA" dataDxfId="626" dataCellStyle="Normal 2"/>
    <tableColumn id="64" xr3:uid="{00000000-0010-0000-0000-000040000000}" name="TIENE ENFERMEDADES AUTOINMUNES" dataDxfId="625" dataCellStyle="Normal 2"/>
    <tableColumn id="65" xr3:uid="{00000000-0010-0000-0000-000041000000}" name="TIENE DIABETES MELLITUS" dataDxfId="624" dataCellStyle="Normal 2"/>
    <tableColumn id="66" xr3:uid="{00000000-0010-0000-0000-000042000000}" name="TIENE ENFERMEDAD CARDIACA" dataDxfId="623" dataCellStyle="Normal 2"/>
    <tableColumn id="315" xr3:uid="{00000000-0010-0000-0000-00003B010000}" name="TIENE HTA CRONICA" dataDxfId="622" dataCellStyle="Normal 2"/>
    <tableColumn id="305" xr3:uid="{00000000-0010-0000-0000-000031010000}" name="TIENE ENF RENAL CRONICA" dataDxfId="621" dataCellStyle="Normal 2"/>
    <tableColumn id="74" xr3:uid="{00000000-0010-0000-0000-00004A000000}" name="EN EMB ACTUAL ENFERMEDADES INFECCIOSAS AGUDAS(BACTERIANAS)" dataDxfId="620" dataCellStyle="Normal 2"/>
    <tableColumn id="76" xr3:uid="{00000000-0010-0000-0000-00004C000000}" name="EN EMB ACTUAL RPM" dataDxfId="619" dataCellStyle="Normal 2"/>
    <tableColumn id="79" xr3:uid="{00000000-0010-0000-0000-00004F000000}" name=" EN EMB ACTUAL HEMORRAGIA VAGINAL &gt; 20 SEM22" dataDxfId="618" dataCellStyle="Normal 2"/>
    <tableColumn id="81" xr3:uid="{00000000-0010-0000-0000-000051000000}" name="EN EMB ACTUAL HEMORRAGIA VAGINAL &lt; 20 SEM" dataDxfId="617" dataCellStyle="Normal 2"/>
    <tableColumn id="87" xr3:uid="{00000000-0010-0000-0000-000057000000}" name="FECHA TERMINACIÓN ÚLTIMO EMBARAZO" dataDxfId="616" dataCellStyle="Normal 2"/>
    <tableColumn id="89" xr3:uid="{00000000-0010-0000-0000-000059000000}" name="FUM" dataDxfId="615" dataCellStyle="Normal 2"/>
    <tableColumn id="90" xr3:uid="{00000000-0010-0000-0000-00005A000000}" name="FUM FORMULA CONFIABLE" dataDxfId="614" dataCellStyle="Normal 2"/>
    <tableColumn id="20" xr3:uid="{00000000-0010-0000-0000-000014000000}" name="PERIODO INTERGENESICO (MESES)" dataDxfId="613" dataCellStyle="Normal 2">
      <calculatedColumnFormula>IF(OR(BJ2="SD",BK2=""),"",IF(BJ2="",0,SUM(BK2-BJ2)/30))</calculatedColumnFormula>
    </tableColumn>
    <tableColumn id="19" xr3:uid="{00000000-0010-0000-0000-000013000000}" name="FUM X ECO 1" dataDxfId="612" dataCellStyle="Normal 2">
      <calculatedColumnFormula>IF(BS2&gt;0,SUM(BR2-NQ2),"")</calculatedColumnFormula>
    </tableColumn>
    <tableColumn id="94" xr3:uid="{00000000-0010-0000-0000-00005E000000}" name="SEMANAS DE GESTACION AL INGRESO" dataDxfId="611"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10"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09" dataCellStyle="Normal 2">
      <calculatedColumnFormula>IF(SUM((TODAY()-BK2)/7)&gt;43.1,"",IF(AND(BK2&gt;0,OR(BL2="si",BL2="Corregida",BL2="NO")),SUM((TODAY()-BK2)/7),""))</calculatedColumnFormula>
    </tableColumn>
    <tableColumn id="99" xr3:uid="{00000000-0010-0000-0000-000063000000}" name="FECHA ECO 1" dataDxfId="608" dataCellStyle="Normal 2"/>
    <tableColumn id="100" xr3:uid="{00000000-0010-0000-0000-000064000000}" name="SEMANAS GESTACION ECO 1" dataDxfId="607" dataCellStyle="Normal 2"/>
    <tableColumn id="104" xr3:uid="{00000000-0010-0000-0000-000068000000}" name="FECHA ECO 2" dataDxfId="606" dataCellStyle="Normal 2"/>
    <tableColumn id="105" xr3:uid="{00000000-0010-0000-0000-000069000000}" name="SEMANAS GESTACION ECO 2" dataDxfId="605" dataCellStyle="Normal 2"/>
    <tableColumn id="279" xr3:uid="{00000000-0010-0000-0000-000017010000}" name="EN EMB. ACTUAL  RCIU" dataDxfId="604" dataCellStyle="Normal 2"/>
    <tableColumn id="280" xr3:uid="{00000000-0010-0000-0000-000018010000}" name="TIENE EMB. MUTIPLE ACTUAL " dataDxfId="603" dataCellStyle="Normal 2"/>
    <tableColumn id="287" xr3:uid="{00000000-0010-0000-0000-00001F010000}" name="PRESENTACION DEL FETO - ACTUALIZAR DESPUÉS DE LA SEMANA 32" dataDxfId="602" dataCellStyle="Normal 2"/>
    <tableColumn id="293" xr3:uid="{00000000-0010-0000-0000-000025010000}" name="TIENE POLIHIDRAMNIOS" dataDxfId="601" dataCellStyle="Normal 2"/>
    <tableColumn id="110" xr3:uid="{00000000-0010-0000-0000-00006E000000}" name="FECHA DE REGISTRO DE PESO Y/O TALLA PREGESTACIONAL O I TRIM GESTACION" dataDxfId="600" dataCellStyle="Normal 2"/>
    <tableColumn id="111" xr3:uid="{00000000-0010-0000-0000-00006F000000}" name="TALLA EN Mts     " dataDxfId="599" dataCellStyle="Normal 2"/>
    <tableColumn id="112" xr3:uid="{00000000-0010-0000-0000-000070000000}" name="PESO EN Kg INGRESO I TRIM O PRE GESTACION" dataDxfId="598" dataCellStyle="Normal 2"/>
    <tableColumn id="113" xr3:uid="{00000000-0010-0000-0000-000071000000}" name="IMC" dataDxfId="597" dataCellStyle="Normal 2">
      <calculatedColumnFormula>IF(AND(OR(O2&gt;0,R2&gt;0),CA2=""),"SD",IF(AND(OR(O2="",R2=""),CA2=""),"",IF(AND(OR(O2&gt;0,R2&gt;0),CA2&gt;0,CB2&gt;0),SUM(CB2)/(CA2*CA2),"X")))</calculatedColumnFormula>
    </tableColumn>
    <tableColumn id="114" xr3:uid="{00000000-0010-0000-0000-000072000000}" name="CLASIFICACION NUTRICIONAL 1" dataDxfId="596"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595" dataCellStyle="Normal 2"/>
    <tableColumn id="117" xr3:uid="{00000000-0010-0000-0000-000075000000}" name="IMC5 II TRIM" dataDxfId="594" dataCellStyle="Normal 2">
      <calculatedColumnFormula>IF(AND(OR(O2&gt;0,R2&gt;0),CA2=""),"SD",IF(AND(OR(O2="",R2=""),CA2=""),"",IF(AND(OR(O2&gt;0,R2&gt;0),CA2&gt;0),SUM(CF2)/(CA2*CA2),"X")))</calculatedColumnFormula>
    </tableColumn>
    <tableColumn id="118" xr3:uid="{00000000-0010-0000-0000-000076000000}" name="SEMANAS DE GESTACION II TRIM" dataDxfId="593" dataCellStyle="Normal 2">
      <calculatedColumnFormula>IF(AND(CE2="",BK2=""),"",IF(AND(BK2&gt;0,CE2=""),"NA",IF(CE2&lt;BK2,"REVISAR FUM O FECHA PESO",IF(CE2&gt;0,INT(SUM(CE2-BK2)/7)))))</calculatedColumnFormula>
    </tableColumn>
    <tableColumn id="119" xr3:uid="{00000000-0010-0000-0000-000077000000}" name="CLASIFICACION SEGÚN CURVA ATALAH - II TRIM" dataDxfId="592"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591" dataCellStyle="Normal 2"/>
    <tableColumn id="121" xr3:uid="{00000000-0010-0000-0000-000079000000}" name="PESO EN Kg (29 A 42 SEMANAS)" dataDxfId="590" dataCellStyle="Normal 2"/>
    <tableColumn id="123" xr3:uid="{00000000-0010-0000-0000-00007B000000}" name="IMC8 III TRIM" dataDxfId="589" dataCellStyle="Normal 2">
      <calculatedColumnFormula>IF(AND(OR(O2&gt;0,R2&gt;0),CA2=""),"SD",IF(AND(OR(O2="",R2=""),CA2=""),"",IF(AND(OR(O2&gt;0,R2&gt;0),CA2&gt;0),SUM(CK2)/(CA2*CA2),"X")))</calculatedColumnFormula>
    </tableColumn>
    <tableColumn id="124" xr3:uid="{00000000-0010-0000-0000-00007C000000}" name="SEMANAS DE GESTACION9 III TRIM" dataDxfId="588" dataCellStyle="Normal 2">
      <calculatedColumnFormula>IF(AND(CJ2="",BK2=""),"",IF(AND(BK2&gt;0,CJ2=""),"NA",IF(CJ2&lt;BK2,"REVISAR FUM O FECHA PESO",IF(CJ2&gt;0,INT(SUM(CJ2-BK2)/7)))))</calculatedColumnFormula>
    </tableColumn>
    <tableColumn id="125" xr3:uid="{00000000-0010-0000-0000-00007D000000}" name="CLASIFICACION SEGÚN CURVA ATALAH - III TRIM" dataDxfId="587"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86"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85" dataCellStyle="Normal 2"/>
    <tableColumn id="127" xr3:uid="{00000000-0010-0000-0000-00007F000000}" name="T.A. DIASTOLICA - ANTES DE SEMANA 12" dataDxfId="584" dataCellStyle="Normal 2"/>
    <tableColumn id="128" xr3:uid="{00000000-0010-0000-0000-000080000000}" name="ALARMA 1 T.A.  ANTES 12 SEMANAS" dataDxfId="583"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82" dataCellStyle="Normal 2"/>
    <tableColumn id="130" xr3:uid="{00000000-0010-0000-0000-000082000000}" name="T.A. DIATOLICA (Entre semana 20 y 26)" dataDxfId="581" dataCellStyle="Normal 2"/>
    <tableColumn id="131" xr3:uid="{00000000-0010-0000-0000-000083000000}" name="ALARMA 2 T.A.  ENTRE SEMANA 20 Y 26 " dataDxfId="580"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79"/>
    <tableColumn id="133" xr3:uid="{00000000-0010-0000-0000-000085000000}" name="TA. DIASTOLICA SEM 30 A 34" dataDxfId="578" dataCellStyle="Normal 2"/>
    <tableColumn id="134" xr3:uid="{00000000-0010-0000-0000-000086000000}" name="TA SISTOLICA SEM 35 A 37 ULTIMO CONTROL" dataDxfId="577" dataCellStyle="Normal 2"/>
    <tableColumn id="135" xr3:uid="{00000000-0010-0000-0000-000087000000}" name="TA DIASTOLICA SEM 35 A 37 ULTIMO CONTROL" dataDxfId="576" dataCellStyle="Normal 2"/>
    <tableColumn id="136" xr3:uid="{00000000-0010-0000-0000-000088000000}" name="ALARMA 3 T.A.  III TRIMESTRE" dataDxfId="575"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74" dataCellStyle="Normal 2"/>
    <tableColumn id="138" xr3:uid="{00000000-0010-0000-0000-00008A000000}" name="FECHA ASESORIA EN ANTICONCEPCION DURANTE CPN" dataDxfId="573" dataCellStyle="Normal 2"/>
    <tableColumn id="139" xr3:uid="{00000000-0010-0000-0000-00008B000000}" name="FECHA C2" dataDxfId="572" dataCellStyle="Normal 2"/>
    <tableColumn id="144" xr3:uid="{00000000-0010-0000-0000-000090000000}" name="FECHA C3" dataDxfId="571" dataCellStyle="Normal 2"/>
    <tableColumn id="145" xr3:uid="{00000000-0010-0000-0000-000091000000}" name="FECHA C4" dataDxfId="570" dataCellStyle="Normal 2"/>
    <tableColumn id="146" xr3:uid="{00000000-0010-0000-0000-000092000000}" name="FECHA C5" dataDxfId="569" dataCellStyle="Normal 2"/>
    <tableColumn id="147" xr3:uid="{00000000-0010-0000-0000-000093000000}" name="FECHA C6" dataDxfId="568" dataCellStyle="Normal 2"/>
    <tableColumn id="148" xr3:uid="{00000000-0010-0000-0000-000094000000}" name="FECHA C7" dataDxfId="567" dataCellStyle="Normal 2"/>
    <tableColumn id="149" xr3:uid="{00000000-0010-0000-0000-000095000000}" name="FECHA C8" dataDxfId="566" dataCellStyle="Normal 2"/>
    <tableColumn id="150" xr3:uid="{00000000-0010-0000-0000-000096000000}" name="FECHA C9" dataDxfId="565" dataCellStyle="Normal 2"/>
    <tableColumn id="151" xr3:uid="{00000000-0010-0000-0000-000097000000}" name="FECHA C10" dataDxfId="564" dataCellStyle="Normal 2"/>
    <tableColumn id="152" xr3:uid="{00000000-0010-0000-0000-000098000000}" name="FECHA C11" dataDxfId="563" dataCellStyle="Normal 2"/>
    <tableColumn id="153" xr3:uid="{00000000-0010-0000-0000-000099000000}" name="FECHA C12" dataDxfId="562" dataCellStyle="Normal 2"/>
    <tableColumn id="83" xr3:uid="{00000000-0010-0000-0000-000053000000}" name="FECHA C13" dataDxfId="561" dataCellStyle="Normal 2"/>
    <tableColumn id="341" xr3:uid="{00000000-0010-0000-0000-000055010000}" name="CURSO DE MATERNIDAD Y PATERNIDAD" dataDxfId="560" dataCellStyle="Normal 2"/>
    <tableColumn id="342" xr3:uid="{00000000-0010-0000-0000-000056010000}" name="FECHA DE CONCERTACIÓN PLAN DE PARTO (Soporte HC)" dataDxfId="559" dataCellStyle="Normal 2"/>
    <tableColumn id="343" xr3:uid="{00000000-0010-0000-0000-000057010000}" name="ALERTA DE PLAN DE PARTO" dataDxfId="558"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57"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56"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55"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54"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53"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52" dataCellStyle="Normal 2">
      <calculatedColumnFormula>IF(R2&gt;0,SUM(COUNTA(DC2:DN2)+COUNTA(Tabla1[[#This Row],[FECHA CONSULTA PRIMERA VEZ PROGRAMA CPN ]])),"")</calculatedColumnFormula>
    </tableColumn>
    <tableColumn id="155" xr3:uid="{00000000-0010-0000-0000-00009B000000}" name="ADHERENCIA AL CPN" dataDxfId="551" dataCellStyle="Normal 2">
      <calculatedColumnFormula>IF(AND(DW2&gt;=0,DW2&lt;4),"NO",IF(AND(DW2&gt;=4,DW2&lt;12),"SI",""))</calculatedColumnFormula>
    </tableColumn>
    <tableColumn id="156" xr3:uid="{00000000-0010-0000-0000-00009C000000}" name="CONTROLES PROGRAMADOS " dataDxfId="550" dataCellStyle="Normal 2">
      <calculatedColumnFormula>IF(BO2="","",IF(BO2&gt;0,INT(SUM(((40-BO2)/4)+2)),"X"))</calculatedColumnFormula>
    </tableColumn>
    <tableColumn id="157" xr3:uid="{00000000-0010-0000-0000-00009D000000}" name="% CUMPLIM INDIVIDUAL" dataDxfId="549" dataCellStyle="Normal 2">
      <calculatedColumnFormula>IF(DY2="","",IF(DW2&gt;0,SUM(DW2/DY2),"X"))</calculatedColumnFormula>
    </tableColumn>
    <tableColumn id="158" xr3:uid="{00000000-0010-0000-0000-00009E000000}" name="FECHA  REMISION PSICOLOGIA" dataDxfId="548" dataCellStyle="Normal 2"/>
    <tableColumn id="159" xr3:uid="{00000000-0010-0000-0000-00009F000000}" name="FECHA ASISTENCIA A CONSULTA PSICOLOGIA" dataDxfId="547" dataCellStyle="Normal 2"/>
    <tableColumn id="160" xr3:uid="{00000000-0010-0000-0000-0000A0000000}" name="FECHA  REMISION NUTRICION" dataDxfId="546" dataCellStyle="Normal 2"/>
    <tableColumn id="161" xr3:uid="{00000000-0010-0000-0000-0000A1000000}" name="FECHA ASISTENCIA A CONSULTA NUTRICION" dataDxfId="545" dataCellStyle="Normal 2"/>
    <tableColumn id="162" xr3:uid="{00000000-0010-0000-0000-0000A2000000}" name="FECHA  REMISION GINECOLOGO" dataDxfId="544" dataCellStyle="Normal 2"/>
    <tableColumn id="163" xr3:uid="{00000000-0010-0000-0000-0000A3000000}" name="FECHA ASISTENCIA PRIMERA VEZ CON GINECOLOGÍA" dataDxfId="543" dataCellStyle="Normal 2"/>
    <tableColumn id="250" xr3:uid="{00000000-0010-0000-0000-0000FA000000}" name="FECHA ULTIMA ASISTENCIA A CONSULTA GINECO" dataDxfId="542" dataCellStyle="Normal 2"/>
    <tableColumn id="164" xr3:uid="{00000000-0010-0000-0000-0000A4000000}" name="No CONSULTAS GINECOLOGO" dataDxfId="541" dataCellStyle="Normal 2"/>
    <tableColumn id="165" xr3:uid="{00000000-0010-0000-0000-0000A5000000}" name="RESULTADO HEMOGLOBINA INGRESO" dataDxfId="540" dataCellStyle="Normal 2"/>
    <tableColumn id="167" xr3:uid="{00000000-0010-0000-0000-0000A7000000}" name="FECHA RESULTADO HB" dataDxfId="539" dataCellStyle="Normal 2"/>
    <tableColumn id="168" xr3:uid="{00000000-0010-0000-0000-0000A8000000}" name="EDAD GESTACIONAL HB" dataDxfId="538"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37"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36"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35" dataCellStyle="Normal 2"/>
    <tableColumn id="171" xr3:uid="{00000000-0010-0000-0000-0000AB000000}" name="FECHA RESULTADO HB SEM 28" dataDxfId="534" dataCellStyle="Normal 2"/>
    <tableColumn id="172" xr3:uid="{00000000-0010-0000-0000-0000AC000000}" name="EDAD GESTACIONAL HB - SEM 28" dataDxfId="533"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32"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31" dataCellStyle="Normal 2"/>
    <tableColumn id="175" xr3:uid="{00000000-0010-0000-0000-0000AF000000}" name="FECHA RESULTADO GRUPO SANGUINEO" dataDxfId="530" dataCellStyle="Normal 2"/>
    <tableColumn id="176" xr3:uid="{00000000-0010-0000-0000-0000B0000000}" name="EDAD GESTACIONAL GRUPO SANGUINEO" dataDxfId="529"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28"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27" dataCellStyle="Normal 2"/>
    <tableColumn id="179" xr3:uid="{00000000-0010-0000-0000-0000B3000000}" name="FECHA GLICEMIA" dataDxfId="526" dataCellStyle="Normal 2"/>
    <tableColumn id="180" xr3:uid="{00000000-0010-0000-0000-0000B4000000}" name="EDAD GESTACIONAL GLICEMIA" dataDxfId="525"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24" dataCellStyle="Normal 2"/>
    <tableColumn id="185" xr3:uid="{00000000-0010-0000-0000-0000B9000000}" name="PTOG. carga 75 gr 1 HORA - VALOR" dataDxfId="523" dataCellStyle="Normal 2"/>
    <tableColumn id="186" xr3:uid="{00000000-0010-0000-0000-0000BA000000}" name="PTOG. carga 75 gr 2 HORA - VALOR" dataDxfId="522" dataCellStyle="Normal 2"/>
    <tableColumn id="187" xr3:uid="{00000000-0010-0000-0000-0000BB000000}" name="PTOG. carga 75 gr - RESULTADO" dataDxfId="521"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20" dataCellStyle="Normal 2"/>
    <tableColumn id="189" xr3:uid="{00000000-0010-0000-0000-0000BD000000}" name="EDAD GESTACIONAL P.T.O.G" dataDxfId="519"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18" dataCellStyle="Normal 2"/>
    <tableColumn id="200" xr3:uid="{00000000-0010-0000-0000-0000C8000000}" name="FECHA RESULTADO I TRIM" dataDxfId="517" dataCellStyle="Normal 2"/>
    <tableColumn id="201" xr3:uid="{00000000-0010-0000-0000-0000C9000000}" name="ALARMA TAMIZAJE SIFILIS I TRIMESTRE" dataDxfId="516"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15" dataCellStyle="Normal 2"/>
    <tableColumn id="203" xr3:uid="{00000000-0010-0000-0000-0000CB000000}" name="FECHA RESULTADO PR-  II TRIM" dataDxfId="514" dataCellStyle="Normal 2"/>
    <tableColumn id="204" xr3:uid="{00000000-0010-0000-0000-0000CC000000}" name="ALARMA TAMIZAJE SIFILIS II TRIMESTRE2" dataDxfId="513"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12" dataCellStyle="Normal 2"/>
    <tableColumn id="206" xr3:uid="{00000000-0010-0000-0000-0000CE000000}" name="FECHA RESULTADO PR-  III TRIM" dataDxfId="511" dataCellStyle="Normal 2"/>
    <tableColumn id="207" xr3:uid="{00000000-0010-0000-0000-0000CF000000}" name="ALARMA TAMIZAJE SIFILIS III TRIMESTRE22" dataDxfId="510"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09" dataCellStyle="Normal 2"/>
    <tableColumn id="209" xr3:uid="{00000000-0010-0000-0000-0000D1000000}" name="FECHA RESULTADO PR INTRAPARTO" dataDxfId="508" dataCellStyle="Normal 2"/>
    <tableColumn id="210" xr3:uid="{00000000-0010-0000-0000-0000D2000000}" name="ALARMA CONSOLIDADA CASOS SIFILIS GESTACIONAL" dataDxfId="507"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06" dataCellStyle="Normal 2"/>
    <tableColumn id="216" xr3:uid="{00000000-0010-0000-0000-0000D8000000}" name="FECHA RESULTADO UROANALISIS ULTIMO" dataDxfId="505" dataCellStyle="Normal 2"/>
    <tableColumn id="217" xr3:uid="{00000000-0010-0000-0000-0000D9000000}" name="EDAD GESTACIONAL UROANALSIS ULTIMO" dataDxfId="504"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03" dataCellStyle="Normal 2"/>
    <tableColumn id="219" xr3:uid="{00000000-0010-0000-0000-0000DB000000}" name="FECHA RESULTADO UROCULTIVO" dataDxfId="502" dataCellStyle="Normal 2"/>
    <tableColumn id="220" xr3:uid="{00000000-0010-0000-0000-0000DC000000}" name="EDAD GESTACIONAL UROCULTIVO" dataDxfId="501"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0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499" dataCellStyle="Normal 2"/>
    <tableColumn id="223" xr3:uid="{00000000-0010-0000-0000-0000DF000000}" name="TAMIZAJE  PARA VIH I TRIM" dataDxfId="498" dataCellStyle="Normal 2"/>
    <tableColumn id="224" xr3:uid="{00000000-0010-0000-0000-0000E0000000}" name="FECHA RESULTADO TAMIZAJE VIH I TRIMESTRE" dataDxfId="497" dataCellStyle="Normal 2"/>
    <tableColumn id="225" xr3:uid="{00000000-0010-0000-0000-0000E1000000}" name="ALARMA TAMIZAJE VIH - I TRIM" dataDxfId="496"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495" dataCellStyle="Normal 2"/>
    <tableColumn id="103" xr3:uid="{00000000-0010-0000-0000-000067000000}" name="FECHA RESULTADO TAMIZAJE VIH II TRIM" dataDxfId="494" dataCellStyle="Normal 2"/>
    <tableColumn id="345" xr3:uid="{00000000-0010-0000-0000-000059010000}" name="ALARMA TAMIZAJE VIH - II TRIM" dataDxfId="493"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492" dataCellStyle="Normal 2"/>
    <tableColumn id="228" xr3:uid="{00000000-0010-0000-0000-0000E4000000}" name="FECHA RESULTADO TAMIZAJE VIH III TRIM" dataDxfId="491" dataCellStyle="Normal 2"/>
    <tableColumn id="229" xr3:uid="{00000000-0010-0000-0000-0000E5000000}" name="ALARMA TAMIZAJE VIH - III TRIM" dataDxfId="490"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489" dataCellStyle="Normal 2"/>
    <tableColumn id="91" xr3:uid="{00000000-0010-0000-0000-00005B000000}" name="FECHA RESULTADO TAMIZAJE INTRAPARTO" dataDxfId="488" dataCellStyle="Normal 2"/>
    <tableColumn id="84" xr3:uid="{00000000-0010-0000-0000-000054000000}" name="SEGUNDA PRUEBA ELISA O PR PARA DEFINIR DIAGNOSTICO VIH SEGÚN PROTOCOLO INS" dataDxfId="487" dataCellStyle="Normal 2"/>
    <tableColumn id="140" xr3:uid="{00000000-0010-0000-0000-00008C000000}" name="FECHA RESULTADO SEGUNDA PRUEBA ELISA O PR PARA DEFINIR DIAGNOSTICO VIH SEGÚN PROTOCOLO INS" dataDxfId="486" dataCellStyle="Normal 2"/>
    <tableColumn id="141" xr3:uid="{00000000-0010-0000-0000-00008D000000}" name="RESULTADO CARGA VIRAL SEGÚN PROTOCOLO INS" dataDxfId="485" dataCellStyle="Normal 2"/>
    <tableColumn id="142" xr3:uid="{00000000-0010-0000-0000-00008E000000}" name="FECHA RESULTADO CARGA VIRAL SEGÚN PROTOCOLO INS" dataDxfId="484" dataCellStyle="Normal 2"/>
    <tableColumn id="143" xr3:uid="{00000000-0010-0000-0000-00008F000000}" name="RESULTADO HEP B ANTIGENO SUPERFICIE" dataDxfId="483" dataCellStyle="Normal 2"/>
    <tableColumn id="232" xr3:uid="{00000000-0010-0000-0000-0000E8000000}" name="FECHA RESULTADO H ASB" dataDxfId="482" dataCellStyle="Normal 2"/>
    <tableColumn id="233" xr3:uid="{00000000-0010-0000-0000-0000E9000000}" name="EDAD GESTACIONAL18" dataDxfId="481"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80" dataCellStyle="Normal 2"/>
    <tableColumn id="236" xr3:uid="{00000000-0010-0000-0000-0000EC000000}" name="RESULTADO CONFIRM. TOXO. IgM" dataDxfId="479" dataCellStyle="Normal 2"/>
    <tableColumn id="237" xr3:uid="{00000000-0010-0000-0000-0000ED000000}" name="ALARMA TOXOPLASMOSIS" dataDxfId="478"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77" dataCellStyle="Normal 2"/>
    <tableColumn id="239" xr3:uid="{00000000-0010-0000-0000-0000EF000000}" name="EDAD GESTACIONAL21" dataDxfId="476"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75"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74" dataCellStyle="Normal 2"/>
    <tableColumn id="243" xr3:uid="{00000000-0010-0000-0000-0000F3000000}" name="NUMERO VECES TOMA TOXOPLASMA IgM - Control" dataDxfId="473" dataCellStyle="Normal 2"/>
    <tableColumn id="244" xr3:uid="{00000000-0010-0000-0000-0000F4000000}" name="RESULTADO ULTIMA CITOLOGIA (SEGÚN NORMA Y VIGENTE)" dataDxfId="472" dataCellStyle="Normal 2"/>
    <tableColumn id="245" xr3:uid="{00000000-0010-0000-0000-0000F5000000}" name="FECHA RESULTADO2" dataDxfId="471" dataCellStyle="Normal 2"/>
    <tableColumn id="246" xr3:uid="{00000000-0010-0000-0000-0000F6000000}" name="TIEMPO DE LA TOMA" dataDxfId="470" dataCellStyle="Normal 2">
      <calculatedColumnFormula>IF(GZ2&gt;0,SUM(GZ2-BK2)/7,"")</calculatedColumnFormula>
    </tableColumn>
    <tableColumn id="247" xr3:uid="{00000000-0010-0000-0000-0000F7000000}" name="CLASIFICACION TIEMPO TOMA" dataDxfId="469"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68"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67" dataCellStyle="Normal 2"/>
    <tableColumn id="368" xr3:uid="{00000000-0010-0000-0000-000070010000}" name="FECHA RESULTADO TAMIZAJE CHAGAS" dataDxfId="466" dataCellStyle="Normal 2"/>
    <tableColumn id="356" xr3:uid="{00000000-0010-0000-0000-000064010000}" name="TAMIZAJE INICIAL DE GOTA GRUESA PARA MALARIA (En zonas endémicas)" dataDxfId="465" dataCellStyle="Normal 2"/>
    <tableColumn id="352" xr3:uid="{00000000-0010-0000-0000-000060010000}" name="FECHA RESULTADO TAMIZAJE INICIAL GOTA GRUESA PARA MALARIA" dataDxfId="464" dataCellStyle="Normal 2"/>
    <tableColumn id="351" xr3:uid="{00000000-0010-0000-0000-00005F010000}" name="RESULTADO ULTIMO TAMIZAJE GOTA GRUESA (Para Zonas endémicas)" dataDxfId="463" dataCellStyle="Normal 2"/>
    <tableColumn id="346" xr3:uid="{00000000-0010-0000-0000-00005A010000}" name="NUMERO TAMIZAJES TOMADOS DE GOTA GRUESA PARA MALARIA (Debe ser mensual para zonas endémicas)" dataDxfId="462" dataCellStyle="Normal 2"/>
    <tableColumn id="249" xr3:uid="{00000000-0010-0000-0000-0000F9000000}" name="DIAGNOSTICO POSITIVO COVID19 - INFECCIÓN POR SARS CoV2" dataDxfId="461" dataCellStyle="Normal 2"/>
    <tableColumn id="252" xr3:uid="{00000000-0010-0000-0000-0000FC000000}" name="ENFERMEDADES PROPIAS O CULTURALES" dataDxfId="460"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59"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58"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57"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56"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55"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54"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5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52" dataCellStyle="Normal 2"/>
    <tableColumn id="102" xr3:uid="{00000000-0010-0000-0000-000066000000}" name="SUMINISTRO DE ASA SEGÚN GPC" dataDxfId="451" dataCellStyle="Normal 2"/>
    <tableColumn id="23" xr3:uid="{00000000-0010-0000-0000-000017000000}" name="FECHA INICIO SUMINISTRO CALCIO" dataDxfId="450" dataCellStyle="Normal 2"/>
    <tableColumn id="181" xr3:uid="{00000000-0010-0000-0000-0000B5000000}" name="SUMINISTRO CALCIO " dataDxfId="449" dataCellStyle="Normal 2"/>
    <tableColumn id="60" xr3:uid="{00000000-0010-0000-0000-00003C000000}" name="FECHA INICIO SUMINISTRO ACIDO FOLICO " dataDxfId="448" dataCellStyle="Normal 2"/>
    <tableColumn id="241" xr3:uid="{00000000-0010-0000-0000-0000F1000000}" name="SUMINISTRO DE ACIDO FOLICO " dataDxfId="447" dataCellStyle="Normal 2"/>
    <tableColumn id="256" xr3:uid="{00000000-0010-0000-0000-000000010000}" name="FECHA INICIO SUMINISTRO SULFATO FERROSO " dataDxfId="446" dataCellStyle="Normal 2"/>
    <tableColumn id="254" xr3:uid="{00000000-0010-0000-0000-0000FE000000}" name="SUMINISTRO DE SULFATO FERROSO " dataDxfId="445" dataCellStyle="Normal 2"/>
    <tableColumn id="257" xr3:uid="{00000000-0010-0000-0000-000001010000}" name="SUPLEMENTACION ALIMENTARIA  O DIRECCIONAMIENTO A AUTONOMIA ALIMENTARIA" dataDxfId="444" dataCellStyle="Normal 2"/>
    <tableColumn id="63" xr3:uid="{00000000-0010-0000-0000-00003F000000}" name="FECHA CONSULTA DE 1RA VEZ POR ODONTOLOGIA" dataDxfId="443" dataCellStyle="Normal 2"/>
    <tableColumn id="258" xr3:uid="{00000000-0010-0000-0000-000002010000}" name="SEMANAS DE GESTACION A LA CONSULTA ODONTOLOGICA" dataDxfId="442"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41" dataCellStyle="Normal 2"/>
    <tableColumn id="388" xr3:uid="{00000000-0010-0000-0000-000084010000}" name="Tipo Biológico Vacuna anti COVID-19 (Disentimiento)" dataDxfId="440"/>
    <tableColumn id="386" xr3:uid="{00000000-0010-0000-0000-000082010000}" name="Fecha 1ra Dosis Anti COVID-19" dataDxfId="439"/>
    <tableColumn id="336" xr3:uid="{00000000-0010-0000-0000-000050010000}" name="Tipo Biológico Vacuna anti COVID-19 (2da Dosis)" dataDxfId="438"/>
    <tableColumn id="382" xr3:uid="{00000000-0010-0000-0000-00007E010000}" name="Fecha 2da Dosis Anti COVID-19" dataDxfId="437"/>
    <tableColumn id="339" xr3:uid="{00000000-0010-0000-0000-000053010000}" name="Tipo Biológico Vacuna anti COVID-19 (Refuerzo)" dataDxfId="436"/>
    <tableColumn id="335" xr3:uid="{00000000-0010-0000-0000-00004F010000}" name="Fecha Refuerzo Anti COVID-20" dataDxfId="435"/>
    <tableColumn id="381" xr3:uid="{00000000-0010-0000-0000-00007D010000}" name="Alarma Vacunación Anti COVID-19" dataDxfId="434">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33" dataCellStyle="Normal 2"/>
    <tableColumn id="268" xr3:uid="{00000000-0010-0000-0000-00000C010000}" name="FECHA VACUNA DPT ACELULAR" dataDxfId="432" dataCellStyle="Normal 2"/>
    <tableColumn id="269" xr3:uid="{00000000-0010-0000-0000-00000D010000}" name="ALARMA DPT ACELULAR" dataDxfId="431"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30" dataCellStyle="Normal 2"/>
    <tableColumn id="271" xr3:uid="{00000000-0010-0000-0000-00000F010000}" name="FPP2" dataDxfId="429" dataCellStyle="Normal 2">
      <calculatedColumnFormula>IF(OR(BL2="SI",BL2="Corregida",BL2="NO"),(BK2+280),IF(BL2="Sin Dato","DEFINIR FPP POR ECO",""))</calculatedColumnFormula>
    </tableColumn>
    <tableColumn id="72" xr3:uid="{00000000-0010-0000-0000-000048000000}" name="DIAS PARA EL PARTO2" dataDxfId="428" dataCellStyle="Normal 2">
      <calculatedColumnFormula>IF(OR(IP2="DEFINIR FPP POR ECO",BP2="ERROR FUM O INGRESO"),"SIN DEFINIR",IF(IP2="","",IF(IP2&gt;0,SUM(IP2-TODAY()),"X")))</calculatedColumnFormula>
    </tableColumn>
    <tableColumn id="70" xr3:uid="{00000000-0010-0000-0000-000046000000}" name="ALERTA PARA PARTO3" dataDxfId="427"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26" dataCellStyle="Normal 2"/>
    <tableColumn id="273" xr3:uid="{00000000-0010-0000-0000-000011010000}" name="SALE DEL PROGRAMA POR" dataDxfId="425" dataCellStyle="Normal 2"/>
    <tableColumn id="275" xr3:uid="{00000000-0010-0000-0000-000013010000}" name=" EVENTO DE INTERES EN SALUD PÚBLICA DE LA MADRE" dataDxfId="424" dataCellStyle="Normal 2"/>
    <tableColumn id="276" xr3:uid="{00000000-0010-0000-0000-000014010000}" name=" EVENTO DE INTERES EN SALUD PÚBLICA DEL RECIÉN NACIDO2" dataDxfId="423" dataCellStyle="Normal 2"/>
    <tableColumn id="277" xr3:uid="{00000000-0010-0000-0000-000015010000}" name="FECHA DE SALIDA  DEL PROGRAMA" dataDxfId="422" dataCellStyle="Normal 2"/>
    <tableColumn id="278" xr3:uid="{00000000-0010-0000-0000-000016010000}" name="LUGAR DE ATENCION DEL PARTO" dataDxfId="421" dataCellStyle="Normal 2"/>
    <tableColumn id="281" xr3:uid="{00000000-0010-0000-0000-000019010000}" name="EDAD GESTACIONAL SALIDA PROGRAMA" dataDxfId="420" dataCellStyle="Normal 2">
      <calculatedColumnFormula>IF(AND(IW2&gt;0,IT2&lt;&gt;""),SUM(IW2-BK2)/7,"")</calculatedColumnFormula>
    </tableColumn>
    <tableColumn id="282" xr3:uid="{00000000-0010-0000-0000-00001A010000}" name="NOMBRE DE LA INSTITUCION DONDE SE ATENDIO EL PARTO O LUGAR ESPECIFICO DEL PARTO SI APLICA" dataDxfId="419" dataCellStyle="Normal 2"/>
    <tableColumn id="283" xr3:uid="{00000000-0010-0000-0000-00001B010000}" name="NIVEL DE COMPLEJIDAD DE LA ATENCION DE LA INSTITUCION DONDE SE ATENDIO EL PARTO" dataDxfId="418" dataCellStyle="Normal 2"/>
    <tableColumn id="284" xr3:uid="{00000000-0010-0000-0000-00001C010000}" name="PROFESIONAL O PERSONA QUE ATIENDE EL PARTO" dataDxfId="417" dataCellStyle="Normal 2"/>
    <tableColumn id="373" xr3:uid="{00000000-0010-0000-0000-000075010000}" name="INICIO TRABAJO DE PARTO" dataDxfId="416" dataCellStyle="Normal 2"/>
    <tableColumn id="285" xr3:uid="{00000000-0010-0000-0000-00001D010000}" name="ACOMPAÑAMIENTO POR PERSONA DE CONFIANZA DURANTE TRABAJO DE PARTO Y PARTO" dataDxfId="415" dataCellStyle="Normal 2"/>
    <tableColumn id="251" xr3:uid="{00000000-0010-0000-0000-0000FB000000}" name="DILIGENCIAMIENTO DE PARTOGRAMA (NO APLICA EN EXPULSIVO)" dataDxfId="414" dataCellStyle="Normal 2"/>
    <tableColumn id="261" xr3:uid="{00000000-0010-0000-0000-000005010000}" name="MANEJO ACTIVO DEL TERCER PERIODO DEL PARTO (USO OXITOCINA,MASAJE UTERINO Y TRACCIÓN SOSTENIDA DE CORDÓN)2" dataDxfId="413" dataCellStyle="Normal 2"/>
    <tableColumn id="262" xr3:uid="{00000000-0010-0000-0000-000006010000}" name="CONTACTO PIEL A PIEL DURANTE MÍNIMO 30 MINUTOS " dataDxfId="412" dataCellStyle="Normal 2"/>
    <tableColumn id="263" xr3:uid="{00000000-0010-0000-0000-000007010000}" name="INICIO DE LACTANCIA MATERNA DURANTE EL CONTACTO PIEL A PIEL O EN LA PRIMERA HORA DE VIDA" dataDxfId="411" dataCellStyle="Normal 2"/>
    <tableColumn id="92" xr3:uid="{00000000-0010-0000-0000-00005C000000}" name="MONITORIA CADA 15 MINUTOS DE SIGNOS VITALES DURANTES LAS PRIMERAS DOS HORAS POSTPARTO (SOPORTE EN HC - 8 VALORACIONES EN LAS PRIMERAS 2 HORAS)" dataDxfId="410" dataCellStyle="Normal 2"/>
    <tableColumn id="264" xr3:uid="{00000000-0010-0000-0000-000008010000}" name="COMPLICACIONES POSTPARTO - HASTA 42 DÍAS" dataDxfId="409" dataCellStyle="Normal 2"/>
    <tableColumn id="286" xr3:uid="{00000000-0010-0000-0000-00001E010000}" name="NUMERO NACIDOS VIVOS" dataDxfId="408" dataCellStyle="Normal 2"/>
    <tableColumn id="288" xr3:uid="{00000000-0010-0000-0000-000020010000}" name="SEXO RN" dataDxfId="407" dataCellStyle="Normal 2"/>
    <tableColumn id="289" xr3:uid="{00000000-0010-0000-0000-000021010000}" name="PESO RN  EN GRAMOS" dataDxfId="406" dataCellStyle="Normal 2"/>
    <tableColumn id="290" xr3:uid="{00000000-0010-0000-0000-000022010000}" name="PESO AL NACER POR EDAD GESTACIONAL" dataDxfId="405"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04" dataCellStyle="Normal 2"/>
    <tableColumn id="294" xr3:uid="{00000000-0010-0000-0000-000026010000}" name="RESULTADO TSH" dataDxfId="403" dataCellStyle="Normal 2"/>
    <tableColumn id="295" xr3:uid="{00000000-0010-0000-0000-000027010000}" name=" FECHA RESULTADO TSH" dataDxfId="402" dataCellStyle="Normal 2"/>
    <tableColumn id="296" xr3:uid="{00000000-0010-0000-0000-000028010000}" name="APLICACIÓN DE VIT K" dataDxfId="401" dataCellStyle="Normal 2"/>
    <tableColumn id="297" xr3:uid="{00000000-0010-0000-0000-000029010000}" name="GRUPO SANGUINEO RN" dataDxfId="400" dataCellStyle="Normal 2"/>
    <tableColumn id="298" xr3:uid="{00000000-0010-0000-0000-00002A010000}" name="FECHA APLICACIÓN VACUNA HEPATITIS B" dataDxfId="399" dataCellStyle="Normal 2"/>
    <tableColumn id="299" xr3:uid="{00000000-0010-0000-0000-00002B010000}" name="FECHA APLICACIÓN VACUNA BCG" dataDxfId="398" dataCellStyle="Normal 2"/>
    <tableColumn id="300" xr3:uid="{00000000-0010-0000-0000-00002C010000}" name="SEXO RN 2" dataDxfId="397" dataCellStyle="Normal 2"/>
    <tableColumn id="301" xr3:uid="{00000000-0010-0000-0000-00002D010000}" name="PESO RN 2 EN GRAMOS2" dataDxfId="396" dataCellStyle="Normal 2"/>
    <tableColumn id="302" xr3:uid="{00000000-0010-0000-0000-00002E010000}" name="PESO AL NACER POR EDAD GESTACIONAL RN 2" dataDxfId="395"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394" dataCellStyle="Normal 2"/>
    <tableColumn id="306" xr3:uid="{00000000-0010-0000-0000-000032010000}" name="RESULTADO TSH 2" dataDxfId="393" dataCellStyle="Normal 2"/>
    <tableColumn id="307" xr3:uid="{00000000-0010-0000-0000-000033010000}" name=" FECHA RESULTADO TSH 2" dataDxfId="392" dataCellStyle="Normal 2"/>
    <tableColumn id="308" xr3:uid="{00000000-0010-0000-0000-000034010000}" name="APLICACIÓN DE VIT K 2" dataDxfId="391" dataCellStyle="Normal 2"/>
    <tableColumn id="309" xr3:uid="{00000000-0010-0000-0000-000035010000}" name="GRUPO SANGUINEO RN 2" dataDxfId="390" dataCellStyle="Normal 2"/>
    <tableColumn id="310" xr3:uid="{00000000-0010-0000-0000-000036010000}" name="FECHA APLICACIÓN VACUNA HEPATITIS B 2" dataDxfId="389" dataCellStyle="Normal 2"/>
    <tableColumn id="311" xr3:uid="{00000000-0010-0000-0000-000037010000}" name="FECHA APLICACIÓN VACUNA BCG 2" dataDxfId="388" dataCellStyle="Normal 2"/>
    <tableColumn id="312" xr3:uid="{00000000-0010-0000-0000-000038010000}" name="CONTROL RN FECHA ASISTIO " dataDxfId="387" dataCellStyle="Normal 2"/>
    <tableColumn id="313" xr3:uid="{00000000-0010-0000-0000-000039010000}" name="ALARMA 1 CONTROL RN" dataDxfId="386"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85" dataCellStyle="Normal 2"/>
    <tableColumn id="316" xr3:uid="{00000000-0010-0000-0000-00003C010000}" name="ALARMA CONTROL PUERPERIO" dataDxfId="384"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83" dataCellStyle="Normal 2"/>
    <tableColumn id="265" xr3:uid="{00000000-0010-0000-0000-000009010000}" name="ASESORIA EN PLANIFICACIÓN FAMILIAR POST EVENTO OBSTETRICO EN AMBITO HOSPITALARIO" dataDxfId="382" dataCellStyle="Normal 2"/>
    <tableColumn id="240" xr3:uid="{00000000-0010-0000-0000-0000F0000000}" name="PUERPERA SALE CON PLANIFICACIÓN FAMILIAR POST EVENTO OBSTETRICO " dataDxfId="381" dataCellStyle="Normal 2"/>
    <tableColumn id="97" xr3:uid="{00000000-0010-0000-0000-000061000000}" name="FECHA INSCRIPCION A PLANIFICACION FAMILIAR2" dataDxfId="380" dataCellStyle="Normal 2"/>
    <tableColumn id="319" xr3:uid="{00000000-0010-0000-0000-00003F010000}" name="METODO DE ANTICONCEPCION INICIADO POSTPARTO" dataDxfId="379" dataCellStyle="Normal 2"/>
    <tableColumn id="320" xr3:uid="{00000000-0010-0000-0000-000040010000}" name="TIPO DE APOYO REALIZADO POR LA EPS" dataDxfId="378" dataCellStyle="Normal 2"/>
    <tableColumn id="321" xr3:uid="{00000000-0010-0000-0000-000041010000}" name="TIPO DE APOYO REALIZADO POR LA IPS PRIMARIA" dataDxfId="377" dataCellStyle="Normal 2"/>
    <tableColumn id="322" xr3:uid="{00000000-0010-0000-0000-000042010000}" name="FECHA SEGUIMIENTO INICIAL POR PERSONAL DE SALUD EN TERRENO" dataDxfId="376" dataCellStyle="Normal 2"/>
    <tableColumn id="304" xr3:uid="{00000000-0010-0000-0000-000030010000}" name="FECHA ÚLTIMO SEGUIMIENTO" dataDxfId="375" dataCellStyle="Normal 2"/>
    <tableColumn id="318" xr3:uid="{00000000-0010-0000-0000-00003E010000}" name="NÚMERO DE SEGUIMIENTOS CPN" dataDxfId="374" dataCellStyle="Normal 2"/>
    <tableColumn id="183" xr3:uid="{00000000-0010-0000-0000-0000B7000000}" name="HALLAZGO GESTACIÓN SEGUIMIENTO POR VISITA DOMICILIARIA" dataDxfId="373" dataCellStyle="Normal 2"/>
    <tableColumn id="332" xr3:uid="{00000000-0010-0000-0000-00004C010000}" name="FECHA SEGUIMIENTOS TELÉFONICOS" dataDxfId="372" dataCellStyle="Normal 2"/>
    <tableColumn id="266" xr3:uid="{00000000-0010-0000-0000-00000A010000}" name="NÚMERO SEGUIMIENTOS TELÉFONCOS" dataDxfId="371" dataCellStyle="Normal 2"/>
    <tableColumn id="267" xr3:uid="{00000000-0010-0000-0000-00000B010000}" name="OBSERVACIÓN SEGUIMIENTO TELÉFONCO" dataDxfId="370" dataCellStyle="Normal 2"/>
    <tableColumn id="272" xr3:uid="{00000000-0010-0000-0000-000010010000}" name="FECHA SEGUIMIENTO POR PERSONAL DE SALUD EN TERRENO  EN PUERPERIO" dataDxfId="369" dataCellStyle="Normal 2"/>
    <tableColumn id="344" xr3:uid="{00000000-0010-0000-0000-000058010000}" name="HALLAZGOS ACOMPAÑAMIENTO PERSONAL DE SALUD PUERPERA" dataDxfId="368" dataCellStyle="Normal 2"/>
    <tableColumn id="347" xr3:uid="{00000000-0010-0000-0000-00005B010000}" name="HALLAZGOS ACOMPAÑAMIENTO PERSONAL DE SALUD RECIEN NACIDO" dataDxfId="367" dataCellStyle="Normal 2"/>
    <tableColumn id="348" xr3:uid="{00000000-0010-0000-0000-00005C010000}" name="FECHA ULTIMO SEGUIMIENTO POR PERSONAL DE SALUD EN TERRENO  EN PUERPERIO" dataDxfId="366" dataCellStyle="Normal 2"/>
    <tableColumn id="349" xr3:uid="{00000000-0010-0000-0000-00005D010000}" name="NÚMERO DE SEGUIMIENTOS EN PUERPERIO" dataDxfId="365" dataCellStyle="Normal 2"/>
    <tableColumn id="350" xr3:uid="{00000000-0010-0000-0000-00005E010000}" name="FECHA PRIMER ACOMPAÑAMIENTO SABEDOR ANCESTRAL" dataDxfId="364" dataCellStyle="Normal 2"/>
    <tableColumn id="22" xr3:uid="{00000000-0010-0000-0000-000016000000}" name="TIPO DE SABEDOR" dataDxfId="363" dataCellStyle="Normal 2"/>
    <tableColumn id="191" xr3:uid="{00000000-0010-0000-0000-0000BF000000}" name="NECESIDAD O DESARMONIA DESDE LO PROPIO 1" dataDxfId="362" dataCellStyle="Normal 2"/>
    <tableColumn id="353" xr3:uid="{00000000-0010-0000-0000-000061010000}" name="ACTIVIDAD O RITUALIDAD REALIZADA1" dataDxfId="361" dataCellStyle="Normal 2"/>
    <tableColumn id="93" xr3:uid="{00000000-0010-0000-0000-00005D000000}" name="FECHA  ACOMPAÑAMIENTO SABEDOR ANCESTRAL2" dataDxfId="360" dataCellStyle="Normal 2"/>
    <tableColumn id="354" xr3:uid="{00000000-0010-0000-0000-000062010000}" name="TIPO DE SABEDOR2" dataDxfId="359" dataCellStyle="Normal 2"/>
    <tableColumn id="355" xr3:uid="{00000000-0010-0000-0000-000063010000}" name="NECESIDAD O DESARMONIA DESDE LO PROPIO 12" dataDxfId="358" dataCellStyle="Normal 2"/>
    <tableColumn id="107" xr3:uid="{00000000-0010-0000-0000-00006B000000}" name="ACTIVIDAD O RITUALIDAD REALIZADA13" dataDxfId="357" dataCellStyle="Normal 2"/>
    <tableColumn id="357" xr3:uid="{00000000-0010-0000-0000-000065010000}" name="FECHA ACOMPAÑAMIENTO SABEDOR ANCESTRAL3" dataDxfId="356" dataCellStyle="Normal 2"/>
    <tableColumn id="358" xr3:uid="{00000000-0010-0000-0000-000066010000}" name="TIPO DE SABEDOR3" dataDxfId="355" dataCellStyle="Normal 2"/>
    <tableColumn id="359" xr3:uid="{00000000-0010-0000-0000-000067010000}" name="NECESIDAD O DESARMONIA DESDE LO PROPIO 13" dataDxfId="354" dataCellStyle="Normal 2"/>
    <tableColumn id="360" xr3:uid="{00000000-0010-0000-0000-000068010000}" name="ACTIVIDAD O RITUALIDAD REALIZADA14" dataDxfId="353" dataCellStyle="Normal 2"/>
    <tableColumn id="361" xr3:uid="{00000000-0010-0000-0000-000069010000}" name="FECHA ACOMPAÑAMIENTO SABEDOR ANCESTRAL4" dataDxfId="352" dataCellStyle="Normal 2"/>
    <tableColumn id="109" xr3:uid="{00000000-0010-0000-0000-00006D000000}" name="TIPO DE SABEDOR4" dataDxfId="351" dataCellStyle="Normal 2"/>
    <tableColumn id="362" xr3:uid="{00000000-0010-0000-0000-00006A010000}" name="NECESIDAD O DESARMONIA DESDE LO PROPIO 14" dataDxfId="350" dataCellStyle="Normal 2"/>
    <tableColumn id="364" xr3:uid="{00000000-0010-0000-0000-00006C010000}" name="ACTIVIDAD O RITUALIDAD REALIZADA15" dataDxfId="349" dataCellStyle="Normal 2"/>
    <tableColumn id="365" xr3:uid="{00000000-0010-0000-0000-00006D010000}" name="FECHA ACOMPAÑAMIENTO SABEDOR ANCESTRAL5" dataDxfId="348" dataCellStyle="Normal 2"/>
    <tableColumn id="366" xr3:uid="{00000000-0010-0000-0000-00006E010000}" name="TIPO DE SABEDOR5" dataDxfId="347" dataCellStyle="Normal 2"/>
    <tableColumn id="367" xr3:uid="{00000000-0010-0000-0000-00006F010000}" name="NECESIDAD O DESARMONIA DESDE LO PROPIO 15" dataDxfId="346" dataCellStyle="Normal 2"/>
    <tableColumn id="369" xr3:uid="{00000000-0010-0000-0000-000071010000}" name="ACTIVIDAD O RITUALIDAD REALIZADA16" dataDxfId="345" dataCellStyle="Normal 2"/>
    <tableColumn id="370" xr3:uid="{00000000-0010-0000-0000-000072010000}" name="FECHA ACOMPAÑAMIENTO SABEDOR ANCESTRAL PUERPERIO Y RECIEN NACIDO" dataDxfId="344" dataCellStyle="Normal 2"/>
    <tableColumn id="371" xr3:uid="{00000000-0010-0000-0000-000073010000}" name="TIPO DE SABEDOR6" dataDxfId="343" dataCellStyle="Normal 2"/>
    <tableColumn id="372" xr3:uid="{00000000-0010-0000-0000-000074010000}" name="NECESIDAD O DESARMONIA DESDE LO PROPIO 16" dataDxfId="342" dataCellStyle="Normal 2"/>
    <tableColumn id="69" xr3:uid="{00000000-0010-0000-0000-000045000000}" name="ACTIVIDAD O RITUALIDAD REALIZADA 6" dataDxfId="341" dataCellStyle="Normal 2"/>
    <tableColumn id="374" xr3:uid="{00000000-0010-0000-0000-000076010000}" name="FECHA ACOMPAÑAMIENTO SABEDOR ANCESTRAL PUERPERIO Y RECIEN NACIDO2" dataDxfId="340" dataCellStyle="Normal 2"/>
    <tableColumn id="182" xr3:uid="{00000000-0010-0000-0000-0000B6000000}" name="TIPO DE SABEDOR7" dataDxfId="339" dataCellStyle="Normal 2"/>
    <tableColumn id="274" xr3:uid="{00000000-0010-0000-0000-000012010000}" name="NECESIDAD O DESARMONIA DESDE LO PROPIO 17" dataDxfId="338" dataCellStyle="Normal 2"/>
    <tableColumn id="292" xr3:uid="{00000000-0010-0000-0000-000024010000}" name="ACTIVIDAD O RITUALIDAD REALIZADA18" dataDxfId="337" dataCellStyle="Normal 2"/>
    <tableColumn id="323" xr3:uid="{00000000-0010-0000-0000-000043010000}" name="FECHA ACOMPAÑAMIENTO SABEDOR ANCESTRAL PUERPERIO Y RECIEN NACIDO22" dataDxfId="336" dataCellStyle="Normal 2"/>
    <tableColumn id="324" xr3:uid="{00000000-0010-0000-0000-000044010000}" name="TIPO DE SABEDOR73" dataDxfId="335" dataCellStyle="Normal 2"/>
    <tableColumn id="325" xr3:uid="{00000000-0010-0000-0000-000045010000}" name="NECESIDAD O DESARMONIA DESDE LO PROPIO 174" dataDxfId="334" dataCellStyle="Normal 2"/>
    <tableColumn id="326" xr3:uid="{00000000-0010-0000-0000-000046010000}" name="ACTIVIDAD O RITUALIDAD REALIZADA185" dataDxfId="333" dataCellStyle="Normal 2"/>
    <tableColumn id="327" xr3:uid="{00000000-0010-0000-0000-000047010000}" name="FECHA ACOMPAÑAMIENTO SABEDOR ANCESTRAL PUERPERIO Y RECIEN NACIDO222" dataDxfId="332" dataCellStyle="Normal 2"/>
    <tableColumn id="328" xr3:uid="{00000000-0010-0000-0000-000048010000}" name="TIPO DE SABEDOR733" dataDxfId="331" dataCellStyle="Normal 2"/>
    <tableColumn id="329" xr3:uid="{00000000-0010-0000-0000-000049010000}" name="NECESIDAD O DESARMONIA DESDE LO PROPIO 1744" dataDxfId="330" dataCellStyle="Normal 2"/>
    <tableColumn id="330" xr3:uid="{00000000-0010-0000-0000-00004A010000}" name="ACTIVIDAD O RITUALIDAD REALIZADA1855" dataDxfId="329" dataCellStyle="Normal 2"/>
    <tableColumn id="331" xr3:uid="{00000000-0010-0000-0000-00004B010000}" name="FECHA ACOMPAÑAMIENTO SABEDOR ANCESTRAL PUERPERIO Y RECIEN NACIDO2222" dataDxfId="328" dataCellStyle="Normal 2"/>
    <tableColumn id="375" xr3:uid="{00000000-0010-0000-0000-000077010000}" name="TIPO DE SABEDOR7333" dataDxfId="327" dataCellStyle="Normal 2"/>
    <tableColumn id="376" xr3:uid="{00000000-0010-0000-0000-000078010000}" name="NECESIDAD O DESARMONIA DESDE LO PROPIO 17444" dataDxfId="326" dataCellStyle="Normal 2"/>
    <tableColumn id="377" xr3:uid="{00000000-0010-0000-0000-000079010000}" name="ACTIVIDAD O RITUALIDAD REALIZADA18555" dataDxfId="325" dataCellStyle="Normal 2"/>
    <tableColumn id="383" xr3:uid="{00000000-0010-0000-0000-00007F010000}" name="TOTAL SEGUIMIENTOS POR PARTERA" dataDxfId="324">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23">
      <calculatedColumnFormula>IF(BX2="","",IF(OR(BX2="CEFÁLICA",BX2="SD"),0,IF(OR(BX2="PODÁLICA",BX2="TRANSVERSA O DE FRENTE",BX2="OBLICUA"),3,"")))</calculatedColumnFormula>
    </tableColumn>
    <tableColumn id="379" xr3:uid="{00000000-0010-0000-0000-00007B010000}" name="PUNTAJE TAMIZAJE CHAGAS RBPS5" dataDxfId="322">
      <calculatedColumnFormula>IF(HD2="","",IF(HD2="POSITIVO",2,"0"))</calculatedColumnFormula>
    </tableColumn>
    <tableColumn id="380" xr3:uid="{00000000-0010-0000-0000-00007C010000}" name="PUNTAJE TAMIZAJE MALARIA RBPS6" dataDxfId="321">
      <calculatedColumnFormula>IF(AND(HF2="",HH2=""),"",IF(OR(HF2="POSITIVO",HH2="POSITIVO"),3,0))</calculatedColumnFormula>
    </tableColumn>
    <tableColumn id="231" xr3:uid="{00000000-0010-0000-0000-0000E7000000}" name="PUNTAJE TOTAL ERBPS2" dataDxfId="320">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19">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18">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17">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16"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15"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14"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13" dataCellStyle="Normal 2">
      <calculatedColumnFormula>COUNT(FG2,FJ2,FM2,FO2)</calculatedColumnFormula>
    </tableColumn>
    <tableColumn id="392" xr3:uid="{00000000-0010-0000-0000-000088010000}" name="# DE TAMIZAJES VIH TOMADOS " dataDxfId="312" dataCellStyle="Normal 2">
      <calculatedColumnFormula>COUNT(GA2,GD2,GG2,GI2)</calculatedColumnFormula>
    </tableColumn>
    <tableColumn id="396" xr3:uid="{00000000-0010-0000-0000-00008C010000}" name="Alarma de apoyo Tamizaje Sífilis" dataDxfId="311"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10"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09"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08"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37" t="s">
        <v>475</v>
      </c>
      <c r="B1" s="237"/>
      <c r="C1" s="237"/>
      <c r="D1" s="237"/>
      <c r="E1" s="237"/>
      <c r="F1" s="237"/>
    </row>
    <row r="2" spans="1:342" ht="44.25" customHeight="1" x14ac:dyDescent="0.3">
      <c r="A2" s="238" t="s">
        <v>637</v>
      </c>
      <c r="B2" s="238"/>
      <c r="C2" s="238"/>
      <c r="D2" s="238"/>
      <c r="E2" s="238"/>
      <c r="F2" s="238"/>
    </row>
    <row r="3" spans="1:342" ht="44.25" customHeight="1" x14ac:dyDescent="0.3">
      <c r="A3" s="238" t="s">
        <v>531</v>
      </c>
      <c r="B3" s="238"/>
      <c r="C3" s="238"/>
      <c r="D3" s="238"/>
      <c r="E3" s="238"/>
      <c r="F3" s="238"/>
    </row>
    <row r="4" spans="1:342" ht="100.5" customHeight="1" thickBot="1" x14ac:dyDescent="0.3">
      <c r="A4" s="8" t="s">
        <v>638</v>
      </c>
      <c r="B4" s="8" t="s">
        <v>313</v>
      </c>
      <c r="C4" s="7" t="s">
        <v>32</v>
      </c>
      <c r="D4" s="174"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5"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6" t="s">
        <v>684</v>
      </c>
      <c r="DP4" s="176" t="s">
        <v>708</v>
      </c>
      <c r="DQ4" s="177"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78" t="s">
        <v>691</v>
      </c>
      <c r="FK4" s="83" t="s">
        <v>471</v>
      </c>
      <c r="FL4" s="19" t="s">
        <v>115</v>
      </c>
      <c r="FM4" s="178"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78" t="s">
        <v>694</v>
      </c>
      <c r="GB4" s="83" t="s">
        <v>340</v>
      </c>
      <c r="GC4" s="84" t="s">
        <v>341</v>
      </c>
      <c r="GD4" s="178" t="s">
        <v>695</v>
      </c>
      <c r="GE4" s="83" t="s">
        <v>367</v>
      </c>
      <c r="GF4" s="19" t="s">
        <v>548</v>
      </c>
      <c r="GG4" s="178"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79" t="s">
        <v>697</v>
      </c>
      <c r="HE4" s="174" t="s">
        <v>698</v>
      </c>
      <c r="HF4" s="179" t="s">
        <v>699</v>
      </c>
      <c r="HG4" s="174" t="s">
        <v>700</v>
      </c>
      <c r="HH4" s="179" t="s">
        <v>701</v>
      </c>
      <c r="HI4" s="174" t="s">
        <v>711</v>
      </c>
      <c r="HJ4" s="174"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0" t="s">
        <v>680</v>
      </c>
      <c r="IF4" s="19" t="s">
        <v>671</v>
      </c>
      <c r="IG4" s="180" t="s">
        <v>682</v>
      </c>
      <c r="IH4" s="19" t="s">
        <v>672</v>
      </c>
      <c r="II4" s="180" t="s">
        <v>683</v>
      </c>
      <c r="IJ4" s="19" t="s">
        <v>681</v>
      </c>
      <c r="IK4" s="159" t="s">
        <v>673</v>
      </c>
      <c r="IL4" s="8" t="s">
        <v>117</v>
      </c>
      <c r="IM4" s="7" t="s">
        <v>118</v>
      </c>
      <c r="IN4" s="21" t="s">
        <v>364</v>
      </c>
      <c r="IO4" s="8" t="s">
        <v>573</v>
      </c>
      <c r="IP4" s="21" t="s">
        <v>374</v>
      </c>
      <c r="IQ4" s="60" t="s">
        <v>372</v>
      </c>
      <c r="IR4" s="21" t="s">
        <v>373</v>
      </c>
      <c r="IS4" s="89" t="s">
        <v>285</v>
      </c>
      <c r="IT4" s="89" t="s">
        <v>23</v>
      </c>
      <c r="IU4" s="226" t="s">
        <v>764</v>
      </c>
      <c r="IV4" s="226"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39" t="s">
        <v>211</v>
      </c>
      <c r="AM5" s="239"/>
      <c r="AN5" s="239"/>
      <c r="AO5" s="239"/>
      <c r="AP5" s="239"/>
      <c r="AQ5" s="239"/>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1"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4" t="s">
        <v>533</v>
      </c>
      <c r="DD5" s="235"/>
      <c r="DE5" s="235"/>
      <c r="DF5" s="235"/>
      <c r="DG5" s="235"/>
      <c r="DH5" s="235"/>
      <c r="DI5" s="235"/>
      <c r="DJ5" s="235"/>
      <c r="DK5" s="235"/>
      <c r="DL5" s="235"/>
      <c r="DM5" s="235"/>
      <c r="DN5" s="236"/>
      <c r="DO5" s="172" t="s">
        <v>733</v>
      </c>
      <c r="DP5" s="11" t="s">
        <v>713</v>
      </c>
      <c r="DQ5" s="172" t="s">
        <v>714</v>
      </c>
      <c r="DR5" s="11" t="s">
        <v>535</v>
      </c>
      <c r="DS5" s="11" t="s">
        <v>534</v>
      </c>
      <c r="DT5" s="11" t="s">
        <v>734</v>
      </c>
      <c r="DU5" s="182" t="s">
        <v>536</v>
      </c>
      <c r="DV5" s="182" t="s">
        <v>537</v>
      </c>
      <c r="DW5" s="173" t="s">
        <v>241</v>
      </c>
      <c r="DX5" s="173" t="s">
        <v>242</v>
      </c>
      <c r="DY5" s="11" t="s">
        <v>243</v>
      </c>
      <c r="DZ5" s="173" t="s">
        <v>538</v>
      </c>
      <c r="EA5" s="240" t="s">
        <v>244</v>
      </c>
      <c r="EB5" s="241"/>
      <c r="EC5" s="241"/>
      <c r="ED5" s="241"/>
      <c r="EE5" s="242"/>
      <c r="EF5" s="173" t="s">
        <v>539</v>
      </c>
      <c r="EG5" s="173" t="s">
        <v>540</v>
      </c>
      <c r="EH5" s="173" t="s">
        <v>541</v>
      </c>
      <c r="EI5" s="173" t="s">
        <v>245</v>
      </c>
      <c r="EJ5" s="173" t="s">
        <v>246</v>
      </c>
      <c r="EK5" s="173" t="s">
        <v>247</v>
      </c>
      <c r="EL5" s="173" t="s">
        <v>248</v>
      </c>
      <c r="EM5" s="173" t="s">
        <v>249</v>
      </c>
      <c r="EN5" s="173" t="s">
        <v>250</v>
      </c>
      <c r="EO5" s="173" t="s">
        <v>246</v>
      </c>
      <c r="EP5" s="173" t="s">
        <v>247</v>
      </c>
      <c r="EQ5" s="173" t="s">
        <v>248</v>
      </c>
      <c r="ER5" s="173" t="s">
        <v>542</v>
      </c>
      <c r="ES5" s="173" t="s">
        <v>251</v>
      </c>
      <c r="ET5" s="11" t="s">
        <v>252</v>
      </c>
      <c r="EU5" s="173" t="s">
        <v>253</v>
      </c>
      <c r="EV5" s="173" t="s">
        <v>254</v>
      </c>
      <c r="EW5" s="173" t="s">
        <v>543</v>
      </c>
      <c r="EX5" s="11" t="s">
        <v>255</v>
      </c>
      <c r="EY5" s="173" t="s">
        <v>256</v>
      </c>
      <c r="EZ5" s="173" t="s">
        <v>257</v>
      </c>
      <c r="FA5" s="173" t="s">
        <v>258</v>
      </c>
      <c r="FB5" s="173" t="s">
        <v>259</v>
      </c>
      <c r="FC5" s="173" t="s">
        <v>251</v>
      </c>
      <c r="FD5" s="11" t="s">
        <v>260</v>
      </c>
      <c r="FE5" s="183" t="s">
        <v>715</v>
      </c>
      <c r="FF5" s="173" t="s">
        <v>716</v>
      </c>
      <c r="FG5" s="11" t="s">
        <v>717</v>
      </c>
      <c r="FH5" s="183" t="s">
        <v>718</v>
      </c>
      <c r="FI5" s="173" t="s">
        <v>261</v>
      </c>
      <c r="FJ5" s="11" t="s">
        <v>719</v>
      </c>
      <c r="FK5" s="183" t="s">
        <v>720</v>
      </c>
      <c r="FL5" s="173" t="s">
        <v>261</v>
      </c>
      <c r="FM5" s="11" t="s">
        <v>721</v>
      </c>
      <c r="FN5" s="183" t="s">
        <v>720</v>
      </c>
      <c r="FO5" s="173" t="s">
        <v>262</v>
      </c>
      <c r="FP5" s="11" t="s">
        <v>722</v>
      </c>
      <c r="FQ5" s="11" t="s">
        <v>267</v>
      </c>
      <c r="FR5" s="173" t="s">
        <v>263</v>
      </c>
      <c r="FS5" s="11" t="s">
        <v>264</v>
      </c>
      <c r="FT5" s="11" t="s">
        <v>266</v>
      </c>
      <c r="FU5" s="173" t="s">
        <v>268</v>
      </c>
      <c r="FV5" s="11" t="s">
        <v>265</v>
      </c>
      <c r="FW5" s="11" t="s">
        <v>545</v>
      </c>
      <c r="FX5" s="11" t="s">
        <v>544</v>
      </c>
      <c r="FY5" s="11" t="s">
        <v>546</v>
      </c>
      <c r="FZ5" s="173" t="s">
        <v>547</v>
      </c>
      <c r="GA5" s="11" t="s">
        <v>717</v>
      </c>
      <c r="GB5" s="11" t="s">
        <v>546</v>
      </c>
      <c r="GC5" s="173" t="s">
        <v>547</v>
      </c>
      <c r="GD5" s="11" t="s">
        <v>719</v>
      </c>
      <c r="GE5" s="11" t="s">
        <v>546</v>
      </c>
      <c r="GF5" s="173" t="s">
        <v>269</v>
      </c>
      <c r="GG5" s="11" t="s">
        <v>721</v>
      </c>
      <c r="GH5" s="11" t="s">
        <v>546</v>
      </c>
      <c r="GI5" s="173" t="s">
        <v>547</v>
      </c>
      <c r="GJ5" s="11" t="s">
        <v>550</v>
      </c>
      <c r="GK5" s="173" t="s">
        <v>551</v>
      </c>
      <c r="GL5" s="11" t="s">
        <v>549</v>
      </c>
      <c r="GM5" s="11" t="s">
        <v>552</v>
      </c>
      <c r="GN5" s="11" t="s">
        <v>554</v>
      </c>
      <c r="GO5" s="173" t="s">
        <v>553</v>
      </c>
      <c r="GP5" s="11" t="s">
        <v>271</v>
      </c>
      <c r="GQ5" s="11" t="s">
        <v>554</v>
      </c>
      <c r="GR5" s="11" t="s">
        <v>554</v>
      </c>
      <c r="GS5" s="11" t="s">
        <v>555</v>
      </c>
      <c r="GT5" s="173" t="s">
        <v>556</v>
      </c>
      <c r="GU5" s="11" t="s">
        <v>272</v>
      </c>
      <c r="GV5" s="11" t="s">
        <v>270</v>
      </c>
      <c r="GW5" s="11" t="s">
        <v>557</v>
      </c>
      <c r="GX5" s="11" t="s">
        <v>558</v>
      </c>
      <c r="GY5" s="11" t="s">
        <v>559</v>
      </c>
      <c r="GZ5" s="173" t="s">
        <v>273</v>
      </c>
      <c r="HA5" s="173" t="s">
        <v>560</v>
      </c>
      <c r="HB5" s="173" t="s">
        <v>561</v>
      </c>
      <c r="HC5" s="173" t="s">
        <v>562</v>
      </c>
      <c r="HD5" s="173" t="s">
        <v>723</v>
      </c>
      <c r="HE5" s="173" t="s">
        <v>724</v>
      </c>
      <c r="HF5" s="173" t="s">
        <v>725</v>
      </c>
      <c r="HG5" s="173" t="s">
        <v>726</v>
      </c>
      <c r="HH5" s="173" t="s">
        <v>725</v>
      </c>
      <c r="HI5" s="11" t="s">
        <v>727</v>
      </c>
      <c r="HJ5" s="11" t="s">
        <v>728</v>
      </c>
      <c r="HK5" s="11" t="s">
        <v>563</v>
      </c>
      <c r="HL5" s="173" t="s">
        <v>564</v>
      </c>
      <c r="HM5" s="173" t="s">
        <v>565</v>
      </c>
      <c r="HN5" s="173" t="s">
        <v>566</v>
      </c>
      <c r="HO5" s="173" t="s">
        <v>567</v>
      </c>
      <c r="HP5" s="173" t="s">
        <v>568</v>
      </c>
      <c r="HQ5" s="11" t="s">
        <v>735</v>
      </c>
      <c r="HR5" s="11" t="s">
        <v>535</v>
      </c>
      <c r="HS5" s="173" t="s">
        <v>569</v>
      </c>
      <c r="HT5" s="173" t="s">
        <v>768</v>
      </c>
      <c r="HU5" s="173" t="s">
        <v>639</v>
      </c>
      <c r="HV5" s="173" t="s">
        <v>767</v>
      </c>
      <c r="HW5" s="173" t="s">
        <v>640</v>
      </c>
      <c r="HX5" s="173" t="s">
        <v>761</v>
      </c>
      <c r="HY5" s="173" t="s">
        <v>641</v>
      </c>
      <c r="HZ5" s="173" t="s">
        <v>762</v>
      </c>
      <c r="IA5" s="173" t="s">
        <v>571</v>
      </c>
      <c r="IB5" s="173" t="s">
        <v>276</v>
      </c>
      <c r="IC5" s="173" t="s">
        <v>274</v>
      </c>
      <c r="ID5" s="11" t="s">
        <v>770</v>
      </c>
      <c r="IE5" s="11" t="s">
        <v>729</v>
      </c>
      <c r="IF5" s="173" t="s">
        <v>275</v>
      </c>
      <c r="IG5" s="11" t="s">
        <v>729</v>
      </c>
      <c r="IH5" s="173" t="s">
        <v>275</v>
      </c>
      <c r="II5" s="11" t="s">
        <v>729</v>
      </c>
      <c r="IJ5" s="173" t="s">
        <v>275</v>
      </c>
      <c r="IK5" s="11" t="s">
        <v>737</v>
      </c>
      <c r="IL5" s="173" t="s">
        <v>275</v>
      </c>
      <c r="IM5" s="173" t="s">
        <v>275</v>
      </c>
      <c r="IN5" s="173" t="s">
        <v>736</v>
      </c>
      <c r="IO5" s="173" t="s">
        <v>574</v>
      </c>
      <c r="IP5" s="173" t="s">
        <v>575</v>
      </c>
      <c r="IQ5" s="173" t="s">
        <v>576</v>
      </c>
      <c r="IR5" s="173" t="s">
        <v>577</v>
      </c>
      <c r="IS5" s="173" t="s">
        <v>578</v>
      </c>
      <c r="IT5" s="173" t="s">
        <v>277</v>
      </c>
      <c r="IU5" s="173" t="s">
        <v>579</v>
      </c>
      <c r="IV5" s="173" t="s">
        <v>582</v>
      </c>
      <c r="IW5" s="173"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3" t="s">
        <v>280</v>
      </c>
      <c r="JP5" s="11" t="s">
        <v>594</v>
      </c>
      <c r="JQ5" s="173" t="s">
        <v>280</v>
      </c>
      <c r="JR5" s="11" t="s">
        <v>597</v>
      </c>
      <c r="JS5" s="11" t="s">
        <v>597</v>
      </c>
      <c r="JT5" s="173" t="s">
        <v>598</v>
      </c>
      <c r="JU5" s="173" t="s">
        <v>599</v>
      </c>
      <c r="JV5" s="234" t="s">
        <v>281</v>
      </c>
      <c r="JW5" s="235"/>
      <c r="JX5" s="235"/>
      <c r="JY5" s="235"/>
      <c r="JZ5" s="235"/>
      <c r="KA5" s="235"/>
      <c r="KB5" s="235"/>
      <c r="KC5" s="235"/>
      <c r="KD5" s="235"/>
      <c r="KE5" s="236"/>
      <c r="KF5" s="173" t="s">
        <v>280</v>
      </c>
      <c r="KG5" s="173" t="s">
        <v>282</v>
      </c>
      <c r="KH5" s="173" t="s">
        <v>280</v>
      </c>
      <c r="KI5" s="173" t="s">
        <v>283</v>
      </c>
      <c r="KJ5" s="11" t="s">
        <v>600</v>
      </c>
      <c r="KK5" s="11" t="s">
        <v>600</v>
      </c>
      <c r="KL5" s="173" t="s">
        <v>601</v>
      </c>
      <c r="KM5" s="173" t="s">
        <v>602</v>
      </c>
      <c r="KN5" s="173" t="s">
        <v>280</v>
      </c>
      <c r="KO5" s="173" t="s">
        <v>572</v>
      </c>
      <c r="KP5" s="173" t="s">
        <v>572</v>
      </c>
      <c r="KQ5" s="173" t="s">
        <v>603</v>
      </c>
      <c r="KR5" s="173" t="s">
        <v>605</v>
      </c>
      <c r="KS5" s="173" t="s">
        <v>643</v>
      </c>
      <c r="KT5" s="173" t="s">
        <v>604</v>
      </c>
      <c r="KU5" s="173" t="s">
        <v>280</v>
      </c>
      <c r="KV5" s="173" t="s">
        <v>642</v>
      </c>
      <c r="KW5" s="173" t="s">
        <v>604</v>
      </c>
      <c r="KX5" s="173" t="s">
        <v>608</v>
      </c>
      <c r="KY5" s="173" t="s">
        <v>609</v>
      </c>
      <c r="KZ5" s="173" t="s">
        <v>610</v>
      </c>
      <c r="LA5" s="173" t="s">
        <v>611</v>
      </c>
      <c r="LB5" s="173" t="s">
        <v>612</v>
      </c>
      <c r="LC5" s="173" t="s">
        <v>616</v>
      </c>
      <c r="LD5" s="173" t="s">
        <v>613</v>
      </c>
      <c r="LE5" s="173" t="s">
        <v>615</v>
      </c>
      <c r="LF5" s="173" t="s">
        <v>614</v>
      </c>
      <c r="LG5" s="173" t="s">
        <v>617</v>
      </c>
      <c r="LH5" s="173" t="s">
        <v>618</v>
      </c>
      <c r="LI5" s="173" t="s">
        <v>619</v>
      </c>
      <c r="LJ5" s="173" t="s">
        <v>614</v>
      </c>
      <c r="LK5" s="173" t="s">
        <v>620</v>
      </c>
      <c r="LL5" s="173" t="s">
        <v>618</v>
      </c>
      <c r="LM5" s="173" t="s">
        <v>619</v>
      </c>
      <c r="LN5" s="173" t="s">
        <v>614</v>
      </c>
      <c r="LO5" s="173" t="s">
        <v>621</v>
      </c>
      <c r="LP5" s="173" t="s">
        <v>618</v>
      </c>
      <c r="LQ5" s="173" t="s">
        <v>619</v>
      </c>
      <c r="LR5" s="173" t="s">
        <v>614</v>
      </c>
      <c r="LS5" s="173" t="s">
        <v>622</v>
      </c>
      <c r="LT5" s="173" t="s">
        <v>618</v>
      </c>
      <c r="LU5" s="173" t="s">
        <v>619</v>
      </c>
      <c r="LV5" s="173" t="s">
        <v>614</v>
      </c>
      <c r="LW5" s="173" t="s">
        <v>623</v>
      </c>
      <c r="LX5" s="173" t="s">
        <v>624</v>
      </c>
      <c r="LY5" s="173" t="s">
        <v>625</v>
      </c>
      <c r="LZ5" s="173" t="s">
        <v>626</v>
      </c>
      <c r="MA5" s="173" t="s">
        <v>623</v>
      </c>
      <c r="MB5" s="173" t="s">
        <v>624</v>
      </c>
      <c r="MC5" s="173" t="s">
        <v>625</v>
      </c>
      <c r="MD5" s="173"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07" priority="5">
      <formula>LEN(TRIM(IY4))&gt;0</formula>
    </cfRule>
  </conditionalFormatting>
  <conditionalFormatting sqref="JN4">
    <cfRule type="notContainsBlanks" dxfId="306" priority="4">
      <formula>LEN(TRIM(JN4))&gt;0</formula>
    </cfRule>
  </conditionalFormatting>
  <conditionalFormatting sqref="JX4">
    <cfRule type="notContainsBlanks" dxfId="305" priority="3">
      <formula>LEN(TRIM(JX4))&gt;0</formula>
    </cfRule>
  </conditionalFormatting>
  <conditionalFormatting sqref="KG4">
    <cfRule type="notContainsBlanks" dxfId="304" priority="2">
      <formula>LEN(TRIM(KG4))&gt;0</formula>
    </cfRule>
  </conditionalFormatting>
  <conditionalFormatting sqref="KI4">
    <cfRule type="notContainsBlanks" dxfId="303"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1"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3">
        <f>COUNTIFS(Tabla1[GESTANTES ACTUALES],"ACTIVA INGRESO A CPN")</f>
        <v>0</v>
      </c>
      <c r="C7" s="223">
        <f>COUNTIFS(Tabla1[GESTANTES ACTUALES],"ACTIVA INGRESO A CPN")</f>
        <v>0</v>
      </c>
      <c r="D7" s="223">
        <f>COUNTIFS(Tabla1[GESTANTES ACTUALES],"ACTIVA INGRESO A CPN")</f>
        <v>0</v>
      </c>
      <c r="E7" s="223">
        <f>COUNTIFS(Tabla1[GESTANTES ACTUALES],"ACTIVA INGRESO A CPN")</f>
        <v>0</v>
      </c>
      <c r="F7" s="223">
        <f>COUNTIFS(Tabla1[GESTANTES ACTUALES],"ACTIVA INGRESO A CPN")</f>
        <v>0</v>
      </c>
      <c r="G7" s="223">
        <f>COUNTIFS(Tabla1[GESTANTES ACTUALES],"ACTIVA INGRESO A CPN")</f>
        <v>0</v>
      </c>
      <c r="H7" s="223">
        <f>COUNTIFS(Tabla1[GESTANTES ACTUALES],"ACTIVA INGRESO A CPN")</f>
        <v>0</v>
      </c>
      <c r="I7" s="223">
        <f>COUNTIFS(Tabla1[GESTANTES ACTUALES],"ACTIVA INGRESO A CPN")</f>
        <v>0</v>
      </c>
      <c r="J7" s="223">
        <f>COUNTIFS(Tabla1[GESTANTES ACTUALES],"ACTIVA INGRESO A CPN")</f>
        <v>0</v>
      </c>
      <c r="K7" s="223">
        <f>COUNTIFS(Tabla1[GESTANTES ACTUALES],"ACTIVA INGRESO A CPN")</f>
        <v>0</v>
      </c>
      <c r="L7" s="223">
        <f>COUNTIFS(Tabla1[GESTANTES ACTUALES],"ACTIVA INGRESO A CPN")</f>
        <v>0</v>
      </c>
      <c r="M7" s="223">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2"/>
      <c r="C12" s="103"/>
      <c r="D12" s="103"/>
      <c r="E12" s="103"/>
      <c r="F12" s="103"/>
      <c r="G12" s="103"/>
      <c r="H12" s="103"/>
      <c r="I12" s="103"/>
      <c r="J12" s="103"/>
      <c r="K12" s="103"/>
      <c r="L12" s="103"/>
      <c r="M12" s="103"/>
    </row>
    <row r="13" spans="1:13" ht="19.5" thickBot="1" x14ac:dyDescent="0.35">
      <c r="A13" s="225" t="s">
        <v>800</v>
      </c>
      <c r="B13" s="243" t="s">
        <v>812</v>
      </c>
      <c r="C13" s="244"/>
      <c r="D13" s="245" t="s">
        <v>833</v>
      </c>
      <c r="E13" s="246"/>
      <c r="F13" s="103"/>
      <c r="G13" s="103"/>
      <c r="H13" s="103"/>
      <c r="I13" s="103"/>
      <c r="J13" s="103"/>
      <c r="K13" s="103"/>
      <c r="L13" s="103"/>
      <c r="M13" s="103"/>
    </row>
    <row r="14" spans="1:13" ht="26.25" thickBot="1" x14ac:dyDescent="0.3">
      <c r="A14" s="221" t="s">
        <v>803</v>
      </c>
      <c r="B14" s="224">
        <f>COUNTIFS(Tabla1[GESTANTES ACTUALES],"ACTIVA INGRESO A CPN",Tabla1[RIESGO BIOPSICOSOCIAL],"ALTO RIESGO",Tabla1[FECHA ASISTENCIA PRIMERA VEZ CON GINECOLOGÍA],"&lt;&gt;",Tabla1[ASEGURADORA],$A$13)</f>
        <v>0</v>
      </c>
      <c r="C14" s="249" t="str">
        <f>IFERROR((SUM(B14/B15)),"")</f>
        <v/>
      </c>
      <c r="D14" s="224">
        <f>COUNTIFS(Tabla1[GESTANTES ACTUALES],"ACTIVA INGRESO A CPN",Tabla1[RIESGO BIOPSICOSOCIAL],"ALTO RIESGO",Tabla1[FECHA ASISTENCIA PRIMERA VEZ CON GINECOLOGÍA],"&lt;&gt;")</f>
        <v>0</v>
      </c>
      <c r="E14" s="249" t="str">
        <f>IFERROR(SUM(D14/D15),"")</f>
        <v/>
      </c>
      <c r="F14" s="103"/>
      <c r="G14" s="103"/>
      <c r="H14" s="103"/>
      <c r="I14" s="103"/>
      <c r="J14" s="103"/>
      <c r="K14" s="103"/>
      <c r="L14" s="103"/>
      <c r="M14" s="103"/>
    </row>
    <row r="15" spans="1:13" ht="23.25" customHeight="1" thickBot="1" x14ac:dyDescent="0.3">
      <c r="A15" s="221" t="s">
        <v>802</v>
      </c>
      <c r="B15" s="224">
        <f>COUNTIFS(Tabla1[GESTANTES ACTUALES],"ACTIVA INGRESO A CPN",Tabla1[RIESGO BIOPSICOSOCIAL],"ALTO RIESGO",Tabla1[ASEGURADORA],$A$13)</f>
        <v>0</v>
      </c>
      <c r="C15" s="250"/>
      <c r="D15" s="224">
        <f>COUNTIFS(Tabla1[GESTANTES ACTUALES],"ACTIVA INGRESO A CPN",Tabla1[RIESGO BIOPSICOSOCIAL],"ALTO RIESGO")</f>
        <v>0</v>
      </c>
      <c r="E15" s="250"/>
      <c r="F15" s="103"/>
      <c r="G15" s="103"/>
      <c r="H15" s="103"/>
      <c r="I15" s="103"/>
      <c r="J15" s="103"/>
      <c r="K15" s="103"/>
      <c r="L15" s="103"/>
      <c r="M15" s="103"/>
    </row>
    <row r="16" spans="1:13" ht="19.5" thickBot="1" x14ac:dyDescent="0.35">
      <c r="B16" s="243" t="s">
        <v>812</v>
      </c>
      <c r="C16" s="244"/>
      <c r="D16" s="245" t="s">
        <v>833</v>
      </c>
      <c r="E16" s="246"/>
      <c r="F16" s="103"/>
      <c r="G16" s="103"/>
      <c r="H16" s="103"/>
      <c r="I16" s="103"/>
      <c r="J16" s="103"/>
      <c r="K16" s="103"/>
      <c r="L16" s="103"/>
      <c r="M16" s="103"/>
    </row>
    <row r="17" spans="1:13" ht="26.25" thickBot="1" x14ac:dyDescent="0.3">
      <c r="A17" s="221" t="s">
        <v>811</v>
      </c>
      <c r="B17" s="224">
        <f>COUNTIFS(Tabla1[GESTANTES ACTUALES],"ACTIVA INGRESO A CPN",Tabla1['# DE MUJERES CON SUMINISTRO ADECUADO DE MICRONUTRIENTES],"COMPLETO",Tabla1[ASEGURADORA],$A$13)</f>
        <v>0</v>
      </c>
      <c r="C17" s="251" t="str">
        <f>IFERROR(SUM(B17/B18),"")</f>
        <v/>
      </c>
      <c r="D17" s="224">
        <f>COUNTIFS(Tabla1[GESTANTES ACTUALES],"ACTIVA INGRESO A CPN",Tabla1['# DE MUJERES CON SUMINISTRO ADECUADO DE MICRONUTRIENTES],"COMPLETO")</f>
        <v>0</v>
      </c>
      <c r="E17" s="251" t="str">
        <f>IFERROR(SUM(D17/D18),"")</f>
        <v/>
      </c>
      <c r="F17" s="103"/>
      <c r="G17" s="103"/>
      <c r="H17" s="103"/>
      <c r="I17" s="103"/>
      <c r="J17" s="103"/>
      <c r="K17" s="103"/>
      <c r="L17" s="103"/>
      <c r="M17" s="103"/>
    </row>
    <row r="18" spans="1:13" ht="15.75" thickBot="1" x14ac:dyDescent="0.3">
      <c r="A18" s="75" t="s">
        <v>440</v>
      </c>
      <c r="B18" s="224">
        <f>COUNTIFS(Tabla1[GESTANTES ACTUALES],"ACTIVA INGRESO A CPN",Tabla1[ASEGURADORA],$A$13)</f>
        <v>0</v>
      </c>
      <c r="C18" s="252"/>
      <c r="D18" s="224">
        <f>COUNTIFS(Tabla1[GESTANTES ACTUALES],"ACTIVA INGRESO A CPN")</f>
        <v>0</v>
      </c>
      <c r="E18" s="252"/>
      <c r="F18" s="103"/>
      <c r="G18" s="103"/>
      <c r="H18" s="103"/>
      <c r="I18" s="103"/>
      <c r="J18" s="103"/>
      <c r="K18" s="103"/>
      <c r="L18" s="103"/>
      <c r="M18" s="103"/>
    </row>
    <row r="19" spans="1:13" ht="19.5" thickBot="1" x14ac:dyDescent="0.35">
      <c r="B19" s="243" t="s">
        <v>812</v>
      </c>
      <c r="C19" s="244"/>
      <c r="D19" s="245" t="s">
        <v>833</v>
      </c>
      <c r="E19" s="246"/>
      <c r="F19" s="103"/>
      <c r="G19" s="103"/>
      <c r="H19" s="103"/>
      <c r="I19" s="103"/>
      <c r="J19" s="103"/>
      <c r="K19" s="103"/>
      <c r="L19" s="103"/>
      <c r="M19" s="103"/>
    </row>
    <row r="20" spans="1:13" ht="26.25" thickBot="1" x14ac:dyDescent="0.3">
      <c r="A20" s="221" t="s">
        <v>832</v>
      </c>
      <c r="B20" s="224">
        <f>COUNTIFS(Tabla1[GESTANTES ACTUALES],"ACTIVA INGRESO A CPN",Tabla1[Alarma de apoyo Tamizaje Sífilis],"COMPLETO",Tabla1[ASEGURADORA],$A$13)</f>
        <v>0</v>
      </c>
      <c r="C20" s="247" t="str">
        <f>IFERROR(SUM(B20/B21),"")</f>
        <v/>
      </c>
      <c r="D20" s="224">
        <f>COUNTIFS(Tabla1[GESTANTES ACTUALES],"ACTIVA INGRESO A CPN",Tabla1[Alarma de apoyo Tamizaje Sífilis],"COMPLETO")</f>
        <v>0</v>
      </c>
      <c r="E20" s="247" t="str">
        <f>IFERROR(SUM(D20/D21),"")</f>
        <v/>
      </c>
      <c r="F20" s="103"/>
      <c r="G20" s="103"/>
      <c r="H20" s="103"/>
      <c r="I20" s="103"/>
      <c r="J20" s="103"/>
      <c r="K20" s="103"/>
      <c r="L20" s="103"/>
      <c r="M20" s="103"/>
    </row>
    <row r="21" spans="1:13" ht="15.75" customHeight="1" thickBot="1" x14ac:dyDescent="0.3">
      <c r="A21" s="75" t="s">
        <v>440</v>
      </c>
      <c r="B21" s="224">
        <f>COUNTIFS(Tabla1[GESTANTES ACTUALES],"ACTIVA INGRESO A CPN",Tabla1[ASEGURADORA],$A$13)</f>
        <v>0</v>
      </c>
      <c r="C21" s="248"/>
      <c r="D21" s="224">
        <f>COUNTIFS(Tabla1[GESTANTES ACTUALES],"ACTIVA INGRESO A CPN")</f>
        <v>0</v>
      </c>
      <c r="E21" s="248"/>
      <c r="F21" s="103"/>
      <c r="G21" s="103"/>
      <c r="H21" s="103"/>
      <c r="I21" s="103"/>
      <c r="J21" s="103"/>
      <c r="K21" s="103"/>
      <c r="L21" s="103"/>
      <c r="M21" s="103"/>
    </row>
    <row r="22" spans="1:13" ht="19.5" thickBot="1" x14ac:dyDescent="0.35">
      <c r="B22" s="243" t="s">
        <v>812</v>
      </c>
      <c r="C22" s="244"/>
      <c r="D22" s="245" t="s">
        <v>833</v>
      </c>
      <c r="E22" s="246"/>
      <c r="F22" s="103"/>
      <c r="G22" s="103"/>
      <c r="H22" s="103"/>
      <c r="I22" s="103"/>
      <c r="J22" s="103"/>
      <c r="K22" s="103"/>
      <c r="L22" s="103"/>
      <c r="M22" s="103"/>
    </row>
    <row r="23" spans="1:13" ht="26.25" thickBot="1" x14ac:dyDescent="0.3">
      <c r="A23" s="221" t="s">
        <v>836</v>
      </c>
      <c r="B23" s="224">
        <f>COUNTIFS(Tabla1[GESTANTES ACTUALES],"ACTIVA INGRESO A CPN",Tabla1[Alarma de apoyo Tamizaje VIH],"COMPLETO",Tabla1[ASEGURADORA],$A$13)</f>
        <v>0</v>
      </c>
      <c r="C23" s="247" t="str">
        <f>IFERROR(SUM(B23/B24),"")</f>
        <v/>
      </c>
      <c r="D23" s="224">
        <f>COUNTIFS(Tabla1[GESTANTES ACTUALES],"ACTIVA INGRESO A CPN",Tabla1[Alarma de apoyo Tamizaje VIH],"COMPLETO")</f>
        <v>0</v>
      </c>
      <c r="E23" s="247" t="str">
        <f>IFERROR(SUM(D23/D24),"")</f>
        <v/>
      </c>
      <c r="F23" s="103"/>
      <c r="G23" s="103"/>
      <c r="H23" s="103"/>
      <c r="I23" s="103"/>
      <c r="J23" s="103"/>
      <c r="K23" s="103"/>
      <c r="L23" s="103"/>
      <c r="M23" s="103"/>
    </row>
    <row r="24" spans="1:13" ht="15.75" thickBot="1" x14ac:dyDescent="0.3">
      <c r="A24" s="75" t="s">
        <v>440</v>
      </c>
      <c r="B24" s="224">
        <f>COUNTIFS(Tabla1[GESTANTES ACTUALES],"ACTIVA INGRESO A CPN",Tabla1[ASEGURADORA],$A$13)</f>
        <v>0</v>
      </c>
      <c r="C24" s="248"/>
      <c r="D24" s="224">
        <f>COUNTIFS(Tabla1[GESTANTES ACTUALES],"ACTIVA INGRESO A CPN")</f>
        <v>0</v>
      </c>
      <c r="E24" s="248"/>
      <c r="F24" s="103"/>
      <c r="G24" s="103"/>
      <c r="H24" s="103"/>
      <c r="I24" s="103"/>
      <c r="J24" s="103"/>
      <c r="K24" s="103"/>
      <c r="L24" s="103"/>
      <c r="M24" s="103"/>
    </row>
    <row r="25" spans="1:13" ht="19.5" thickBot="1" x14ac:dyDescent="0.35">
      <c r="B25" s="243" t="s">
        <v>812</v>
      </c>
      <c r="C25" s="244"/>
      <c r="D25" s="245" t="s">
        <v>833</v>
      </c>
      <c r="E25" s="246"/>
      <c r="F25" s="103"/>
      <c r="G25" s="103"/>
      <c r="H25" s="103"/>
      <c r="I25" s="103"/>
      <c r="J25" s="103"/>
      <c r="K25" s="103"/>
      <c r="L25" s="103"/>
      <c r="M25" s="103"/>
    </row>
    <row r="26" spans="1:13" ht="26.25" thickBot="1" x14ac:dyDescent="0.3">
      <c r="A26" s="221" t="s">
        <v>835</v>
      </c>
      <c r="B26" s="224">
        <f>COUNTIFS(Tabla1[GESTANTES ACTUALES],"ACTIVA INGRESO A CPN",Tabla1[SEMANAS DE GESTACION ACTUALIZADAS],"&gt;36",Tabla1[SEMANAS DE GESTACION ACTUALIZADAS],"&lt;44",Tabla1[FECHA DE CONCERTACIÓN PLAN DE PARTO (Soporte HC)],"&lt;&gt;",Tabla1[ASEGURADORA],$A$13)</f>
        <v>0</v>
      </c>
      <c r="C26" s="247" t="str">
        <f>IFERROR(SUM(B26/B27),"")</f>
        <v/>
      </c>
      <c r="D26" s="224">
        <f>COUNTIFS(Tabla1[GESTANTES ACTUALES],"ACTIVA INGRESO A CPN",Tabla1[SEMANAS DE GESTACION ACTUALIZADAS],"&gt;36",Tabla1[SEMANAS DE GESTACION ACTUALIZADAS],"&lt;44",Tabla1[FECHA DE CONCERTACIÓN PLAN DE PARTO (Soporte HC)],"&lt;&gt;")</f>
        <v>0</v>
      </c>
      <c r="E26" s="247" t="str">
        <f>IFERROR(SUM(D26/D27),"")</f>
        <v/>
      </c>
      <c r="F26" s="103"/>
      <c r="G26" s="103"/>
      <c r="H26" s="103"/>
      <c r="I26" s="103"/>
      <c r="J26" s="103"/>
      <c r="K26" s="103"/>
      <c r="L26" s="103"/>
      <c r="M26" s="103"/>
    </row>
    <row r="27" spans="1:13" ht="15.75" thickBot="1" x14ac:dyDescent="0.3">
      <c r="A27" s="75" t="s">
        <v>834</v>
      </c>
      <c r="B27" s="224">
        <f>COUNTIFS(Tabla1[GESTANTES ACTUALES],"ACTIVA INGRESO A CPN",Tabla1[SEMANAS DE GESTACION ACTUALIZADAS],"&gt;36",Tabla1[SEMANAS DE GESTACION ACTUALIZADAS],"&lt;44",Tabla1[ASEGURADORA],$A$13)</f>
        <v>0</v>
      </c>
      <c r="C27" s="248"/>
      <c r="D27" s="224">
        <f>COUNTIFS(Tabla1[GESTANTES ACTUALES],"ACTIVA INGRESO A CPN",Tabla1[SEMANAS DE GESTACION ACTUALIZADAS],"&gt;36",Tabla1[SEMANAS DE GESTACION ACTUALIZADAS],"&lt;44")</f>
        <v>0</v>
      </c>
      <c r="E27" s="248"/>
      <c r="F27" s="103"/>
      <c r="G27" s="103"/>
      <c r="H27" s="103"/>
      <c r="I27" s="103"/>
      <c r="J27" s="103"/>
      <c r="K27" s="103"/>
      <c r="L27" s="103"/>
      <c r="M27" s="103"/>
    </row>
    <row r="28" spans="1:13" ht="19.5" thickBot="1" x14ac:dyDescent="0.35">
      <c r="B28" s="243" t="s">
        <v>812</v>
      </c>
      <c r="C28" s="244"/>
      <c r="D28" s="245" t="s">
        <v>833</v>
      </c>
      <c r="E28" s="246"/>
      <c r="F28" s="103"/>
      <c r="G28" s="103"/>
      <c r="H28" s="103"/>
      <c r="I28" s="103"/>
      <c r="J28" s="103"/>
      <c r="K28" s="103"/>
      <c r="L28" s="103"/>
      <c r="M28" s="103"/>
    </row>
    <row r="29" spans="1:13" ht="26.25" thickBot="1" x14ac:dyDescent="0.3">
      <c r="A29" s="232" t="s">
        <v>850</v>
      </c>
      <c r="B29" s="224">
        <f>COUNTIFS(Tabla1[GESTANTES ACTUALES],"ACTIVA INGRESO A CPN",Tabla1[SEMANAS DE GESTACION ACTUALIZADAS],"&gt;36",Tabla1[SEMANAS DE GESTACION ACTUALIZADAS],"&lt;44",Tabla1[FECHA VACUNA DPT ACELULAR],"&lt;&gt;",Tabla1[ASEGURADORA],$A$13)</f>
        <v>0</v>
      </c>
      <c r="C29" s="247" t="str">
        <f>IFERROR(SUM(B29/B30),"")</f>
        <v/>
      </c>
      <c r="D29" s="224">
        <f>COUNTIFS(Tabla1[GESTANTES ACTUALES],"ACTIVA INGRESO A CPN",Tabla1[SEMANAS DE GESTACION ACTUALIZADAS],"&gt;36",Tabla1[SEMANAS DE GESTACION ACTUALIZADAS],"&lt;44",Tabla1[FECHA VACUNA DPT ACELULAR],"&lt;&gt;")</f>
        <v>0</v>
      </c>
      <c r="E29" s="247" t="str">
        <f>IFERROR(SUM(D29/D30),"")</f>
        <v/>
      </c>
      <c r="F29" s="103"/>
      <c r="G29" s="103"/>
      <c r="H29" s="103"/>
      <c r="I29" s="103"/>
      <c r="J29" s="103"/>
      <c r="K29" s="103"/>
      <c r="L29" s="103"/>
      <c r="M29" s="103"/>
    </row>
    <row r="30" spans="1:13" ht="15.75" thickBot="1" x14ac:dyDescent="0.3">
      <c r="A30" s="75" t="s">
        <v>834</v>
      </c>
      <c r="B30" s="224">
        <f>COUNTIFS(Tabla1[GESTANTES ACTUALES],"ACTIVA INGRESO A CPN",Tabla1[SEMANAS DE GESTACION ACTUALIZADAS],"&gt;36",Tabla1[SEMANAS DE GESTACION ACTUALIZADAS],"&lt;44",Tabla1[ASEGURADORA],$A$13)</f>
        <v>0</v>
      </c>
      <c r="C30" s="248"/>
      <c r="D30" s="224">
        <f>COUNTIFS(Tabla1[GESTANTES ACTUALES],"ACTIVA INGRESO A CPN",Tabla1[SEMANAS DE GESTACION ACTUALIZADAS],"&gt;36",Tabla1[SEMANAS DE GESTACION ACTUALIZADAS],"&lt;44")</f>
        <v>0</v>
      </c>
      <c r="E30" s="248"/>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5"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6"/>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4"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28"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17"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17"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4"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4"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28"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2" t="s">
        <v>791</v>
      </c>
      <c r="B61" s="203">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3">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3">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3">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3">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3">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3">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3">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3">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3">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3">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3">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4"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6"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6"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6"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6"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2" t="s">
        <v>810</v>
      </c>
      <c r="B71" s="203">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3">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3">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3">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3">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3">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3">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3">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3">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3">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3">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3">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4"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3">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3">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3">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3">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3">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3">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3">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3">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3">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3">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3">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3">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07"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08" t="str">
        <f t="shared" si="19"/>
        <v/>
      </c>
    </row>
    <row r="75" spans="1:16" ht="39" customHeight="1" thickBot="1" x14ac:dyDescent="0.3">
      <c r="A75" s="78" t="s">
        <v>816</v>
      </c>
      <c r="B75" s="203">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3">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3">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3">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3">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3">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3">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3">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3">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3">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3">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3">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07"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08" t="str">
        <f t="shared" si="20"/>
        <v/>
      </c>
    </row>
    <row r="77" spans="1:16" ht="39" customHeight="1" thickBot="1" x14ac:dyDescent="0.3">
      <c r="A77" s="78" t="s">
        <v>818</v>
      </c>
      <c r="B77" s="203">
        <f>SUM(COUNTIFS(Tabla1[AÑO PARTO],$B$4,Tabla1[MES PARTO],B6,Tabla1[SALE DEL PROGRAMA POR],"PARTO",Tabla1[Alarma apoyo DPT Acelular vacunadas],"VACUNADA"),COUNTIFS(Tabla1[AÑO PARTO],$B$4,Tabla1[MES PARTO],B6,Tabla1[SALE DEL PROGRAMA POR],"CESAREA",Tabla1[Alarma apoyo DPT Acelular vacunadas],"VACUNADA"))</f>
        <v>0</v>
      </c>
      <c r="C77" s="203">
        <f>SUM(COUNTIFS(Tabla1[AÑO PARTO],$B$4,Tabla1[MES PARTO],C6,Tabla1[SALE DEL PROGRAMA POR],"PARTO",Tabla1[Alarma apoyo DPT Acelular vacunadas],"VACUNADA"),COUNTIFS(Tabla1[AÑO PARTO],$B$4,Tabla1[MES PARTO],C6,Tabla1[SALE DEL PROGRAMA POR],"CESAREA",Tabla1[Alarma apoyo DPT Acelular vacunadas],"VACUNADA"))</f>
        <v>0</v>
      </c>
      <c r="D77" s="203">
        <f>SUM(COUNTIFS(Tabla1[AÑO PARTO],$B$4,Tabla1[MES PARTO],D6,Tabla1[SALE DEL PROGRAMA POR],"PARTO",Tabla1[Alarma apoyo DPT Acelular vacunadas],"VACUNADA"),COUNTIFS(Tabla1[AÑO PARTO],$B$4,Tabla1[MES PARTO],D6,Tabla1[SALE DEL PROGRAMA POR],"CESAREA",Tabla1[Alarma apoyo DPT Acelular vacunadas],"VACUNADA"))</f>
        <v>0</v>
      </c>
      <c r="E77" s="203">
        <f>SUM(COUNTIFS(Tabla1[AÑO PARTO],$B$4,Tabla1[MES PARTO],E6,Tabla1[SALE DEL PROGRAMA POR],"PARTO",Tabla1[Alarma apoyo DPT Acelular vacunadas],"VACUNADA"),COUNTIFS(Tabla1[AÑO PARTO],$B$4,Tabla1[MES PARTO],E6,Tabla1[SALE DEL PROGRAMA POR],"CESAREA",Tabla1[Alarma apoyo DPT Acelular vacunadas],"VACUNADA"))</f>
        <v>0</v>
      </c>
      <c r="F77" s="203">
        <f>SUM(COUNTIFS(Tabla1[AÑO PARTO],$B$4,Tabla1[MES PARTO],F6,Tabla1[SALE DEL PROGRAMA POR],"PARTO",Tabla1[Alarma apoyo DPT Acelular vacunadas],"VACUNADA"),COUNTIFS(Tabla1[AÑO PARTO],$B$4,Tabla1[MES PARTO],F6,Tabla1[SALE DEL PROGRAMA POR],"CESAREA",Tabla1[Alarma apoyo DPT Acelular vacunadas],"VACUNADA"))</f>
        <v>0</v>
      </c>
      <c r="G77" s="203">
        <f>SUM(COUNTIFS(Tabla1[AÑO PARTO],$B$4,Tabla1[MES PARTO],G6,Tabla1[SALE DEL PROGRAMA POR],"PARTO",Tabla1[Alarma apoyo DPT Acelular vacunadas],"VACUNADA"),COUNTIFS(Tabla1[AÑO PARTO],$B$4,Tabla1[MES PARTO],G6,Tabla1[SALE DEL PROGRAMA POR],"CESAREA",Tabla1[Alarma apoyo DPT Acelular vacunadas],"VACUNADA"))</f>
        <v>0</v>
      </c>
      <c r="H77" s="203">
        <f>SUM(COUNTIFS(Tabla1[AÑO PARTO],$B$4,Tabla1[MES PARTO],H6,Tabla1[SALE DEL PROGRAMA POR],"PARTO",Tabla1[Alarma apoyo DPT Acelular vacunadas],"VACUNADA"),COUNTIFS(Tabla1[AÑO PARTO],$B$4,Tabla1[MES PARTO],H6,Tabla1[SALE DEL PROGRAMA POR],"CESAREA",Tabla1[Alarma apoyo DPT Acelular vacunadas],"VACUNADA"))</f>
        <v>0</v>
      </c>
      <c r="I77" s="203">
        <f>SUM(COUNTIFS(Tabla1[AÑO PARTO],$B$4,Tabla1[MES PARTO],I6,Tabla1[SALE DEL PROGRAMA POR],"PARTO",Tabla1[Alarma apoyo DPT Acelular vacunadas],"VACUNADA"),COUNTIFS(Tabla1[AÑO PARTO],$B$4,Tabla1[MES PARTO],I6,Tabla1[SALE DEL PROGRAMA POR],"CESAREA",Tabla1[Alarma apoyo DPT Acelular vacunadas],"VACUNADA"))</f>
        <v>0</v>
      </c>
      <c r="J77" s="203">
        <f>SUM(COUNTIFS(Tabla1[AÑO PARTO],$B$4,Tabla1[MES PARTO],J6,Tabla1[SALE DEL PROGRAMA POR],"PARTO",Tabla1[Alarma apoyo DPT Acelular vacunadas],"VACUNADA"),COUNTIFS(Tabla1[AÑO PARTO],$B$4,Tabla1[MES PARTO],J6,Tabla1[SALE DEL PROGRAMA POR],"CESAREA",Tabla1[Alarma apoyo DPT Acelular vacunadas],"VACUNADA"))</f>
        <v>0</v>
      </c>
      <c r="K77" s="203">
        <f>SUM(COUNTIFS(Tabla1[AÑO PARTO],$B$4,Tabla1[MES PARTO],K6,Tabla1[SALE DEL PROGRAMA POR],"PARTO",Tabla1[Alarma apoyo DPT Acelular vacunadas],"VACUNADA"),COUNTIFS(Tabla1[AÑO PARTO],$B$4,Tabla1[MES PARTO],K6,Tabla1[SALE DEL PROGRAMA POR],"CESAREA",Tabla1[Alarma apoyo DPT Acelular vacunadas],"VACUNADA"))</f>
        <v>0</v>
      </c>
      <c r="L77" s="203">
        <f>SUM(COUNTIFS(Tabla1[AÑO PARTO],$B$4,Tabla1[MES PARTO],L6,Tabla1[SALE DEL PROGRAMA POR],"PARTO",Tabla1[Alarma apoyo DPT Acelular vacunadas],"VACUNADA"),COUNTIFS(Tabla1[AÑO PARTO],$B$4,Tabla1[MES PARTO],L6,Tabla1[SALE DEL PROGRAMA POR],"CESAREA",Tabla1[Alarma apoyo DPT Acelular vacunadas],"VACUNADA"))</f>
        <v>0</v>
      </c>
      <c r="M77" s="203">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07"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08" t="str">
        <f t="shared" si="21"/>
        <v/>
      </c>
      <c r="P78" t="s">
        <v>820</v>
      </c>
    </row>
    <row r="79" spans="1:16" ht="39" customHeight="1" thickBot="1" x14ac:dyDescent="0.3">
      <c r="A79" s="78" t="s">
        <v>822</v>
      </c>
      <c r="B79" s="203">
        <f>SUM(COUNTIFS(Tabla1[AÑO PARTO],$B$4,Tabla1[MES PARTO],B6,Tabla1[SALE DEL PROGRAMA POR],"PARTO",Tabla1[FECHA VACUNA ANTI INFLUENZA],"&lt;&gt;"),COUNTIFS(Tabla1[AÑO PARTO],$B$4,Tabla1[MES PARTO],B6,Tabla1[SALE DEL PROGRAMA POR],"CESAREA",Tabla1[FECHA VACUNA ANTI INFLUENZA],"&lt;&gt;"))</f>
        <v>0</v>
      </c>
      <c r="C79" s="203">
        <f>SUM(COUNTIFS(Tabla1[AÑO PARTO],$B$4,Tabla1[MES PARTO],C6,Tabla1[SALE DEL PROGRAMA POR],"PARTO",Tabla1[FECHA VACUNA ANTI INFLUENZA],"&lt;&gt;"),COUNTIFS(Tabla1[AÑO PARTO],$B$4,Tabla1[MES PARTO],C6,Tabla1[SALE DEL PROGRAMA POR],"CESAREA",Tabla1[FECHA VACUNA ANTI INFLUENZA],"&lt;&gt;"))</f>
        <v>0</v>
      </c>
      <c r="D79" s="203">
        <f>SUM(COUNTIFS(Tabla1[AÑO PARTO],$B$4,Tabla1[MES PARTO],D6,Tabla1[SALE DEL PROGRAMA POR],"PARTO",Tabla1[FECHA VACUNA ANTI INFLUENZA],"&lt;&gt;"),COUNTIFS(Tabla1[AÑO PARTO],$B$4,Tabla1[MES PARTO],D6,Tabla1[SALE DEL PROGRAMA POR],"CESAREA",Tabla1[FECHA VACUNA ANTI INFLUENZA],"&lt;&gt;"))</f>
        <v>0</v>
      </c>
      <c r="E79" s="203">
        <f>SUM(COUNTIFS(Tabla1[AÑO PARTO],$B$4,Tabla1[MES PARTO],E6,Tabla1[SALE DEL PROGRAMA POR],"PARTO",Tabla1[FECHA VACUNA ANTI INFLUENZA],"&lt;&gt;"),COUNTIFS(Tabla1[AÑO PARTO],$B$4,Tabla1[MES PARTO],E6,Tabla1[SALE DEL PROGRAMA POR],"CESAREA",Tabla1[FECHA VACUNA ANTI INFLUENZA],"&lt;&gt;"))</f>
        <v>0</v>
      </c>
      <c r="F79" s="203">
        <f>SUM(COUNTIFS(Tabla1[AÑO PARTO],$B$4,Tabla1[MES PARTO],F6,Tabla1[SALE DEL PROGRAMA POR],"PARTO",Tabla1[FECHA VACUNA ANTI INFLUENZA],"&lt;&gt;"),COUNTIFS(Tabla1[AÑO PARTO],$B$4,Tabla1[MES PARTO],F6,Tabla1[SALE DEL PROGRAMA POR],"CESAREA",Tabla1[FECHA VACUNA ANTI INFLUENZA],"&lt;&gt;"))</f>
        <v>0</v>
      </c>
      <c r="G79" s="203">
        <f>SUM(COUNTIFS(Tabla1[AÑO PARTO],$B$4,Tabla1[MES PARTO],G6,Tabla1[SALE DEL PROGRAMA POR],"PARTO",Tabla1[FECHA VACUNA ANTI INFLUENZA],"&lt;&gt;"),COUNTIFS(Tabla1[AÑO PARTO],$B$4,Tabla1[MES PARTO],G6,Tabla1[SALE DEL PROGRAMA POR],"CESAREA",Tabla1[FECHA VACUNA ANTI INFLUENZA],"&lt;&gt;"))</f>
        <v>0</v>
      </c>
      <c r="H79" s="203">
        <f>SUM(COUNTIFS(Tabla1[AÑO PARTO],$B$4,Tabla1[MES PARTO],H6,Tabla1[SALE DEL PROGRAMA POR],"PARTO",Tabla1[FECHA VACUNA ANTI INFLUENZA],"&lt;&gt;"),COUNTIFS(Tabla1[AÑO PARTO],$B$4,Tabla1[MES PARTO],H6,Tabla1[SALE DEL PROGRAMA POR],"CESAREA",Tabla1[FECHA VACUNA ANTI INFLUENZA],"&lt;&gt;"))</f>
        <v>0</v>
      </c>
      <c r="I79" s="203">
        <f>SUM(COUNTIFS(Tabla1[AÑO PARTO],$B$4,Tabla1[MES PARTO],I6,Tabla1[SALE DEL PROGRAMA POR],"PARTO",Tabla1[FECHA VACUNA ANTI INFLUENZA],"&lt;&gt;"),COUNTIFS(Tabla1[AÑO PARTO],$B$4,Tabla1[MES PARTO],I6,Tabla1[SALE DEL PROGRAMA POR],"CESAREA",Tabla1[FECHA VACUNA ANTI INFLUENZA],"&lt;&gt;"))</f>
        <v>0</v>
      </c>
      <c r="J79" s="203">
        <f>SUM(COUNTIFS(Tabla1[AÑO PARTO],$B$4,Tabla1[MES PARTO],J6,Tabla1[SALE DEL PROGRAMA POR],"PARTO",Tabla1[FECHA VACUNA ANTI INFLUENZA],"&lt;&gt;"),COUNTIFS(Tabla1[AÑO PARTO],$B$4,Tabla1[MES PARTO],J6,Tabla1[SALE DEL PROGRAMA POR],"CESAREA",Tabla1[FECHA VACUNA ANTI INFLUENZA],"&lt;&gt;"))</f>
        <v>0</v>
      </c>
      <c r="K79" s="203">
        <f>SUM(COUNTIFS(Tabla1[AÑO PARTO],$B$4,Tabla1[MES PARTO],K6,Tabla1[SALE DEL PROGRAMA POR],"PARTO",Tabla1[FECHA VACUNA ANTI INFLUENZA],"&lt;&gt;"),COUNTIFS(Tabla1[AÑO PARTO],$B$4,Tabla1[MES PARTO],K6,Tabla1[SALE DEL PROGRAMA POR],"CESAREA",Tabla1[FECHA VACUNA ANTI INFLUENZA],"&lt;&gt;"))</f>
        <v>0</v>
      </c>
      <c r="L79" s="203">
        <f>SUM(COUNTIFS(Tabla1[AÑO PARTO],$B$4,Tabla1[MES PARTO],L6,Tabla1[SALE DEL PROGRAMA POR],"PARTO",Tabla1[FECHA VACUNA ANTI INFLUENZA],"&lt;&gt;"),COUNTIFS(Tabla1[AÑO PARTO],$B$4,Tabla1[MES PARTO],L6,Tabla1[SALE DEL PROGRAMA POR],"CESAREA",Tabla1[FECHA VACUNA ANTI INFLUENZA],"&lt;&gt;"))</f>
        <v>0</v>
      </c>
      <c r="M79" s="203">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07"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08" t="str">
        <f t="shared" si="22"/>
        <v/>
      </c>
    </row>
    <row r="81" spans="1:14" ht="39" customHeight="1" thickBot="1" x14ac:dyDescent="0.3">
      <c r="A81" s="78" t="s">
        <v>824</v>
      </c>
      <c r="B81" s="203">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3">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3">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3">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3">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3">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3">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3">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3">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3">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3">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3">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07"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08" t="str">
        <f t="shared" si="23"/>
        <v/>
      </c>
    </row>
    <row r="83" spans="1:14" ht="39" customHeight="1" thickBot="1" x14ac:dyDescent="0.3">
      <c r="A83" s="78" t="s">
        <v>826</v>
      </c>
      <c r="B83" s="203">
        <f>SUM(COUNTIFS(Tabla1[AÑO PARTO],$B$4,Tabla1[MES PARTO],B6,Tabla1[SALE DEL PROGRAMA POR],"PARTO",Tabla1[FECHA VACUNA TD],"&lt;&gt;"),COUNTIFS(Tabla1[AÑO PARTO],$B$4,Tabla1[MES PARTO],B6,Tabla1[SALE DEL PROGRAMA POR],"CESAREA",Tabla1[FECHA VACUNA TD],"&lt;&gt;"))</f>
        <v>0</v>
      </c>
      <c r="C83" s="203">
        <f>SUM(COUNTIFS(Tabla1[AÑO PARTO],$B$4,Tabla1[MES PARTO],C6,Tabla1[SALE DEL PROGRAMA POR],"PARTO",Tabla1[FECHA VACUNA TD],"&lt;&gt;"),COUNTIFS(Tabla1[AÑO PARTO],$B$4,Tabla1[MES PARTO],C6,Tabla1[SALE DEL PROGRAMA POR],"CESAREA",Tabla1[FECHA VACUNA TD],"&lt;&gt;"))</f>
        <v>0</v>
      </c>
      <c r="D83" s="203">
        <f>SUM(COUNTIFS(Tabla1[AÑO PARTO],$B$4,Tabla1[MES PARTO],D6,Tabla1[SALE DEL PROGRAMA POR],"PARTO",Tabla1[FECHA VACUNA TD],"&lt;&gt;"),COUNTIFS(Tabla1[AÑO PARTO],$B$4,Tabla1[MES PARTO],D6,Tabla1[SALE DEL PROGRAMA POR],"CESAREA",Tabla1[FECHA VACUNA TD],"&lt;&gt;"))</f>
        <v>0</v>
      </c>
      <c r="E83" s="203">
        <f>SUM(COUNTIFS(Tabla1[AÑO PARTO],$B$4,Tabla1[MES PARTO],E6,Tabla1[SALE DEL PROGRAMA POR],"PARTO",Tabla1[FECHA VACUNA TD],"&lt;&gt;"),COUNTIFS(Tabla1[AÑO PARTO],$B$4,Tabla1[MES PARTO],E6,Tabla1[SALE DEL PROGRAMA POR],"CESAREA",Tabla1[FECHA VACUNA TD],"&lt;&gt;"))</f>
        <v>0</v>
      </c>
      <c r="F83" s="203">
        <f>SUM(COUNTIFS(Tabla1[AÑO PARTO],$B$4,Tabla1[MES PARTO],F6,Tabla1[SALE DEL PROGRAMA POR],"PARTO",Tabla1[FECHA VACUNA TD],"&lt;&gt;"),COUNTIFS(Tabla1[AÑO PARTO],$B$4,Tabla1[MES PARTO],F6,Tabla1[SALE DEL PROGRAMA POR],"CESAREA",Tabla1[FECHA VACUNA TD],"&lt;&gt;"))</f>
        <v>0</v>
      </c>
      <c r="G83" s="203">
        <f>SUM(COUNTIFS(Tabla1[AÑO PARTO],$B$4,Tabla1[MES PARTO],G6,Tabla1[SALE DEL PROGRAMA POR],"PARTO",Tabla1[FECHA VACUNA TD],"&lt;&gt;"),COUNTIFS(Tabla1[AÑO PARTO],$B$4,Tabla1[MES PARTO],G6,Tabla1[SALE DEL PROGRAMA POR],"CESAREA",Tabla1[FECHA VACUNA TD],"&lt;&gt;"))</f>
        <v>0</v>
      </c>
      <c r="H83" s="203">
        <f>SUM(COUNTIFS(Tabla1[AÑO PARTO],$B$4,Tabla1[MES PARTO],H6,Tabla1[SALE DEL PROGRAMA POR],"PARTO",Tabla1[FECHA VACUNA TD],"&lt;&gt;"),COUNTIFS(Tabla1[AÑO PARTO],$B$4,Tabla1[MES PARTO],H6,Tabla1[SALE DEL PROGRAMA POR],"CESAREA",Tabla1[FECHA VACUNA TD],"&lt;&gt;"))</f>
        <v>0</v>
      </c>
      <c r="I83" s="203">
        <f>SUM(COUNTIFS(Tabla1[AÑO PARTO],$B$4,Tabla1[MES PARTO],I6,Tabla1[SALE DEL PROGRAMA POR],"PARTO",Tabla1[FECHA VACUNA TD],"&lt;&gt;"),COUNTIFS(Tabla1[AÑO PARTO],$B$4,Tabla1[MES PARTO],I6,Tabla1[SALE DEL PROGRAMA POR],"CESAREA",Tabla1[FECHA VACUNA TD],"&lt;&gt;"))</f>
        <v>0</v>
      </c>
      <c r="J83" s="203">
        <f>SUM(COUNTIFS(Tabla1[AÑO PARTO],$B$4,Tabla1[MES PARTO],J6,Tabla1[SALE DEL PROGRAMA POR],"PARTO",Tabla1[FECHA VACUNA TD],"&lt;&gt;"),COUNTIFS(Tabla1[AÑO PARTO],$B$4,Tabla1[MES PARTO],J6,Tabla1[SALE DEL PROGRAMA POR],"CESAREA",Tabla1[FECHA VACUNA TD],"&lt;&gt;"))</f>
        <v>0</v>
      </c>
      <c r="K83" s="203">
        <f>SUM(COUNTIFS(Tabla1[AÑO PARTO],$B$4,Tabla1[MES PARTO],K6,Tabla1[SALE DEL PROGRAMA POR],"PARTO",Tabla1[FECHA VACUNA TD],"&lt;&gt;"),COUNTIFS(Tabla1[AÑO PARTO],$B$4,Tabla1[MES PARTO],K6,Tabla1[SALE DEL PROGRAMA POR],"CESAREA",Tabla1[FECHA VACUNA TD],"&lt;&gt;"))</f>
        <v>0</v>
      </c>
      <c r="L83" s="203">
        <f>SUM(COUNTIFS(Tabla1[AÑO PARTO],$B$4,Tabla1[MES PARTO],L6,Tabla1[SALE DEL PROGRAMA POR],"PARTO",Tabla1[FECHA VACUNA TD],"&lt;&gt;"),COUNTIFS(Tabla1[AÑO PARTO],$B$4,Tabla1[MES PARTO],L6,Tabla1[SALE DEL PROGRAMA POR],"CESAREA",Tabla1[FECHA VACUNA TD],"&lt;&gt;"))</f>
        <v>0</v>
      </c>
      <c r="M83" s="203">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07"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08"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3" t="s">
        <v>773</v>
      </c>
      <c r="B103" s="188" t="str">
        <f>IF(B$91=0,"",SUM(B102/B$91))</f>
        <v/>
      </c>
      <c r="C103" s="189" t="str">
        <f t="shared" ref="C103:N103" si="35">IF(C$91=0,"",SUM(C102/C$91))</f>
        <v/>
      </c>
      <c r="D103" s="189" t="str">
        <f t="shared" si="35"/>
        <v/>
      </c>
      <c r="E103" s="189" t="str">
        <f t="shared" si="35"/>
        <v/>
      </c>
      <c r="F103" s="189" t="str">
        <f t="shared" si="35"/>
        <v/>
      </c>
      <c r="G103" s="189" t="str">
        <f t="shared" si="35"/>
        <v/>
      </c>
      <c r="H103" s="189" t="str">
        <f t="shared" si="35"/>
        <v/>
      </c>
      <c r="I103" s="189" t="str">
        <f t="shared" si="35"/>
        <v/>
      </c>
      <c r="J103" s="189" t="str">
        <f t="shared" si="35"/>
        <v/>
      </c>
      <c r="K103" s="189" t="str">
        <f t="shared" si="35"/>
        <v/>
      </c>
      <c r="L103" s="189" t="str">
        <f t="shared" si="35"/>
        <v/>
      </c>
      <c r="M103" s="189" t="str">
        <f t="shared" si="35"/>
        <v/>
      </c>
      <c r="N103" s="190" t="str">
        <f t="shared" si="35"/>
        <v/>
      </c>
    </row>
    <row r="104" spans="1:14 16384:16384" ht="44.25" customHeight="1" thickBot="1" x14ac:dyDescent="0.3">
      <c r="A104" s="122" t="s">
        <v>845</v>
      </c>
      <c r="B104" s="203">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3">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3">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3">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3">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3">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3">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3">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3">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3">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3">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3">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6"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3">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3">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3">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3">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3">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3">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3">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3">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3">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3">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3">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3">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29" t="s">
        <v>805</v>
      </c>
      <c r="B107" s="203">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3">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3">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3">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3">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3">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3">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3">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3">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3">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3">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3">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19"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3">
        <f>COUNTIFS(Tabla1[AÑO PARTO],$B$4,Tabla1[MES PARTO],B6,Tabla1[SALE DEL PROGRAMA POR],"PARTO",Tabla1[DILIGENCIAMIENTO DE PARTOGRAMA (NO APLICA EN EXPULSIVO)],"SI",Tabla1[NIVEL DE COMPLEJIDAD DE LA ATENCION DE LA INSTITUCION DONDE SE ATENDIO EL PARTO],"BAJA")</f>
        <v>0</v>
      </c>
      <c r="C109" s="203">
        <f>COUNTIFS(Tabla1[AÑO PARTO],$B$4,Tabla1[MES PARTO],C6,Tabla1[SALE DEL PROGRAMA POR],"PARTO",Tabla1[DILIGENCIAMIENTO DE PARTOGRAMA (NO APLICA EN EXPULSIVO)],"SI",Tabla1[NIVEL DE COMPLEJIDAD DE LA ATENCION DE LA INSTITUCION DONDE SE ATENDIO EL PARTO],"BAJA")</f>
        <v>0</v>
      </c>
      <c r="D109" s="203">
        <f>COUNTIFS(Tabla1[AÑO PARTO],$B$4,Tabla1[MES PARTO],D6,Tabla1[SALE DEL PROGRAMA POR],"PARTO",Tabla1[DILIGENCIAMIENTO DE PARTOGRAMA (NO APLICA EN EXPULSIVO)],"SI",Tabla1[NIVEL DE COMPLEJIDAD DE LA ATENCION DE LA INSTITUCION DONDE SE ATENDIO EL PARTO],"BAJA")</f>
        <v>0</v>
      </c>
      <c r="E109" s="203">
        <f>COUNTIFS(Tabla1[AÑO PARTO],$B$4,Tabla1[MES PARTO],E6,Tabla1[SALE DEL PROGRAMA POR],"PARTO",Tabla1[DILIGENCIAMIENTO DE PARTOGRAMA (NO APLICA EN EXPULSIVO)],"SI",Tabla1[NIVEL DE COMPLEJIDAD DE LA ATENCION DE LA INSTITUCION DONDE SE ATENDIO EL PARTO],"BAJA")</f>
        <v>0</v>
      </c>
      <c r="F109" s="203">
        <f>COUNTIFS(Tabla1[AÑO PARTO],$B$4,Tabla1[MES PARTO],F6,Tabla1[SALE DEL PROGRAMA POR],"PARTO",Tabla1[DILIGENCIAMIENTO DE PARTOGRAMA (NO APLICA EN EXPULSIVO)],"SI",Tabla1[NIVEL DE COMPLEJIDAD DE LA ATENCION DE LA INSTITUCION DONDE SE ATENDIO EL PARTO],"BAJA")</f>
        <v>0</v>
      </c>
      <c r="G109" s="203">
        <f>COUNTIFS(Tabla1[AÑO PARTO],$B$4,Tabla1[MES PARTO],G6,Tabla1[SALE DEL PROGRAMA POR],"PARTO",Tabla1[DILIGENCIAMIENTO DE PARTOGRAMA (NO APLICA EN EXPULSIVO)],"SI",Tabla1[NIVEL DE COMPLEJIDAD DE LA ATENCION DE LA INSTITUCION DONDE SE ATENDIO EL PARTO],"BAJA")</f>
        <v>0</v>
      </c>
      <c r="H109" s="203">
        <f>COUNTIFS(Tabla1[AÑO PARTO],$B$4,Tabla1[MES PARTO],H6,Tabla1[SALE DEL PROGRAMA POR],"PARTO",Tabla1[DILIGENCIAMIENTO DE PARTOGRAMA (NO APLICA EN EXPULSIVO)],"SI",Tabla1[NIVEL DE COMPLEJIDAD DE LA ATENCION DE LA INSTITUCION DONDE SE ATENDIO EL PARTO],"BAJA")</f>
        <v>0</v>
      </c>
      <c r="I109" s="203">
        <f>COUNTIFS(Tabla1[AÑO PARTO],$B$4,Tabla1[MES PARTO],I6,Tabla1[SALE DEL PROGRAMA POR],"PARTO",Tabla1[DILIGENCIAMIENTO DE PARTOGRAMA (NO APLICA EN EXPULSIVO)],"SI",Tabla1[NIVEL DE COMPLEJIDAD DE LA ATENCION DE LA INSTITUCION DONDE SE ATENDIO EL PARTO],"BAJA")</f>
        <v>0</v>
      </c>
      <c r="J109" s="203">
        <f>COUNTIFS(Tabla1[AÑO PARTO],$B$4,Tabla1[MES PARTO],J6,Tabla1[SALE DEL PROGRAMA POR],"PARTO",Tabla1[DILIGENCIAMIENTO DE PARTOGRAMA (NO APLICA EN EXPULSIVO)],"SI",Tabla1[NIVEL DE COMPLEJIDAD DE LA ATENCION DE LA INSTITUCION DONDE SE ATENDIO EL PARTO],"BAJA")</f>
        <v>0</v>
      </c>
      <c r="K109" s="203">
        <f>COUNTIFS(Tabla1[AÑO PARTO],$B$4,Tabla1[MES PARTO],K6,Tabla1[SALE DEL PROGRAMA POR],"PARTO",Tabla1[DILIGENCIAMIENTO DE PARTOGRAMA (NO APLICA EN EXPULSIVO)],"SI",Tabla1[NIVEL DE COMPLEJIDAD DE LA ATENCION DE LA INSTITUCION DONDE SE ATENDIO EL PARTO],"BAJA")</f>
        <v>0</v>
      </c>
      <c r="L109" s="203">
        <f>COUNTIFS(Tabla1[AÑO PARTO],$B$4,Tabla1[MES PARTO],L6,Tabla1[SALE DEL PROGRAMA POR],"PARTO",Tabla1[DILIGENCIAMIENTO DE PARTOGRAMA (NO APLICA EN EXPULSIVO)],"SI",Tabla1[NIVEL DE COMPLEJIDAD DE LA ATENCION DE LA INSTITUCION DONDE SE ATENDIO EL PARTO],"BAJA")</f>
        <v>0</v>
      </c>
      <c r="M109" s="203">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29" t="s">
        <v>794</v>
      </c>
      <c r="B110" s="203">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3">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3">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3">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3">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3">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3">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3">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3">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3">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3">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3">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0"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3">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3">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3">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3">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3">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3">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3">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3">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3">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3">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3">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3">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29" t="s">
        <v>797</v>
      </c>
      <c r="B113" s="203">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3">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3">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3">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3">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3">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3">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3">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3">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3">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3">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3">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07"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08" t="str">
        <f t="shared" si="37"/>
        <v/>
      </c>
    </row>
    <row r="115" spans="1:14" ht="42.75" customHeight="1" thickBot="1" x14ac:dyDescent="0.3">
      <c r="A115" s="191" t="s">
        <v>753</v>
      </c>
      <c r="B115" s="205">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2">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2">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2">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2">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2">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2">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2">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2">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2">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2">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2">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6">
        <f>SUM(B115:M115)</f>
        <v>0</v>
      </c>
    </row>
    <row r="116" spans="1:14" ht="42.75" customHeight="1" thickBot="1" x14ac:dyDescent="0.3">
      <c r="A116" s="214" t="s">
        <v>771</v>
      </c>
      <c r="B116" s="205" t="str">
        <f>IF(B$102=0,"",SUM(B115/B$102))</f>
        <v/>
      </c>
      <c r="C116" s="192" t="str">
        <f t="shared" ref="C116:N116" si="38">IF(C$102=0,"",SUM(C115/C$102))</f>
        <v/>
      </c>
      <c r="D116" s="192" t="str">
        <f t="shared" si="38"/>
        <v/>
      </c>
      <c r="E116" s="192" t="str">
        <f t="shared" si="38"/>
        <v/>
      </c>
      <c r="F116" s="192" t="str">
        <f t="shared" si="38"/>
        <v/>
      </c>
      <c r="G116" s="192" t="str">
        <f t="shared" si="38"/>
        <v/>
      </c>
      <c r="H116" s="192" t="str">
        <f t="shared" si="38"/>
        <v/>
      </c>
      <c r="I116" s="192" t="str">
        <f t="shared" si="38"/>
        <v/>
      </c>
      <c r="J116" s="192" t="str">
        <f t="shared" si="38"/>
        <v/>
      </c>
      <c r="K116" s="192" t="str">
        <f t="shared" si="38"/>
        <v/>
      </c>
      <c r="L116" s="192" t="str">
        <f t="shared" si="38"/>
        <v/>
      </c>
      <c r="M116" s="192" t="str">
        <f t="shared" si="38"/>
        <v/>
      </c>
      <c r="N116" s="206" t="str">
        <f t="shared" si="38"/>
        <v/>
      </c>
    </row>
    <row r="117" spans="1:14" ht="42.75" customHeight="1" thickBot="1" x14ac:dyDescent="0.3">
      <c r="A117" s="191" t="s">
        <v>754</v>
      </c>
      <c r="B117" s="205">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09">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09">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09">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09">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09">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09">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09">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09">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09">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09">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09">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6">
        <f>SUM(B117:M117)</f>
        <v>0</v>
      </c>
    </row>
    <row r="118" spans="1:14" ht="42.75" customHeight="1" thickBot="1" x14ac:dyDescent="0.3">
      <c r="A118" s="207" t="s">
        <v>755</v>
      </c>
      <c r="B118" s="205" t="str">
        <f t="shared" ref="B118:N118" si="39">IF(B$107=0,"",SUM(B117/B$107))</f>
        <v/>
      </c>
      <c r="C118" s="192" t="str">
        <f t="shared" si="39"/>
        <v/>
      </c>
      <c r="D118" s="192" t="str">
        <f t="shared" si="39"/>
        <v/>
      </c>
      <c r="E118" s="192" t="str">
        <f t="shared" si="39"/>
        <v/>
      </c>
      <c r="F118" s="192" t="str">
        <f t="shared" si="39"/>
        <v/>
      </c>
      <c r="G118" s="192" t="str">
        <f t="shared" si="39"/>
        <v/>
      </c>
      <c r="H118" s="192" t="str">
        <f t="shared" si="39"/>
        <v/>
      </c>
      <c r="I118" s="192" t="str">
        <f t="shared" si="39"/>
        <v/>
      </c>
      <c r="J118" s="192" t="str">
        <f t="shared" si="39"/>
        <v/>
      </c>
      <c r="K118" s="192" t="str">
        <f t="shared" si="39"/>
        <v/>
      </c>
      <c r="L118" s="192" t="str">
        <f t="shared" si="39"/>
        <v/>
      </c>
      <c r="M118" s="192" t="str">
        <f t="shared" si="39"/>
        <v/>
      </c>
      <c r="N118" s="206" t="str">
        <f t="shared" si="39"/>
        <v/>
      </c>
    </row>
    <row r="119" spans="1:14" ht="42.75" customHeight="1" thickBot="1" x14ac:dyDescent="0.3">
      <c r="A119" s="191" t="s">
        <v>830</v>
      </c>
      <c r="B119" s="205">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09">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09">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09">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09">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09">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09">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09">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09">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09">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09">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09">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6">
        <f>SUM(B119:M119)</f>
        <v>0</v>
      </c>
    </row>
    <row r="120" spans="1:14" ht="42.75" customHeight="1" thickBot="1" x14ac:dyDescent="0.3">
      <c r="A120" s="214" t="s">
        <v>828</v>
      </c>
      <c r="B120" s="205" t="str">
        <f t="shared" ref="B120:N120" si="40">IF(B$102=0,"",SUM(B119/B$102))</f>
        <v/>
      </c>
      <c r="C120" s="192" t="str">
        <f t="shared" si="40"/>
        <v/>
      </c>
      <c r="D120" s="192" t="str">
        <f t="shared" si="40"/>
        <v/>
      </c>
      <c r="E120" s="192" t="str">
        <f t="shared" si="40"/>
        <v/>
      </c>
      <c r="F120" s="192" t="str">
        <f t="shared" si="40"/>
        <v/>
      </c>
      <c r="G120" s="192" t="str">
        <f t="shared" si="40"/>
        <v/>
      </c>
      <c r="H120" s="192" t="str">
        <f t="shared" si="40"/>
        <v/>
      </c>
      <c r="I120" s="192" t="str">
        <f t="shared" si="40"/>
        <v/>
      </c>
      <c r="J120" s="192" t="str">
        <f t="shared" si="40"/>
        <v/>
      </c>
      <c r="K120" s="192" t="str">
        <f t="shared" si="40"/>
        <v/>
      </c>
      <c r="L120" s="192" t="str">
        <f t="shared" si="40"/>
        <v/>
      </c>
      <c r="M120" s="192" t="str">
        <f t="shared" si="40"/>
        <v/>
      </c>
      <c r="N120" s="206" t="str">
        <f t="shared" si="40"/>
        <v/>
      </c>
    </row>
    <row r="121" spans="1:14" ht="42.75" customHeight="1" thickBot="1" x14ac:dyDescent="0.3">
      <c r="A121" s="191" t="s">
        <v>831</v>
      </c>
      <c r="B121" s="205">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6">
        <f>SUM(B121:M121)</f>
        <v>0</v>
      </c>
    </row>
    <row r="122" spans="1:14" ht="42.75" customHeight="1" thickBot="1" x14ac:dyDescent="0.3">
      <c r="A122" s="207" t="s">
        <v>829</v>
      </c>
      <c r="B122" s="205" t="str">
        <f t="shared" ref="B122:N122" si="41">IF(B$107=0,"",SUM(B121/B$107))</f>
        <v/>
      </c>
      <c r="C122" s="192" t="str">
        <f t="shared" si="41"/>
        <v/>
      </c>
      <c r="D122" s="192" t="str">
        <f t="shared" si="41"/>
        <v/>
      </c>
      <c r="E122" s="192" t="str">
        <f t="shared" si="41"/>
        <v/>
      </c>
      <c r="F122" s="192" t="str">
        <f t="shared" si="41"/>
        <v/>
      </c>
      <c r="G122" s="192" t="str">
        <f t="shared" si="41"/>
        <v/>
      </c>
      <c r="H122" s="192" t="str">
        <f t="shared" si="41"/>
        <v/>
      </c>
      <c r="I122" s="192" t="str">
        <f t="shared" si="41"/>
        <v/>
      </c>
      <c r="J122" s="192" t="str">
        <f t="shared" si="41"/>
        <v/>
      </c>
      <c r="K122" s="192" t="str">
        <f t="shared" si="41"/>
        <v/>
      </c>
      <c r="L122" s="192" t="str">
        <f t="shared" si="41"/>
        <v/>
      </c>
      <c r="M122" s="192" t="str">
        <f t="shared" si="41"/>
        <v/>
      </c>
      <c r="N122" s="206" t="str">
        <f t="shared" si="41"/>
        <v/>
      </c>
    </row>
    <row r="123" spans="1:14" ht="49.5" customHeight="1" thickBot="1" x14ac:dyDescent="0.3">
      <c r="A123" s="191" t="s">
        <v>738</v>
      </c>
      <c r="B123" s="193">
        <f>COUNTIFS(Tabla1[AÑO PARTO],B4,Tabla1[MES PARTO],B6,Tabla1[SALE DEL PROGRAMA POR],"PARTO",Tabla1[NIVEL DE COMPLEJIDAD DE LA ATENCION DE LA INSTITUCION DONDE SE ATENDIO EL PARTO],"BAJA",Tabla1[[PUERPERA SALE CON PLANIFICACIÓN FAMILIAR POST EVENTO OBSTETRICO ]],"SI")</f>
        <v>0</v>
      </c>
      <c r="C123" s="193">
        <f>COUNTIFS(Tabla1[AÑO PARTO],B4,Tabla1[MES PARTO],C6,Tabla1[SALE DEL PROGRAMA POR],"PARTO",Tabla1[NIVEL DE COMPLEJIDAD DE LA ATENCION DE LA INSTITUCION DONDE SE ATENDIO EL PARTO],"BAJA",Tabla1[[PUERPERA SALE CON PLANIFICACIÓN FAMILIAR POST EVENTO OBSTETRICO ]],"SI")</f>
        <v>0</v>
      </c>
      <c r="D123" s="193">
        <f>COUNTIFS(Tabla1[AÑO PARTO],B4,Tabla1[MES PARTO],D6,Tabla1[SALE DEL PROGRAMA POR],"PARTO",Tabla1[NIVEL DE COMPLEJIDAD DE LA ATENCION DE LA INSTITUCION DONDE SE ATENDIO EL PARTO],"BAJA",Tabla1[[PUERPERA SALE CON PLANIFICACIÓN FAMILIAR POST EVENTO OBSTETRICO ]],"SI")</f>
        <v>0</v>
      </c>
      <c r="E123" s="193">
        <f>COUNTIFS(Tabla1[AÑO PARTO],B4,Tabla1[MES PARTO],E6,Tabla1[SALE DEL PROGRAMA POR],"PARTO",Tabla1[NIVEL DE COMPLEJIDAD DE LA ATENCION DE LA INSTITUCION DONDE SE ATENDIO EL PARTO],"BAJA",Tabla1[[PUERPERA SALE CON PLANIFICACIÓN FAMILIAR POST EVENTO OBSTETRICO ]],"SI")</f>
        <v>0</v>
      </c>
      <c r="F123" s="193">
        <f>COUNTIFS(Tabla1[AÑO PARTO],B4,Tabla1[MES PARTO],F6,Tabla1[SALE DEL PROGRAMA POR],"PARTO",Tabla1[NIVEL DE COMPLEJIDAD DE LA ATENCION DE LA INSTITUCION DONDE SE ATENDIO EL PARTO],"BAJA",Tabla1[[PUERPERA SALE CON PLANIFICACIÓN FAMILIAR POST EVENTO OBSTETRICO ]],"SI")</f>
        <v>0</v>
      </c>
      <c r="G123" s="193">
        <f>COUNTIFS(Tabla1[AÑO PARTO],B4,Tabla1[MES PARTO],G6,Tabla1[SALE DEL PROGRAMA POR],"PARTO",Tabla1[NIVEL DE COMPLEJIDAD DE LA ATENCION DE LA INSTITUCION DONDE SE ATENDIO EL PARTO],"BAJA",Tabla1[[PUERPERA SALE CON PLANIFICACIÓN FAMILIAR POST EVENTO OBSTETRICO ]],"SI")</f>
        <v>0</v>
      </c>
      <c r="H123" s="193">
        <f>COUNTIFS(Tabla1[AÑO PARTO],B4,Tabla1[MES PARTO],H6,Tabla1[SALE DEL PROGRAMA POR],"PARTO",Tabla1[NIVEL DE COMPLEJIDAD DE LA ATENCION DE LA INSTITUCION DONDE SE ATENDIO EL PARTO],"BAJA",Tabla1[[PUERPERA SALE CON PLANIFICACIÓN FAMILIAR POST EVENTO OBSTETRICO ]],"SI")</f>
        <v>0</v>
      </c>
      <c r="I123" s="193">
        <f>COUNTIFS(Tabla1[AÑO PARTO],B4,Tabla1[MES PARTO],I6,Tabla1[SALE DEL PROGRAMA POR],"PARTO",Tabla1[NIVEL DE COMPLEJIDAD DE LA ATENCION DE LA INSTITUCION DONDE SE ATENDIO EL PARTO],"BAJA",Tabla1[[PUERPERA SALE CON PLANIFICACIÓN FAMILIAR POST EVENTO OBSTETRICO ]],"SI")</f>
        <v>0</v>
      </c>
      <c r="J123" s="193">
        <f>COUNTIFS(Tabla1[AÑO PARTO],B4,Tabla1[MES PARTO],J6,Tabla1[SALE DEL PROGRAMA POR],"PARTO",Tabla1[NIVEL DE COMPLEJIDAD DE LA ATENCION DE LA INSTITUCION DONDE SE ATENDIO EL PARTO],"BAJA",Tabla1[[PUERPERA SALE CON PLANIFICACIÓN FAMILIAR POST EVENTO OBSTETRICO ]],"SI")</f>
        <v>0</v>
      </c>
      <c r="K123" s="193">
        <f>COUNTIFS(Tabla1[AÑO PARTO],B4,Tabla1[MES PARTO],K6,Tabla1[SALE DEL PROGRAMA POR],"PARTO",Tabla1[NIVEL DE COMPLEJIDAD DE LA ATENCION DE LA INSTITUCION DONDE SE ATENDIO EL PARTO],"BAJA",Tabla1[[PUERPERA SALE CON PLANIFICACIÓN FAMILIAR POST EVENTO OBSTETRICO ]],"SI")</f>
        <v>0</v>
      </c>
      <c r="L123" s="193">
        <f>COUNTIFS(Tabla1[AÑO PARTO],B4,Tabla1[MES PARTO],L6,Tabla1[SALE DEL PROGRAMA POR],"PARTO",Tabla1[NIVEL DE COMPLEJIDAD DE LA ATENCION DE LA INSTITUCION DONDE SE ATENDIO EL PARTO],"BAJA",Tabla1[[PUERPERA SALE CON PLANIFICACIÓN FAMILIAR POST EVENTO OBSTETRICO ]],"SI")</f>
        <v>0</v>
      </c>
      <c r="M123" s="193">
        <f>COUNTIFS(Tabla1[AÑO PARTO],B4,Tabla1[MES PARTO],M6,Tabla1[SALE DEL PROGRAMA POR],"PARTO",Tabla1[NIVEL DE COMPLEJIDAD DE LA ATENCION DE LA INSTITUCION DONDE SE ATENDIO EL PARTO],"BAJA",Tabla1[[PUERPERA SALE CON PLANIFICACIÓN FAMILIAR POST EVENTO OBSTETRICO ]],"SI")</f>
        <v>0</v>
      </c>
      <c r="N123" s="194">
        <f>SUM(B123:M123)</f>
        <v>0</v>
      </c>
    </row>
    <row r="124" spans="1:14" ht="42.75" customHeight="1" thickBot="1" x14ac:dyDescent="0.3">
      <c r="A124" s="214"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6" t="s">
        <v>776</v>
      </c>
      <c r="B125" s="195">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5">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5">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5">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5">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5">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5">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5">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5">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5">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5">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5">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4">
        <f>SUM(B125:M125)</f>
        <v>0</v>
      </c>
    </row>
    <row r="126" spans="1:14" ht="42.75" customHeight="1" thickBot="1" x14ac:dyDescent="0.3">
      <c r="A126" s="187" t="s">
        <v>804</v>
      </c>
      <c r="B126" s="192">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2">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2">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2">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2">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2">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2">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2">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2">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2">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2">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2">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4">
        <f>SUM(B126:M126)</f>
        <v>0</v>
      </c>
    </row>
    <row r="127" spans="1:14" ht="42.75" customHeight="1" thickBot="1" x14ac:dyDescent="0.3">
      <c r="A127" s="204"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5"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7"/>
      <c r="C133" s="258"/>
      <c r="D133" s="258"/>
      <c r="E133" s="258"/>
      <c r="F133" s="258"/>
      <c r="G133" s="258"/>
      <c r="H133" s="258"/>
      <c r="I133" s="258"/>
      <c r="J133" s="258"/>
      <c r="K133" s="258"/>
      <c r="L133" s="258"/>
      <c r="M133" s="258"/>
      <c r="N133" s="202"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7"/>
      <c r="C135" s="258"/>
      <c r="D135" s="258"/>
      <c r="E135" s="258"/>
      <c r="F135" s="258"/>
      <c r="G135" s="258"/>
      <c r="H135" s="258"/>
      <c r="I135" s="258"/>
      <c r="J135" s="258"/>
      <c r="K135" s="258"/>
      <c r="L135" s="258"/>
      <c r="M135" s="258"/>
      <c r="N135" s="202"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9"/>
      <c r="C137" s="260"/>
      <c r="D137" s="260"/>
      <c r="E137" s="260"/>
      <c r="F137" s="260"/>
      <c r="G137" s="260"/>
      <c r="H137" s="260"/>
      <c r="I137" s="260"/>
      <c r="J137" s="260"/>
      <c r="K137" s="260"/>
      <c r="L137" s="260"/>
      <c r="M137" s="260"/>
      <c r="N137" s="202" t="str">
        <f>IF(N$128=0,"",SUM((N136/N$128)*100000))</f>
        <v/>
      </c>
    </row>
    <row r="138" spans="1:14" ht="26.25" thickBot="1" x14ac:dyDescent="0.3">
      <c r="A138" s="198" t="s">
        <v>746</v>
      </c>
      <c r="B138" s="259" t="str">
        <f t="shared" ref="B138:N138" si="45">IF(B$136=0,"",SUM(B134/B136))</f>
        <v/>
      </c>
      <c r="C138" s="260" t="str">
        <f t="shared" si="45"/>
        <v/>
      </c>
      <c r="D138" s="260" t="str">
        <f t="shared" si="45"/>
        <v/>
      </c>
      <c r="E138" s="260" t="str">
        <f t="shared" si="45"/>
        <v/>
      </c>
      <c r="F138" s="260" t="str">
        <f t="shared" si="45"/>
        <v/>
      </c>
      <c r="G138" s="260" t="str">
        <f t="shared" si="45"/>
        <v/>
      </c>
      <c r="H138" s="260" t="str">
        <f t="shared" si="45"/>
        <v/>
      </c>
      <c r="I138" s="260" t="str">
        <f t="shared" si="45"/>
        <v/>
      </c>
      <c r="J138" s="260" t="str">
        <f t="shared" si="45"/>
        <v/>
      </c>
      <c r="K138" s="260" t="str">
        <f t="shared" si="45"/>
        <v/>
      </c>
      <c r="L138" s="260" t="str">
        <f t="shared" si="45"/>
        <v/>
      </c>
      <c r="M138" s="260" t="str">
        <f t="shared" si="45"/>
        <v/>
      </c>
      <c r="N138" s="201"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199" t="s">
        <v>747</v>
      </c>
      <c r="B140" s="253" t="str">
        <f>IF(B$139=0,"",SUM(B136/B139))</f>
        <v/>
      </c>
      <c r="C140" s="254"/>
      <c r="D140" s="254"/>
      <c r="E140" s="254"/>
      <c r="F140" s="254"/>
      <c r="G140" s="254"/>
      <c r="H140" s="254"/>
      <c r="I140" s="254"/>
      <c r="J140" s="254"/>
      <c r="K140" s="254"/>
      <c r="L140" s="254"/>
      <c r="M140" s="254"/>
      <c r="N140" s="200"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02" priority="45" operator="containsText" text="SE TRASLADO DE EPS">
      <formula>NOT(ISERROR(SEARCH("SE TRASLADO DE EPS",A33)))</formula>
    </cfRule>
    <cfRule type="containsText" dxfId="301" priority="46" operator="containsText" text="INMIGRANTE VENEZOLANA">
      <formula>NOT(ISERROR(SEARCH("INMIGRANTE VENEZOLANA",A33)))</formula>
    </cfRule>
    <cfRule type="containsText" dxfId="300" priority="47" operator="containsText" text="SIN AFILIACIÓN A EPS">
      <formula>NOT(ISERROR(SEARCH("SIN AFILIACIÓN A EPS",A33)))</formula>
    </cfRule>
    <cfRule type="containsText" dxfId="299" priority="48" operator="containsText" text="NOVEDAD">
      <formula>NOT(ISERROR(SEARCH("NOVEDAD",A33)))</formula>
    </cfRule>
    <cfRule type="containsText" dxfId="298" priority="49" operator="containsText" text="IDENTIDAD">
      <formula>NOT(ISERROR(SEARCH("IDENTIDAD",A33)))</formula>
    </cfRule>
    <cfRule type="containsText" dxfId="297" priority="50" operator="containsText" text="CPN">
      <formula>NOT(ISERROR(SEARCH("CPN",A33)))</formula>
    </cfRule>
    <cfRule type="containsText" dxfId="296" priority="51" operator="containsText" text="VIENE">
      <formula>NOT(ISERROR(SEARCH("VIENE",A33)))</formula>
    </cfRule>
    <cfRule type="cellIs" dxfId="295" priority="52" operator="equal">
      <formula>"TRAMITE DE PORTABILIDAD"</formula>
    </cfRule>
  </conditionalFormatting>
  <conditionalFormatting sqref="A39">
    <cfRule type="containsText" dxfId="294" priority="9" operator="containsText" text="SE TRASLADO DE EPS">
      <formula>NOT(ISERROR(SEARCH("SE TRASLADO DE EPS",A39)))</formula>
    </cfRule>
    <cfRule type="containsText" dxfId="293" priority="10" operator="containsText" text="INMIGRANTE VENEZOLANA">
      <formula>NOT(ISERROR(SEARCH("INMIGRANTE VENEZOLANA",A39)))</formula>
    </cfRule>
    <cfRule type="containsText" dxfId="292" priority="11" operator="containsText" text="SIN AFILIACIÓN A EPS">
      <formula>NOT(ISERROR(SEARCH("SIN AFILIACIÓN A EPS",A39)))</formula>
    </cfRule>
    <cfRule type="containsText" dxfId="291" priority="12" operator="containsText" text="NOVEDAD">
      <formula>NOT(ISERROR(SEARCH("NOVEDAD",A39)))</formula>
    </cfRule>
    <cfRule type="containsText" dxfId="290" priority="13" operator="containsText" text="IDENTIDAD">
      <formula>NOT(ISERROR(SEARCH("IDENTIDAD",A39)))</formula>
    </cfRule>
    <cfRule type="containsText" dxfId="289" priority="14" operator="containsText" text="CPN">
      <formula>NOT(ISERROR(SEARCH("CPN",A39)))</formula>
    </cfRule>
    <cfRule type="containsText" dxfId="288" priority="15" operator="containsText" text="VIENE">
      <formula>NOT(ISERROR(SEARCH("VIENE",A39)))</formula>
    </cfRule>
    <cfRule type="cellIs" dxfId="287"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4"/>
  <sheetViews>
    <sheetView tabSelected="1" zoomScale="70" zoomScaleNormal="70" zoomScaleSheetLayoutView="76" workbookViewId="0">
      <pane ySplit="1" topLeftCell="A2" activePane="bottomLeft" state="frozen"/>
      <selection pane="bottomLeft" activeCell="H18" sqref="H16:H18"/>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919</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69" t="s">
        <v>745</v>
      </c>
      <c r="DP1" s="169" t="s">
        <v>731</v>
      </c>
      <c r="DQ1" s="197"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851</v>
      </c>
      <c r="FG1" s="21" t="s">
        <v>690</v>
      </c>
      <c r="FH1" s="24" t="s">
        <v>470</v>
      </c>
      <c r="FI1" s="7" t="s">
        <v>114</v>
      </c>
      <c r="FJ1" s="21" t="s">
        <v>691</v>
      </c>
      <c r="FK1" s="230"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1"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0" t="s">
        <v>704</v>
      </c>
      <c r="NK1" s="170" t="s">
        <v>705</v>
      </c>
      <c r="NL1" s="170" t="s">
        <v>706</v>
      </c>
      <c r="NM1" s="171"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6" t="s">
        <v>675</v>
      </c>
      <c r="PM1" s="167" t="s">
        <v>674</v>
      </c>
      <c r="PN1" s="167" t="s">
        <v>676</v>
      </c>
      <c r="PO1" s="167" t="s">
        <v>677</v>
      </c>
      <c r="PP1" s="167" t="s">
        <v>678</v>
      </c>
      <c r="PQ1" s="215" t="s">
        <v>679</v>
      </c>
    </row>
    <row r="2" spans="1:433" ht="39.950000000000003" customHeight="1" x14ac:dyDescent="0.25">
      <c r="A2" s="145" t="s">
        <v>852</v>
      </c>
      <c r="B2" s="68" t="s">
        <v>853</v>
      </c>
      <c r="C2" s="68" t="s">
        <v>854</v>
      </c>
      <c r="D2" s="184" t="s">
        <v>855</v>
      </c>
      <c r="E2" s="68" t="s">
        <v>856</v>
      </c>
      <c r="F2" s="68" t="s">
        <v>857</v>
      </c>
      <c r="G2" s="68" t="s">
        <v>858</v>
      </c>
      <c r="H2" s="68"/>
      <c r="I2" s="145" t="s">
        <v>859</v>
      </c>
      <c r="J2" s="146">
        <v>1002952263</v>
      </c>
      <c r="K2" s="68" t="s">
        <v>860</v>
      </c>
      <c r="L2" s="68" t="s">
        <v>861</v>
      </c>
      <c r="M2" s="35">
        <v>37247</v>
      </c>
      <c r="N2" s="38">
        <f t="shared" ref="N2:N4" ca="1" si="0">IF(M2&gt;0,SUM(TODAY()-M2)/365,"")</f>
        <v>21.857534246575341</v>
      </c>
      <c r="O2" s="35">
        <v>44662</v>
      </c>
      <c r="P2" s="39" t="str">
        <f t="shared" ref="P2:P4" si="1">IF(AND(O2="",R2&gt;0),"ACUDE ESPONTANEAMENTE",IF(AND(AND(O2&gt;0,R2=""),OR(IW2&gt;0,IT2&lt;&gt;"")),"NA",IF(AND(O2&gt;0,IW2="",R2=""),"NO",IF(AND(O2&gt;0,R2&gt;0),"SI",""))))</f>
        <v>SI</v>
      </c>
      <c r="Q2" s="40" t="s">
        <v>875</v>
      </c>
      <c r="R2" s="35">
        <v>44662</v>
      </c>
      <c r="S2" s="31" t="s">
        <v>876</v>
      </c>
      <c r="T2" s="37" t="s">
        <v>800</v>
      </c>
      <c r="U2" s="31" t="s">
        <v>877</v>
      </c>
      <c r="V2" s="31" t="s">
        <v>878</v>
      </c>
      <c r="W2" s="31" t="s">
        <v>879</v>
      </c>
      <c r="X2" s="31" t="s">
        <v>879</v>
      </c>
      <c r="Y2" s="31" t="s">
        <v>880</v>
      </c>
      <c r="Z2" s="31">
        <v>3044779923</v>
      </c>
      <c r="AA2" s="31" t="s">
        <v>881</v>
      </c>
      <c r="AB2" s="41" t="s">
        <v>882</v>
      </c>
      <c r="AC2" s="40" t="s">
        <v>883</v>
      </c>
      <c r="AD2" s="55" t="s">
        <v>884</v>
      </c>
      <c r="AE2" s="40" t="s">
        <v>874</v>
      </c>
      <c r="AF2" s="40" t="s">
        <v>874</v>
      </c>
      <c r="AG2" s="36" t="s">
        <v>885</v>
      </c>
      <c r="AH2" s="36" t="s">
        <v>885</v>
      </c>
      <c r="AI2" s="37" t="s">
        <v>884</v>
      </c>
      <c r="AJ2" s="36" t="s">
        <v>885</v>
      </c>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2" s="36" t="s">
        <v>885</v>
      </c>
      <c r="AM2" s="40" t="s">
        <v>885</v>
      </c>
      <c r="AN2" s="40" t="s">
        <v>885</v>
      </c>
      <c r="AO2" s="40" t="s">
        <v>885</v>
      </c>
      <c r="AP2" s="40" t="s">
        <v>885</v>
      </c>
      <c r="AQ2" s="40" t="s">
        <v>885</v>
      </c>
      <c r="AR2" s="31">
        <v>1</v>
      </c>
      <c r="AS2" s="31">
        <v>0</v>
      </c>
      <c r="AT2" s="31">
        <v>1</v>
      </c>
      <c r="AU2" s="40" t="s">
        <v>885</v>
      </c>
      <c r="AV2" s="31">
        <v>0</v>
      </c>
      <c r="AW2" s="40" t="s">
        <v>885</v>
      </c>
      <c r="AX2" s="40" t="s">
        <v>885</v>
      </c>
      <c r="AY2" s="40" t="s">
        <v>885</v>
      </c>
      <c r="AZ2" s="40" t="s">
        <v>885</v>
      </c>
      <c r="BA2" s="40" t="s">
        <v>885</v>
      </c>
      <c r="BB2" s="40" t="s">
        <v>885</v>
      </c>
      <c r="BC2" s="40" t="s">
        <v>885</v>
      </c>
      <c r="BD2" s="40" t="s">
        <v>885</v>
      </c>
      <c r="BE2" s="40" t="s">
        <v>885</v>
      </c>
      <c r="BF2" s="40" t="s">
        <v>885</v>
      </c>
      <c r="BG2" s="40" t="s">
        <v>885</v>
      </c>
      <c r="BH2" s="40" t="s">
        <v>885</v>
      </c>
      <c r="BI2" s="40" t="s">
        <v>885</v>
      </c>
      <c r="BJ2" s="35">
        <v>44053</v>
      </c>
      <c r="BK2" s="35">
        <v>44657</v>
      </c>
      <c r="BL2" s="31" t="s">
        <v>874</v>
      </c>
      <c r="BM2" s="43">
        <f t="shared" ref="BM2:BM4" si="2">IF(OR(BJ2="SD",BK2=""),"",IF(BJ2="",0,SUM(BK2-BJ2)/30))</f>
        <v>20.133333333333333</v>
      </c>
      <c r="BN2" s="57" t="str">
        <f t="shared" ref="BN2:BN4" si="3">IF(BS2&gt;0,SUM(BR2-NQ2),"")</f>
        <v/>
      </c>
      <c r="BO2" s="44">
        <f t="shared" ref="BO2:BO4" si="4">IF(AND(BL2="Corregida",BK2&gt;0,R2&gt;0,ISBLANK(BS2)),"SIN SEMANAS X ECO",IF(AND(BL2="Corregida",BK2&gt;0,R2&gt;0),SUM(R2-BN2)/7,IF(AND(OR(BL2="SI",BL2="NO"),BK2&gt;0,R2&gt;0),SUM(R2-BK2)/7,"")))</f>
        <v>0.7142857142857143</v>
      </c>
      <c r="BP2" s="31" t="str">
        <f t="shared" ref="BP2:BP4" si="5">IF(AND(BO2="",IP2=""),"",IF(AND(BO2="",IP2="DEFINIR FPP POR ECO"),"SIN DATO",IF(BO2&lt;0,"ERROR FUM O INGRESO O ECO",IF(BL2="NO","DEFINIR CON ECO",IF(BO2&lt;12,"I TRIM",IF(BO2&lt;27,"II TRIM",IF(AND(BO2&gt;26,BO2&lt;45),"III TRIM","ERROR FUM O INGRESO O ECO")))))))</f>
        <v>I TRIM</v>
      </c>
      <c r="BQ2" s="39" t="str">
        <f t="shared" ref="BQ2:BQ4" ca="1" si="6">IF(SUM((TODAY()-BK2)/7)&gt;43.1,"",IF(AND(BK2&gt;0,OR(BL2="si",BL2="Corregida",BL2="NO")),SUM((TODAY()-BK2)/7),""))</f>
        <v/>
      </c>
      <c r="BR2" s="35"/>
      <c r="BS2" s="43"/>
      <c r="BT2" s="35"/>
      <c r="BU2" s="31"/>
      <c r="BV2" s="40" t="s">
        <v>885</v>
      </c>
      <c r="BW2" s="40" t="s">
        <v>885</v>
      </c>
      <c r="BX2" s="40" t="s">
        <v>886</v>
      </c>
      <c r="BY2" s="40" t="s">
        <v>886</v>
      </c>
      <c r="BZ2" s="35">
        <v>44662</v>
      </c>
      <c r="CA2" s="31">
        <v>1.6</v>
      </c>
      <c r="CB2" s="31">
        <v>65</v>
      </c>
      <c r="CC2" s="39">
        <f t="shared" ref="CC2:CC4" si="7">IF(AND(OR(O2&gt;0,R2&gt;0),CA2=""),"SD",IF(AND(OR(O2="",R2=""),CA2=""),"",IF(AND(OR(O2&gt;0,R2&gt;0),CA2&gt;0,CB2&gt;0),SUM(CB2)/(CA2*CA2),"X")))</f>
        <v>25.390624999999996</v>
      </c>
      <c r="CD2" s="45" t="str">
        <f t="shared" ref="CD2:CD4" si="8">IF(AND(CC2&lt;10,CB2="SD"),"SIN DATO PESO PREGESTACION O I TRIM",IF(AND(OR(R2&gt;0,O2&gt;0),CC2="X"),"INGRESAR DATO DE PESO",IF(CC2="SD","INGRESAR DATO DE TALLA Y PESO",IF(CC2&lt;18.5,"BAJO PESO",IF(CC2&lt;25,"NORMAL",IF(CC2&lt;30,"SOBREPESO",IF(AND(CC2&gt;=30,CC2&lt;50),"OBESIDAD","")))))))</f>
        <v>SOBREPESO</v>
      </c>
      <c r="CE2" s="35"/>
      <c r="CF2" s="31"/>
      <c r="CG2" s="39">
        <f t="shared" ref="CG2:CG4" si="9">IF(AND(OR(O2&gt;0,R2&gt;0),CA2=""),"SD",IF(AND(OR(O2="",R2=""),CA2=""),"",IF(AND(OR(O2&gt;0,R2&gt;0),CA2&gt;0),SUM(CF2)/(CA2*CA2),"X")))</f>
        <v>0</v>
      </c>
      <c r="CH2" s="31" t="str">
        <f t="shared" ref="CH2:CH4" si="10">IF(AND(CE2="",BK2=""),"",IF(AND(BK2&gt;0,CE2=""),"NA",IF(CE2&lt;BK2,"REVISAR FUM O FECHA PESO",IF(CE2&gt;0,INT(SUM(CE2-BK2)/7)))))</f>
        <v>NA</v>
      </c>
      <c r="CI2" s="31" t="str">
        <f>IF(OR(CH2="",CH2="NA"),"",IF(AND(CH2&gt;=29,CH2&lt;=42),"REGISTRAR EN III TRIM",IF(AND(CH2&gt;0,CH2&lt;=13),"REGISTRAR EN I TRIM",IF(CH2="REVISAR FUM O FECHA PESO","REVISAR",IF(CH2&gt;0,HLOOKUP(CH2,$OI$1:PK2,OH2),"")))))</f>
        <v/>
      </c>
      <c r="CJ2" s="35"/>
      <c r="CK2" s="31"/>
      <c r="CL2" s="39">
        <f t="shared" ref="CL2:CL4" si="11">IF(AND(OR(O2&gt;0,R2&gt;0),CA2=""),"SD",IF(AND(OR(O2="",R2=""),CA2=""),"",IF(AND(OR(O2&gt;0,R2&gt;0),CA2&gt;0),SUM(CK2)/(CA2*CA2),"X")))</f>
        <v>0</v>
      </c>
      <c r="CM2" s="31" t="str">
        <f t="shared" ref="CM2:CM4" si="12">IF(AND(CJ2="",BK2=""),"",IF(AND(BK2&gt;0,CJ2=""),"NA",IF(CJ2&lt;BK2,"REVISAR FUM O FECHA PESO",IF(CJ2&gt;0,INT(SUM(CJ2-BK2)/7)))))</f>
        <v>NA</v>
      </c>
      <c r="CN2" s="31" t="str">
        <f>IF(OR(CM2="",CM2="NA"),"",IF(AND(CM2&gt;0,CM2&lt;=28),"REGISTRAR EN  TRIM RESPECTIVO",IF(CM2&gt;0,HLOOKUP(CM2,$OI$1:PK2,OH2),"")))</f>
        <v/>
      </c>
      <c r="CO2" s="31" t="str">
        <f t="shared" ref="CO2:CO4" si="13">IF(AND(OR(O2&gt;0,R2&gt;0),CD2&lt;&gt;"",CI2&lt;&gt;"",CN2&lt;&gt;""),CN2,IF(AND(OR(O2&gt;0,R2&gt;0),CD2&lt;&gt;"",CI2&lt;&gt;"",CN2=""),CI2,IF(AND(OR(O2&gt;0,R2&gt;0),CD2&lt;&gt;"",CI2="",CN2=""),CD2,IF(AND(OR(O2&gt;0,R2&gt;0),CD2&lt;&gt;"",CI2="",CN2&lt;&gt;""),CN2,""))))</f>
        <v>SOBREPESO</v>
      </c>
      <c r="CP2" s="31">
        <v>110</v>
      </c>
      <c r="CQ2" s="31">
        <v>70</v>
      </c>
      <c r="CR2" s="37" t="str">
        <f t="shared" ref="CR2:CR4"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APARENTEMENTE NORMAL</v>
      </c>
      <c r="CS2" s="31"/>
      <c r="CT2" s="31"/>
      <c r="CU2" s="37" t="str">
        <f t="shared" ref="CU2:CU4"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4"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v>44662</v>
      </c>
      <c r="DB2" s="35">
        <v>44662</v>
      </c>
      <c r="DC2" s="35"/>
      <c r="DD2" s="35"/>
      <c r="DE2" s="35"/>
      <c r="DF2" s="35"/>
      <c r="DG2" s="35"/>
      <c r="DH2" s="35"/>
      <c r="DI2" s="35"/>
      <c r="DJ2" s="35"/>
      <c r="DK2" s="35"/>
      <c r="DL2" s="35"/>
      <c r="DM2" s="35"/>
      <c r="DN2" s="35"/>
      <c r="DO2" s="43"/>
      <c r="DP2" s="35"/>
      <c r="DQ2" s="31" t="str">
        <f t="shared" ref="DQ2:DQ4" ca="1"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SALE SIN PLAN DE PARTO</v>
      </c>
      <c r="DR2" s="46" t="str">
        <f t="shared" ref="DR2:DR4" si="18">IF(AND(R2&lt;&gt;"",IT2="CAMBIO DE RESIDENCIA"),"SEGUIMIENTO REPORTE EPS",IF(AND(R2&lt;&gt;"",OR(IT2&lt;&gt;"",IW2&lt;&gt;"")),"SALIO PROGRAMA",IF(AND(AND(R2="",O2&gt;0),OR(IT2&lt;&gt;"",IW2&lt;&gt;"")),"SALE SIN INGRESO CPN",IF(AND(R2="",O2&gt;0,IT2="",IW2=""),"ACTIVA SIN INGRESO CPN",IF(AND(R2&lt;&gt;"",OR(IT2="",IW2="")),"ACTIVA INGRESO A CPN","")))))</f>
        <v>SEGUIMIENTO REPORTE EPS</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4"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DU2" s="35">
        <f>IF(R2="","",IF(R2&gt;0,MAX(Tabla1[[#This Row],[FECHA C2]:[FECHA C13]],Tabla1[[#This Row],[FECHA CONSULTA PRIMERA VEZ PROGRAMA CPN ]])))</f>
        <v>44662</v>
      </c>
      <c r="DV2" s="31">
        <f t="shared" ref="DV2:DV4" si="20">IF(AND(DU2="",BK2="",R2=""),"",IF(AND(R2="",BK2&gt;0,DU2=""),"",IF(AND(R2&gt;0,DU2&lt;BK2),"REVISAR FUM O FECHA PESO",IF(AND(R2&gt;0,DU2&gt;0,BK2=""),"SD",IF(AND(R2&gt;0,DU2&gt;0,BK2&gt;0),INT(SUM(DU2-BK2)/7))))))</f>
        <v>0</v>
      </c>
      <c r="DW2" s="43">
        <f>IF(R2&gt;0,SUM(COUNTA(DC2:DN2)+COUNTA(Tabla1[[#This Row],[FECHA CONSULTA PRIMERA VEZ PROGRAMA CPN ]])),"")</f>
        <v>1</v>
      </c>
      <c r="DX2" s="43" t="str">
        <f t="shared" ref="DX2:DX4" si="21">IF(AND(DW2&gt;=0,DW2&lt;4),"NO",IF(AND(DW2&gt;=4,DW2&lt;12),"SI",""))</f>
        <v>NO</v>
      </c>
      <c r="DY2" s="39">
        <f t="shared" ref="DY2:DY4" si="22">IF(BO2="","",IF(BO2&gt;0,INT(SUM(((40-BO2)/4)+2)),"X"))</f>
        <v>11</v>
      </c>
      <c r="DZ2" s="47">
        <f t="shared" ref="DZ2:DZ4" si="23">IF(DY2="","",IF(DW2&gt;0,SUM(DW2/DY2),"X"))</f>
        <v>9.0909090909090912E-2</v>
      </c>
      <c r="EA2" s="35">
        <v>44662</v>
      </c>
      <c r="EB2" s="35">
        <v>44662</v>
      </c>
      <c r="EC2" s="35">
        <v>44662</v>
      </c>
      <c r="ED2" s="35"/>
      <c r="EE2" s="35">
        <v>44662</v>
      </c>
      <c r="EF2" s="35"/>
      <c r="EG2" s="35"/>
      <c r="EH2" s="31"/>
      <c r="EI2" s="31">
        <v>14</v>
      </c>
      <c r="EJ2" s="35">
        <v>44662</v>
      </c>
      <c r="EK2" s="43">
        <f t="shared" ref="EK2:EK4" si="24">IF(AND(BP2="ERROR FUM O INGRESO",EJ2&gt;0),"ERROR FUM O INGRESO",IF(AND(EJ2="",R2="",O2=""),"",IF(OR(AND(EJ2&lt;&gt;"",EJ2&lt;BK2),AND(EJ2&lt;&gt;"",SUM((EJ2-BK2)/7)&gt;40)),"CORREGIR FECHA RESULTADO",IF(AND(EJ2="",OR(O2&gt;0,R2&gt;0)),"TOMAR EXAMEN",IF(EJ2&gt;0,SUM(EJ2-BK2)/7,"")))))</f>
        <v>0.7142857142857143</v>
      </c>
      <c r="EL2" s="39" t="str">
        <f t="shared" ref="EL2:EL4" si="25">IF(AND(OR(O2&gt;0,R2&gt;0),EI2=""),"",IF(AND(OR(O2&gt;0,R2&gt;0),EI2&gt;0,EI2&lt;11),"MANEJO MD POR ANEMIA FERROPENICA",IF(AND(OR(O2&gt;0,R2&gt;0),EI2&lt;=14),"NORMAL- SUMINISTRAR SULFATO FERROSO",IF(AND(OR(O2&gt;0,R2&gt;0),EI2&lt;20),"NO DAR SULFATO FERROSO",""))))</f>
        <v>NORMAL- SUMINISTRAR SULFATO FERROSO</v>
      </c>
      <c r="EM2" s="31" t="str">
        <f t="shared" ref="EM2:EM4" si="26">IF(AND(EK2="",BP2=""),"",IF(AND(EK2&lt;&gt;"",BP2="SIN DATO"),"SIN DATO",IF(AND(EK2="",BP2&lt;&gt;""),"",IF(AND(EK2&lt;0,BP2&gt;0),"ERROR FUM O INGRESO",IF(EK2&lt;=13,"I TRIM",IF(EK2&lt;28,"II TRIM",IF(AND(EK2&gt;27,EK2&lt;45),"III TRIM","POR DEFINIR")))))))</f>
        <v>I TRIM</v>
      </c>
      <c r="EN2" s="37"/>
      <c r="EO2" s="35"/>
      <c r="EP2" s="44" t="str">
        <f t="shared" ref="EP2:EP4" si="27">IF(AND(BP2="ERROR FUM O INGRESO",EO2&gt;0),"ERROR FUM O INGRESO",IF(AND(EO2="",R2="",O2=""),"",IF(OR(AND(EO2&lt;&gt;"",EO2&lt;BK2),AND(EO2&lt;&gt;"",SUM((EO2-BK2)/7)&gt;40)),"CORREGIR FECHA RESULTADO",IF(AND(EO2="",OR(O2&gt;0,R2&gt;0)),"TOMAR EXAMEN",IF(EO2&gt;0,SUM(EO2-BK2)/7,"")))))</f>
        <v>TOMAR EXAMEN</v>
      </c>
      <c r="EQ2" s="39" t="str">
        <f t="shared" ref="EQ2:EQ4" si="28">IF(AND(OR(O2&gt;0,R2&gt;0),EN2=""),"",IF(AND(OR(O2&gt;0,R2&gt;0),EN2&gt;0,EN2&lt;10.5),"MANEJO MD POR ANEMIA FERROPENICA",IF(AND(OR(O2&gt;0,R2&gt;0),EN2&lt;14),"NORMAL- SUMINISTRAR SULFATO FERROSO",IF(AND(OR(O2&gt;0,R2&gt;0),EN2&lt;20),"NO DAR SULFATO FERROSO",""))))</f>
        <v/>
      </c>
      <c r="ER2" s="37" t="s">
        <v>892</v>
      </c>
      <c r="ES2" s="35">
        <v>44662</v>
      </c>
      <c r="ET2" s="44">
        <f t="shared" ref="ET2:ET4" si="29">IF(AND(BP2="ERROR FUM O INGRESO",ES2&gt;0),"ERROR FUM O INGRESO",IF(AND(ES2="",R2="",O2=""),"",IF(OR(AND(ES2&lt;&gt;"",ES2&lt;BK2),AND(ES2&lt;&gt;"",SUM((ES2-BK2)/7)&gt;40)),"CORREGIR FECHA RESULTADO",IF(AND(ES2="",OR(O2&gt;0,R2&gt;0)),"TOMAR EXAMEN",IF(ES2&gt;0,SUM(ES2-BK2)/7,"")))))</f>
        <v>0.7142857142857143</v>
      </c>
      <c r="EU2" s="39" t="str">
        <f t="shared" ref="EU2:EU4"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NO HAY RIESGO POR RH</v>
      </c>
      <c r="EV2" s="31">
        <v>95</v>
      </c>
      <c r="EW2" s="35">
        <v>44662</v>
      </c>
      <c r="EX2" s="44">
        <f t="shared" ref="EX2:EX4" si="31">IF(AND(BP2="ERROR FUM O INGRESO",EW2&gt;0),"ERROR FUM O INGRESO",IF(AND(EW2="",R2="",O2=""),"",IF(OR(AND(EW2&lt;&gt;"",EW2&lt;BK2),AND(EW2&lt;&gt;"",SUM((EW2-BK2)/7)&gt;40)),"CORREGIR FECHA RESULTADO",IF(AND(EW2="",OR(O2&gt;0,R2&gt;0)),"TOMAR EXAMEN",IF(EW2&gt;0,SUM(EW2-BK2)/7,"")))))</f>
        <v>0.7142857142857143</v>
      </c>
      <c r="EY2" s="44"/>
      <c r="EZ2" s="44"/>
      <c r="FA2" s="44"/>
      <c r="FB2" s="31" t="str">
        <f t="shared" ref="FB2:FB4"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4" si="33">IF(AND(BP2="ERROR FUM O INGRESO",FC2&gt;0),"ERROR FUM O INGRESO",IF(AND(FC2="",R2="",O2=""),"",IF(OR(AND(FC2&lt;&gt;"",FC2&lt;BK2),AND(FC2&lt;&gt;"",SUM((FC2-BK2)/7)&gt;40)),"CORREGIR FECHA RESULTADO",IF(AND(FC2="",OR(O2&gt;0,R2&gt;0)),"TOMAR EXAMEN",IF(FC2&gt;0,SUM(FC2-BK2)/7,"")))))</f>
        <v>TOMAR EXAMEN</v>
      </c>
      <c r="FE2" s="35" t="s">
        <v>893</v>
      </c>
      <c r="FF2" s="35">
        <v>44662</v>
      </c>
      <c r="FG2" s="44">
        <f t="shared" ref="FG2:FG4" ca="1"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0.7142857142857143</v>
      </c>
      <c r="FH2" s="35"/>
      <c r="FI2" s="49"/>
      <c r="FJ2" s="44" t="str">
        <f t="shared" ref="FJ2:FJ4" ca="1"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PIERDE TOMA DE TAMIZAJE</v>
      </c>
      <c r="FK2" s="35"/>
      <c r="FL2" s="49"/>
      <c r="FM2" s="44" t="str">
        <f t="shared" ref="FM2:FM4" ca="1"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PIERDE TOMA DE TAMIZAJE</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v>44662</v>
      </c>
      <c r="FS2" s="44">
        <f t="shared" ref="FS2:FS4" si="37">IF(AND(BP2="ERROR FUM O INGRESO",FR2&gt;0),"ERROR FUM O INGRESO",IF(AND(FR2="",R2="",O2=""),"",IF(OR(AND(FR2&lt;&gt;"",FR2&lt;BK2),AND(FR2&lt;&gt;"",SUM((FR2-BK2)/7)&gt;40)),"CORREGIR FECHA RESULTADO",IF(AND(FR2="",OR(O2&gt;0,R2&gt;0)),"TOMAR EXAMEN",IF(FR2&gt;0,SUM(FR2-BK2)/7,"")))))</f>
        <v>0.7142857142857143</v>
      </c>
      <c r="FT2" s="43" t="s">
        <v>894</v>
      </c>
      <c r="FU2" s="35">
        <v>44662</v>
      </c>
      <c r="FV2" s="44">
        <f t="shared" ref="FV2:FV4" si="38">IF(AND(BP2="ERROR FUM O INGRESO",FU2&gt;0),"ERROR FUM O INGRESO",IF(AND(FU2="",R2="",O2=""),"",IF(OR(AND(FU2&lt;&gt;"",FU2&lt;BK2),AND(FU2&lt;&gt;"",SUM((FU2-BK2)/7)&gt;40)),"CORREGIR FECHA RESULTADO",IF(AND(FU2="",OR(O2&gt;0,R2&gt;0)),"TOMAR EXAMEN",IF(FU2&gt;0,SUM(FU2-BK2)/7,"")))))</f>
        <v>0.7142857142857143</v>
      </c>
      <c r="FW2" s="35">
        <v>44662</v>
      </c>
      <c r="FX2" s="35">
        <v>44662</v>
      </c>
      <c r="FY2" s="35" t="s">
        <v>895</v>
      </c>
      <c r="FZ2" s="35">
        <v>44662</v>
      </c>
      <c r="GA2" s="44">
        <f t="shared" ref="GA2:GA4" ca="1"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0.7142857142857143</v>
      </c>
      <c r="GB2" s="35"/>
      <c r="GC2" s="35"/>
      <c r="GD2" s="44" t="str">
        <f t="shared" ref="GD2:GD4" ca="1"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PIERDE TOMA DE TAMIZAJE</v>
      </c>
      <c r="GE2" s="35"/>
      <c r="GF2" s="35"/>
      <c r="GG2" s="44" t="str">
        <f t="shared" ref="GG2:GG4" ca="1"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PIERDE TOMA DE TAMIZAJE</v>
      </c>
      <c r="GH2" s="35"/>
      <c r="GI2" s="44"/>
      <c r="GJ2" s="35" t="s">
        <v>882</v>
      </c>
      <c r="GK2" s="35"/>
      <c r="GL2" s="35" t="s">
        <v>882</v>
      </c>
      <c r="GM2" s="35"/>
      <c r="GN2" s="43" t="s">
        <v>894</v>
      </c>
      <c r="GO2" s="35">
        <v>44662</v>
      </c>
      <c r="GP2" s="44">
        <f t="shared" ref="GP2:GP4" si="42">IF(AND(BP2="ERROR FUM O INGRESO",GO2&gt;0),"ERROR FUM O INGRESO",IF(AND(GO2="",R2="",O2=""),"",IF(OR(AND(GO2&lt;&gt;"",GO2&lt;BK2),AND(GO2&lt;&gt;"",SUM((GO2-BK2)/7)&gt;40)),"CORREGIR FECHA RESULTADO",IF(AND(GO2="",OR(O2&gt;0,R2&gt;0)),"TOMAR EXAMEN",IF(GO2&gt;0,SUM(GO2-BK2)/7,"")))))</f>
        <v>0.7142857142857143</v>
      </c>
      <c r="GQ2" s="43" t="s">
        <v>894</v>
      </c>
      <c r="GR2" s="43" t="s">
        <v>894</v>
      </c>
      <c r="GS2" s="35" t="str">
        <f t="shared" ref="GS2:GS4" si="43">IF(GQ2="NEGATIVO","CONTROL Igm",IF(AND(GQ2="POSITIVO",GR2="NEGATIVO"),"SE EXCLUYE INFECCION",IF(AND(GQ2="POSITIVO",GR2="POSITIVO"),"TOXOPLASMOSIS, REMITIR PARA MANEJO","")))</f>
        <v>CONTROL Igm</v>
      </c>
      <c r="GT2" s="35">
        <v>44662</v>
      </c>
      <c r="GU2" s="44">
        <f t="shared" ref="GU2:GU4" si="44">IF(AND(BP2="ERROR FUM O INGRESO",GT2&gt;0),"ERROR FUM O INGRESO",IF(AND(GT2="",R2="",O2=""),"",IF(OR(AND(GT2&lt;&gt;"",GT2&lt;BK2),AND(GT2&lt;&gt;"",SUM((GT2-BK2)/7)&gt;40)),"CORREGIR FECHA RESULTADO",IF(AND(GT2="",OR(O2&gt;0,R2&gt;0)),"TOMAR EXAMEN",IF(GT2&gt;0,SUM(GT2-BK2)/7,"")))))</f>
        <v>0.7142857142857143</v>
      </c>
      <c r="GV2" s="31" t="str">
        <f t="shared" ref="GV2:GV4" si="45">IF(AND(GU2="",BP2=""),"",IF(AND(GU2&lt;&gt;"",BP2="SIN DATO"),"SIN DATO",IF(AND(GU2="",BP2&lt;&gt;""),"",IF(AND(GU2&lt;0,BP2&gt;0),"ERROR FUM O INGRESO",IF(GU2&lt;=13,"I TRIM",IF(GU2&lt;28,"II TRIM",IF(AND(GU2&gt;27,GU2&lt;45),"III TRIM","POR DEFINIR")))))))</f>
        <v>I TRIM</v>
      </c>
      <c r="GW2" s="43"/>
      <c r="GX2" s="46"/>
      <c r="GY2" s="31"/>
      <c r="GZ2" s="35"/>
      <c r="HA2" s="43" t="str">
        <f t="shared" ref="HA2:HA4" si="46">IF(GZ2&gt;0,SUM(GZ2-BK2)/7,"")</f>
        <v/>
      </c>
      <c r="HB2" s="31" t="str">
        <f t="shared" ref="HB2:HB4" si="47">IF(HA2&lt;0,"ANTES DEL EMBARAZO",IF(AND(HA2&gt;0,HA2&lt;13),"I TRIM",IF(AND(HA2&gt;12,HA2&lt;28),"II TRIM",IF(AND(HA2&gt;27,HA2&lt;41),"III TRIM",""))))</f>
        <v/>
      </c>
      <c r="HC2" s="31" t="str">
        <f t="shared" ref="HC2:HC4"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t="s">
        <v>896</v>
      </c>
      <c r="HE2" s="31"/>
      <c r="HF2" s="31" t="s">
        <v>897</v>
      </c>
      <c r="HG2" s="31"/>
      <c r="HH2" s="31" t="s">
        <v>898</v>
      </c>
      <c r="HI2" s="31">
        <v>0</v>
      </c>
      <c r="HJ2" s="35" t="s">
        <v>899</v>
      </c>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2" s="35" t="str">
        <f t="shared" ref="HL2:HL4"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*****SOBREPESO****PREVENCIÓN CONTAGIO TOXOPLASMOSIS***</v>
      </c>
      <c r="HM2" s="35" t="str">
        <f t="shared" ref="HM2:HM4" ca="1"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CON RIESGO</v>
      </c>
      <c r="HN2" s="31" t="str">
        <f t="shared" ref="HN2:HN4" ca="1"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**********************MULTIPARIDAD**********</v>
      </c>
      <c r="HO2" s="31" t="str">
        <f t="shared" ref="HO2:HO4" si="52">IF(AND(O2="",R2=""),"",IF(AND(OR(O2&gt;0,R2&gt;0),OR(AL2="SI",BD2="SI",BA2="SI",BB2="SI",BE2="SI")),"RIESGO ALTO DE COMPLICACIONES HIPERTENSIVAS VER MANEJO GUIA SUMINISTRO ASA Y CALCIO",IF(AND(OR(O2&gt;0,R2&gt;0),NN2&gt;1),"RIESGO MODERADO (2 O MAS CRITERIOS) VER MANEJO GUIA SUMINISTRO ASA Y CALCIO","SIN ANTECEDENTES DE RIESGO")))</f>
        <v>SIN ANTECEDENTES DE RIESGO</v>
      </c>
      <c r="HP2" s="37" t="str">
        <f t="shared" ref="HP2:HP4" si="53">IF(AND(O2="",R2=""),"",IF(AND(OR(O2&gt;0,R2&gt;0),CR2&lt;&gt;"",CU2&lt;&gt;"",CZ2&lt;&gt;""),CZ2,IF(AND(OR(O2&gt;0,R2&gt;0),CR2&lt;&gt;"",CU2&lt;&gt;"",CZ2=""),CU2,IF(AND(OR(O2&gt;0,R2&gt;0),CR2&lt;&gt;"",CU2="",CZ2=""),CR2,IF(AND(OR(O2&gt;0,R2&gt;0),CR2="",CU2="",CZ2&lt;&gt;""),CZ2,IF(AND(OR(O2&gt;0,R2&gt;0),CR2="",CU2&lt;&gt;"",CZ2&lt;&gt;""),CZ2,IF(AND(OR(O2&gt;0,R2&gt;0),CR2&lt;&gt;"",CU2="",CZ2&lt;&gt;""),CZ2,IF(AND(OR(O2&gt;0,R2&gt;0),CR2="",CU2&lt;&gt;"",CZ2=""),CU2,""))))))))</f>
        <v>APARENTEMENTE NORMAL</v>
      </c>
      <c r="HQ2" s="31" t="str">
        <f t="shared" ref="HQ2:HQ4"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HR2" s="46" t="str">
        <f t="shared" ref="HR2:HR4" si="55">IF(AND(R2&lt;&gt;"",IT2="CAMBIO DE RESIDENCIA"),"SEGUIMIENTO REPORTE EPS",IF(AND(R2&lt;&gt;"",OR(IT2&lt;&gt;"",IW2&lt;&gt;"")),"SALIO PROGRAMA",IF(AND(AND(R2="",O2&gt;0),OR(IT2&lt;&gt;"",IW2&lt;&gt;"")),"SALE SIN INGRESO CPN",IF(AND(R2="",O2&gt;0,IT2="",IW2=""),"ACTIVA SIN INGRESO CPN",IF(AND(R2&lt;&gt;"",OR(IT2="",IW2="")),"ACTIVA INGRESO A CPN","")))))</f>
        <v>SEGUIMIENTO REPORTE EPS</v>
      </c>
      <c r="HS2" s="31" t="s">
        <v>874</v>
      </c>
      <c r="HT2" s="31" t="s">
        <v>882</v>
      </c>
      <c r="HU2" s="35"/>
      <c r="HV2" s="35"/>
      <c r="HW2" s="35">
        <v>44662</v>
      </c>
      <c r="HX2" s="35" t="s">
        <v>900</v>
      </c>
      <c r="HY2" s="35">
        <v>44662</v>
      </c>
      <c r="HZ2" s="35" t="s">
        <v>900</v>
      </c>
      <c r="IA2" s="40" t="s">
        <v>886</v>
      </c>
      <c r="IB2" s="35">
        <v>44662</v>
      </c>
      <c r="IC2" s="43">
        <f t="shared" ref="IC2:IC4" si="56">IF(AND(BP2="ERROR FUM O INGRESO",IB2&gt;0),"ERROR FUM O INGRESO",IF(AND(IB2="",R2=""),"",IF(OR(AND(IB2&lt;&gt;"",IB2&lt;BK2),AND(IB2&lt;&gt;"",SUM((IB2-BK2)/7)&gt;40)),"CORREGIR FECHA CONSULTA",IF(AND(IB2="",R2&gt;0),"PENDIENTE CONSULTA",IF(IB2&gt;0,SUM(IB2-BK2)/7,"")))))</f>
        <v>0.7142857142857143</v>
      </c>
      <c r="ID2" s="40" t="s">
        <v>874</v>
      </c>
      <c r="IE2" s="40"/>
      <c r="IF2" s="35"/>
      <c r="IG2" s="35"/>
      <c r="IH2" s="168"/>
      <c r="II2" s="168"/>
      <c r="IJ2" s="168"/>
      <c r="IK2" s="37" t="str">
        <f ca="1">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DIFERIR FECHA DE VACUNACION SEGÚN LINEAMIENTOS</v>
      </c>
      <c r="IL2" s="168"/>
      <c r="IM2" s="35"/>
      <c r="IN2" s="35" t="str">
        <f t="shared" ref="IN2:IN4" ca="1"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f t="shared" ref="IP2:IP4" si="58">IF(OR(BL2="SI",BL2="Corregida",BL2="NO"),(BK2+280),IF(BL2="Sin Dato","DEFINIR FPP POR ECO",""))</f>
        <v>44937</v>
      </c>
      <c r="IQ2" s="44">
        <f t="shared" ref="IQ2:IQ4" ca="1" si="59">IF(OR(IP2="DEFINIR FPP POR ECO",BP2="ERROR FUM O INGRESO"),"SIN DEFINIR",IF(IP2="","",IF(IP2&gt;0,SUM(IP2-TODAY()),"X")))</f>
        <v>-288</v>
      </c>
      <c r="IR2" s="35" t="str">
        <f t="shared" ref="IR2:IR4" ca="1" si="60">IF(IQ2&lt;0,"POSIBLEMENTE NACIO",IF(IQ2="SIN DEFINIR","SIN DATO",IF(AND(IQ2&gt;=0,IQ2&lt;=7),"SEMANA DE PARTO",IF(AND(IQ2&gt;=8,IQ2&lt;=28),"MENOS DE 4 SEMANAS",IF(AND(IQ2&gt;=29,IQ2&lt;=280),"PENDIENTE","")))))</f>
        <v>POSIBLEMENTE NACIO</v>
      </c>
      <c r="IS2" s="35"/>
      <c r="IT2" s="31" t="s">
        <v>902</v>
      </c>
      <c r="IU2" s="31"/>
      <c r="IV2" s="51"/>
      <c r="IW2" s="35"/>
      <c r="IX2" s="31"/>
      <c r="IY2" s="44" t="str">
        <f t="shared" ref="IY2:IY4" si="61">IF(AND(IW2&gt;0,IT2&lt;&gt;""),SUM(IW2-BK2)/7,"")</f>
        <v/>
      </c>
      <c r="IZ2" s="52"/>
      <c r="JA2" s="31"/>
      <c r="JB2" s="31"/>
      <c r="JC2" s="31"/>
      <c r="JD2" s="31"/>
      <c r="JE2" s="31"/>
      <c r="JF2" s="31"/>
      <c r="JG2" s="31"/>
      <c r="JH2" s="31"/>
      <c r="JI2" s="31"/>
      <c r="JJ2" s="31"/>
      <c r="JK2" s="46"/>
      <c r="JL2" s="31"/>
      <c r="JM2" s="53"/>
      <c r="JN2" s="31" t="str">
        <f t="shared" ref="JN2:JN4"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4"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4" si="64">IF(AND(KF2&lt;&gt;"",KF2&lt;IW2),"INCONSISTENCIA FECHA CONTROL",IF(AND(OR(IT2="Parto",IT2="Cesarea"),KF2&gt;0,IW2&gt;0),SUM(KF2-IW2),IF(AND(OR(IT2="Parto",IT2="Cesarea"),KF2="",IW2&gt;0),"INASISTENTE","")))</f>
        <v/>
      </c>
      <c r="KH2" s="50"/>
      <c r="KI2" s="43" t="str">
        <f t="shared" ref="KI2:KI4"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4" si="66">SUM(COUNTIF(LD2,"PARTERO (A)"),COUNTIF(LH2,"PARTERO (A)"),COUNTIF(LL2,"PARTERO (A)"),COUNTIF(LP2,"PARTERO (A)"),COUNTIF(LT2,"PARTERO (A)"),COUNTIF(LX2,"PARTERO (A)"),COUNTIF(MN2,"PARTERO (A)"))</f>
        <v>0</v>
      </c>
      <c r="MR2" t="str">
        <f t="shared" ref="MR2:MR4" si="67">IF(AND(R2="",O2=""),"",IF(AND(OR(O2&gt;0,R2&gt;0),LC2&gt;0),SUM(LC2-BK2)/7,""))</f>
        <v/>
      </c>
      <c r="MS2" t="str">
        <f t="shared" ref="MS2:MS4" si="68">IF(AND(MR2="",BP2=""),"",IF(AND(MR2&lt;&gt;"",BP2="SIN DATO"),"SIN DATO",IF(AND(MR2="",BP2&lt;&gt;""),"",IF(AND(MR2&lt;0,BP2&gt;0),"ERROR FUM O INGRESO",IF(MR2&lt;=13,"I TRIM",IF(MR2&lt;28,"II TRIM",IF(AND(MR2&gt;27,MR2&lt;45),"III TRIM","POR DEFINIR")))))))</f>
        <v/>
      </c>
      <c r="MT2">
        <f t="shared" ref="MT2:MT4" si="69">SUM(COUNTIF(LD2,"MEDICO (A) TRADICIONAL"),COUNTIF(LH2,"MEDICO (A) TRADICIONAL"),COUNTIF(LL2,"MEDICO (A) TRADICIONAL"),COUNTIF(LP2,"MEDICO (A) TRADICIONAL"),COUNTIF(LT2,"MEDICO (A) TRADICIONAL"),COUNTIF(LX2,"MEDICO (A) TRADICIONAL"),COUNTIF(MN2,"MEDICO (A) TRADICIONAL"))</f>
        <v>0</v>
      </c>
      <c r="MU2">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2">
        <f t="shared" ref="MV2:MV4" si="70">IF(AND(O2&gt;0,BK2&gt;0),SUM(O2-BK2)/7,"")</f>
        <v>0.7142857142857143</v>
      </c>
      <c r="MW2">
        <f t="shared" ref="MW2:MW4" si="71">IF(R2&gt;0,MONTH(R2),"")</f>
        <v>4</v>
      </c>
      <c r="MX2">
        <f t="shared" ref="MX2:MX4" si="72">IF(R2&gt;0,YEAR(R2),"")</f>
        <v>2022</v>
      </c>
      <c r="MY2" t="str">
        <f t="shared" ref="MY2:MY4" si="73">IF(AND(MW2&gt;=1,MW2&lt;=3),"I TRIMESTRE AÑO",IF(AND(MW2&gt;=4,MW2&lt;=6),"II TRIMESTRE AÑO",IF(AND(MW2&gt;=7,MW2&lt;=9),"III TRIMESTRE AÑO",IF(AND(MW2&gt;=10,MW2&lt;=12),"IV TRIMESTRE AÑO",""))))</f>
        <v>II TRIMESTRE AÑO</v>
      </c>
      <c r="MZ2">
        <f t="shared" ref="MZ2:MZ4" si="74">IF(AND(M2&gt;0,R2&gt;0),DAYS360(M2,R2)/30.44/12,IF(AND(M2&gt;0,O2&gt;0,R2=""),DAYS360(M2,O2)/30.44/12,""))</f>
        <v>20.009307928164695</v>
      </c>
      <c r="NA2">
        <f t="shared" ref="NA2:NA4" si="75">IF(AND(MZ2&gt;7,MZ2&lt;14),2,IF(MZ2&lt;16,1,IF(MZ2&lt;=35,0,IF(AND(MZ2&gt;35,MZ2&lt;50),2,""))))</f>
        <v>0</v>
      </c>
      <c r="NB2" t="str">
        <f t="shared" ref="NB2:NB4" si="76">+IF(MZ2="","",IF(MZ2&lt;14,"MENOR 14 AÑOS",IF(MZ2&lt;20,"DE 14 A 19AÑOS",IF(MZ2&lt;25," DE 20 A 24 AÑOS",IF(MZ2&lt;30," DE 25 A 29 AÑOS",IF(MZ2&lt;35," DE 30 A 34 AÑOS",IF(MZ2&lt;40," DE 35 A 39 AÑOS"," DE 40 Y MAS")))))))</f>
        <v xml:space="preserve"> DE 20 A 24 AÑOS</v>
      </c>
      <c r="NC2">
        <f t="shared" ref="NC2:NC4" si="77">IF(AW2="SI",1,IF(AW2="NO",0,""))</f>
        <v>0</v>
      </c>
      <c r="ND2">
        <f t="shared" ref="ND2:ND4" si="78">IF(AS2="","",IF(AS2=0,1,IF(AND(AS2&gt;=1,AS2&lt;=4),0,IF(AS2&gt;=5,2,"X"))))</f>
        <v>1</v>
      </c>
      <c r="NE2">
        <f t="shared" ref="NE2:NE4" si="79">IF(AV2="","",IF(AV2=0,0,IF(AV2=1,1,IF(OR(AV2=2,AV2="3 O MAS"),2,"X"))))</f>
        <v>0</v>
      </c>
      <c r="NF2">
        <f t="shared" ref="NF2:NF4" si="80">IF(AX2="SI",1,IF(AX2="NO",0,""))</f>
        <v>0</v>
      </c>
      <c r="NG2" t="str">
        <f t="shared" ref="NG2:NG4" si="81">IF(OR(AND(EI2&gt;0,EI2&lt;11),AND(EN2&gt;0,EN2&lt;10.5)),1,"")</f>
        <v/>
      </c>
      <c r="NH2" t="str">
        <f t="shared" ref="NH2:NH4" ca="1" si="82">IF(AND(AND(BQ2&gt;40.9,BQ2&lt;43),IW2=""),1,"")</f>
        <v/>
      </c>
      <c r="NI2" t="str">
        <f t="shared" ref="NI2:NI4" si="83">IF(AND(FY2="",GB2="",GE2="",GH2=""),"",IF(OR(OR(FY2="P.R REACTIVA",FY2="ELISA REACTIVA"),OR(GB2="P.R REACTIVA",GB2="ELISA REACTIVA"),OR(GE2="P.R REACTIVA",GE2="ELISA REACTIVA"),OR(GH2="P.R REACTIVA",GH2="ELISA REACTIVA")),3,""))</f>
        <v/>
      </c>
      <c r="NJ2">
        <f t="shared" ref="NJ2:NJ4" si="84">IF(BX2="","",IF(OR(BX2="CEFÁLICA",BX2="SD"),0,IF(OR(BX2="PODÁLICA",BX2="TRANSVERSA O DE FRENTE",BX2="OBLICUA"),3,"")))</f>
        <v>0</v>
      </c>
      <c r="NK2" t="str">
        <f t="shared" ref="NK2:NK4" si="85">IF(HD2="","",IF(HD2="POSITIVO",2,"0"))</f>
        <v>0</v>
      </c>
      <c r="NL2">
        <f t="shared" ref="NL2:NL4" si="86">IF(AND(HF2="",HH2=""),"",IF(OR(HF2="POSITIVO",HH2="POSITIVO"),3,0))</f>
        <v>0</v>
      </c>
      <c r="NM2">
        <f t="shared" ref="NM2:NM4" ca="1"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1</v>
      </c>
      <c r="NN2">
        <f>IF(OR(O2&gt;0,R2&gt;0),SUM(COUNTIF(Tabla1[[#This Row],[AÑOS AL INICIO5 CPN]],"&gt;=40"),COUNTIF(AR2,"0"),COUNTIF(AQ2,"SI"),COUNTIF(BW2,"SI"),COUNTIF(BM2,"&gt;119"),COUNTIF(CC2,"&gt;=35")),"")</f>
        <v>0</v>
      </c>
      <c r="NO2" t="str">
        <f t="shared" ref="NO2:NO4" si="88">IF(AND(R2="",O2=""),"",IF(AND(OR(O2&gt;0,R2&gt;0),BK2=""),"SD",IF(AND(OR(O2&gt;0,R2&gt;0),IM2&gt;0),SUM(IM2-BK2)/7,"")))</f>
        <v/>
      </c>
      <c r="NP2">
        <f t="shared" ref="NP2:NP4"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0</v>
      </c>
      <c r="NQ2" t="str">
        <f t="shared" ref="NQ2:NQ4"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Y</v>
      </c>
      <c r="NS2">
        <f>MONTH(Tabla1[[#This Row],[FECHA DE SALIDA  DEL PROGRAMA]])</f>
        <v>1</v>
      </c>
      <c r="NT2">
        <f>YEAR(Tabla1[[#This Row],[FECHA DE SALIDA  DEL PROGRAMA]])</f>
        <v>1900</v>
      </c>
      <c r="NU2" t="str">
        <f t="shared" ref="NU2:NU4" si="91">IF(AND(O2&gt;0,R2=""),"NO CPN",IF(AND(O2="",R2=""),"",IF(AND(R2&gt;0,EF2&gt;0,EE2&gt;0),_xlfn.DAYS(EF2,EE2),IF(AND(R2&gt;0,EF2&gt;0,EE2=""),"NO CITA","X"))))</f>
        <v>X</v>
      </c>
      <c r="NV2" t="str">
        <f t="shared" ref="NV2:NV4" si="92">IF(AND(O2&gt;0,R2=""),"NO CPN",IF(AND(O2="",R2=""),"",IF(AND(EJ2&lt;&gt;"",ES2&lt;&gt;"",EW2&lt;&gt;"",FF2&lt;&gt;"",FU2&lt;&gt;"",FZ2&lt;&gt;"",GO2&lt;&gt;"",GQ2&lt;&gt;"",GR2&lt;&gt;""),"SI","NO")))</f>
        <v>SI</v>
      </c>
      <c r="NW2" t="str">
        <f ca="1">IF(AND(O2&gt;0,R2=""),"NO CPN",IF(AND(O2="",R2=""),"",IF(AND(R2&gt;0,Tabla1[[#This Row],[SEMANAS DE GESTACION ACTUALIZADAS]]&lt;=12),"NO APLICA",IF(AND(FC2&lt;&gt;"",FI2&lt;&gt;""),"SI","NO"))))</f>
        <v>NO</v>
      </c>
      <c r="NX2" s="149" t="str">
        <f ca="1">IF(AND(O2&gt;0,R2=""),"NO CPN",IF(AND(O2="",R2=""),"",IF(AND(R2&gt;0,Tabla1[[#This Row],[SEMANAS DE GESTACION ACTUALIZADAS]]&lt;=27),"NO APLICA",IF(AND(EO2&lt;&gt;"",FL2&lt;&gt;"",GF2&lt;&gt;""),"SI","NO"))))</f>
        <v>NO</v>
      </c>
      <c r="NY2" s="147" t="str">
        <f t="shared" ref="NY2:NY4" si="93">IF(AND(BO2="",IP2=""),"",IF(AND(BO2="",IP2="DEFINIR FPP POR ECO"),"SIN DATO",IF(BO2&lt;0,"ERROR FUM O INGRESO",IF(BL2="NO","DEFINIR CON ECO",IF(BO2&lt;10,"I TRIM",IF(BO2&lt;27,"II TRIM",IF(AND(BO2&gt;26,BO2&lt;45),"III TRIM","ERROR FUM O INGRESO")))))))</f>
        <v>I TRIM</v>
      </c>
      <c r="NZ2" s="1">
        <f t="shared" ref="NZ2:NZ3" si="94">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2</v>
      </c>
      <c r="OA2" s="1" t="str">
        <f t="shared" ref="OA2:OA4" ca="1" si="95">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REVISAR FUM O FECHA SALIDA PROGRAMA</v>
      </c>
      <c r="OB2" s="210">
        <f t="shared" ref="OB2:OB4" ca="1" si="96">COUNT(FG2,FJ2,FM2,FO2)</f>
        <v>1</v>
      </c>
      <c r="OC2" s="1">
        <f t="shared" ref="OC2:OC4" ca="1" si="97">COUNT(GA2,GD2,GG2,GI2)</f>
        <v>1</v>
      </c>
      <c r="OD2" s="1" t="str">
        <f t="shared" ref="OD2:OD4" ca="1" si="98">IF(OA2="","",IF(OA2="REVISAR FUM O FECHA SALIDA PROGRAMA","POR DEFINIR",IF(OR(OA2=OB2,OB2&gt;OA2),"COMPLETO",IF(OB2&lt;OA2,"INCOMPLETO",""))))</f>
        <v>POR DEFINIR</v>
      </c>
      <c r="OE2" s="1" t="str">
        <f t="shared" ref="OE2:OE4" ca="1" si="99">IF(OA2="","",IF(OA2="REVISAR FUM O FECHA SALIDA PROGRAMA","POR DEFINIR",IF(OR(OA2=OC2,OC2&gt;OA2),"COMPLETO",IF(OC2&lt;OA2,"INCOMPLETO",""))))</f>
        <v>POR DEFINIR</v>
      </c>
      <c r="OF2" s="218"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2" s="227" t="str">
        <f t="shared" ref="OG2:OG4" ca="1" si="100">IF(AND(O2="",R2=""),"",IF(OR(IN2="VACUNA APLICADA ENTRE SEMANA 20 Y SEMANA 26",IN2="VACUNA APLICADA ENTRE SEMANA 27 Y EL PARTO",IN2="VACUNA APLICADA ANTES SEMANA 20"),"VACUNADA","SIN VACUNAR"))</f>
        <v>SIN VACUNAR</v>
      </c>
      <c r="OH2" s="148">
        <f>ROW(Tabla1[[#This Row],[SEMANAS DE GESTACION II TRIM]])</f>
        <v>2</v>
      </c>
      <c r="OI2" t="str">
        <f t="shared" ref="OI2:OI4" si="101">IF(AND(CH2=$OI$1,CG2&gt;10,CG2&lt;20.8),"BAJO PESO",IF(AND(CH2=$OI$1,CG2&gt;20.7,CG2&lt;25.8),"NORMAL",IF(AND(CH2=$OI$1,CG2&gt;25.7,CG2&lt;30.6),"SOBREPESO",IF(AND(CH2=$OI$1,CG2&gt;30.5,CG2&lt;50),"OBESIDAD",""))))</f>
        <v/>
      </c>
      <c r="OJ2" t="str">
        <f t="shared" ref="OJ2:OJ4" si="102">IF(AND(CH2=$OJ$1,CG2&gt;10,CG2&lt;20.9),"BAJO PESO",IF(AND(CH2=$OJ$1,CG2&gt;20.8,CG2&lt;25.9),"NORMAL",IF(AND(CH2=$OJ$1,CG2&gt;25.8,CG2&lt;30.7),"SOBREPESO",IF(AND(CH2=$OJ$1,CG2&gt;30.6,CG2&lt;50),"OBESIDAD",""))))</f>
        <v/>
      </c>
      <c r="OK2" t="str">
        <f t="shared" ref="OK2:OK4" si="103">IF(AND(CH2=$OK$1,CG2&gt;10,CG2&lt;21.1),"BAJO PESO",IF(AND(CH2=$OK$1,CG2&gt;21,CG2&lt;26),"NORMAL",IF(AND(CH2=$OK$1,CG2&gt;25.9,CG2&lt;30.8),"SOBREPESO",IF(AND(CH2=$OK$1,CG2&gt;30.7,CG2&lt;50),"OBESIDAD",""))))</f>
        <v/>
      </c>
      <c r="OL2" t="str">
        <f t="shared" ref="OL2:OL4" si="104">IF(AND(CH2=$OL$1,CG2&gt;10,CG2&lt;21.2),"BAJO PESO",IF(AND(CH2=$OL$1,CG2&gt;21.1,CG2&lt;26.1),"NORMAL",IF(AND(CH2=$OL$1,CG2&gt;26,CG2&lt;31.9),"SOBREPESO",IF(AND(CH2=$OL$1,CG2&gt;30.8,CG2&lt;50),"OBESIDAD",""))))</f>
        <v/>
      </c>
      <c r="OM2" t="str">
        <f t="shared" ref="OM2:OM4" si="105">IF(AND(CH2=$OM$1,CG2&gt;10,CG2&lt;21.3),"BAJO PESO",IF(AND(CH2=$OM$1,CG2&gt;21.2,CG2&lt;26.2),"NORMAL",IF(AND(CH2=$OM$1,CG2&gt;26.1,CG2&lt;31),"SOBREPESO",IF(AND(CH2=$OM$1,CG2&gt;30.9,CG2&lt;50),"OBESIDAD",""))))</f>
        <v/>
      </c>
      <c r="ON2" t="str">
        <f t="shared" ref="ON2:ON4" si="106">IF(AND(CH2=$ON$1,CG2&gt;10,CG2&lt;21.5),"BAJO PESO",IF(AND(CH2=$ON$1,CG2&gt;21.4,CG2&lt;26.3),"NORMAL",IF(AND(CH2=$ON$1,CG2&gt;26.2,CG2&lt;31),"SOBREPESO",IF(AND(CH2=$ON$1,CG2&gt;30.9,CG2&lt;50),"OBESIDAD",""))))</f>
        <v/>
      </c>
      <c r="OO2" t="str">
        <f t="shared" ref="OO2:OO4" si="107">IF(AND(CH2=$OO$1,CG2&gt;10,CG2&lt;21.6),"BAJO PESO",IF(AND(CH2=$OO$1,CG2&gt;21.5,CG2&lt;26.4),"NORMAL",IF(AND(CH2=$OO$1,CG2&gt;26.3,CG2&lt;31.1),"SOBREPESO",IF(AND(CH2=$OO$1,CG2&gt;31,CG2&lt;50),"OBESIDAD",""))))</f>
        <v/>
      </c>
      <c r="OP2" t="str">
        <f t="shared" ref="OP2:OP4" si="108">IF(AND(CH2=$OP$1,CG2&gt;10,CG2&lt;21.8),"BAJO PESO",IF(AND(CH2=$OP$1,CG2&gt;21.7,CG2&lt;26.5),"NORMAL",IF(AND(CH2=$OP$1,CG2&gt;26.4,CG2&lt;31.2),"SOBREPESO",IF(AND(CH2=$OP$1,CG2&gt;31.1,CG2&lt;50),"OBESIDAD",""))))</f>
        <v/>
      </c>
      <c r="OQ2" t="str">
        <f t="shared" ref="OQ2:OQ4" si="109">IF(AND(CH2=$OQ$1,CG2&gt;10,CG2&lt;21.9),"BAJO PESO",IF(AND(CH2=$OQ$1,CG2&gt;21.8,CG2&lt;26.7),"NORMAL",IF(AND(CH2=$OQ$1,CG2&gt;26.6,CG2&lt;31.3),"SOBREPESO",IF(AND(CH2=$OQ$1,CG2&gt;31.2,CG2&lt;50),"OBESIDAD",""))))</f>
        <v/>
      </c>
      <c r="OR2" t="str">
        <f t="shared" ref="OR2:OR4" si="110">IF(AND(CH2=$OR$1,CG2&gt;10,CG2&lt;22.1),"BAJO PESO",IF(AND(CH2=$OR$1,CG2&gt;22,CG2&lt;26.8),"NORMAL",IF(AND(CH2=$OR$1,CG2&gt;26.7,CG2&lt;31.4),"SOBREPESO",IF(AND(CH2=$OR$1,CG2&gt;31.3,CG2&lt;50),"OBESIDAD",""))))</f>
        <v/>
      </c>
      <c r="OS2" t="str">
        <f t="shared" ref="OS2:OS4" si="111">IF(AND(CH2=$OS$1,CG2&gt;10,CG2&lt;22.3),"BAJO PESO",IF(AND(CH2=$OS$1,CG2&gt;22.2,CG2&lt;27),"NORMAL",IF(AND(CH2=$OS$1,CG2&gt;26.9,CG2&lt;31.6),"SOBREPESO",IF(AND(CH2=$OS$1,CG2&gt;31.5,CG2&lt;50),"OBESIDAD",""))))</f>
        <v/>
      </c>
      <c r="OT2" t="str">
        <f t="shared" ref="OT2:OT4" si="112">IF(AND(CH2=$OT$1,$CG2&gt;10,CG2&lt;22.5),"BAJO PESO",IF(AND(CH2=$OT$1,CG2&gt;22.4,CG2&lt;27.1),"NORMAL",IF(AND(CH2=$OT$1,CG2&gt;27,CG2&lt;31.7),"SOBREPESO",IF(AND(CH2=$OT$1,CG2&gt;31.6,CG2&lt;50),"OBESIDAD",""))))</f>
        <v/>
      </c>
      <c r="OU2" t="str">
        <f t="shared" ref="OU2:OU4" si="113">IF(AND(CH2=$OU$1,CG2&gt;10,CG2&lt;22.7),"BAJO PESO",IF(AND(CH2=$OU$1,CG2&gt;22.6,CG2&lt;27.3),"NORMAL",IF(AND(CH2=$OU$1,CG2&gt;27.1,CG2&lt;31.8),"SOBREPESO",IF(AND(CH2=$OU$1,CG2&gt;31.7,CG2&lt;50),"OBESIDAD",""))))</f>
        <v/>
      </c>
      <c r="OV2" t="str">
        <f t="shared" ref="OV2:OV4" si="114">IF(AND(CH2=$OV$1,CG2&gt;10,CG2&lt;22.8),"BAJO PESO",IF(AND(CH2=$OV$1,CG2&gt;22.7,CG2&lt;27.4),"NORMAL",IF(AND(CH2=$OV$1,CG2&gt;27.3,CG2&lt;31.9),"SOBREPESO",IF(AND(CH2=$OV$1,CG2&gt;31.8,CG2&lt;50),"OBESIDAD",""))))</f>
        <v/>
      </c>
      <c r="OW2" t="str">
        <f t="shared" ref="OW2:OW4" si="115">IF(AND(CH2=$OW$1,CG2&gt;10,CG2&lt;23),"BAJO PESO",IF(AND(CH2=$OW$1,CG2&gt;22.9,CG2&lt;27.6),"NORMAL",IF(AND(CH2=$OW$1,CG2&gt;27.5,CG2&lt;32),"SOBREPESO",IF(AND(CH2=$OW$1,CG2&gt;31.9,CG2&lt;50),"OBESIDAD",""))))</f>
        <v/>
      </c>
      <c r="OX2" t="str">
        <f t="shared" ref="OX2:OX4" si="116">IF(AND(CM2=$OX$1,CL2&gt;10,CL2&lt;23.2),"BAJO PESO",IF(AND(CM2=$OX$1,CL2&gt;23.1,CL2&lt;27.7),"NORMAL",IF(AND(CM2=$OX$1,CL2&gt;27.6,CL2&lt;32.1),"SOBREPESO",IF(AND(CM2=$OX$1,CL2&gt;32,CL2&lt;50),"OBESIDAD",""))))</f>
        <v/>
      </c>
      <c r="OY2" t="str">
        <f t="shared" ref="OY2:OY4" si="117">IF(AND(CM2=$OY$1,CL2&gt;10,CL2&lt;23.4),"BAJO PESO",IF(AND(CM2=$OY$1,CL2&gt;23.3,CL2&lt;27.9),"NORMAL",IF(AND(CM2=$OY$1,CL2&gt;27.8,CL2&lt;32.2),"SOBREPESO",IF(AND(CM2=$OY$1,CL2&gt;32.1,CL2&lt;50),"OBESIDAD",""))))</f>
        <v/>
      </c>
      <c r="OZ2" t="str">
        <f t="shared" ref="OZ2:OZ4" si="118">IF(AND(CM2=$OZ$1,CL2&gt;10,CL2&lt;23.5),"BAJO PESO",IF(AND(CM2=$OZ$1,CL2&gt;23.4,CL2&lt;28),"NORMAL",IF(AND(CM2=$OZ$1,CL2&gt;27.9,CL2&lt;32.1),"SOBREPESO",IF(AND(CM2=$OZ$1,CL2&gt;32.2,CL2&lt;50),"OBESIDAD",""))))</f>
        <v/>
      </c>
      <c r="PA2" t="str">
        <f t="shared" ref="PA2:PA4" si="119">IF(AND(CM2=$PA$1,CL2&gt;10,CL2&lt;23.7),"BAJO PESO",IF(AND(CM2=$PA$1,CL2&gt;23.6,CL2&lt;28.1),"NORMAL",IF(AND(CM2=$PA$1,CL2&gt;28,CL2&lt;33.4),"SOBREPESO",IF(AND(CM2=$PA$1,CL2&gt;33.3,CL2&lt;50),"OBESIDAD",""))))</f>
        <v/>
      </c>
      <c r="PB2" t="str">
        <f t="shared" ref="PB2:PB4" si="120">IF(AND(CM2=$PB$1,CL2&gt;10,CL2&lt;23.9),"BAJO PESO",IF(AND(CM2=$PB$1,CL2&gt;23.8,CL2&lt;28.2),"NORMAL",IF(AND(CM2=$PB$1,CL2&gt;28.1,CL2&lt;33.5),"SOBREPESO",IF(AND(CM2=$PB$1,CL2&gt;33.4,CL2&lt;50),"OBESIDAD",""))))</f>
        <v/>
      </c>
      <c r="PC2" t="str">
        <f t="shared" ref="PC2:PC4" si="121">IF(AND(CM2=$PC$1,CL2&gt;10,CL2&lt;24),"BAJO PESO",IF(AND(CM2=$PC$1,CL2&gt;23.9,CL2&lt;28.4),"NORMAL",IF(AND(CM2=$PC$1,CL2&gt;28.3,CL2&lt;33.6),"SOBREPESO",IF(AND(CM2=$PC$1,CL2&gt;33.5,CL2&lt;50),"OBESIDAD",""))))</f>
        <v/>
      </c>
      <c r="PD2" t="str">
        <f t="shared" ref="PD2:PD4" si="122">IF(AND(CM2=$PD$1,CL2&gt;10,CL2&lt;24.2),"BAJO PESO",IF(AND(CM2=$PD$1,CL2&gt;24.1,CL2&lt;28.5),"NORMAL",IF(AND(CM2=$PD$1,CL2&gt;28.4,CL2&lt;33.7),"SOBREPESO",IF(AND(CM2=$PD$1,CL2&gt;33.6,CL2&lt;50),"OBESIDAD",""))))</f>
        <v/>
      </c>
      <c r="PE2" t="str">
        <f t="shared" ref="PE2:PE4" si="123">IF(AND(CM2=$PE$1,CL2&gt;10,CL2&lt;24.3),"BAJO PESO",IF(AND(CM2=$PE$1,CL2&gt;24.2,CL2&lt;28.6),"NORMAL",IF(AND(CM2=$PE$1,CL2&gt;28.5,CL2&lt;33.8),"SOBREPESO",IF(AND(CM2=$PE$1,CL2&gt;33.7,CL2&lt;50),"OBESIDAD",""))))</f>
        <v/>
      </c>
      <c r="PF2" t="str">
        <f t="shared" ref="PF2:PF4" si="124">IF(AND(CM2=$PF$1,CL2&gt;10,CL2&lt;24.5),"BAJO PESO",IF(AND(CM2=$PF$1,CL2&gt;24.4,CL2&lt;28.8),"NORMAL",IF(AND(CM2=$PF$1,CL2&gt;28.7,CL2&lt;32.9),"SOBREPESO",IF(AND(CM2=$PF$1,CL2&gt;32.8,CL2&lt;50),"OBESIDAD",""))))</f>
        <v/>
      </c>
      <c r="PG2" t="str">
        <f t="shared" ref="PG2:PG4" si="125">IF(AND(CM2=$PG$1,CL2&gt;10,CL2&lt;24.6),"BAJO PESO",IF(AND(CM2=$PG$1,CL2&gt;24.5,CL2&lt;28.9),"NORMAL",IF(AND(CM2=$PG$1,CL2&gt;28.8,CL2&lt;33),"SOBREPESO",IF(AND(CM2=$PG$1,CL2&gt;32.9,CL2&lt;50),"OBESIDAD",""))))</f>
        <v/>
      </c>
      <c r="PH2" t="str">
        <f t="shared" ref="PH2:PH4" si="126">IF(AND(CM2=$PH$1,CL2&gt;10,CL2&lt;24.8),"BAJO PESO",IF(AND(CM2=$PH$1,CL2&gt;24.7,CL2&lt;29),"NORMAL",IF(AND(CM2=$PH$1,CL2&gt;28.9,CL2&lt;33.1),"SOBREPESO",IF(AND(CM2=$PH$1,CL2&gt;33,CL2&lt;50),"OBESIDAD",""))))</f>
        <v/>
      </c>
      <c r="PI2" t="str">
        <f t="shared" ref="PI2:PI4" si="127">IF(AND(CM2=$PI$1,CL2&gt;10,CL2&lt;25),"BAJO PESO",IF(AND(CM2=$PI$1,CL2&gt;24.9,CL2&lt;29.2),"NORMAL",IF(AND(CM2=$PI$1,CL2&gt;29.1,CL2&lt;33.2),"SOBREPESO",IF(AND(CM2=$PI$1,CL2&gt;33.1,CL2&lt;50),"OBESIDAD",""))))</f>
        <v/>
      </c>
      <c r="PJ2" t="str">
        <f t="shared" ref="PJ2:PJ4" si="128">IF(AND(CM2=$PJ$1,CL2&gt;10,CL2&lt;25.1),"BAJO PESO",IF(AND(CM2=$PJ$1,CL2&gt;25,CL2&lt;29.3),"NORMAL",IF(AND(CM2=$PJ$1,CL2&gt;29.2,CL2&lt;33.3),"SOBREPESO",IF(AND(CM2=$PJ$1,CL2&gt;33.2,CL2&lt;50),"OBESIDAD",""))))</f>
        <v/>
      </c>
      <c r="PK2" t="str">
        <f t="shared" ref="PK2:PK4" si="129">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2" t="str">
        <f t="shared" ref="PM2:PM4" si="130">IF(AND(R2="",O2=""),"",IF(AND(OR(O2&gt;0,R2&gt;0),BK2=""),"SD",IF(AND(OR(O2&gt;0,R2&gt;0),IF2&gt;0),SUM(IF2-BK2)/7,"")))</f>
        <v/>
      </c>
      <c r="PN2" s="161" t="str">
        <f t="shared" ref="PN2:PN4" si="131">IF(AND(PL2="x",IF2="",IH2=""),"Firma",IF(AND(PL2="x",IF2&gt;0,IH2=""),"Firma2",IF(AND(PL2="x",IF2&gt;0,IH2&gt;0),"Firma2",IF(AND(PL2&lt;&gt;"b",IF2&gt;0,IH2=""),"Falta dosis",IF(AND(PL2="b",IF2&gt;0,IH2=""),"Completo",IF(AND(PL2="b",IF2&gt;0,IH2&gt;0),"Error Jansen X Fecha Segunda Dosis",IF(AND(PL2&lt;&gt;"b",IF2&gt;0,IH2&gt;0),"Completo","")))))))</f>
        <v/>
      </c>
      <c r="PO2"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2" s="161" t="str">
        <f ca="1">IF(PO2="","",SUM(TODAY()-Tabla1[[#This Row],[Fecha 1ra Dosis Anti COVID-19]]))</f>
        <v/>
      </c>
      <c r="PQ2" s="216"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c r="B3" s="68" t="s">
        <v>853</v>
      </c>
      <c r="C3" s="68" t="s">
        <v>854</v>
      </c>
      <c r="D3" s="184" t="s">
        <v>862</v>
      </c>
      <c r="E3" s="68" t="s">
        <v>863</v>
      </c>
      <c r="F3" s="68" t="s">
        <v>864</v>
      </c>
      <c r="G3" s="68" t="s">
        <v>865</v>
      </c>
      <c r="H3" s="68"/>
      <c r="I3" s="145" t="s">
        <v>866</v>
      </c>
      <c r="J3" s="146">
        <v>1058546619</v>
      </c>
      <c r="K3" s="68" t="s">
        <v>860</v>
      </c>
      <c r="L3" s="68" t="s">
        <v>867</v>
      </c>
      <c r="M3" s="35">
        <v>38125</v>
      </c>
      <c r="N3" s="38">
        <f t="shared" ca="1" si="0"/>
        <v>19.452054794520549</v>
      </c>
      <c r="O3" s="35">
        <v>44734</v>
      </c>
      <c r="P3" s="39" t="str">
        <f t="shared" si="1"/>
        <v>SI</v>
      </c>
      <c r="Q3" s="40" t="s">
        <v>875</v>
      </c>
      <c r="R3" s="35">
        <v>44734</v>
      </c>
      <c r="S3" s="31" t="s">
        <v>876</v>
      </c>
      <c r="T3" s="37" t="s">
        <v>800</v>
      </c>
      <c r="U3" s="31" t="s">
        <v>877</v>
      </c>
      <c r="V3" s="31" t="s">
        <v>878</v>
      </c>
      <c r="W3" s="31" t="s">
        <v>887</v>
      </c>
      <c r="X3" s="31" t="s">
        <v>887</v>
      </c>
      <c r="Y3" s="31" t="s">
        <v>887</v>
      </c>
      <c r="Z3" s="31">
        <v>3175892519</v>
      </c>
      <c r="AA3" s="31" t="s">
        <v>881</v>
      </c>
      <c r="AB3" s="41" t="s">
        <v>882</v>
      </c>
      <c r="AC3" s="40" t="s">
        <v>888</v>
      </c>
      <c r="AD3" s="55" t="s">
        <v>889</v>
      </c>
      <c r="AE3" s="40" t="s">
        <v>874</v>
      </c>
      <c r="AF3" s="40" t="s">
        <v>874</v>
      </c>
      <c r="AG3" s="36" t="s">
        <v>885</v>
      </c>
      <c r="AH3" s="36" t="s">
        <v>885</v>
      </c>
      <c r="AI3" s="37" t="s">
        <v>884</v>
      </c>
      <c r="AJ3" s="36" t="s">
        <v>885</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885</v>
      </c>
      <c r="AM3" s="40" t="s">
        <v>885</v>
      </c>
      <c r="AN3" s="40" t="s">
        <v>885</v>
      </c>
      <c r="AO3" s="40" t="s">
        <v>885</v>
      </c>
      <c r="AP3" s="40" t="s">
        <v>885</v>
      </c>
      <c r="AQ3" s="40" t="s">
        <v>885</v>
      </c>
      <c r="AR3" s="31">
        <v>0</v>
      </c>
      <c r="AS3" s="31">
        <v>0</v>
      </c>
      <c r="AT3" s="31">
        <v>0</v>
      </c>
      <c r="AU3" s="40" t="s">
        <v>885</v>
      </c>
      <c r="AV3" s="31">
        <v>0</v>
      </c>
      <c r="AW3" s="40" t="s">
        <v>885</v>
      </c>
      <c r="AX3" s="40" t="s">
        <v>885</v>
      </c>
      <c r="AY3" s="40" t="s">
        <v>885</v>
      </c>
      <c r="AZ3" s="40" t="s">
        <v>885</v>
      </c>
      <c r="BA3" s="40" t="s">
        <v>885</v>
      </c>
      <c r="BB3" s="40" t="s">
        <v>885</v>
      </c>
      <c r="BC3" s="40" t="s">
        <v>885</v>
      </c>
      <c r="BD3" s="40" t="s">
        <v>885</v>
      </c>
      <c r="BE3" s="40" t="s">
        <v>885</v>
      </c>
      <c r="BF3" s="40" t="s">
        <v>885</v>
      </c>
      <c r="BG3" s="40" t="s">
        <v>885</v>
      </c>
      <c r="BH3" s="40" t="s">
        <v>885</v>
      </c>
      <c r="BI3" s="40" t="s">
        <v>885</v>
      </c>
      <c r="BJ3" s="35"/>
      <c r="BK3" s="35">
        <v>44664</v>
      </c>
      <c r="BL3" s="31" t="s">
        <v>874</v>
      </c>
      <c r="BM3" s="43">
        <f t="shared" si="2"/>
        <v>0</v>
      </c>
      <c r="BN3" s="57">
        <f t="shared" si="3"/>
        <v>44669</v>
      </c>
      <c r="BO3" s="44">
        <f t="shared" si="4"/>
        <v>10</v>
      </c>
      <c r="BP3" s="31" t="str">
        <f t="shared" si="5"/>
        <v>I TRIM</v>
      </c>
      <c r="BQ3" s="39" t="str">
        <f t="shared" ca="1" si="6"/>
        <v/>
      </c>
      <c r="BR3" s="35">
        <v>44767</v>
      </c>
      <c r="BS3" s="43">
        <v>14</v>
      </c>
      <c r="BT3" s="35">
        <v>44823</v>
      </c>
      <c r="BU3" s="31">
        <v>22</v>
      </c>
      <c r="BV3" s="40" t="s">
        <v>885</v>
      </c>
      <c r="BW3" s="40" t="s">
        <v>885</v>
      </c>
      <c r="BX3" s="40" t="s">
        <v>890</v>
      </c>
      <c r="BY3" s="40" t="s">
        <v>885</v>
      </c>
      <c r="BZ3" s="35">
        <v>44734</v>
      </c>
      <c r="CA3" s="31">
        <v>1.6</v>
      </c>
      <c r="CB3" s="31">
        <v>59</v>
      </c>
      <c r="CC3" s="39">
        <f t="shared" si="7"/>
        <v>23.046874999999996</v>
      </c>
      <c r="CD3" s="45" t="str">
        <f t="shared" si="8"/>
        <v>NORMAL</v>
      </c>
      <c r="CE3" s="35">
        <v>44792</v>
      </c>
      <c r="CF3" s="31">
        <v>54</v>
      </c>
      <c r="CG3" s="39">
        <f t="shared" si="9"/>
        <v>21.093749999999996</v>
      </c>
      <c r="CH3" s="31">
        <f t="shared" si="10"/>
        <v>18</v>
      </c>
      <c r="CI3" s="31" t="str">
        <f>IF(OR(CH3="",CH3="NA"),"",IF(AND(CH3&gt;=29,CH3&lt;=42),"REGISTRAR EN III TRIM",IF(AND(CH3&gt;0,CH3&lt;=13),"REGISTRAR EN I TRIM",IF(CH3="REVISAR FUM O FECHA PESO","REVISAR",IF(CH3&gt;0,HLOOKUP(CH3,$OI$1:PK3,OH3),"")))))</f>
        <v>BAJO PESO</v>
      </c>
      <c r="CJ3" s="35">
        <v>44883</v>
      </c>
      <c r="CK3" s="31">
        <v>60</v>
      </c>
      <c r="CL3" s="39">
        <f t="shared" si="11"/>
        <v>23.437499999999996</v>
      </c>
      <c r="CM3" s="31">
        <f t="shared" si="12"/>
        <v>31</v>
      </c>
      <c r="CN3" s="31" t="str">
        <f>IF(OR(CM3="",CM3="NA"),"",IF(AND(CM3&gt;0,CM3&lt;=28),"REGISTRAR EN  TRIM RESPECTIVO",IF(CM3&gt;0,HLOOKUP(CM3,$OI$1:PK3,OH3),"")))</f>
        <v>BAJO PESO</v>
      </c>
      <c r="CO3" s="31" t="str">
        <f t="shared" si="13"/>
        <v>BAJO PESO</v>
      </c>
      <c r="CP3" s="31">
        <v>110</v>
      </c>
      <c r="CQ3" s="31">
        <v>70</v>
      </c>
      <c r="CR3" s="37" t="str">
        <f t="shared" si="14"/>
        <v>APARENTEMENTE NORMAL</v>
      </c>
      <c r="CS3" s="31">
        <v>100</v>
      </c>
      <c r="CT3" s="31">
        <v>70</v>
      </c>
      <c r="CU3" s="37" t="str">
        <f t="shared" si="15"/>
        <v>VIGILAR CIFRAS PRESION ARTERIAL</v>
      </c>
      <c r="CV3" s="31">
        <v>100</v>
      </c>
      <c r="CW3" s="31">
        <v>70</v>
      </c>
      <c r="CX3" s="31">
        <v>110</v>
      </c>
      <c r="CY3" s="31">
        <v>70</v>
      </c>
      <c r="CZ3" s="37" t="str">
        <f t="shared" si="16"/>
        <v>APARENTEMENTE NORMAL</v>
      </c>
      <c r="DA3" s="35">
        <v>44734</v>
      </c>
      <c r="DB3" s="35">
        <v>44734</v>
      </c>
      <c r="DC3" s="35">
        <v>44792</v>
      </c>
      <c r="DD3" s="35">
        <v>44820</v>
      </c>
      <c r="DE3" s="35">
        <v>44848</v>
      </c>
      <c r="DF3" s="35">
        <v>44883</v>
      </c>
      <c r="DG3" s="35">
        <v>44923</v>
      </c>
      <c r="DH3" s="35"/>
      <c r="DI3" s="35"/>
      <c r="DJ3" s="35"/>
      <c r="DK3" s="35"/>
      <c r="DL3" s="35"/>
      <c r="DM3" s="35"/>
      <c r="DN3" s="35"/>
      <c r="DO3" s="43"/>
      <c r="DP3" s="35"/>
      <c r="DQ3" s="31" t="str">
        <f t="shared" ca="1" si="17"/>
        <v>SALE SIN PLAN DE PARTO</v>
      </c>
      <c r="DR3" s="46" t="str">
        <f t="shared" si="18"/>
        <v>SALIO PROGRAMA</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3" s="31" t="str">
        <f t="shared" ca="1" si="19"/>
        <v/>
      </c>
      <c r="DU3" s="35">
        <f>IF(R3="","",IF(R3&gt;0,MAX(Tabla1[[#This Row],[FECHA C2]:[FECHA C13]],Tabla1[[#This Row],[FECHA CONSULTA PRIMERA VEZ PROGRAMA CPN ]])))</f>
        <v>44923</v>
      </c>
      <c r="DV3" s="31">
        <f t="shared" si="20"/>
        <v>37</v>
      </c>
      <c r="DW3" s="43">
        <f>IF(R3&gt;0,SUM(COUNTA(DC3:DN3)+COUNTA(Tabla1[[#This Row],[FECHA CONSULTA PRIMERA VEZ PROGRAMA CPN ]])),"")</f>
        <v>6</v>
      </c>
      <c r="DX3" s="43" t="str">
        <f t="shared" si="21"/>
        <v>SI</v>
      </c>
      <c r="DY3" s="39">
        <f t="shared" si="22"/>
        <v>9</v>
      </c>
      <c r="DZ3" s="47">
        <f t="shared" si="23"/>
        <v>0.66666666666666663</v>
      </c>
      <c r="EA3" s="35">
        <v>44734</v>
      </c>
      <c r="EB3" s="35">
        <v>44734</v>
      </c>
      <c r="EC3" s="35">
        <v>44734</v>
      </c>
      <c r="ED3" s="35">
        <v>44761</v>
      </c>
      <c r="EE3" s="35">
        <v>44734</v>
      </c>
      <c r="EF3" s="35">
        <v>44767</v>
      </c>
      <c r="EG3" s="35">
        <v>44823</v>
      </c>
      <c r="EH3" s="31">
        <v>2</v>
      </c>
      <c r="EI3" s="31">
        <v>13</v>
      </c>
      <c r="EJ3" s="35">
        <v>44734</v>
      </c>
      <c r="EK3" s="43">
        <f t="shared" si="24"/>
        <v>10</v>
      </c>
      <c r="EL3" s="39" t="str">
        <f t="shared" si="25"/>
        <v>NORMAL- SUMINISTRAR SULFATO FERROSO</v>
      </c>
      <c r="EM3" s="31" t="str">
        <f t="shared" si="26"/>
        <v>I TRIM</v>
      </c>
      <c r="EN3" s="37">
        <v>15</v>
      </c>
      <c r="EO3" s="35">
        <v>44883</v>
      </c>
      <c r="EP3" s="44">
        <f t="shared" si="27"/>
        <v>31.285714285714285</v>
      </c>
      <c r="EQ3" s="39" t="str">
        <f t="shared" si="28"/>
        <v>NO DAR SULFATO FERROSO</v>
      </c>
      <c r="ER3" s="37" t="s">
        <v>892</v>
      </c>
      <c r="ES3" s="35">
        <v>44734</v>
      </c>
      <c r="ET3" s="44">
        <f t="shared" si="29"/>
        <v>10</v>
      </c>
      <c r="EU3" s="39" t="str">
        <f t="shared" si="30"/>
        <v>NO HAY RIESGO POR RH</v>
      </c>
      <c r="EV3" s="31">
        <v>95</v>
      </c>
      <c r="EW3" s="35">
        <v>44734</v>
      </c>
      <c r="EX3" s="44">
        <f t="shared" si="31"/>
        <v>10</v>
      </c>
      <c r="EY3" s="44">
        <v>75</v>
      </c>
      <c r="EZ3" s="44">
        <v>85</v>
      </c>
      <c r="FA3" s="44">
        <v>110</v>
      </c>
      <c r="FB3" s="31" t="str">
        <f t="shared" ca="1" si="32"/>
        <v>NORMAL</v>
      </c>
      <c r="FC3" s="48">
        <v>44848</v>
      </c>
      <c r="FD3" s="44">
        <f t="shared" si="33"/>
        <v>26.285714285714285</v>
      </c>
      <c r="FE3" s="35" t="s">
        <v>893</v>
      </c>
      <c r="FF3" s="35">
        <v>44734</v>
      </c>
      <c r="FG3" s="44">
        <f t="shared" ca="1" si="34"/>
        <v>10</v>
      </c>
      <c r="FH3" s="35" t="s">
        <v>893</v>
      </c>
      <c r="FI3" s="49">
        <v>44820</v>
      </c>
      <c r="FJ3" s="44">
        <f t="shared" ca="1" si="35"/>
        <v>22.285714285714285</v>
      </c>
      <c r="FK3" s="35" t="s">
        <v>893</v>
      </c>
      <c r="FL3" s="49">
        <v>44883</v>
      </c>
      <c r="FM3" s="44">
        <f t="shared" ca="1" si="36"/>
        <v>31.285714285714285</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t="s">
        <v>801</v>
      </c>
      <c r="FR3" s="35">
        <v>44734</v>
      </c>
      <c r="FS3" s="44">
        <f t="shared" si="37"/>
        <v>10</v>
      </c>
      <c r="FT3" s="43" t="s">
        <v>894</v>
      </c>
      <c r="FU3" s="35">
        <v>44734</v>
      </c>
      <c r="FV3" s="44">
        <f t="shared" si="38"/>
        <v>10</v>
      </c>
      <c r="FW3" s="35">
        <v>44734</v>
      </c>
      <c r="FX3" s="35">
        <v>44734</v>
      </c>
      <c r="FY3" s="35" t="s">
        <v>895</v>
      </c>
      <c r="FZ3" s="35">
        <v>44734</v>
      </c>
      <c r="GA3" s="44">
        <f t="shared" ca="1" si="39"/>
        <v>10</v>
      </c>
      <c r="GB3" s="35" t="s">
        <v>895</v>
      </c>
      <c r="GC3" s="35">
        <v>44820</v>
      </c>
      <c r="GD3" s="44">
        <f t="shared" ca="1" si="40"/>
        <v>22.285714285714285</v>
      </c>
      <c r="GE3" s="35" t="s">
        <v>895</v>
      </c>
      <c r="GF3" s="35">
        <v>44883</v>
      </c>
      <c r="GG3" s="44">
        <f t="shared" ca="1" si="41"/>
        <v>31.285714285714285</v>
      </c>
      <c r="GH3" s="35"/>
      <c r="GI3" s="44"/>
      <c r="GJ3" s="35" t="s">
        <v>882</v>
      </c>
      <c r="GK3" s="35"/>
      <c r="GL3" s="35" t="s">
        <v>882</v>
      </c>
      <c r="GM3" s="35"/>
      <c r="GN3" s="43" t="s">
        <v>894</v>
      </c>
      <c r="GO3" s="35">
        <v>44734</v>
      </c>
      <c r="GP3" s="44">
        <f t="shared" si="42"/>
        <v>10</v>
      </c>
      <c r="GQ3" s="43" t="s">
        <v>894</v>
      </c>
      <c r="GR3" s="43" t="s">
        <v>894</v>
      </c>
      <c r="GS3" s="35" t="str">
        <f t="shared" si="43"/>
        <v>CONTROL Igm</v>
      </c>
      <c r="GT3" s="35">
        <v>44734</v>
      </c>
      <c r="GU3" s="44">
        <f t="shared" si="44"/>
        <v>10</v>
      </c>
      <c r="GV3" s="31" t="str">
        <f t="shared" si="45"/>
        <v>I TRIM</v>
      </c>
      <c r="GW3" s="43" t="s">
        <v>894</v>
      </c>
      <c r="GX3" s="46">
        <v>5</v>
      </c>
      <c r="GY3" s="31"/>
      <c r="GZ3" s="35"/>
      <c r="HA3" s="43" t="str">
        <f t="shared" si="46"/>
        <v/>
      </c>
      <c r="HB3" s="31" t="str">
        <f t="shared" si="47"/>
        <v/>
      </c>
      <c r="HC3" s="31" t="str">
        <f t="shared" si="48"/>
        <v/>
      </c>
      <c r="HD3" s="31" t="s">
        <v>896</v>
      </c>
      <c r="HE3" s="31"/>
      <c r="HF3" s="31" t="s">
        <v>897</v>
      </c>
      <c r="HG3" s="31"/>
      <c r="HH3" s="31" t="s">
        <v>898</v>
      </c>
      <c r="HI3" s="31">
        <v>0</v>
      </c>
      <c r="HJ3" s="35" t="s">
        <v>899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****BAJO 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
      </c>
      <c r="HR3" s="46" t="str">
        <f t="shared" si="55"/>
        <v>SALIO PROGRAMA</v>
      </c>
      <c r="HS3" s="31" t="s">
        <v>874</v>
      </c>
      <c r="HT3" s="31" t="s">
        <v>882</v>
      </c>
      <c r="HU3" s="35">
        <v>44848</v>
      </c>
      <c r="HV3" s="35" t="s">
        <v>900</v>
      </c>
      <c r="HW3" s="35">
        <v>44848</v>
      </c>
      <c r="HX3" s="35" t="s">
        <v>900</v>
      </c>
      <c r="HY3" s="35">
        <v>44734</v>
      </c>
      <c r="HZ3" s="35" t="s">
        <v>900</v>
      </c>
      <c r="IA3" s="40" t="s">
        <v>886</v>
      </c>
      <c r="IB3" s="35">
        <v>44734</v>
      </c>
      <c r="IC3" s="43">
        <f t="shared" si="56"/>
        <v>10</v>
      </c>
      <c r="ID3" s="40" t="s">
        <v>874</v>
      </c>
      <c r="IE3" s="40" t="s">
        <v>901</v>
      </c>
      <c r="IF3" s="35"/>
      <c r="IG3" s="35"/>
      <c r="IH3" s="168"/>
      <c r="II3" s="168"/>
      <c r="IJ3" s="168"/>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FIRMA DISENTIMIENTO</v>
      </c>
      <c r="IL3" s="168">
        <v>44792</v>
      </c>
      <c r="IM3" s="35">
        <v>44820</v>
      </c>
      <c r="IN3" s="35" t="str">
        <f t="shared" ca="1" si="57"/>
        <v>VACUNA APLICADA ENTRE SEMANA 20 Y SEMANA 26</v>
      </c>
      <c r="IO3" s="35"/>
      <c r="IP3" s="35">
        <f t="shared" si="58"/>
        <v>44944</v>
      </c>
      <c r="IQ3" s="44">
        <f t="shared" ca="1" si="59"/>
        <v>-281</v>
      </c>
      <c r="IR3" s="35" t="str">
        <f t="shared" ca="1" si="60"/>
        <v>POSIBLEMENTE NACIO</v>
      </c>
      <c r="IS3" s="35"/>
      <c r="IT3" s="31" t="s">
        <v>903</v>
      </c>
      <c r="IU3" s="31" t="s">
        <v>904</v>
      </c>
      <c r="IV3" s="51" t="s">
        <v>905</v>
      </c>
      <c r="IW3" s="35">
        <v>44945</v>
      </c>
      <c r="IX3" s="31" t="s">
        <v>906</v>
      </c>
      <c r="IY3" s="44">
        <f t="shared" si="61"/>
        <v>40.142857142857146</v>
      </c>
      <c r="IZ3" s="52" t="s">
        <v>907</v>
      </c>
      <c r="JA3" s="31" t="s">
        <v>908</v>
      </c>
      <c r="JB3" s="31" t="s">
        <v>909</v>
      </c>
      <c r="JC3" s="31" t="s">
        <v>910</v>
      </c>
      <c r="JD3" s="31" t="s">
        <v>886</v>
      </c>
      <c r="JE3" s="31" t="s">
        <v>886</v>
      </c>
      <c r="JF3" s="31" t="s">
        <v>886</v>
      </c>
      <c r="JG3" s="31" t="s">
        <v>886</v>
      </c>
      <c r="JH3" s="31" t="s">
        <v>886</v>
      </c>
      <c r="JI3" s="31" t="s">
        <v>886</v>
      </c>
      <c r="JJ3" s="31" t="s">
        <v>911</v>
      </c>
      <c r="JK3" s="46">
        <v>1</v>
      </c>
      <c r="JL3" s="31" t="s">
        <v>912</v>
      </c>
      <c r="JM3" s="53">
        <v>2970</v>
      </c>
      <c r="JN3" s="31" t="str">
        <f t="shared" si="62"/>
        <v>PESO ADECUADO EDAD GESTACIONAL</v>
      </c>
      <c r="JO3" s="233">
        <v>44945</v>
      </c>
      <c r="JP3" s="31"/>
      <c r="JQ3" s="31"/>
      <c r="JR3" s="31"/>
      <c r="JS3" s="46" t="s">
        <v>892</v>
      </c>
      <c r="JT3" s="35">
        <v>44945</v>
      </c>
      <c r="JU3" s="35">
        <v>44945</v>
      </c>
      <c r="JV3" s="31"/>
      <c r="JW3" s="53"/>
      <c r="JX3" s="31" t="str">
        <f t="shared" si="63"/>
        <v/>
      </c>
      <c r="JY3" s="35"/>
      <c r="JZ3" s="31"/>
      <c r="KA3" s="31"/>
      <c r="KB3" s="31"/>
      <c r="KC3" s="46"/>
      <c r="KD3" s="35"/>
      <c r="KE3" s="35"/>
      <c r="KF3" s="50">
        <v>44953</v>
      </c>
      <c r="KG3" s="43">
        <f t="shared" si="64"/>
        <v>8</v>
      </c>
      <c r="KH3" s="50">
        <v>44953</v>
      </c>
      <c r="KI3" s="43">
        <f t="shared" si="65"/>
        <v>8</v>
      </c>
      <c r="KJ3" s="31" t="s">
        <v>874</v>
      </c>
      <c r="KK3" s="31" t="s">
        <v>874</v>
      </c>
      <c r="KL3" s="31" t="s">
        <v>874</v>
      </c>
      <c r="KM3" s="54">
        <v>44945</v>
      </c>
      <c r="KN3" s="43" t="s">
        <v>913</v>
      </c>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10</v>
      </c>
      <c r="MW3">
        <f t="shared" si="71"/>
        <v>6</v>
      </c>
      <c r="MX3">
        <f t="shared" si="72"/>
        <v>2022</v>
      </c>
      <c r="MY3" t="str">
        <f t="shared" si="73"/>
        <v>II TRIMESTRE AÑO</v>
      </c>
      <c r="MZ3">
        <f t="shared" si="74"/>
        <v>17.832895313184405</v>
      </c>
      <c r="NA3">
        <f t="shared" si="75"/>
        <v>0</v>
      </c>
      <c r="NB3" t="str">
        <f t="shared" si="76"/>
        <v>DE 14 A 19AÑOS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1</v>
      </c>
      <c r="NO3">
        <f t="shared" si="88"/>
        <v>22.285714285714285</v>
      </c>
      <c r="NP3">
        <f t="shared" si="89"/>
        <v>0</v>
      </c>
      <c r="NQ3">
        <f t="shared" si="90"/>
        <v>98</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SD</v>
      </c>
      <c r="NS3">
        <f>MONTH(Tabla1[[#This Row],[FECHA DE SALIDA  DEL PROGRAMA]])</f>
        <v>1</v>
      </c>
      <c r="NT3">
        <f>YEAR(Tabla1[[#This Row],[FECHA DE SALIDA  DEL PROGRAMA]])</f>
        <v>2023</v>
      </c>
      <c r="NU3">
        <f t="shared" si="91"/>
        <v>33</v>
      </c>
      <c r="NV3" t="str">
        <f t="shared" si="92"/>
        <v>SI</v>
      </c>
      <c r="NW3" t="str">
        <f ca="1">IF(AND(O3&gt;0,R3=""),"NO CPN",IF(AND(O3="",R3=""),"",IF(AND(R3&gt;0,Tabla1[[#This Row],[SEMANAS DE GESTACION ACTUALIZADAS]]&lt;=12),"NO APLICA",IF(AND(FC3&lt;&gt;"",FI3&lt;&gt;""),"SI","NO"))))</f>
        <v>SI</v>
      </c>
      <c r="NX3" s="149" t="str">
        <f ca="1">IF(AND(O3&gt;0,R3=""),"NO CPN",IF(AND(O3="",R3=""),"",IF(AND(R3&gt;0,Tabla1[[#This Row],[SEMANAS DE GESTACION ACTUALIZADAS]]&lt;=27),"NO APLICA",IF(AND(EO3&lt;&gt;"",FL3&lt;&gt;"",GF3&lt;&gt;""),"SI","NO"))))</f>
        <v>SI</v>
      </c>
      <c r="NY3" s="147" t="str">
        <f t="shared" si="93"/>
        <v>II TRIM</v>
      </c>
      <c r="NZ3" s="1" t="str">
        <f t="shared" si="94"/>
        <v/>
      </c>
      <c r="OA3" s="1">
        <f t="shared" si="95"/>
        <v>3</v>
      </c>
      <c r="OB3" s="210">
        <f t="shared" ca="1" si="96"/>
        <v>3</v>
      </c>
      <c r="OC3" s="1">
        <f t="shared" ca="1" si="97"/>
        <v>3</v>
      </c>
      <c r="OD3" s="1" t="str">
        <f t="shared" ca="1" si="98"/>
        <v>COMPLETO</v>
      </c>
      <c r="OE3" s="1" t="str">
        <f t="shared" ca="1" si="99"/>
        <v>COMPLETO</v>
      </c>
      <c r="OF3" s="218"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3" s="227" t="str">
        <f t="shared" ca="1" si="100"/>
        <v>VACUNADA</v>
      </c>
      <c r="OH3" s="148">
        <f>ROW(Tabla1[[#This Row],[SEMANAS DE GESTACION II TRIM]])</f>
        <v>3</v>
      </c>
      <c r="OI3" t="str">
        <f t="shared" si="101"/>
        <v/>
      </c>
      <c r="OJ3" t="str">
        <f t="shared" si="102"/>
        <v/>
      </c>
      <c r="OK3" t="str">
        <f t="shared" si="103"/>
        <v/>
      </c>
      <c r="OL3" t="str">
        <f t="shared" si="104"/>
        <v/>
      </c>
      <c r="OM3" t="str">
        <f t="shared" si="105"/>
        <v>BAJO PESO</v>
      </c>
      <c r="ON3" t="str">
        <f t="shared" si="106"/>
        <v/>
      </c>
      <c r="OO3" t="str">
        <f t="shared" si="107"/>
        <v/>
      </c>
      <c r="OP3" t="str">
        <f t="shared" si="108"/>
        <v/>
      </c>
      <c r="OQ3" t="str">
        <f t="shared" si="109"/>
        <v/>
      </c>
      <c r="OR3" t="str">
        <f t="shared" si="110"/>
        <v/>
      </c>
      <c r="OS3" t="str">
        <f t="shared" si="111"/>
        <v/>
      </c>
      <c r="OT3" t="str">
        <f t="shared" si="112"/>
        <v/>
      </c>
      <c r="OU3" t="str">
        <f t="shared" si="113"/>
        <v/>
      </c>
      <c r="OV3" t="str">
        <f t="shared" si="114"/>
        <v/>
      </c>
      <c r="OW3" t="str">
        <f t="shared" si="115"/>
        <v/>
      </c>
      <c r="OX3" t="str">
        <f t="shared" si="116"/>
        <v/>
      </c>
      <c r="OY3" t="str">
        <f t="shared" si="117"/>
        <v/>
      </c>
      <c r="OZ3" t="str">
        <f t="shared" si="118"/>
        <v>BAJO PESO</v>
      </c>
      <c r="PA3" t="str">
        <f t="shared" si="119"/>
        <v/>
      </c>
      <c r="PB3" t="str">
        <f t="shared" si="120"/>
        <v/>
      </c>
      <c r="PC3" t="str">
        <f t="shared" si="121"/>
        <v/>
      </c>
      <c r="PD3" t="str">
        <f t="shared" si="122"/>
        <v/>
      </c>
      <c r="PE3" t="str">
        <f t="shared" si="123"/>
        <v/>
      </c>
      <c r="PF3" t="str">
        <f t="shared" si="124"/>
        <v/>
      </c>
      <c r="PG3" t="str">
        <f t="shared" si="125"/>
        <v/>
      </c>
      <c r="PH3" t="str">
        <f t="shared" si="126"/>
        <v/>
      </c>
      <c r="PI3" t="str">
        <f t="shared" si="127"/>
        <v/>
      </c>
      <c r="PJ3" t="str">
        <f t="shared" si="128"/>
        <v/>
      </c>
      <c r="PK3" t="str">
        <f t="shared" si="129"/>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3" s="162" t="str">
        <f t="shared" si="130"/>
        <v/>
      </c>
      <c r="PN3" s="161" t="str">
        <f t="shared" si="131"/>
        <v>Firma</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3" s="161">
        <f ca="1">IF(PO3="","",SUM(TODAY()-Tabla1[[#This Row],[Fecha 1ra Dosis Anti COVID-19]]))</f>
        <v>45225</v>
      </c>
      <c r="PQ3" s="216"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868</v>
      </c>
      <c r="B4" s="68" t="s">
        <v>853</v>
      </c>
      <c r="C4" s="68" t="s">
        <v>854</v>
      </c>
      <c r="D4" s="184" t="s">
        <v>862</v>
      </c>
      <c r="E4" s="68" t="s">
        <v>869</v>
      </c>
      <c r="F4" s="68" t="s">
        <v>870</v>
      </c>
      <c r="G4" s="68" t="s">
        <v>871</v>
      </c>
      <c r="H4" s="68" t="s">
        <v>872</v>
      </c>
      <c r="I4" s="145" t="s">
        <v>866</v>
      </c>
      <c r="J4" s="146">
        <v>1061719887</v>
      </c>
      <c r="K4" s="68" t="s">
        <v>873</v>
      </c>
      <c r="L4" s="68" t="s">
        <v>867</v>
      </c>
      <c r="M4" s="35">
        <v>39245</v>
      </c>
      <c r="N4" s="38">
        <f t="shared" ca="1" si="0"/>
        <v>16.383561643835616</v>
      </c>
      <c r="O4" s="35">
        <v>44737</v>
      </c>
      <c r="P4" s="39" t="str">
        <f t="shared" si="1"/>
        <v>SI</v>
      </c>
      <c r="Q4" s="40" t="s">
        <v>875</v>
      </c>
      <c r="R4" s="35">
        <v>44737</v>
      </c>
      <c r="S4" s="31" t="s">
        <v>876</v>
      </c>
      <c r="T4" s="37" t="s">
        <v>800</v>
      </c>
      <c r="U4" s="31" t="s">
        <v>877</v>
      </c>
      <c r="V4" s="31" t="s">
        <v>878</v>
      </c>
      <c r="W4" s="31" t="s">
        <v>891</v>
      </c>
      <c r="X4" s="31" t="s">
        <v>891</v>
      </c>
      <c r="Y4" s="31" t="s">
        <v>887</v>
      </c>
      <c r="Z4" s="31">
        <v>3148325692</v>
      </c>
      <c r="AA4" s="31" t="s">
        <v>881</v>
      </c>
      <c r="AB4" s="41" t="s">
        <v>882</v>
      </c>
      <c r="AC4" s="40" t="s">
        <v>888</v>
      </c>
      <c r="AD4" s="55" t="s">
        <v>884</v>
      </c>
      <c r="AE4" s="40" t="s">
        <v>874</v>
      </c>
      <c r="AF4" s="40" t="s">
        <v>874</v>
      </c>
      <c r="AG4" s="36" t="s">
        <v>885</v>
      </c>
      <c r="AH4" s="36" t="s">
        <v>885</v>
      </c>
      <c r="AI4" s="37" t="s">
        <v>884</v>
      </c>
      <c r="AJ4" s="36" t="s">
        <v>885</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885</v>
      </c>
      <c r="AM4" s="40" t="s">
        <v>885</v>
      </c>
      <c r="AN4" s="40" t="s">
        <v>885</v>
      </c>
      <c r="AO4" s="40" t="s">
        <v>885</v>
      </c>
      <c r="AP4" s="40" t="s">
        <v>885</v>
      </c>
      <c r="AQ4" s="40" t="s">
        <v>885</v>
      </c>
      <c r="AR4" s="31">
        <v>1</v>
      </c>
      <c r="AS4" s="31">
        <v>0</v>
      </c>
      <c r="AT4" s="31">
        <v>0</v>
      </c>
      <c r="AU4" s="40" t="s">
        <v>885</v>
      </c>
      <c r="AV4" s="31">
        <v>0</v>
      </c>
      <c r="AW4" s="40" t="s">
        <v>885</v>
      </c>
      <c r="AX4" s="40" t="s">
        <v>885</v>
      </c>
      <c r="AY4" s="40" t="s">
        <v>885</v>
      </c>
      <c r="AZ4" s="40" t="s">
        <v>885</v>
      </c>
      <c r="BA4" s="40" t="s">
        <v>885</v>
      </c>
      <c r="BB4" s="40" t="s">
        <v>885</v>
      </c>
      <c r="BC4" s="40" t="s">
        <v>885</v>
      </c>
      <c r="BD4" s="40" t="s">
        <v>885</v>
      </c>
      <c r="BE4" s="40" t="s">
        <v>885</v>
      </c>
      <c r="BF4" s="40" t="s">
        <v>885</v>
      </c>
      <c r="BG4" s="40" t="s">
        <v>885</v>
      </c>
      <c r="BH4" s="40" t="s">
        <v>885</v>
      </c>
      <c r="BI4" s="40" t="s">
        <v>885</v>
      </c>
      <c r="BJ4" s="35"/>
      <c r="BK4" s="35">
        <v>44667</v>
      </c>
      <c r="BL4" s="31" t="s">
        <v>874</v>
      </c>
      <c r="BM4" s="43">
        <f t="shared" si="2"/>
        <v>0</v>
      </c>
      <c r="BN4" s="57">
        <f t="shared" si="3"/>
        <v>44660.6</v>
      </c>
      <c r="BO4" s="44">
        <f t="shared" si="4"/>
        <v>10</v>
      </c>
      <c r="BP4" s="31" t="str">
        <f t="shared" si="5"/>
        <v>I TRIM</v>
      </c>
      <c r="BQ4" s="39" t="str">
        <f t="shared" ca="1" si="6"/>
        <v/>
      </c>
      <c r="BR4" s="35">
        <v>44774</v>
      </c>
      <c r="BS4" s="43">
        <v>16.2</v>
      </c>
      <c r="BT4" s="35"/>
      <c r="BU4" s="31"/>
      <c r="BV4" s="40" t="s">
        <v>885</v>
      </c>
      <c r="BW4" s="40" t="s">
        <v>885</v>
      </c>
      <c r="BX4" s="40" t="s">
        <v>886</v>
      </c>
      <c r="BY4" s="40" t="s">
        <v>886</v>
      </c>
      <c r="BZ4" s="35">
        <v>44737</v>
      </c>
      <c r="CA4" s="31">
        <v>1.53</v>
      </c>
      <c r="CB4" s="31">
        <v>58</v>
      </c>
      <c r="CC4" s="39">
        <f t="shared" si="7"/>
        <v>24.776795249690291</v>
      </c>
      <c r="CD4" s="45" t="str">
        <f t="shared" si="8"/>
        <v>NORMAL</v>
      </c>
      <c r="CE4" s="35">
        <v>44803</v>
      </c>
      <c r="CF4" s="31">
        <v>51</v>
      </c>
      <c r="CG4" s="39">
        <f t="shared" si="9"/>
        <v>21.786492374727668</v>
      </c>
      <c r="CH4" s="31">
        <f t="shared" si="10"/>
        <v>19</v>
      </c>
      <c r="CI4" s="31" t="str">
        <f>IF(OR(CH4="",CH4="NA"),"",IF(AND(CH4&gt;=29,CH4&lt;=42),"REGISTRAR EN III TRIM",IF(AND(CH4&gt;0,CH4&lt;=13),"REGISTRAR EN I TRIM",IF(CH4="REVISAR FUM O FECHA PESO","REVISAR",IF(CH4&gt;0,HLOOKUP(CH4,$OI$1:PK4,OH4),"")))))</f>
        <v>NORMAL</v>
      </c>
      <c r="CJ4" s="35">
        <v>44897</v>
      </c>
      <c r="CK4" s="31">
        <v>58</v>
      </c>
      <c r="CL4" s="39">
        <f t="shared" si="11"/>
        <v>24.776795249690291</v>
      </c>
      <c r="CM4" s="31">
        <f t="shared" si="12"/>
        <v>32</v>
      </c>
      <c r="CN4" s="31" t="str">
        <f>IF(OR(CM4="",CM4="NA"),"",IF(AND(CM4&gt;0,CM4&lt;=28),"REGISTRAR EN  TRIM RESPECTIVO",IF(CM4&gt;0,HLOOKUP(CM4,$OI$1:PK4,OH4),"")))</f>
        <v>NORMAL</v>
      </c>
      <c r="CO4" s="31" t="str">
        <f t="shared" si="13"/>
        <v>NORMAL</v>
      </c>
      <c r="CP4" s="31">
        <v>110</v>
      </c>
      <c r="CQ4" s="31">
        <v>70</v>
      </c>
      <c r="CR4" s="37" t="str">
        <f t="shared" si="14"/>
        <v>APARENTEMENTE NORMAL</v>
      </c>
      <c r="CS4" s="31">
        <v>100</v>
      </c>
      <c r="CT4" s="31">
        <v>70</v>
      </c>
      <c r="CU4" s="37" t="str">
        <f t="shared" si="15"/>
        <v>VIGILAR CIFRAS PRESION ARTERIAL</v>
      </c>
      <c r="CV4" s="31">
        <v>110</v>
      </c>
      <c r="CW4" s="31">
        <v>70</v>
      </c>
      <c r="CX4" s="31">
        <v>110</v>
      </c>
      <c r="CY4" s="31">
        <v>60</v>
      </c>
      <c r="CZ4" s="37" t="str">
        <f t="shared" si="16"/>
        <v>APARENTEMENTE NORMAL</v>
      </c>
      <c r="DA4" s="35">
        <v>44737</v>
      </c>
      <c r="DB4" s="35">
        <v>44737</v>
      </c>
      <c r="DC4" s="35">
        <v>44770</v>
      </c>
      <c r="DD4" s="35">
        <v>44803</v>
      </c>
      <c r="DE4" s="35">
        <v>44835</v>
      </c>
      <c r="DF4" s="35">
        <v>44866</v>
      </c>
      <c r="DG4" s="35">
        <v>44897</v>
      </c>
      <c r="DH4" s="35">
        <v>44930</v>
      </c>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44930</v>
      </c>
      <c r="DV4" s="31">
        <f t="shared" si="20"/>
        <v>37</v>
      </c>
      <c r="DW4" s="43">
        <f>IF(R4&gt;0,SUM(COUNTA(DC4:DN4)+COUNTA(Tabla1[[#This Row],[FECHA CONSULTA PRIMERA VEZ PROGRAMA CPN ]])),"")</f>
        <v>7</v>
      </c>
      <c r="DX4" s="43" t="str">
        <f t="shared" si="21"/>
        <v>SI</v>
      </c>
      <c r="DY4" s="39">
        <f t="shared" si="22"/>
        <v>9</v>
      </c>
      <c r="DZ4" s="47">
        <f t="shared" si="23"/>
        <v>0.77777777777777779</v>
      </c>
      <c r="EA4" s="35">
        <v>44737</v>
      </c>
      <c r="EB4" s="35">
        <v>44737</v>
      </c>
      <c r="EC4" s="35">
        <v>44737</v>
      </c>
      <c r="ED4" s="35">
        <v>44765</v>
      </c>
      <c r="EE4" s="35">
        <v>44737</v>
      </c>
      <c r="EF4" s="35">
        <v>44774</v>
      </c>
      <c r="EG4" s="35"/>
      <c r="EH4" s="31">
        <v>1</v>
      </c>
      <c r="EI4" s="31">
        <v>13</v>
      </c>
      <c r="EJ4" s="35">
        <v>44737</v>
      </c>
      <c r="EK4" s="43">
        <f t="shared" si="24"/>
        <v>10</v>
      </c>
      <c r="EL4" s="39" t="str">
        <f t="shared" si="25"/>
        <v>NORMAL- SUMINISTRAR SULFATO FERROSO</v>
      </c>
      <c r="EM4" s="31" t="str">
        <f t="shared" si="26"/>
        <v>I TRIM</v>
      </c>
      <c r="EN4" s="37">
        <v>14</v>
      </c>
      <c r="EO4" s="35">
        <v>44866</v>
      </c>
      <c r="EP4" s="44">
        <f t="shared" si="27"/>
        <v>28.428571428571427</v>
      </c>
      <c r="EQ4" s="39" t="str">
        <f t="shared" si="28"/>
        <v>NO DAR SULFATO FERROSO</v>
      </c>
      <c r="ER4" s="37" t="s">
        <v>892</v>
      </c>
      <c r="ES4" s="35">
        <v>44737</v>
      </c>
      <c r="ET4" s="44">
        <f t="shared" si="29"/>
        <v>10</v>
      </c>
      <c r="EU4" s="39" t="str">
        <f t="shared" si="30"/>
        <v>NO HAY RIESGO POR RH</v>
      </c>
      <c r="EV4" s="31">
        <v>94</v>
      </c>
      <c r="EW4" s="35">
        <v>44737</v>
      </c>
      <c r="EX4" s="44">
        <f t="shared" si="31"/>
        <v>10</v>
      </c>
      <c r="EY4" s="44">
        <v>69</v>
      </c>
      <c r="EZ4" s="44">
        <v>110</v>
      </c>
      <c r="FA4" s="44">
        <v>70</v>
      </c>
      <c r="FB4" s="31" t="str">
        <f t="shared" ca="1" si="32"/>
        <v>NORMAL</v>
      </c>
      <c r="FC4" s="48">
        <v>44835</v>
      </c>
      <c r="FD4" s="44">
        <f t="shared" si="33"/>
        <v>24</v>
      </c>
      <c r="FE4" s="35" t="s">
        <v>893</v>
      </c>
      <c r="FF4" s="35">
        <v>44737</v>
      </c>
      <c r="FG4" s="44">
        <f t="shared" ca="1" si="34"/>
        <v>10</v>
      </c>
      <c r="FH4" s="35" t="s">
        <v>893</v>
      </c>
      <c r="FI4" s="49">
        <v>44803</v>
      </c>
      <c r="FJ4" s="44">
        <f t="shared" ca="1" si="35"/>
        <v>19.428571428571427</v>
      </c>
      <c r="FK4" s="35"/>
      <c r="FL4" s="49"/>
      <c r="FM4" s="44" t="str">
        <f t="shared" ca="1" si="36"/>
        <v>PIERDE TOMA DE TAMIZAJE</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44737</v>
      </c>
      <c r="FS4" s="44">
        <f t="shared" si="37"/>
        <v>10</v>
      </c>
      <c r="FT4" s="43" t="s">
        <v>894</v>
      </c>
      <c r="FU4" s="35">
        <v>44737</v>
      </c>
      <c r="FV4" s="44">
        <f t="shared" si="38"/>
        <v>10</v>
      </c>
      <c r="FW4" s="35">
        <v>44737</v>
      </c>
      <c r="FX4" s="35">
        <v>44737</v>
      </c>
      <c r="FY4" s="35" t="s">
        <v>895</v>
      </c>
      <c r="FZ4" s="35">
        <v>44737</v>
      </c>
      <c r="GA4" s="44">
        <f t="shared" ca="1" si="39"/>
        <v>10</v>
      </c>
      <c r="GB4" s="35" t="s">
        <v>895</v>
      </c>
      <c r="GC4" s="35">
        <v>44803</v>
      </c>
      <c r="GD4" s="44">
        <f t="shared" ca="1" si="40"/>
        <v>19.428571428571427</v>
      </c>
      <c r="GE4" s="35"/>
      <c r="GF4" s="35"/>
      <c r="GG4" s="44" t="str">
        <f t="shared" ca="1" si="41"/>
        <v>PIERDE TOMA DE TAMIZAJE</v>
      </c>
      <c r="GH4" s="35"/>
      <c r="GI4" s="44"/>
      <c r="GJ4" s="35" t="s">
        <v>882</v>
      </c>
      <c r="GK4" s="35"/>
      <c r="GL4" s="35" t="s">
        <v>882</v>
      </c>
      <c r="GM4" s="35"/>
      <c r="GN4" s="43" t="s">
        <v>894</v>
      </c>
      <c r="GO4" s="35">
        <v>44737</v>
      </c>
      <c r="GP4" s="44">
        <f t="shared" si="42"/>
        <v>10</v>
      </c>
      <c r="GQ4" s="43" t="s">
        <v>894</v>
      </c>
      <c r="GR4" s="43" t="s">
        <v>894</v>
      </c>
      <c r="GS4" s="35" t="str">
        <f t="shared" si="43"/>
        <v>CONTROL Igm</v>
      </c>
      <c r="GT4" s="35">
        <v>44737</v>
      </c>
      <c r="GU4" s="44">
        <f t="shared" si="44"/>
        <v>10</v>
      </c>
      <c r="GV4" s="31" t="str">
        <f t="shared" si="45"/>
        <v>I TRIM</v>
      </c>
      <c r="GW4" s="43" t="s">
        <v>894</v>
      </c>
      <c r="GX4" s="46">
        <v>5</v>
      </c>
      <c r="GY4" s="31"/>
      <c r="GZ4" s="35"/>
      <c r="HA4" s="43" t="str">
        <f t="shared" si="46"/>
        <v/>
      </c>
      <c r="HB4" s="31" t="str">
        <f t="shared" si="47"/>
        <v/>
      </c>
      <c r="HC4" s="31" t="str">
        <f t="shared" si="48"/>
        <v/>
      </c>
      <c r="HD4" s="31" t="s">
        <v>896</v>
      </c>
      <c r="HE4" s="31"/>
      <c r="HF4" s="31" t="s">
        <v>897</v>
      </c>
      <c r="HG4" s="31"/>
      <c r="HH4" s="31" t="s">
        <v>898</v>
      </c>
      <c r="HI4" s="31">
        <v>0</v>
      </c>
      <c r="HJ4" s="35" t="s">
        <v>899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*********PREVENCIÓN CONTAGIO TOXOPLASMOSIS***</v>
      </c>
      <c r="HM4" s="35" t="str">
        <f t="shared" ca="1" si="50"/>
        <v>CON RIESGO</v>
      </c>
      <c r="HN4" s="31" t="str">
        <f t="shared" ca="1" si="51"/>
        <v>**********************MULTIPARIDAD**RIESGO POR EDAD********</v>
      </c>
      <c r="HO4" s="31" t="str">
        <f t="shared" si="52"/>
        <v>SIN ANTECEDENTES DE RIESGO</v>
      </c>
      <c r="HP4" s="37" t="str">
        <f t="shared" si="53"/>
        <v>APARENTEMENTE NORMAL</v>
      </c>
      <c r="HQ4" s="31" t="str">
        <f t="shared" ca="1" si="54"/>
        <v/>
      </c>
      <c r="HR4" s="46" t="str">
        <f t="shared" si="55"/>
        <v>SALIO PROGRAMA</v>
      </c>
      <c r="HS4" s="31" t="s">
        <v>874</v>
      </c>
      <c r="HT4" s="31" t="s">
        <v>882</v>
      </c>
      <c r="HU4" s="35">
        <v>44866</v>
      </c>
      <c r="HV4" s="35" t="s">
        <v>900</v>
      </c>
      <c r="HW4" s="35">
        <v>44835</v>
      </c>
      <c r="HX4" s="35" t="s">
        <v>900</v>
      </c>
      <c r="HY4" s="35">
        <v>44866</v>
      </c>
      <c r="HZ4" s="35" t="s">
        <v>900</v>
      </c>
      <c r="IA4" s="40" t="s">
        <v>886</v>
      </c>
      <c r="IB4" s="35">
        <v>44737</v>
      </c>
      <c r="IC4" s="43">
        <f t="shared" si="56"/>
        <v>10</v>
      </c>
      <c r="ID4" s="40" t="s">
        <v>874</v>
      </c>
      <c r="IE4" s="40" t="s">
        <v>901</v>
      </c>
      <c r="IF4" s="35"/>
      <c r="IG4" s="35"/>
      <c r="IH4" s="168"/>
      <c r="II4" s="168"/>
      <c r="IJ4" s="168"/>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68">
        <v>44803</v>
      </c>
      <c r="IM4" s="35">
        <v>44803</v>
      </c>
      <c r="IN4" s="35" t="str">
        <f t="shared" ca="1" si="57"/>
        <v>VACUNA APLICADA ENTRE SEMANA 20 Y SEMANA 26</v>
      </c>
      <c r="IO4" s="35"/>
      <c r="IP4" s="35">
        <f t="shared" si="58"/>
        <v>44947</v>
      </c>
      <c r="IQ4" s="44">
        <f t="shared" ca="1" si="59"/>
        <v>-278</v>
      </c>
      <c r="IR4" s="35" t="str">
        <f t="shared" ca="1" si="60"/>
        <v>POSIBLEMENTE NACIO</v>
      </c>
      <c r="IS4" s="35"/>
      <c r="IT4" s="31" t="s">
        <v>914</v>
      </c>
      <c r="IU4" s="31" t="s">
        <v>904</v>
      </c>
      <c r="IV4" s="51" t="s">
        <v>915</v>
      </c>
      <c r="IW4" s="35">
        <v>44935</v>
      </c>
      <c r="IX4" s="31" t="s">
        <v>906</v>
      </c>
      <c r="IY4" s="44">
        <f t="shared" si="61"/>
        <v>38.285714285714285</v>
      </c>
      <c r="IZ4" s="52" t="s">
        <v>907</v>
      </c>
      <c r="JA4" s="31" t="s">
        <v>908</v>
      </c>
      <c r="JB4" s="31" t="s">
        <v>909</v>
      </c>
      <c r="JC4" s="31" t="s">
        <v>916</v>
      </c>
      <c r="JD4" s="31" t="s">
        <v>874</v>
      </c>
      <c r="JE4" s="31" t="s">
        <v>874</v>
      </c>
      <c r="JF4" s="31"/>
      <c r="JG4" s="31" t="s">
        <v>874</v>
      </c>
      <c r="JH4" s="31" t="s">
        <v>874</v>
      </c>
      <c r="JI4" s="31"/>
      <c r="JJ4" s="31" t="s">
        <v>917</v>
      </c>
      <c r="JK4" s="46">
        <v>1</v>
      </c>
      <c r="JL4" s="31" t="s">
        <v>918</v>
      </c>
      <c r="JM4" s="53">
        <v>2564</v>
      </c>
      <c r="JN4" s="31" t="str">
        <f t="shared" si="62"/>
        <v>PESO ADECUADO EDAD GESTACIONAL</v>
      </c>
      <c r="JO4" s="233">
        <v>44935</v>
      </c>
      <c r="JP4" s="31"/>
      <c r="JQ4" s="31"/>
      <c r="JR4" s="31"/>
      <c r="JS4" s="46" t="s">
        <v>892</v>
      </c>
      <c r="JT4" s="35">
        <v>44935</v>
      </c>
      <c r="JU4" s="35">
        <v>44935</v>
      </c>
      <c r="JV4" s="31"/>
      <c r="JW4" s="53"/>
      <c r="JX4" s="31" t="str">
        <f t="shared" si="63"/>
        <v/>
      </c>
      <c r="JY4" s="35"/>
      <c r="JZ4" s="31"/>
      <c r="KA4" s="31"/>
      <c r="KB4" s="31"/>
      <c r="KC4" s="46"/>
      <c r="KD4" s="35"/>
      <c r="KE4" s="35"/>
      <c r="KF4" s="50">
        <v>44942</v>
      </c>
      <c r="KG4" s="43">
        <f t="shared" si="64"/>
        <v>7</v>
      </c>
      <c r="KH4" s="50">
        <v>44942</v>
      </c>
      <c r="KI4" s="43">
        <f t="shared" si="65"/>
        <v>7</v>
      </c>
      <c r="KJ4" s="31" t="s">
        <v>874</v>
      </c>
      <c r="KK4" s="31" t="s">
        <v>874</v>
      </c>
      <c r="KL4" s="31" t="s">
        <v>874</v>
      </c>
      <c r="KM4" s="54">
        <v>44935</v>
      </c>
      <c r="KN4" s="43" t="s">
        <v>913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14.818769163381516</v>
      </c>
      <c r="NA4">
        <f t="shared" si="75"/>
        <v>1</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2</v>
      </c>
      <c r="NN4">
        <f>IF(OR(O4&gt;0,R4&gt;0),SUM(COUNTIF(Tabla1[[#This Row],[AÑOS AL INICIO5 CPN]],"&gt;=40"),COUNTIF(AR4,"0"),COUNTIF(AQ4,"SI"),COUNTIF(BW4,"SI"),COUNTIF(BM4,"&gt;119"),COUNTIF(CC4,"&gt;=35")),"")</f>
        <v>0</v>
      </c>
      <c r="NO4">
        <f t="shared" si="88"/>
        <v>19.428571428571427</v>
      </c>
      <c r="NP4">
        <f t="shared" si="89"/>
        <v>0</v>
      </c>
      <c r="NQ4">
        <f t="shared" si="90"/>
        <v>113.39999999999999</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37</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NO</v>
      </c>
      <c r="NY4" s="147" t="str">
        <f t="shared" si="93"/>
        <v>II TRIM</v>
      </c>
      <c r="NZ4"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4" s="1">
        <f t="shared" si="95"/>
        <v>3</v>
      </c>
      <c r="OB4" s="210">
        <f t="shared" ca="1" si="96"/>
        <v>2</v>
      </c>
      <c r="OC4" s="1">
        <f t="shared" ca="1" si="97"/>
        <v>2</v>
      </c>
      <c r="OD4" s="1" t="str">
        <f t="shared" ca="1" si="98"/>
        <v>INCOMPLETO</v>
      </c>
      <c r="OE4" s="1" t="str">
        <f t="shared" ca="1" si="99"/>
        <v>INCOMPLETO</v>
      </c>
      <c r="OF4" s="218"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27" t="str">
        <f t="shared" ca="1" si="100"/>
        <v>VACUNADA</v>
      </c>
      <c r="OH4" s="148">
        <f>ROW(Tabla1[[#This Row],[SEMANAS DE GESTACION II TRIM]])</f>
        <v>4</v>
      </c>
      <c r="OI4" t="str">
        <f t="shared" si="101"/>
        <v/>
      </c>
      <c r="OJ4" t="str">
        <f t="shared" si="102"/>
        <v/>
      </c>
      <c r="OK4" t="str">
        <f t="shared" si="103"/>
        <v/>
      </c>
      <c r="OL4" t="str">
        <f t="shared" si="104"/>
        <v/>
      </c>
      <c r="OM4" t="str">
        <f t="shared" si="105"/>
        <v/>
      </c>
      <c r="ON4" t="str">
        <f t="shared" si="106"/>
        <v>NORMAL</v>
      </c>
      <c r="OO4" t="str">
        <f t="shared" si="107"/>
        <v/>
      </c>
      <c r="OP4" t="str">
        <f t="shared" si="108"/>
        <v/>
      </c>
      <c r="OQ4" t="str">
        <f t="shared" si="109"/>
        <v/>
      </c>
      <c r="OR4" t="str">
        <f t="shared" si="110"/>
        <v/>
      </c>
      <c r="OS4" t="str">
        <f t="shared" si="111"/>
        <v/>
      </c>
      <c r="OT4" t="str">
        <f t="shared" si="112"/>
        <v/>
      </c>
      <c r="OU4" t="str">
        <f t="shared" si="113"/>
        <v/>
      </c>
      <c r="OV4" t="str">
        <f t="shared" si="114"/>
        <v/>
      </c>
      <c r="OW4" t="str">
        <f t="shared" si="115"/>
        <v/>
      </c>
      <c r="OX4" t="str">
        <f t="shared" si="116"/>
        <v/>
      </c>
      <c r="OY4" t="str">
        <f t="shared" si="117"/>
        <v/>
      </c>
      <c r="OZ4" t="str">
        <f t="shared" si="118"/>
        <v/>
      </c>
      <c r="PA4" t="str">
        <f t="shared" si="119"/>
        <v>NORMAL</v>
      </c>
      <c r="PB4" t="str">
        <f t="shared" si="120"/>
        <v/>
      </c>
      <c r="PC4" t="str">
        <f t="shared" si="121"/>
        <v/>
      </c>
      <c r="PD4" t="str">
        <f t="shared" si="122"/>
        <v/>
      </c>
      <c r="PE4" t="str">
        <f t="shared" si="123"/>
        <v/>
      </c>
      <c r="PF4" t="str">
        <f t="shared" si="124"/>
        <v/>
      </c>
      <c r="PG4" t="str">
        <f t="shared" si="125"/>
        <v/>
      </c>
      <c r="PH4" t="str">
        <f t="shared" si="126"/>
        <v/>
      </c>
      <c r="PI4" t="str">
        <f t="shared" si="127"/>
        <v/>
      </c>
      <c r="PJ4" t="str">
        <f t="shared" si="128"/>
        <v/>
      </c>
      <c r="PK4" t="str">
        <f t="shared" si="129"/>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30"/>
        <v/>
      </c>
      <c r="PN4" s="161" t="str">
        <f t="shared" si="131"/>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165"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 name="Rango2_21"/>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8"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4 I125:I141 I234:I317 I512:I551 I562:I669 I683:I706 I723:I737 I740:I741 I794:I967 I1823:I1830 I1832:I1995 I2107:I2150 I2182:I2304 I2319:I2378 I2380:I2383 M3142 I2385:I2751 I969:I1809 I2754:I3449" name="Rango2_61"/>
    <protectedRange algorithmName="SHA-512" hashValue="h3K6ZlV1kJk13sWYl35oSQZzT5o0Ch3dXlvl+Mk1LsOF2bMT94N0w0RZivBVwc8HUlb7YhU3cTwFBGFbeyep5A==" saltValue="UBfBVB1eUJlUmHazaNLJxg==" spinCount="100000" sqref="CI2:CI3449" name="Rango2_7"/>
    <protectedRange algorithmName="SHA-512" hashValue="Gqwr8n5jYbCESAqCFk8dpOzViQICBV+k0xoqBoQaZ5lHaRlvT9TZDB4yXtm+qC6OhD064ZDBOFWkwo+LHXu1sg==" saltValue="gEL9PCN2ekF2IxW9yqAGYA==" spinCount="100000" sqref="IS2:IS28 IS206:IS317 IS512:IS551 IS562:IS737 IS740:IS741 IS761:IS766 IS768 IS781:IS786 IS794:IS810 IS812:IS820 IS822:IS825 IS827:IS850 IS852:IS967 IS1885:IS1995 IS2107:IS2150 IW2233 IS2182:IS2304 IS2319:IS2378 IS2380:IS2383 IS2385:IS2751 IS969:IS1879 IS2754:IS3449" name="Rango2_40_2"/>
    <protectedRange algorithmName="SHA-512" hashValue="EEHzbvEYwO1eufllBljOz0uf9BJ2ENtvOScQ7IsS321QhYbwKn7qhHKKP8cKj02rTDvVRMWvwQ1ZP0mZWsBprQ==" saltValue="CjXqBRFbKezlWOFV37MnDQ==" spinCount="100000" sqref="GQ2:GR28 GW2:GW28 GN2:GN28 GQ173:GR317 GW173:GW317 GN173:GN317 GN512:GN551 GW512:GW551 GQ512:GR551 GQ562:GR669 GW562:GW669 GN562:GN669 GN683:GN706 GQ683:GR706 GW683:GW706 GW723:GW737 GN723:GN737 GQ723:GR737 GQ740:GR741 GN740:GN741 GW740:GW741 GW756:GW759 GW766 GW768 GQ794:GR967 GW794:GW967 GN794:GN967 GQ1810:GR1834 GQ1809 GR1835:GR1837 GQ1838:GR1995 GW2107:GW2154 GN2107:GN2154 GQ2107:GR2154 GW2182:GW2304 GN2182:GN2304 GQ2182:GR2304 GQ2319:GR2378 GW2319:GW2378 GN2319:GN2378 GQ2380:GR2383 GW2380:GW2383 GN2380:GN2383 GN2385:GN2752 GQ2385:GR2752 GW2385:GW2751 GQ2754:GR3417 GW2754:GW3417 GN2754:GN3417 GN969:GN1995 GW969:GW1995 GQ969:GR1808" name="Rango2_30_2"/>
    <protectedRange algorithmName="SHA-512" hashValue="Rgskw+AQdeJ5qbJdarzTa3SCkJfDGziy0Uan5N0F3IWn/H3Z/e+VcB56R7Nes7MPxNHewNP1sSSucVjz3iTLeA==" saltValue="qKZH3DnwaZHBzy3cBZo1qQ==" spinCount="100000" sqref="GF2:GF28 GF207:GF287 GF292:GF306 GF308:GF317 GF512:GF551 GF562:GF643 GF645:GF669 GF683:GF706 GF721:GF737 GF740:GF741 GF760:GF761 GF765:GF768 GF803 GF801 GF795:GF798 GF805:GF810 GF812:GF822 GC836 GF824:GF832 GF834:GF837 GF839:GF845 GF848 GF852:GF853 GF850 GF855 GF857:GF860 GF862:GF870 GC883 GC887 GC943 GC900 GF872:GF939 GF941:GF967 GC1527 GC1798 GE1810 GF1775:GF1809 GF1811:GF1995 GF2107:GF2154 GF2182:GF2256 GF2258:GF2288 GF2290:GF2297 GF2299:GF2304 GF2319:GF2378 GF2380:GF2383 GF2385:GF2751 GF2754:GF3417 GF969:GF1773" name="Rango2_31_28"/>
    <protectedRange algorithmName="SHA-512" hashValue="Umj9+5Ys20VQPxBFtc6qE5LtKKSgPKwit+B8dd4XnEUaLfBM2ozpkEC4YxwK0SbBiAHDDex+pY+LomQ0lyuamQ==" saltValue="N2/MCRws+mmA+NXw0axolg==" spinCount="100000" sqref="GJ2:GJ28 GH2:GH28 GE2:GE28 GL2:GL28 FY2:FY28 GJ164:GJ230 GH164:GH230 GI231:GJ234 GH235:GH317 GE164:GE317 FY164:FY317 GL164:GL317 GJ235:GJ317 GL512:GL551 GH512:GH551 GJ512:GJ551 FY512:FY551 GE512:GE551 GH562:GH669 GE562:GE669 FY562:FY669 FY683:FY706 GE683:GE706 GH683:GH737 GE721:GE737 GL562:GL737 FY723:FY737 GJ562:GJ737 GJ740:GJ741 FY740:FY741 GL740:GL741 GE740:GE741 GH740:GH741 GJ760:GJ761 GH760:GH761 GL760:GL761 GE760:GE761 FY766 GE765:GE768 GJ765:GJ768 GH765:GH768 GL765:GL768 GJ794:GJ967 GH794:GH967 GE794:GE967 GL794:GL967 FY794:FY967 FY1816:FY1995 GE1811:GE1995 FY2107:FY2154 GJ2107:GJ2154 GH2107:GH2154 GE2107:GE2154 GL2107:GL2154 FY2182:FY2187 FY2189:FY2196 GH2182:GH2255 GB2:GB33 GB35:GB40 GB42:GB43 GB48 GB52:GB53 GB55 GB57 GB59:GB65 GB68 GB70 GB72:GB80 GB82:GB85 GB88:GB106 GB109 GB111 GB113:GB115 GB117 GB119:GB121 GB126:GB128 GB133:GB135 GB137:GB138 GB143 GB146 GB148:GB149 GB152:GB153 GB155 GB157:GB160 GB162 GB164:GB317 GB319:GB321 GB329 GB331 GB334:GB336 GB340 GB346 GB348 GB356:GB357 GB364 GB366 GB372:GB401 GB403:GB410 GB412:GB417 GB420 GB422:GB432 GB434:GB437 GB439:GB442 GB444 GB446 GB449 GB452 GB454 GB473:GB475 GB477:GB478 GB486:GB489 GB492 GB496 GB500:GB501 GB503:GB506 GB509 GB512:GB551 GB556:GB558 GB562:GB672 GB674 GB676 GB679:GB680 GB682:GB738 GB740:GB741 GB744 GB746:GB748 GB760:GB761 GB766:GB768 GB773 GB779 GB789:GB791 GB1747:GB1998 GB2000 GB2003:GB2006 GB2008 GB2011:GB2016 GB2020:GB2023 GB2025 GB2028:GB2031 GB2033 GB2035:GB2036 GB2038 GB2040 GB2043:GB2047 GB2049:GB2051 GB2053 GB2056 GB2058:GB2061 GB2063 GB2065 GB2069:GB2070 GB2072 GB2075:GB2077 GB2080:GB2083 GB2085:GB2086 GB2093:GB2094 GB2097:GB2098 GB2101:GB2104 GB2107:GB2158 GB2160:GB2162 GB2164 GB2166:GB2170 GB2174 GE2182:GE2256 GH2257:GH2258 GH2263 GH2267:GH2277 GB2182:GB2285 FY2198:FY2287 GB2287:GB2291 FE2290:FE2291 FY2289:FY2291 GE2258:GE2297 FY2294:FY2297 FY2300 GJ2182:GJ2304 GL2182:GL2304 GB2293:GB2304 GH2279:GH2304 GE2299:GE2304 FY2303:FY2304 GJ2365:GJ2378 GH2365:GH2378 GE2365:GE2378 GB2365:GB2378 GL2365:GL2378 FY2365:FY2378 GJ2380:GJ2383 GH2380:GH2383 GE2380:GE2383 GB2380:GB2383 GL2380:GL2383 FY2380:FY2383 FY2385:FY2752 GJ2385:GJ2751 GH2385:GH2751 GB2385:GB2751 GE2385:GE2751 GL2385:GL3417 GH2754:GH3417 GE2754:GE3417 GB2754:GB3417 FY2754:FY3417 GJ2754:GJ3417 GB793:GB1745 GL969:GL1995 GH969:GH1995 GJ969:GJ1995 GE969:GE1809 FY969:FY1814" name="Rango2_31_2"/>
    <protectedRange algorithmName="SHA-512" hashValue="GQxmOzaTuMFsDZHCl1ODFaXPPghrRZcRpa/1VH3algTqDX4GRiaFFj6Q2wDsqOuE7x55/FLHiiv9LV1tbOzWGQ==" saltValue="cUsFM4zNMtXa1it2k0Up7Q==" spinCount="100000" sqref="CM2:CM3449" name="Rango2_20_3"/>
    <protectedRange algorithmName="SHA-512" hashValue="RQ91b7oAw60DVtcgB2vRpial2kSdzJx5guGCTYUwXYkKrtrUHfiYnLf9R+SNpYXlJDYpyEJLhcWwP0EqNN86dQ==" saltValue="W3RbH3zrcY9sy39xNwXNxg==" spinCount="100000" sqref="BA2:BI28 BV2:BY28 BA202:BI269 BA271:BI317 BV202:BY317 BA512:BI551 BV512:BY551 BV562:BY669 BA562:BI669 BA683:BI706 BV683:BY706 BV723:BY737 BA723:BI737 BA740:BI741 BV740:BY741 BA794:BI967 BV794:BY967 BW1764:BY1764 BA1820:BG1821 BA1822:BI1845 BA1848:BI1860 BA1862:BI1863 BA1872:BI1995 BV1765:BY1995 BA2107:BI2154 BV2107:BY2154 BA2182:BI2304 BV2182:BY2304 BA2319:BI2352 BV2319:BY2378 BA2359:BI2378 BV2380:BY2383 BA2380:BI2383 BV2752:BW2752 BY2752 BA3319:BI3398 BA2385:BI2752 BV2385:BY2751 BA2754:BI3317 BA969:BI1809 BV969:BY1763 BV2754:BY3449 BA3400:BI3449" name="Rango2_88_99"/>
    <protectedRange algorithmName="SHA-512" hashValue="fMbmUM1DQ7FuAPRNvFL5mPdHUYjQnlLFhkuaxvHguaqR7aWyDxcmJs0jLYQfQKY+oyhsMb4Lew4VL6i7um3/ew==" saltValue="ydaTm0CeH8+/cYqoL/AMaQ==" spinCount="100000" sqref="AU2:AU28 AW2:AZ28 AU207:AU269 AW207:AZ269 AU270:BI270 AW271:AZ317 AU271:AU317 AU512:AU551 AW512:AZ551 AU562:AU669 AW562:AZ669 AW683:AZ706 AU683:AU706 AW723:AZ737 AU723:AU737 AU740:AU741 AW740:AZ741 AU794:AU967 AW794:AZ967 AW1819:AX1819 AW1820:AZ1845 AW1846:BI1847 AW1848:AZ1863 BA1861:BI1861 AW1864:BI1871 AU1813:AU1995 AW1872:AZ1995 AU2107:AU2154 AW2107:AZ2154 AU2182:AU2304 AW2182:AZ2304 BA2353:BI2353 AW2354:BI2358 AW2319:AZ2353 AU2319:AU2378 AW2359:AZ2378 AU2380:AU2383 AW2380:AZ2383 AW3318:BI3318 AW3319:AZ3398 AW3399:BI3399 AW2385:AZ2752 AU2385:AU2752 AW2754:AZ3317 AU969:AU1809 AW969:AZ1809 AU2754:AU3449 AW3400:AZ3449" name="Rango2_88_91"/>
    <protectedRange algorithmName="SHA-512" hashValue="CHipOQaT63FWw628cQcXXJRZlrbNZ7OgmnEbDx38UmmH7z19GRYEzXFiVOzHAy1OAaAbST7g2bHZHDKQp2qm3w==" saltValue="iRVuL+373yLHv0ZHzS9qog==" spinCount="100000" sqref="AG2:AH28 AJ2:AJ28 AL2:AL28 AG202:AH317 AL202:AL317 AJ202:AJ317 AL512:AL551 AJ512:AJ551 AG512:AH551 AG562:AH669 AJ562:AJ669 AL562:AL669 AJ683:AJ706 AG683:AH706 AL683:AL706 AJ723:AJ737 AG723:AH737 AL723:AL737 AG740:AH741 AL740:AL741 AJ740:AJ741 AG794:AH967 AJ794:AJ967 AL794:AL967 AL1797:AL1809 AL1821:AL1843 AM1842:AN1843 AO1843:AQ1843 AL1844:AQ1847 AL1784:AQ1796 AJ1821:AJ1863 AG1822:AH1863 AL1848:AL1862 AL1863:AQ1871 AG1865:AJ1871 AG1872:AH1995 AJ1872:AJ1995 AL1872:AL1995 AG2107:AH2154 AJ2107:AJ2154 AL2107:AL2154 AG2182:AH2304 AJ2182:AJ2304 AL2182:AL2304 AM2356:AQ2358 AG2319:AH2378 AJ2319:AJ2378 AL2319:AL2378 AG2380:AH2383 AJ2380:AJ2383 AL2380:AL2383 AL2385:AL2752 AG969:AH1809 AJ969:AJ1809 AL969:AL1783 AL2754:AL3449 AG2385:AH3449 AJ2385:AJ3449" name="Rango2_88_7_5"/>
    <protectedRange algorithmName="SHA-512" hashValue="NkG6oHuDGvGBEiLAAq8MEJHEfLQUMyjihfH+DBXhT+eQW0r1yri7tOJEFRM9nbOejjjXiviq9RFo7KB7wF+xJA==" saltValue="bpjB0AAANu2X/PeR3eiFkA==" spinCount="100000" sqref="AM2:AS28 AM206:AS317 AM512:AS551 AM562:AS669 AM683:AS706 AM723:AS737 AM740:AS741 AM794:AS967 AR1812:AS1820 AM1821:AS1841 AO1842:AS1842 AR1843:AS1847 AM1797:AS1809 AR1784:AS1796 AM1848:AS1862 AR1863:AS1871 AM1872:AS1995 AM2107:AS2154 AM2182:AS2304 AR2356:AS2358 AM2319:AS2355 AM2359:AS2378 AM2380:AS2383 AM2385:AS2417 AM2418:AT2418 AM2752:AQ2752 AM2419:AS2751 AM969:AS1783 AM2754:AS3449" name="Rango2_88_65"/>
    <protectedRange algorithmName="SHA-512" hashValue="fPHvtIAf3pQeZUoAI9C2/vdXMHBpqqEq+67P5Ypyu4+9IWqs3yc9TZcMWQ0THLxUwqseQPyVvakuYFtCwJHsxA==" saltValue="QHIogSs2PrwAfdqa9PAOFQ==" spinCount="100000" sqref="AC2:AC28 AC206:AC317 AC512:AC551 AC562:AC669 AC683:AC706 AC723:AC737 AC740:AC741 AC794:AC967 AD1846:AD1853 AD1855:AD1858 AC1814:AC1995 AC2107:AC2154 AC2182:AC2304 AC2319:AC2378 AC2380:AC2383 AC2385:AC2752 AC969:AC1809 AC2754:AC3449" name="Rango2_88_5_5"/>
    <protectedRange algorithmName="SHA-512" hashValue="LEEeiU6pKqm7TAP46VGlz0q+evvFwpT/0iLpRuWuQ7MacbP0OGL1/FSmrIEOg2rb6M+Jla2bPbVWiGag27j87w==" saltValue="HEVt+pS5OloNDlqSnzGLLw==" spinCount="100000" sqref="AI2:AI28 AI206:AI317 AI512:AI551 AI562:AI669 AI683:AI706 AI723:AI737 AI740:AI741 AI794:AI967 AI1822:AI1864 AI1872:AI1995 AI2107:AI2154 AI2182:AI2304 AI2319:AI2378 AI2380:AI2383 AI969:AI1809 AI2385:AI3449" name="Rango2_8_7"/>
    <protectedRange algorithmName="SHA-512" hashValue="q2z5hEFmXS0v2chiPTC/VCoDWNlnhp+Xe6Ybfxe48vIsnB/KTJQxJv+pFUnCXfZ9T6vyJopuqFFNROfQTW/JUw==" saltValue="IctfdGJb5tOTpq+KPi9vww==" spinCount="100000" sqref="IA2:IA28 AE2:AF28 ID2:IE4 IK2:IK3449 ID5:IJ28 IH2:IJ4 ID125:IJ141 ID142:IE144 IH142:IJ144 AE132:AF317 ID145:IJ317 IA125:IA317 AE512:AF551 ID512:IJ551 IA512:IA551 AE562:AF669 ID562:IJ669 IA562:IA669 AE683:AF706 IG670:IJ684 ID683:IF684 ID670:ID682 ID685:IJ706 IH707:IJ707 IG708:IJ722 ID723:IJ729 AE723:AF737 AE740:AF741 ID730:IE737 IH730:IJ737 IA683:IA737 IA740:IA741 IH740:IJ741 ID740:IE741 ID760:IJ761 IF766:IJ768 IA766:IA768 ID815:IF815 ID823:IF823 IH815 IH823 ID824:IH828 IH819 ID830:IH831 IH829 ID819:IF819 ID829:IF829 ID816:IH818 ID820:IH822 ID794:IJ810 ID811:IH814 IH832 ID832:IF832 ID833:IH836 II811:IJ836 ID837:IJ843 ID844:IF844 IH844 ID845:IH845 II844:IJ845 ID846:IJ856 ID858:IF858 IH858 ID857:IH857 II857:IJ858 AE794:AF967 IA794:IA967 ID859:IJ967 ID969:IJ999 ID1000:IE1002 IH1000:IJ1002 AE1822:AF1863 AE1864:AH1864 AJ1864 IH1737:IJ1737 ID1737:IE1737 ID1738:IJ1871 ID1872:IE1874 ID1875:IJ1878 IH1872:IJ1874 ID1879:IE1882 IH1879:IJ1882 AE1865:AF1995 ID1883:IJ1995 ID2107:IJ2150 AE2107:AF2154 IA2107:IA2152 ID2151:ID2154 IA2154 ID2182:ID2228 ID2229:IF2255 AE2182:AF2304 ID2256:IE2256 IH2256:IJ2256 IA2182:IA2304 ID2257:IJ2304 AE2319:AF2378 AE2380:AF2383 IA2319:IA2378 ID2319:IJ2378 IA2380:IA2383 ID2380:IJ2383 ID2385:IJ2389 ID2390:IH2392 ID2393:IF2393 IH2393 II2390:IJ2393 ID2394:IJ2394 ID2395:IH2396 ID2398:IH2398 ID2397:IF2397 IH2397 II2395:IJ2398 ID2755:IJ2757 IE2754:IJ2754 ID2752:ID2754 ID2758:IE2758 IH2758:IJ2758 ID2759:IJ2812 ID2813:IE2813 IH2813:IJ2813 ID2814:IJ3417 IA2385:IA3417 ID2399:IJ2751 IA969:IA1995 AE969:AF1809 ID1003:IJ1736 AE2385:AF3449" name="Rango2_88_39"/>
    <protectedRange algorithmName="SHA-512" hashValue="AYYX88LSDB6RDNMvSqt0KPGWPjBqTk56tMxTOlv5QD61MGTKAAQnSnudvNDWPN0Bbllh2qRQC+P5uq7goxjdrw==" saltValue="i/iPMewnks1FoXYOjKMEVg==" spinCount="100000" sqref="AB2:AB28 AB206:AB317 AB512:AB551 AB562:AB669 AB683:AB706 AB723:AB737 AB740:AB741 AB794:AB967 AB2107 AB2109:AB2112 AB2115 AB2118:AB2119 AB2121:AB2154 AB2182:AB2304 AB2319:AB2323 AB2325:AB2378 AB2380:AB2383 AB2385:AB2751 AB969:AB1995 AB2754:AB3449" name="Rango2_87_6"/>
    <protectedRange algorithmName="SHA-512" hashValue="NUll9P9xh7KbSfMYpMxsRZLfDw/y/AzW2LSWlpXVscBDqiAxmzo71xjs+a2lh+jRa7pceOC849slke4+ZKx8LA==" saltValue="8qbkKpQ+CiQuLnqgShNvXA==" spinCount="100000" sqref="T2:T28 T206:T317 T512:T551 T562:T669 T683:T706 T723:T737 T740:T741 T794:T967 T1823:T1995 T2107:T2154 T2182:T2304 T2319:T2378 T2380:T2383 T2385:T2751 T969:T1809 T2754:T3449" name="Rango2_88_6"/>
    <protectedRange algorithmName="SHA-512" hashValue="KHhv3JU/LRdRrRTxxkgFceEHPZ5UzadmpZRZR3zmQRnPvkUJZuanRafIJ+qde0IWwLZSvFIQDyUAHq6v6k7XIg==" saltValue="2GKG1kCzVNNcn+vbOPuhJA==" spinCount="100000" sqref="Q2:Q28 Q206:Q317 Q512:Q551 Q562:Q669 Q683:Q706 Q723:Q737 Q740:Q741 Q794 Q1003 Q2200 Q802 Q804 Q810 Q815:Q816 Q857 Q859 Q886 Q1010 Q1035 Q1058 Q1060 Q1074 Q1110 Q1145 Q1176 Q1387 Q1395 Q1411 Q1474 Q1586 Q1647 Q1673 Q1679 Q1705 Q1888:Q1905 Q1908 Q1911 Q1916 Q1920 Q1923 Q1931 Q1935 Q1942 Q1944:Q1945 Q1947 Q1955 Q1957:Q1959 Q1962 Q1970 Q1973:Q1976 Q1981 Q1984 Q1990:Q1992 Q2207 Q2212 Q2217 Q2222 Q2256:Q2304 Q2319:Q2378 Q2380:Q2383 Q2385:Q2752 Q2754:Q3449" name="Rango2_2_5"/>
    <protectedRange algorithmName="SHA-512" hashValue="XZw03RosI/l0z9FxmTtF29EdZ7P+4+ybhqoaAAUmURojSR5XbGfjC4f2i8gMqfY+RI9JvfdCA6PSh9TduXfUxA==" saltValue="5TPtLq2WoiRSae/yaDPnTw==" spinCount="100000" sqref="AT2:AT28 AV2:AV28 FQ2:FR28 ER2:ES28 EV2:EW28 FF2:FF28 GO2:GO28 GT2:GT28 FZ2:FZ28 EA2:EJ28 U2:AA28 FW2:FX28 CJ2:CK28 IB2:IB28 FU2:FU28 EO2:EO28 GM2:GM28 GK2:GK28 CS2:CT28 CP2:CQ28 GY2:GZ28 CV2:CY28 BR2:BU28 BZ2:CB28 CE2:CF28 O2:O28 R2:S28 HU2:HZ28 FI2:FI28 BJ2319:BL2378 BL2380:BL2384 BJ2385:BL2751 DO29:DP90 DA91:DP163 DH164:DP165 DF165:DG165 DE164:DG164 DA164:DD165 GC160 FL162 GC166:GC167 GC170 GC173 GC178 FZ88:FZ177 FL180 FF88:FF244 FF246 AV91:AV269 FI88:FI286 GC287 FL289:FL290 GF289:GF290 EA88:EJ290 FI290:FI291 EA291 EC291:EJ291 DA166:DP317 CJ91:CK317 U91:AA317 CS91:CT317 CP91:CQ317 BR91:BU317 BZ91:CB317 CV91:CY317 AT91:AT317 AV271:AV317 CE91:CF317 R91:S317 IL88:IM317 GC306 FL307 GF307 GC311 FQ88:FR317 IB88:IB317 FU88:FU317 EO88:EO317 GM88:GM317 GK88:GK317 GY88:GZ317 HJ88:HJ317 ER88:ES317 FF248:FF317 FW88:FX317 EV88:EW317 GT88:GT317 FI295:FI317 FZ179:FZ317 HU88:HZ317 GO88:GO317 EA292:EJ317 CE512:CF551 CV512:CY551 CP512:CQ551 CS512:CT551 CJ512:CK551 AV512:AV551 AT512:AT551 U512:AA551 O512:O551 R512:S551 BZ512:CB551 BR512:BU551 DA512:DN551 DO318:DP561 FI512:FI524 GY512:GZ551 GK512:GK551 GM512:GM551 EO512:EO551 FU512:FU551 GT512:GT551 FQ512:FR551 FI526:FI551 EV512:EW551 ER512:ES551 FF512:FF551 FZ512:FZ551 GO512:GO551 IL512:IM551 EA512:EJ551 FW512:FX551 HJ512:HJ551 IB512:IB551 HU512:HZ551 DA562:DP669 CS562:CT669 CP562:CQ669 BR562:BU669 CV562:CY669 O562:O669 AT562:AT669 AV562:AV669 CJ562:CK669 BZ562:CB669 R562:S669 U562:AA669 CE562:CF669 IL562:IM669 GC649 GC654 FQ562:FR669 GT562:GT669 IB562:IB669 FU562:FU669 EO562:EO669 GY562:GZ669 HJ562:HJ669 FZ562:FZ669 FF562:FF669 FW562:FX669 GO562:GO669 FI562:FI669 ER562:ES669 EV562:EW669 EA562:EJ669 HU562:HZ669 DO670:DP684 DA683:DN684 O683:O706 R683:S706 AV683:AV706 AT683:AT706 BZ683:CB706 CE683:CF706 CJ683:CK706 CP683:CQ706 CS683:CT706 CV683:CY706 DA685:DP706 U683:AA706 BR683:BU706 BJ683:BK706 EA683:EJ706 ER683:ES706 EV683:EW706 FF683:FF706 FI683:FI706 FQ683:FR706 FU683:FU706 FW683:FX706 FZ683:FZ706 GO683:GO706 GT683:GT706 GY683:GZ706 HU683:HZ706 IB683:IB706 IL683:IM706 DI707:DP722 DA723:DP729 HV707:HV721 HX707:HX721 HZ707:HZ721 HU722:HV722 HX722:HZ722 EA723:EJ729 AV723:AV737 CS722:CT737 CP723:CQ737 CV721:CY737 BR723:BU737 BZ723:CB737 O723:O737 R723:S737 BJ723:BK737 AT723:AT737 DA730:DN737 U723:AA737 CJ737 CE723:CF737 CJ721:CK736 U740:AA741 CJ740:CK741 DA740:DN741 AT740:AT741 BJ740:BK741 R740:S741 O740:O741 CE740:CF741 BZ740:CB741 BR740:BU741 CV740:CY741 CP740:CQ741 CS740:CT741 AV740:AV741 DM745:DN752 GC732:GC735 FQ723:FR737 ER723:ES737 EV723:EW737 FF723:FF737 GO723:GO737 GT723:GT737 FZ723:FZ737 IB722:IB737 FU722:FU737 EO683:EO737 GM562:GM737 GK562:GK737 GY723:GZ737 HU723:HZ737 FI722:FI737 HJ685:HJ737 FW723:FX737 IL721:IM737 EJ730:EJ737 EA730:EH737 HJ741 EA741:EH741 EJ740:EJ741 EA740:EG740 IL740:IM741 FW740:FX741 FI740:FI741 HU740:HZ741 GY740:GZ741 GK740:GK741 GM740:GM741 EO740:EO741 FU740:FU741 IB740:IB741 FZ740:FZ741 GT740:GT741 GO740:GO741 FF740:FF741 EV740:EW741 ER740:ES741 FQ740:FR741 DM755:DN759 CX760:CY761 DH760:DN760 DI761:DN761 CV766:CY766 BR767:BU767 DH765:DN765 DF767:DN767 CX765:CY765 BT765:BU766 DG766:DN766 CS768:CT768 CX768:CY768 DG768:DN768 BT768:BU768 FU756:FU759 HJ756:HJ759 FQ760:FR761 GM760:GM761 GK760:GK761 IB760:IB761 IL760:IM760 EF760:EH761 EB761 ED760:ED761 FU761 EO761 FI761 FW766:FX766 FF766 FZ766:FZ767 IL766:IM766 FR765 FW765 GM765:GM768 GK765:GK768 FU765:FU768 HJ765:HJ768 FF768 FI768 FW768:FX768 GY765:GZ768 HU766:HZ768 IO765:IO768 DO730:DP793 GF794 GC795 FI795 FL794:FL795 GC797 FL800 GF800 FC797 FI800 EA794:EJ801 FI797 EB802 ED802 EF802:EJ802 FL802 GF802 FI802 GC804 FL804 GF804 ER794:ES805 FF794:FF805 FQ794:FR805 EO794:EO805 FI804:FI805 ER806 GC808 EV794:EW809 DA794:DP837 BR794:BU847 EV830:EW830 EV813:EW813 EV818:EW818 EV814:EV817 EV825:EW825 GC824 EV823:EV824 GF811 EV828:EW828 EV826:EV827 EV820:EW822 EV819 EV831 GC829:GC831 GC819:GC820 GC810:GC811 EV810:EV812 EV829 FL811:FL812 FL816 FL823 FL825 FZ794:FZ811 FL829:FL830 GC816:GC817 EV834:EW834 EV833 GC834:GC835 EV835:EV836 EV832:EW832 FL833 FI807:FI835 EV838:EV839 EV837:EW837 EV840:EW840 FI837 GC837 FI839:FI840 EV841 EV842:EW843 EV844:EV845 EA803:EJ844 EA845:EH845 EJ845 EV853:EW854 EV848:EW849 EV847 EV846:EW846 EV851:EW851 FL849 FL845:FL847 EV852 FU794:FU847 EA848:EE848 EH848:EJ848 EA846:EJ847 GC852 FI842:FI850 EV850 FQ807:FR847 FR849 FQ848:FQ849 EV855 FL854:FL855 EV856:EW856 FL858 EV857:EV860 FF807:FF861 EV868:EV869 FL865 EV861:EW863 EV864 EV865:EW867 EV870:EW873 FL871 FI852:FI873 FZ813:FZ871 EV874 FL878 GC880 FL880 FF863:FF881 GC886 FL893 FI892:FI893 FI875:FI890 EO807:EO893 GC905:GC906 FZ900:FZ925 FL907 FZ873:FZ897 EN894:EO894 FL930 GC934 FL943 GO794:GO916 DA950:DN952 DB953:DN953 DO950:DP970 DA969:DN970 AT794:AT967 AV794:AV967 CJ794:CK967 CS794:CT967 CP794:CQ967 CV794:CY967 BR849:BU967 BZ794:CB967 CE794:CF967 U794:AA967 DA954:DN967 GC956 FQ850:FR967 ER807:ES967 EV875:EW967 FF883:FF967 GO918:GO967 GT794:GT967 FZ927:FZ967 IB794:IB967 FU849:FU967 EO895:EO967 GM794:GM967 GK794:GK967 GY794:GZ967 IL794:IM967 EA849:EJ967 HU794:HZ967 HJ794:HJ967 FI895:FI967 EI968 DA971:DP1088 U1230:Y1230 AA1230 U969:AA1229 DO1385:DP1498 GC1650 BR1764:BV1764 DC1810:DN1811 W1812:X1821 V1822:X1822 DE1759 DE1758:DF1758 CK1793:CK1805 X1836 W1823:X1835 BZ1812:CA1836 BZ1838:BZ1839 CA1837:CA1839 U1823:V1840 W1837:X1840 S1810:S1849 U1841:X1849 Y1810:Y1849 AA1810:AA1849 R1812:R1849 CB1812:CB1858 CP1812:CQ1842 Z1812:Z1849 CX1767:CY1767 O1800:O1809 DE1760:DF1809 DA1758:DD1809 DC1858:DN1858 DG1758:DN1809 DA1385:DN1757 CJ1793:CJ1858 CK1807:CK1858 BZ1840:CA1858 DA1812:DN1857 GB1746:GC1746 EE1770:EE1771 GC1764 GC1773 ED1765:EE1769 GC1785 EA1799:EB1809 GC1799 GC1782 EC1804 EC1805:ED1809 EC1799:ED1803 EE1799:EE1809 FL1809 IM1793:IM1795 FU1800:FU1835 GC1837 GQ1835:GQ1837 GC1842 GC1853 GC1815 FI1776:FI1784 FL1767 FF1810:FF1814 FL1756:FL1758 IL1793:IL1858 IM1797:IM1858 FI1786:FI1853 FF1777:FF1808 FW2122:FX2154 ED1772:EE1798 EA1765:EC1798 FI1758:FI1774 FF1743:FF1775 GC1737:GC1739 FL1737 FI1528:FI1756 FZ1468:FZ1814 EF1765:EJ1809 FZ1816:FZ1852 DA1883:DE1883 DG1883:DN1883 DA1859:DN1880 FZ1854:FZ1881 CJ1859:CK1995 CP1844:CQ1995 CV1768:CY1995 BR1765:BU1995 O1812:O1995 U1850:AA1995 AT1812:AT1995 AV1812:AV1995 BZ1859:CB1995 R1850:S1995 CE1811:CF1995 DA1884:DN1995 FQ1811:FR1995 ER1811:ES1995 EV1811:EW1995 FF1816:FF1995 GO1823:GO1995 GT1823:GT1995 FZ1883:FZ1995 FU1837:FU1995 FI1856:FI1995 IL1859:IM1995 BR2122:BU2150 FI2122:FI2135 EA2122:EJ2150 IL2122:IM2150 FI2137:FI2140 BS2151:BU2152 CP2122:CQ2154 CS2122:CT2154 O2122:O2154 CJ2122:CK2154 CV2122:CY2154 BJ2151:BJ2153 AV2122:AV2154 AT2122:AT2154 BZ2122:CB2154 CE2122:CF2154 BR2153:BU2154 R2122:S2154 U2122:AA2154 DA2122:DN2132 EB2151 ED2151 EF2151:EJ2151 EV2122:EW2151 EW2152 EY2152 FC2152 FR2142 FU2122:FU2154 FI2142:FI2154 FF2122:FF2154 FZ2122:FZ2154 ER2122:ES2154 EN2138 EA2152:EJ2154 EV2153:EW2154 GM2122:GM2154 GK2122:GK2154 GY2122:GZ2154 GO2122:GO2154 GT2122:GT2154 HJ2122:HJ2154 HU2122:HZ2152 HU2153:HX2153 HZ2153:IA2153 IB2122:IB2154 HU2154:HZ2154 DA2182:DN2185 DC2187:DD2188 DE2186:DN2188 DA2186:DB2188 DA2189:DN2190 DE2197 DF2191:DN2197 DE2191:DE2195 DA2191:DD2197 FY2188 EO2182:EO2190 FY2197 U2182:AA2236 U2237:Y2237 AA2237 BJ2754:BL3449 BJ512:BK551 DA839:DP850 DA838:DG838 DI838:DP838 DA852:DP857 DA851:DG851 DI851:DP851 DA859:DP949 DA858:DG858 DI858:DP858 DA1090:DP1090 DA1089:DG1089 DI1089:DP1089 DA1092:DP1117 DA1091:DG1091 DI1091:DP1091 DA1118:DG1118 DI1118:DP1118 DA1882:DN1882 DA1881:DG1881 DI1881:DN1881 DA2134:DN2154 DA2133:DG2133 DI2133:DN2133 EA1812:EJ1995 EO2122:EO2137 EO2139:EO2154 FQ2122:FR2141 FQ2143:FR2154 FW794:FX967 FW2004 FW2020 GT1775:GT1821 O91:O317 O794:O962 R794:S967 AT2182:AT2304 AV2182:AV2304 CS2182:CT2304 CP2182:CQ2304 CV2182:CY2304 CE2182:CF2304 O2182:O2304 U2238:AA2304 CJ2182:CK2304 BZ2182:CB2304 BJ2298:BL2299 R2182:S2304 BR2182:BU2304 DA2198:DN2304 FI2182:FI2285 GC2286 GF2289 GC2292 FU2182:FU2304 EO2192:EO2304 GM2182:GM2304 GK2182:GK2304 GY2182:GZ2304 FQ2182:FR2304 HJ2256:HJ2304 FI2287:FI2304 IL2229:IM2304 GO2182:GO2304 GT2182:GT2304 IB2182:IB2304 ER2182:ES2304 EV2182:EW2304 FF2182:FF2304 EA2182:EJ2304 FZ2182:FZ2304 FW2182:FX2304 HU2182:HZ2304 V2324:AB2324 V2322:AA2323 V2325:AA2326 CP2319:CQ2324 U2319:AA2321 U2322:U2326 EW2338 EO2319:EO2328 EV2319:EW2337 CS2319:CT2378 CP2326:CQ2378 CV2319:CY2378 CE2319:CF2378 O2319:O2378 BR2319:BU2378 R2319:S2378 CJ2319:CK2378 U2327:AA2378 AT2319:AT2378 AV2319:AV2378 BZ2319:CB2378 CS2380:CT2383 CP2380:CQ2383 CV2380:CY2383 CE2380:CF2383 O2380:O2383 BR2380:BU2383 DA2380:DN2383 CJ2380:CK2383 BJ2380:BK2383 U2380:AA2383 AT2380:AT2383 AV2380:AV2383 BZ2380:CB2383 DA2319:DN2378 FQ2319:FR2378 ER2319:ES2378 EV2339:EW2378 FF2319:FF2378 GO2319:GO2378 GT2319:GT2378 FZ2319:FZ2378 IB2319:IB2378 FU2319:FU2378 EO2338:EO2378 GM2319:GM2378 GK2319:GK2378 GY2319:GZ2378 FI2319:FI2378 HJ2319:HJ2378 IL2319:IM2378 HU2319:HZ2378 FW2319:FX2378 EA2319:EJ2378 FQ2380:FR2383 ER2380:ES2383 EV2380:EW2383 FF2380:FF2383 GO2380:GO2383 GT2380:GT2383 FZ2380:FZ2383 IB2380:IB2383 FU2380:FU2383 EO2380:EO2383 GM2380:GM2383 GK2380:GK2383 GY2380:GZ2383 FI2380:FI2383 HJ2380:HJ2383 IL2380:IM2383 HU2380:HZ2383 FW2380:FX2383 EA2380:EJ2383 AT2385:AT2417 EA2385:EJ2461 EA2489 GC2469 EC2489 EE2462:EJ2513 EA2462:ED2488 EA2490:ED2513 FH2547 BK2752:BL2753 EA2714:EH2714 EJ2714 EA2715:EJ2751 ES2754 ER2752:ER2754 HX2752 HZ2752 GY2752 FL3053 BS3420:BU3420 BR3421:BU3449 R2380:S2383 R2385:S2751 IL2385:IM2751 HJ2385:HJ2751 FI2385:FI2751 HU2385:HZ2751 GY2385:GZ2751 GK2385:GK2751 GM2385:GM2751 EO2385:EO2751 FU2385:FU2751 IB2385:IB2751 FW2385:FX2751 FZ2385:FZ2751 GT2385:GT2751 GO2385:GO2751 FF2385:FF2751 EV2385:EW2751 ER2385:ES2751 FQ2385:FR2751 DA2385:DN2751 O2385:O2751 CE2385:CF2751 BZ2385:CB2751 BR2385:BU2751 CV2385:CY2751 CP2385:CQ2751 CS2385:CT2751 CJ2385:CK2751 U2385:AA2751 AV2385:AV2751 AT2419:AT2751 EA2514:EJ2713 FQ2754:FR3417 ER2755:ES3417 FF2754:FF3417 GO2754:GO3417 GT2754:GT3417 FZ2754:FZ3417 IB2754:IB3417 FU2754:FU3417 EO2754:EO3417 GM2754:GM3417 GY2754:GZ3417 FI2754:FI3417 IL2754:IM3417 GK2754:GK3417 HJ2754:HJ3417 EA2754:EJ3417 FW2754:FX3417 HU2754:HZ3417 R969:S1809 O964:O1798 FW969:FX1995 DA1119:DP1384 HJ969:HJ1995 HU969:HZ1995 IB969:IB1995 GY969:GZ1995 GK969:GK1995 GM969:GM1995 EO969:EO1995 CS969:CT1995 ER969:ES1809 FU969:FU1798 GO969:GO1821 FQ969:FR1809 GT969:GT1773 EA969:EJ1764 EV969:EW1809 FF969:FF1741 AV969:AV1809 CP969:CQ1810 CE969:CF1809 BZ969:CB1809 CJ969:CK1792 CV969:CY1766 BR969:BU1763 U1231:AA1809 AT969:AT1809 FI969:FI1526 FZ969:FZ1466 IL969:IM1792 BR2754:BU3419 O2754:O3449 U2754:AA3449 AV2754:AV3449 AT2754:AT3449 CE2755:CF3449 BZ2754:CB3449 CV2754:CY3449 CP2754:CQ3449 CS2754:CT3449 CJ2754:CK3449 DA2754:DN3449 R2754:S3449 BM2:BN3449 CH2:CH3449 DA2:DP28 DS2:DS1498 DQ2:DR3449 DT2:DV3449 EO2330:EO2336 EV2754:EW3417 HJ2:HJ28 HK2:HL3449 IL2:IM28 IO2:IO28 IO88:IO317 IO512:IO551 IO562:IO669 IO683:IO706 IO723:IO737 IO740:IO741 IO760:IO761 IO794:IO967 IO2122:IO2150 IO2229:IO2304 IO2319:IO2378 IO2380:IO2383 IO2385:IO2751 IO2754:IO3417 IO969:IO1995 IN2:IN3449 IP2:IR3449 BJ2:BL28 BL32 BL35:BL36 BL39 BL42:BL44 BL48 BL51:BL54 BL56:BL58 BL60:BL64 BL67:BL68 BL71:BL72 BL77:BL78 BL82 BL84 BL86:BL87 BL89 BJ91:BL275 BJ276:BK317 BL276:BL557 BJ562:BK567 BL560:BL567 BJ568:BL664 BJ665:BK669 BL665:BL718 BL720 BJ794:BK795 BL722:BL795 BJ796:BL967 BJ969:BL1807 BJ1808:BK1809 BL1808:BL1811 BJ1812:BL1995 BL1999 BL2001 BL2005 BL2007 BL2010:BL2011 BL2017 BL2019:BL2020 BL2022 BL2025:BL2026 BL2028:BL2029 BL2032 BL2034:BL2035 BL2037:BL2040 BL2042:BL2043 BL2045:BL2046 BL2048:BL2049 BL2052 BL2056 BL2060 BL2062:BL2063 BL2066:BL2068 BL2071:BL2074 BL2076:BL2084 BL2087:BL2089 BL2092 BL2094:BL2096 BJ2122:BK2129 BL2098:BL2129 BJ2130:BL2149 BJ2182:BK2250 BJ2150:BK2150 BL2150:BL2250 BJ2251:BL2296 BK2297:BL2297 BJ2300:BK2304 BL2300:BL2305 BL2308 BL2312 BL2315:BL2317" name="Rango2_99"/>
    <protectedRange algorithmName="SHA-512" hashValue="XM8+0Jh5zLWw02PI0Lt8dLqjTcW5ulySion19FAnruDN6QRp4UwcVqdfQxnOQAItgpWG7rNsELzjwy0iXOonxw==" saltValue="Sd4WFUedDfLKoMQTDrxJuQ==" spinCount="100000" sqref="K2:K54 K125:K141 K234:K317 K512:K551 K562:K669 K683:K706 K723:K737 K740:K741 K794:K967 K1872:K1995 K2107:K2154 K2182:K2304 K2319:K2378 K2380:K2383 K2385:K2751 K969:K1736 K2754:K3449" name="Rango2_88_4_4"/>
    <protectedRange algorithmName="SHA-512" hashValue="EMMPgE8t/az1rHHzaZAQIhz+GQV0k2O/tQGA96sJqEEMzz1efIRa4CcLzC7iY9CCscto3g7dwz41haOE28iXYg==" saltValue="CVzFsG4X4LXUMo7796PiDQ==" spinCount="100000" sqref="L2:M54 J2:J54 B2:H54 L125:M141 J125:J141 B125:H141 J234 B234:B249 H256 B251:B263 D234:H255 D256:F256 D257:H263 B264:H317 L234:M317 J236:J317 B512:H512 J512:J551 L512:M551 B513:B551 D513:H551 C513:C561 J562:J669 L562:M669 B562:H669 E683:H683 J683:J699 L683:M699 B683:B706 J701:J706 L701:M706 L700 D684:H706 B723:B729 D723:H729 C730:H730 J723:J737 L723:M737 D740:H741 L740:M741 J740:J741 D731:H737 C731:C755 EA802 EC802 EE802 FF862 B794:H950 J794:J967 E964:H967 L794:M967 B951:C999 DA953 D951:H963 D964:D968 D969:H999 K1776 M1812:M1820 H1823 G1812:H1822 G1824:H1830 L1821:M1830 J1812:J1830 D1810:D1811 D1812:F1830 J1782:J1809 J1754:J1780 B1738:C1871 D1738:H1809 D1832:H1871 J1832:J1886 B1872:H1888 B1904 B1889:B1902 C1889:H1904 L1832:M1995 J1888:J1995 B1905:H1995 B2107:B2121 D2107:H2121 B2155:B2228 J2107:J2151 J2153:J2154 L2107:M2154 B2122:H2154 J2182:J2212 D2182:H2228 B2229:H2229 F2231:H2231 J2214:J2239 B2230:C2255 D2230:H2230 D2231:D2232 D2233:H2255 J2241:J2304 L2182:M2304 B2256:H2304 BJ2297 E2321:G2321 B2319:H2319 H2320:H2321 E2322:H2326 B2320:C2360 D2320:G2320 D2321:D2326 D2327:H2360 B2361:H2361 J2319:J2378 L2319:M2378 B2362:B2378 J2380:J2383 L2380:M2383 B2380:B2383 B2385:B2388 D2362:H2378 D2380:H2383 D2385:H2388 C2362:C2388 B2389:H2389 B2390:B2421 B2423:B2513 C2390:H2513 J2385:J2570 A2714:H2714 B2754:B2757 B2715:B2751 D2752 EI2714 D2754:H2757 D2715:H2751 C2715:C2757 L3142 G3425:H3425 E3422:H3424 J3418:J3449 L3143:M3449 D3427:D3449 B3418:B3442 H3427:H3449 E3427:G3442 E3444:G3449 F3443:G3443 L969:M1809 D3418:H3421 D3422:D3425 D3426:H3426 J2572:J2751 L2385:M2751 B2514:H2713 J2754:J3416 B2758:H3417 L2754:M3141 B1000:H1737 J969:J1752 B3444:B3449" name="Rango2_10"/>
    <protectedRange algorithmName="SHA-512" hashValue="G+iZEOxoI/CKLu0V8qsKD8cCdR7Dbjppkbkg/PsMRK1gAAPryNNi/JjhB0c9rHofUpnvlUUTwrtuZjU4RQXvuQ==" saltValue="DFH7xDlsGCxpx8zAvbZJEQ==" spinCount="100000" sqref="FC905 FB2:FB3449" name="Rango2_84"/>
    <protectedRange algorithmName="SHA-512" hashValue="YXHanhqXL0e4jPrzkCF8r/22WmlCviFUW909WKuG1JOcU0mp0/Huh0aP3EaGYxV2ep0WGu48HsShAy4Ka2uOiw==" saltValue="h/7U5iwJm7DLR4tRVfwZYw==" spinCount="100000" sqref="GI2:GI28 GU2:GU3449 GI198:GI230 GC198:GC286 GC290:GC293 GC295:GC305 GC307:GC310 GC312:GC317 GI235:GI317 GC512:GC551 GI512:GI551 GC562:GC648 GC650:GC653 GI562:GI669 GC655:GC669 GC683:GC706 GC722:GC731 GC736:GC737 GI683:GI737 GI740:GI741 GC740:GC741 GC745:GC746 GI760:GI761 GC761 GC767 GI765:GI768 GC800 GC802 GC805 GC807 GC809 GC818 GC825:GC828 GC812:GC815 GC821:GC823 FZ812 GF823 GF833 GC832:GC833 GF838 GF854 GF846:GF847 GF849 GF851 GC838:GC851 GF856 GF861 FZ872 GF871 GC853:GC879 GC881:GC882 GC884:GC885 GC907:GC933 GC888:GC899 GC901:GC904 FZ926 FZ898:FZ899 GF940 GC935:GC942 GC944:GC955 GI794:GI967 GC957:GC967 FZ1467 GC1528:GC1649 GC1651:GC1736 GO1822 GT1822 GC1783:GC1784 GC1838:GC1841 GC1843:GC1852 GC1816:GC1836 GC1800:GC1814 GC1786:GC1797 GC1774:GC1781 GC1765:GC1772 GC1747:GC1763 GC1740:GC1745 FZ1882 GC1854:GC1995 GC2107:GC2154 GI2107:GI2154 GI2182:GI2255 GI2257 GI2259:GI2264 GC2182:GC2285 GC2287:GC2291 GI2266:GI2304 GC2293:GC2304 GC2319:GC2339 GI2319:GI2378 GC2361:GC2378 GI2380:GI2383 GC2380:GC2383 GC2385:GC2468 GC2470:GC2751 GI2385:GI2751 GI2754:GI3417 GC2754:GC3417 GI969:GI1995 GC969:GC1526 EK2:EK3449 ET2:ET3449 EX2:EX3449 FD2:FD3449 FG2:FG3449 FJ2:FJ3449 FM2:FM3449 FS2:FS3449 FV2:FV3449 GA2:GA3449 GC2:GC28 GD2:GD3449 GG2:GG3449 GP2:GP3449" name="Rango2_33"/>
    <protectedRange algorithmName="SHA-512" hashValue="D8TacORwT7iz0mF9GEucchnMHfB5er2FFjQsxyeWWyeJkM6Bt3gYQ3LbcHPxZXFpVAYtFOuTrzYOCJrlZDx16g==" saltValue="QtCzIBktdS4NZkOEGcLTRQ==" spinCount="100000" sqref="IW2:IW28 IW206:IW317 IW512:IW551 IW562:IW669 IW683:IW729 IW738 IW761:IW766 IW768 IW781:IW786 IS826 IS811 IS821 JO821 JQ821 JO836:JO837 JQ836:JQ837 IS851 IW794:IW967 JO1739 IS1880 IS1882:IS1884 JO1882 JO1884 JT1923:JU1923 JT1952:JU1952 IW2107:IW2150 IW2182:IW2232 IW2234:IW2304 IW2319:IW2378 IW2380:IW2383 IW2385:IW2751 IW969:IW1995 IW2754:IW3449" name="Rango2_41"/>
    <protectedRange algorithmName="SHA-512" hashValue="pL4tgTKqwEsWSIEGFTBd+4pvEhE7d5Q99Eijs+L/Y1rhA0saQGGRJw5Pv2HLOP0quglztFwB6WVnQ1YGxd4AiQ==" saltValue="IF5mhk2RcoEjrcYppes1VA==" spinCount="100000" sqref="FT2:FT28 FT204:FT317 FT512:FT551 FT562:FT669 FT683:FT706 FT722:FT737 FT740:FT741 FT761 FT756:FT758 FT765:FT768 FT794:FT967 FU1799 FT2107:FT2154 FT2182:FT2304 FT2319:FT2378 FT2380:FT2383 FT2385:FT2752 FT2754:FT3417 FT969:FT1995" name="Rango2_30"/>
    <protectedRange algorithmName="SHA-512" hashValue="62ha4X/QVW9175kB83jpH9hzZy6uWEX3g6Szv+9mbhChlN3r4yygsbXLVarY0QFL+r7x2V9KtdkRVxMDuiXMGw==" saltValue="X2NRImaa8nLHcduAG1+DVw==" spinCount="100000" sqref="AK2:AK3449"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499:OH1500 B3468 B3450:C3467 FE2:FE28 GX2:GX28 EY2:FA28 FC2:FC28 FH1:FI1 FQ1:FZ1 GB1:GC1 GE1:GF1 GH1:HC1 HJ1:HN1 JD1:KW1 NM1 IT2:IV28 OD1:OE1 HZ1:JB1 FH2:FH28 FK1:FL28 OH1:XFC1 FN1:FO28 HD2:HI28 IX2:IX28 MQ29:MT54 AD57:AD61 FE55:FE59 FH55:FH59 FK55:FL59 FN55:FO59 HD55:HI59 FL60 FO60 FE61 FK61:FL61 FC55:FC61 EY55:FA61 GX55:GX61 EN55:EN61 FN61:FO61 HD61:HI61 HS55:HT61 FH61 JD60:JM60 IT55:IV61 IX55:IX61 HE62:HI81 MQ62:MT83 KJ82:MP83 FE82:FE141 FH82:FH141 FK82:FL141 FN82:FO141 HD82:HI141 FL142 FO142 FK143:FL161 FK162 GF164 FK163:FL179 FK180 JD142:JM142 KR145:MT145 FN143:FO230 FO231:FO234 FH143:FH286 FK181:FL288 GF288 FH287:FI289 GC288:GC289 FK289:FK290 FH290:FH291 GF291 FH292:FI294 GC294 AD82:AD317 FK291:FL306 FK307 FK308:FL317 HD143:HI317 FH295:FH317 FN235:FO317 FE143:FE317 HS82:HT317 EN82:EN317 FC82:FC317 EY82:FA317 GX82:GX317 IX82:IX317 IT82:IV317 AD512:AD551 FH512:FH524 FH525:FI525 HS512:HT551 FN512:FO551 FC512:FC551 EY512:FA551 GX512:GX551 EN512:EN551 FH526:FH551 FE512:FE551 FK512:FL551 HD512:HI551 IT512:IV551 IX512:IX551 MQ318:MT556 AD562:AD669 GF644 GX562:GX669 EY562:FA669 FC562:FC669 FH562:FH669 EN562:EN669 FN562:FO669 FE562:FE669 FK562:FL669 HS557:HT669 IX557:IX669 IT557:IV669 AD683:AD706 EY683:FA706 FC683:FC706 FE683:FE706 FH683:FH706 FK683:FL706 GX683:GX706 JC670:JC684 MQ670:MT684 JD683:JM684 JY670:KE682 KO670:MP682 FE723:FE729 FH722:FH729 FK721:FL729 FN683:FO729 HD562:HI729 IX683:IX729 IT683:IV729 AD723:AD737 AD740:AD741 GX723:GX737 EY721:FA737 FC721:FC737 FL730:FL737 FO730:FO737 HS683:HT737 EN683:EN737 EN740:EN741 FO740:FO741 FL740:FL741 FC740:FC741 EY740:FA741 GX740:GX741 HS740:HT741 HD745:HI745 HS747 HD747:HI749 HD752:HI752 LK738:MP738 KU730:MP737 KU739:MP741 JY746:KE747 LO745:MP747 LX748:MP748 ML749:MP749 JY750:KE752 LO750:MP752 MQ730:MT753 JY755:KE755 LO754:MT755 GX756:GX759 FK760:FL761 FN760:FO761 EN760:EN761 HD755:HI761 FH761 EY760:FA761 FC760:FC761 FK765:FL767 EY766:FA766 FC766 FE766 FN765:FO768 GX766:GX768 FE768 FH768 EY768:FA768 FC768 HS766:HT768 HD765:HI768 JS756 JS758 JV759:JW760 IX761:IX766 IT761:IV766 JV767:JW767 IX768 IT768:IV768 IT781:IV786 IX781:IX786 MQ756:MT793 GC794 FH794:FI794 FH795 FK794:FK795 FC794:FC796 FH796:FI796 GC796 FK796:FL796 FL801 FI798:FI799 GC798:GC799 GF799 FI801 GC801 FL797:FL799 FH797:FH802 FK797:FK802 FH803:FI803 GC803 FK803:FL803 FK804 FE794:FE805 FH804:FH805 EN794:EN805 FH806:FI806 GC806 EN806:EO806 FK805:FL810 FK813:FL815 FK811:FK812 FK817:FL822 FK816 FK824:FL824 FK823 FK826:FL828 FK825 FK829:FK830 FK831:FL832 FK833 FH836:FI836 FH807:FH835 FH837 FH839:FH840 FH838:FI838 FH841:FI841 FK834:FL844 EI845 FK848:FL848 FK849 FK845:FK847 FH851:FI851 FH842:FH850 FK850:FL853 FK854:FK855 FK856:FL857 FK858 FK865 FK859:FL864 FK866:FL870 FK871 FH852:FH873 FH874:FI874 FK872:FL877 FK878 FK880 FK879:FL879 FE807:FE881 FE882:FF882 FK893 FH892:FH893 FH891:FI891 FH875:FH889 EN807:EN893 FK881:FL892 FK894:FL906 FK908:FL929 FK907 FK930 FH894:FI894 FK931:FL942 FK943 FC798:FC904 JP826 JP812 JP821 JR821:JW821 JR812:JW812 JR826:JW826 LG823:MP823 JP836:JP837 JR836:JW837 LG843:MP843 LW842:MP842 LO847:MP847 LK847:LL847 LK846:MP846 LG846:LJ847 LG848:MP848 LS861:MP861 LK861:LP861 LK860:MP860 JP863 LO863:MP863 JR863:JW863 LD878 LD877:MP877 LG878:MP878 LE947 LE948:LF949 LG919:LL919 LO919:MP919 LE894:LF946 LG920:MP949 LG894:MP918 AD794:AD967 FE883:FE967 GX794:GX967 EY794:FA967 FC906:FC967 EN895:EN967 FN794:FO967 HS794:HT967 FK944:FL967 FH895:FH967 HD794:HI967 HD968 HF968 LG952:MP952 IT794:IV957 IT960:IU960 IT959:IV959 IT958:IU958 MQ810:MT970 IT969:IV970 IX794:IX967 JB968 IT966:IU967 IT961:IV965 IT971:IU971 IT972:IV973 IT974:IU974 IT975:IV977 IT978:IU978 FI1527 FH1330:FH1657 FH1659:FH1736 MQ1385:MT1498 A1792 AD1816:AD1845 AD1854 FE1738:FE1775 FK1738:FL1743 FH1738:FH1774 FH1785:FI1785 GF1774 GT1774 FH1775:FI1775 FK1773:FL1776 FL1768:FL1772 FK1777:FK1809 FH1786:FH1853 FL1777:FL1808 FH1776:FH1784 FL1759:FL1766 FK1744:FK1772 FL1744:FL1755 FO1737 JP1739:JW1739 JD1737:JM1737 FE1777:FE1878 FH1856:FH1878 FK1811:FL1878 FN1738:FO1878 HD1738:HI1878 FL1879 FO1879 JD1879:JM1879 KR1881:KV1881 KU1884:KV1884 KK1881:KP1881 KK1882 KL1882:KV1883 KX1884:LB1884 KX1882:MP1883 KX1880:LB1881 LO1884:MP1884 JO1883:JW1883 JP1880:JW1882 JP1884:JW1884 AD1859:AD1995 FH1880:FH1995 FK1880:FL1995 FE1880:FE1995 HD1880:HI1995 JV1923:JW1923 IZ1885:JM1995 LD1953:MP1995 KQ1989:LC1995 KQ1988:LB1988 KQ1953:KQ1987 KY1953:LC1987 KR1953:KX1969 KR1971:KX1987 KS1970:KX1970 JV1952:JW1952 HD2107:HI2150 FI2136 FI2141 IT2107:IV2150 IX2107:IX2150 AD2107:AD2154 FC2107:FC2151 EY2107:FA2151 EZ2152:FA2152 FK2107:FL2154 FN1880:FO2154 JD2229:JM2255 FC2153:FC2154 EY2153:FA2154 FE2107:FE2154 FH2107:FH2154 GX2107:GX2154 HS2107:HT2154 EN2107:EN2137 EN2139:EN2154 AD2229:AD2304 GH2256:GI2256 GE2257:GF2257 GI2258 GH2259:GH2262 GH2264 GH2265:GI2265 GH2266 GH2278 FH2229:FH2285 GB2286 FH2286:FI2286 FY2288 FE2229:FE2289 GB2292 FY2292:FY2293 GE2298:GF2298 FY2298:FY2299 FY2301:FY2302 GX2229:GX2304 EY2229:FA2304 FC2229:FC2304 HD2256:HI2304 FK2229:FL2304 EN2229:EN2304 FN2229:FO2304 FH2287:FH2304 FE2292:FE2304 HS2229:HT2304 IT2229:IV2304 IX2229:IX2304 CP2325:CQ2325 EO2337 EN2319:EN2336 AD2319:AD2378 AD2380:AD2383 FE2319:FE2378 GX2319:GX2378 EY2319:FA2378 FC2319:FC2378 FH2319:FH2378 FK2319:FL2378 EN2338:EN2378 FN2319:FO2378 HD2319:HI2378 HS2319:HT2378 FE2380:FE2383 GX2380:GX2383 EY2380:FA2383 FC2380:FC2383 FH2380:FH2383 FK2380:FL2383 EN2380:EN2383 FN2380:FO2383 HD2380:HI2383 HS2380:HT2383 IX2319:IX2378 IT2319:IV2378 IX2380:IX2383 IT2380:IV2383 LG2439:MP2439 FH2385:FH2546 KQ2594:MP2594 FO2754 FN2752:FN2754 HS2385:HT3417 KJ2754:KS2754 KU2754:MP2754 FK3053 FK3054:FL3417 KU3418:MP3419 JD3418:JM3449 IX2385:IX2751 IT2385:IV2751 FE2385:FE2752 FN2385:FO2751 HD2385:HI2751 EN2385:EN2751 FK2385:FL2751 FH2548:FH2751 FC2385:FC2751 EY2385:FA2751 GX2385:GX2751 AD2385:AD2751 IX2754:IX3449 FE2754:FE3417 GX2754:GX3417 EY2754:FA3417 FC2754:FC3417 FH2754:FH3417 EN2754:EN3417 FN2755:FO3417 HD2754:HI3417 FK2754:FL3052 IT979:IV1995 HS969:HT1995 EN969:EN1995 FC969:FC1995 EY969:FA1995 GX969:GX1995 AD969:AD1809 FE969:FE1736 HD969:HI1736 FK969:FL1736 IX969:IX1995 FH969:FH1328 FN969:FO1384 OH2:PK1498 AD2754:AD3449 IT2754:IV3449 N2:N3449 P2:P3449 BO1:BQ3449 CC1:CD3449 CG1:CG3449 CL1:CL3449 CN1:CO3449 CR1:CR3449 EN2:EN28 EL2:EM3449 EO2329 EU2:EU3449 FP2:FP3449 GS2:GS3449 GV2:GV3449 HA2:HC3449 HS2:HT28 HM2:HR3449 IC2:IC3449 IZ2:JM28 IZ55:JM59 IZ60:JB60 IZ61:JM61 IZ82:JM141 IZ142:JB142 IZ143:JM317 IZ512:JM551 IZ557:JM669 IZ683:JB684 IZ685:JM729 IZ761:JM766 IZ768:JM768 IZ781:JM786 IZ794:JM967 IZ1737:JB1737 IZ1738:JM1878 IZ1879:JB1879 IZ1880:JL1884 IZ2096:JM2150 IZ2229:JB2255 IZ2256:JM2304 IZ2319:JM2378 IZ2380:JM2383 IZ3418:JB3449 IZ2385:JM2751 IZ2754:JM3417 IZ969:JM1736 IY2:IY3449 JO1923:JS1923 JO2:JW28 JO55:JW61 JO82:JW317 JO512:JW551 JO557:JW669 JO683:JW729 JO761:JW766 JO768:JW768 JO781:JW786 JO794:JW811 JO813:JW820 JO822:JW825 JO827:JW835 JO838:JW862 JO864:JW967 JO1740:JW1879 JO1885:JW1922 JO1924:JW1951 JO1952:JS1952 JO1953:JW1995 JO2107:JW2150 JO2229:JW2304 JO2319:JW2378 JO2380:JW2383 JO2385:JW2751 JO2754:JW3449 JO969:JW1738 JN2:JN3449 JY2:KF28 JY55:KF61 JY82:KF317 JY512:KF551 JY557:KF669 JY683:KF729 JY756:KF768 JY781:KF786 JY794:KF967 JY2107:KF2150 JY2229:KF2304 JY2319:KF2378 JY2380:KF2383 JY2385:KF2751 JY2754:KF3449 JY969:KF1995 JX2:JX3449 KH2:KH28 KH55:KH61 KH82:KH317 KH512:KH551 KH557:KH669 KH683:KH729 KH759:KH768 KH781:KH786 KH794:KH967 KH2107:KH2150 KH2229:KH2304 KH2319:KH2378 KH2380:KH2383 KH2385:KH2751 KH2754:KH3449 KH969:KH1995 KG2:KG3449 KJ863:LL863 KJ1883:KK1883 KJ1880:KV1880 KJ1881:KJ1882 KJ1884:KS1884 KJ683:MP684 KJ1885:MP1952 KJ3418:KS3419 KJ3420:MP3449 KJ2:MT28 KJ55:MT61 KJ84:MT144 KJ145:KP145 KJ146:MT317 KJ512:MP551 KJ557:MT669 KJ685:MT729 KJ756:MP768 KJ781:MP786 KJ794:MT809 KJ823:LD823 KJ810:MP822 KJ824:MP841 KJ843:LD843 KJ842:LT842 KJ844:MP845 KJ846:LF848 KJ849:MP859 KJ860:LJ861 KJ862:MP862 KJ864:MP876 KJ877:LC878 KJ879:MP893 KJ894:LD949 KJ950:MP951 KJ952:LE952 KJ953:MP967 KJ969:MP970 KJ1385:MP1879 KJ1953:KP1995 KJ2107:MP2150 KJ2229:MP2304 KJ2319:MP2378 KJ2380:MP2383 KJ2385:MP2438 KJ2439:LE2439 KJ2594:KO2594 KJ2440:MP2593 KJ2595:MP2751 KJ2755:MP3417 KJ971:MT1384 KI2:KI3449 EP1:EQ3449 DW1:DZ3449 CZ1:CZ3449 CU1:CU3449 AD1:AD28" name="Rango2"/>
    <protectedRange algorithmName="SHA-512" hashValue="RQ91b7oAw60DVtcgB2vRpial2kSdzJx5guGCTYUwXYkKrtrUHfiYnLf9R+SNpYXlJDYpyEJLhcWwP0EqNN86dQ==" saltValue="W3RbH3zrcY9sy39xNwXNxg==" spinCount="100000" sqref="BA29:BI29 BV29:BY29" name="Rango2_88_99_1"/>
    <protectedRange algorithmName="SHA-512" hashValue="fMbmUM1DQ7FuAPRNvFL5mPdHUYjQnlLFhkuaxvHguaqR7aWyDxcmJs0jLYQfQKY+oyhsMb4Lew4VL6i7um3/ew==" saltValue="ydaTm0CeH8+/cYqoL/AMaQ==" spinCount="100000" sqref="AU29 AW29:AZ29" name="Rango2_88_91_1"/>
    <protectedRange algorithmName="SHA-512" hashValue="CHipOQaT63FWw628cQcXXJRZlrbNZ7OgmnEbDx38UmmH7z19GRYEzXFiVOzHAy1OAaAbST7g2bHZHDKQp2qm3w==" saltValue="iRVuL+373yLHv0ZHzS9qog==" spinCount="100000" sqref="AJ29 AG29:AH29 AL29" name="Rango2_88_7_5_1"/>
    <protectedRange algorithmName="SHA-512" hashValue="NkG6oHuDGvGBEiLAAq8MEJHEfLQUMyjihfH+DBXhT+eQW0r1yri7tOJEFRM9nbOejjjXiviq9RFo7KB7wF+xJA==" saltValue="bpjB0AAANu2X/PeR3eiFkA==" spinCount="100000" sqref="AM29:AS29" name="Rango2_88_65_1"/>
    <protectedRange algorithmName="SHA-512" hashValue="fPHvtIAf3pQeZUoAI9C2/vdXMHBpqqEq+67P5Ypyu4+9IWqs3yc9TZcMWQ0THLxUwqseQPyVvakuYFtCwJHsxA==" saltValue="QHIogSs2PrwAfdqa9PAOFQ==" spinCount="100000" sqref="AC29" name="Rango2_88_5_5_1"/>
    <protectedRange algorithmName="SHA-512" hashValue="LEEeiU6pKqm7TAP46VGlz0q+evvFwpT/0iLpRuWuQ7MacbP0OGL1/FSmrIEOg2rb6M+Jla2bPbVWiGag27j87w==" saltValue="HEVt+pS5OloNDlqSnzGLLw==" spinCount="100000" sqref="AI29" name="Rango2_8_7_1"/>
    <protectedRange algorithmName="SHA-512" hashValue="q2z5hEFmXS0v2chiPTC/VCoDWNlnhp+Xe6Ybfxe48vIsnB/KTJQxJv+pFUnCXfZ9T6vyJopuqFFNROfQTW/JUw==" saltValue="IctfdGJb5tOTpq+KPi9vww==" spinCount="100000" sqref="AE29:AF29" name="Rango2_88_39_1"/>
    <protectedRange algorithmName="SHA-512" hashValue="AYYX88LSDB6RDNMvSqt0KPGWPjBqTk56tMxTOlv5QD61MGTKAAQnSnudvNDWPN0Bbllh2qRQC+P5uq7goxjdrw==" saltValue="i/iPMewnks1FoXYOjKMEVg==" spinCount="100000" sqref="AB29" name="Rango2_87_6_1"/>
    <protectedRange algorithmName="SHA-512" hashValue="NUll9P9xh7KbSfMYpMxsRZLfDw/y/AzW2LSWlpXVscBDqiAxmzo71xjs+a2lh+jRa7pceOC849slke4+ZKx8LA==" saltValue="8qbkKpQ+CiQuLnqgShNvXA==" spinCount="100000" sqref="T29" name="Rango2_88_6_1"/>
    <protectedRange algorithmName="SHA-512" hashValue="KHhv3JU/LRdRrRTxxkgFceEHPZ5UzadmpZRZR3zmQRnPvkUJZuanRafIJ+qde0IWwLZSvFIQDyUAHq6v6k7XIg==" saltValue="2GKG1kCzVNNcn+vbOPuhJA==" spinCount="100000" sqref="Q29" name="Rango2_2_5_1"/>
    <protectedRange algorithmName="SHA-512" hashValue="XZw03RosI/l0z9FxmTtF29EdZ7P+4+ybhqoaAAUmURojSR5XbGfjC4f2i8gMqfY+RI9JvfdCA6PSh9TduXfUxA==" saltValue="5TPtLq2WoiRSae/yaDPnTw==" spinCount="100000" sqref="CJ29:CK29 CS29:CT29 CP29:CQ29 BZ29:CB29 O29 BJ29:BL29 R29:S29 AV29 DA29:DN29 CV29:CY29 BR29:BU29 U29:AA29 AT29 CE29:CF29" name="Rango2_99_1"/>
    <protectedRange algorithmName="SHA-512" hashValue="9+DNppQbWrLYYUMoJ+lyQctV2bX3Vq9kZnegLbpjTLP49It2ovUbcartuoQTeXgP+TGpY//7mDH/UQlFCKDGiA==" saltValue="KUnni6YEm00anzSSvyLqQA==" spinCount="100000" sqref="AD29" name="Rango2_16"/>
    <protectedRange algorithmName="SHA-512" hashValue="RQ91b7oAw60DVtcgB2vRpial2kSdzJx5guGCTYUwXYkKrtrUHfiYnLf9R+SNpYXlJDYpyEJLhcWwP0EqNN86dQ==" saltValue="W3RbH3zrcY9sy39xNwXNxg==" spinCount="100000" sqref="BA30:BI30 BV30:BY30" name="Rango2_88_99_2"/>
    <protectedRange algorithmName="SHA-512" hashValue="fMbmUM1DQ7FuAPRNvFL5mPdHUYjQnlLFhkuaxvHguaqR7aWyDxcmJs0jLYQfQKY+oyhsMb4Lew4VL6i7um3/ew==" saltValue="ydaTm0CeH8+/cYqoL/AMaQ==" spinCount="100000" sqref="AU30 AW30:AZ30" name="Rango2_88_91_2"/>
    <protectedRange algorithmName="SHA-512" hashValue="CHipOQaT63FWw628cQcXXJRZlrbNZ7OgmnEbDx38UmmH7z19GRYEzXFiVOzHAy1OAaAbST7g2bHZHDKQp2qm3w==" saltValue="iRVuL+373yLHv0ZHzS9qog==" spinCount="100000" sqref="AJ30 AG30:AH30 AL30" name="Rango2_88_7_5_2"/>
    <protectedRange algorithmName="SHA-512" hashValue="NkG6oHuDGvGBEiLAAq8MEJHEfLQUMyjihfH+DBXhT+eQW0r1yri7tOJEFRM9nbOejjjXiviq9RFo7KB7wF+xJA==" saltValue="bpjB0AAANu2X/PeR3eiFkA==" spinCount="100000" sqref="AM30:AS30" name="Rango2_88_65_2"/>
    <protectedRange algorithmName="SHA-512" hashValue="fPHvtIAf3pQeZUoAI9C2/vdXMHBpqqEq+67P5Ypyu4+9IWqs3yc9TZcMWQ0THLxUwqseQPyVvakuYFtCwJHsxA==" saltValue="QHIogSs2PrwAfdqa9PAOFQ==" spinCount="100000" sqref="AC30" name="Rango2_88_5_5_2"/>
    <protectedRange algorithmName="SHA-512" hashValue="LEEeiU6pKqm7TAP46VGlz0q+evvFwpT/0iLpRuWuQ7MacbP0OGL1/FSmrIEOg2rb6M+Jla2bPbVWiGag27j87w==" saltValue="HEVt+pS5OloNDlqSnzGLLw==" spinCount="100000" sqref="AI30" name="Rango2_8_7_2"/>
    <protectedRange algorithmName="SHA-512" hashValue="q2z5hEFmXS0v2chiPTC/VCoDWNlnhp+Xe6Ybfxe48vIsnB/KTJQxJv+pFUnCXfZ9T6vyJopuqFFNROfQTW/JUw==" saltValue="IctfdGJb5tOTpq+KPi9vww==" spinCount="100000" sqref="AE30:AF30" name="Rango2_88_39_2"/>
    <protectedRange algorithmName="SHA-512" hashValue="AYYX88LSDB6RDNMvSqt0KPGWPjBqTk56tMxTOlv5QD61MGTKAAQnSnudvNDWPN0Bbllh2qRQC+P5uq7goxjdrw==" saltValue="i/iPMewnks1FoXYOjKMEVg==" spinCount="100000" sqref="AB30" name="Rango2_87_6_2"/>
    <protectedRange algorithmName="SHA-512" hashValue="NUll9P9xh7KbSfMYpMxsRZLfDw/y/AzW2LSWlpXVscBDqiAxmzo71xjs+a2lh+jRa7pceOC849slke4+ZKx8LA==" saltValue="8qbkKpQ+CiQuLnqgShNvXA==" spinCount="100000" sqref="T30" name="Rango2_88_6_2"/>
    <protectedRange algorithmName="SHA-512" hashValue="KHhv3JU/LRdRrRTxxkgFceEHPZ5UzadmpZRZR3zmQRnPvkUJZuanRafIJ+qde0IWwLZSvFIQDyUAHq6v6k7XIg==" saltValue="2GKG1kCzVNNcn+vbOPuhJA==" spinCount="100000" sqref="Q30" name="Rango2_2_5_2"/>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2"/>
    <protectedRange algorithmName="SHA-512" hashValue="9+DNppQbWrLYYUMoJ+lyQctV2bX3Vq9kZnegLbpjTLP49It2ovUbcartuoQTeXgP+TGpY//7mDH/UQlFCKDGiA==" saltValue="KUnni6YEm00anzSSvyLqQA==" spinCount="100000" sqref="AD30" name="Rango2_22"/>
    <protectedRange algorithmName="SHA-512" hashValue="RQ91b7oAw60DVtcgB2vRpial2kSdzJx5guGCTYUwXYkKrtrUHfiYnLf9R+SNpYXlJDYpyEJLhcWwP0EqNN86dQ==" saltValue="W3RbH3zrcY9sy39xNwXNxg==" spinCount="100000" sqref="BA31:BI31 BV31:BY31" name="Rango2_88_99_3"/>
    <protectedRange algorithmName="SHA-512" hashValue="fMbmUM1DQ7FuAPRNvFL5mPdHUYjQnlLFhkuaxvHguaqR7aWyDxcmJs0jLYQfQKY+oyhsMb4Lew4VL6i7um3/ew==" saltValue="ydaTm0CeH8+/cYqoL/AMaQ==" spinCount="100000" sqref="AU31 AW31:AZ31" name="Rango2_88_91_3"/>
    <protectedRange algorithmName="SHA-512" hashValue="CHipOQaT63FWw628cQcXXJRZlrbNZ7OgmnEbDx38UmmH7z19GRYEzXFiVOzHAy1OAaAbST7g2bHZHDKQp2qm3w==" saltValue="iRVuL+373yLHv0ZHzS9qog==" spinCount="100000" sqref="AJ31 AG31:AH31 AL31" name="Rango2_88_7_5_3"/>
    <protectedRange algorithmName="SHA-512" hashValue="NkG6oHuDGvGBEiLAAq8MEJHEfLQUMyjihfH+DBXhT+eQW0r1yri7tOJEFRM9nbOejjjXiviq9RFo7KB7wF+xJA==" saltValue="bpjB0AAANu2X/PeR3eiFkA==" spinCount="100000" sqref="AM31:AS31" name="Rango2_88_65_3"/>
    <protectedRange algorithmName="SHA-512" hashValue="fPHvtIAf3pQeZUoAI9C2/vdXMHBpqqEq+67P5Ypyu4+9IWqs3yc9TZcMWQ0THLxUwqseQPyVvakuYFtCwJHsxA==" saltValue="QHIogSs2PrwAfdqa9PAOFQ==" spinCount="100000" sqref="AC31" name="Rango2_88_5_5_3"/>
    <protectedRange algorithmName="SHA-512" hashValue="LEEeiU6pKqm7TAP46VGlz0q+evvFwpT/0iLpRuWuQ7MacbP0OGL1/FSmrIEOg2rb6M+Jla2bPbVWiGag27j87w==" saltValue="HEVt+pS5OloNDlqSnzGLLw==" spinCount="100000" sqref="AI31" name="Rango2_8_7_3"/>
    <protectedRange algorithmName="SHA-512" hashValue="q2z5hEFmXS0v2chiPTC/VCoDWNlnhp+Xe6Ybfxe48vIsnB/KTJQxJv+pFUnCXfZ9T6vyJopuqFFNROfQTW/JUw==" saltValue="IctfdGJb5tOTpq+KPi9vww==" spinCount="100000" sqref="AE31:AF31" name="Rango2_88_39_3"/>
    <protectedRange algorithmName="SHA-512" hashValue="AYYX88LSDB6RDNMvSqt0KPGWPjBqTk56tMxTOlv5QD61MGTKAAQnSnudvNDWPN0Bbllh2qRQC+P5uq7goxjdrw==" saltValue="i/iPMewnks1FoXYOjKMEVg==" spinCount="100000" sqref="AB31" name="Rango2_87_6_3"/>
    <protectedRange algorithmName="SHA-512" hashValue="NUll9P9xh7KbSfMYpMxsRZLfDw/y/AzW2LSWlpXVscBDqiAxmzo71xjs+a2lh+jRa7pceOC849slke4+ZKx8LA==" saltValue="8qbkKpQ+CiQuLnqgShNvXA==" spinCount="100000" sqref="T31" name="Rango2_88_6_3"/>
    <protectedRange algorithmName="SHA-512" hashValue="KHhv3JU/LRdRrRTxxkgFceEHPZ5UzadmpZRZR3zmQRnPvkUJZuanRafIJ+qde0IWwLZSvFIQDyUAHq6v6k7XIg==" saltValue="2GKG1kCzVNNcn+vbOPuhJA==" spinCount="100000" sqref="Q31" name="Rango2_2_5_3"/>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3"/>
    <protectedRange algorithmName="SHA-512" hashValue="9+DNppQbWrLYYUMoJ+lyQctV2bX3Vq9kZnegLbpjTLP49It2ovUbcartuoQTeXgP+TGpY//7mDH/UQlFCKDGiA==" saltValue="KUnni6YEm00anzSSvyLqQA==" spinCount="100000" sqref="AD31" name="Rango2_24"/>
    <protectedRange algorithmName="SHA-512" hashValue="RQ91b7oAw60DVtcgB2vRpial2kSdzJx5guGCTYUwXYkKrtrUHfiYnLf9R+SNpYXlJDYpyEJLhcWwP0EqNN86dQ==" saltValue="W3RbH3zrcY9sy39xNwXNxg==" spinCount="100000" sqref="BA32:BI32 BV32:BY32" name="Rango2_88_99_4"/>
    <protectedRange algorithmName="SHA-512" hashValue="fMbmUM1DQ7FuAPRNvFL5mPdHUYjQnlLFhkuaxvHguaqR7aWyDxcmJs0jLYQfQKY+oyhsMb4Lew4VL6i7um3/ew==" saltValue="ydaTm0CeH8+/cYqoL/AMaQ==" spinCount="100000" sqref="AU32 AW32:AZ32" name="Rango2_88_91_4"/>
    <protectedRange algorithmName="SHA-512" hashValue="CHipOQaT63FWw628cQcXXJRZlrbNZ7OgmnEbDx38UmmH7z19GRYEzXFiVOzHAy1OAaAbST7g2bHZHDKQp2qm3w==" saltValue="iRVuL+373yLHv0ZHzS9qog==" spinCount="100000" sqref="AJ32 AG32:AH32 AL32" name="Rango2_88_7_5_4"/>
    <protectedRange algorithmName="SHA-512" hashValue="NkG6oHuDGvGBEiLAAq8MEJHEfLQUMyjihfH+DBXhT+eQW0r1yri7tOJEFRM9nbOejjjXiviq9RFo7KB7wF+xJA==" saltValue="bpjB0AAANu2X/PeR3eiFkA==" spinCount="100000" sqref="AM32:AS32" name="Rango2_88_65_4"/>
    <protectedRange algorithmName="SHA-512" hashValue="fPHvtIAf3pQeZUoAI9C2/vdXMHBpqqEq+67P5Ypyu4+9IWqs3yc9TZcMWQ0THLxUwqseQPyVvakuYFtCwJHsxA==" saltValue="QHIogSs2PrwAfdqa9PAOFQ==" spinCount="100000" sqref="AC32" name="Rango2_88_5_5_4"/>
    <protectedRange algorithmName="SHA-512" hashValue="LEEeiU6pKqm7TAP46VGlz0q+evvFwpT/0iLpRuWuQ7MacbP0OGL1/FSmrIEOg2rb6M+Jla2bPbVWiGag27j87w==" saltValue="HEVt+pS5OloNDlqSnzGLLw==" spinCount="100000" sqref="AI32" name="Rango2_8_7_4"/>
    <protectedRange algorithmName="SHA-512" hashValue="q2z5hEFmXS0v2chiPTC/VCoDWNlnhp+Xe6Ybfxe48vIsnB/KTJQxJv+pFUnCXfZ9T6vyJopuqFFNROfQTW/JUw==" saltValue="IctfdGJb5tOTpq+KPi9vww==" spinCount="100000" sqref="AE32:AF32" name="Rango2_88_39_4"/>
    <protectedRange algorithmName="SHA-512" hashValue="AYYX88LSDB6RDNMvSqt0KPGWPjBqTk56tMxTOlv5QD61MGTKAAQnSnudvNDWPN0Bbllh2qRQC+P5uq7goxjdrw==" saltValue="i/iPMewnks1FoXYOjKMEVg==" spinCount="100000" sqref="AB32" name="Rango2_87_6_4"/>
    <protectedRange algorithmName="SHA-512" hashValue="NUll9P9xh7KbSfMYpMxsRZLfDw/y/AzW2LSWlpXVscBDqiAxmzo71xjs+a2lh+jRa7pceOC849slke4+ZKx8LA==" saltValue="8qbkKpQ+CiQuLnqgShNvXA==" spinCount="100000" sqref="T32" name="Rango2_88_6_4"/>
    <protectedRange algorithmName="SHA-512" hashValue="KHhv3JU/LRdRrRTxxkgFceEHPZ5UzadmpZRZR3zmQRnPvkUJZuanRafIJ+qde0IWwLZSvFIQDyUAHq6v6k7XIg==" saltValue="2GKG1kCzVNNcn+vbOPuhJA==" spinCount="100000" sqref="Q32" name="Rango2_2_5_4"/>
    <protectedRange algorithmName="SHA-512" hashValue="XZw03RosI/l0z9FxmTtF29EdZ7P+4+ybhqoaAAUmURojSR5XbGfjC4f2i8gMqfY+RI9JvfdCA6PSh9TduXfUxA==" saltValue="5TPtLq2WoiRSae/yaDPnTw==" spinCount="100000" sqref="CJ32:CK32 CS32:CT32 CP32:CQ32 BZ32:CB32 O32 BJ32:BK32 R32:S32 AV32 DA32:DN32 CV32:CY32 BR32:BU32 U32:AA32 AT32 CE32:CF32" name="Rango2_99_4"/>
    <protectedRange algorithmName="SHA-512" hashValue="9+DNppQbWrLYYUMoJ+lyQctV2bX3Vq9kZnegLbpjTLP49It2ovUbcartuoQTeXgP+TGpY//7mDH/UQlFCKDGiA==" saltValue="KUnni6YEm00anzSSvyLqQA==" spinCount="100000" sqref="AD32" name="Rango2_25"/>
    <protectedRange algorithmName="SHA-512" hashValue="RQ91b7oAw60DVtcgB2vRpial2kSdzJx5guGCTYUwXYkKrtrUHfiYnLf9R+SNpYXlJDYpyEJLhcWwP0EqNN86dQ==" saltValue="W3RbH3zrcY9sy39xNwXNxg==" spinCount="100000" sqref="BA33:BI33 BV33:BY33" name="Rango2_88_99_5"/>
    <protectedRange algorithmName="SHA-512" hashValue="fMbmUM1DQ7FuAPRNvFL5mPdHUYjQnlLFhkuaxvHguaqR7aWyDxcmJs0jLYQfQKY+oyhsMb4Lew4VL6i7um3/ew==" saltValue="ydaTm0CeH8+/cYqoL/AMaQ==" spinCount="100000" sqref="AU33 AW33:AZ33" name="Rango2_88_91_5"/>
    <protectedRange algorithmName="SHA-512" hashValue="CHipOQaT63FWw628cQcXXJRZlrbNZ7OgmnEbDx38UmmH7z19GRYEzXFiVOzHAy1OAaAbST7g2bHZHDKQp2qm3w==" saltValue="iRVuL+373yLHv0ZHzS9qog==" spinCount="100000" sqref="AJ33 AG33:AH33 AL33" name="Rango2_88_7_5_5"/>
    <protectedRange algorithmName="SHA-512" hashValue="NkG6oHuDGvGBEiLAAq8MEJHEfLQUMyjihfH+DBXhT+eQW0r1yri7tOJEFRM9nbOejjjXiviq9RFo7KB7wF+xJA==" saltValue="bpjB0AAANu2X/PeR3eiFkA==" spinCount="100000" sqref="AM33:AS33" name="Rango2_88_65_5"/>
    <protectedRange algorithmName="SHA-512" hashValue="fPHvtIAf3pQeZUoAI9C2/vdXMHBpqqEq+67P5Ypyu4+9IWqs3yc9TZcMWQ0THLxUwqseQPyVvakuYFtCwJHsxA==" saltValue="QHIogSs2PrwAfdqa9PAOFQ==" spinCount="100000" sqref="AC33" name="Rango2_88_5_5_5"/>
    <protectedRange algorithmName="SHA-512" hashValue="LEEeiU6pKqm7TAP46VGlz0q+evvFwpT/0iLpRuWuQ7MacbP0OGL1/FSmrIEOg2rb6M+Jla2bPbVWiGag27j87w==" saltValue="HEVt+pS5OloNDlqSnzGLLw==" spinCount="100000" sqref="AI33" name="Rango2_8_7_5"/>
    <protectedRange algorithmName="SHA-512" hashValue="q2z5hEFmXS0v2chiPTC/VCoDWNlnhp+Xe6Ybfxe48vIsnB/KTJQxJv+pFUnCXfZ9T6vyJopuqFFNROfQTW/JUw==" saltValue="IctfdGJb5tOTpq+KPi9vww==" spinCount="100000" sqref="AE33:AF33" name="Rango2_88_39_5"/>
    <protectedRange algorithmName="SHA-512" hashValue="AYYX88LSDB6RDNMvSqt0KPGWPjBqTk56tMxTOlv5QD61MGTKAAQnSnudvNDWPN0Bbllh2qRQC+P5uq7goxjdrw==" saltValue="i/iPMewnks1FoXYOjKMEVg==" spinCount="100000" sqref="AB33" name="Rango2_87_6_5"/>
    <protectedRange algorithmName="SHA-512" hashValue="NUll9P9xh7KbSfMYpMxsRZLfDw/y/AzW2LSWlpXVscBDqiAxmzo71xjs+a2lh+jRa7pceOC849slke4+ZKx8LA==" saltValue="8qbkKpQ+CiQuLnqgShNvXA==" spinCount="100000" sqref="T33" name="Rango2_88_6_5"/>
    <protectedRange algorithmName="SHA-512" hashValue="KHhv3JU/LRdRrRTxxkgFceEHPZ5UzadmpZRZR3zmQRnPvkUJZuanRafIJ+qde0IWwLZSvFIQDyUAHq6v6k7XIg==" saltValue="2GKG1kCzVNNcn+vbOPuhJA==" spinCount="100000" sqref="Q33" name="Rango2_2_5_5"/>
    <protectedRange algorithmName="SHA-512" hashValue="XZw03RosI/l0z9FxmTtF29EdZ7P+4+ybhqoaAAUmURojSR5XbGfjC4f2i8gMqfY+RI9JvfdCA6PSh9TduXfUxA==" saltValue="5TPtLq2WoiRSae/yaDPnTw==" spinCount="100000" sqref="CJ33:CK33 CS33:CT33 CP33:CQ33 BZ33:CB33 O33 BJ33:BL33 R33:S33 AV33 DA33:DN33 CV33:CY33 BR33:BU33 U33:AA33 AT33 CE33:CF33" name="Rango2_99_5"/>
    <protectedRange algorithmName="SHA-512" hashValue="9+DNppQbWrLYYUMoJ+lyQctV2bX3Vq9kZnegLbpjTLP49It2ovUbcartuoQTeXgP+TGpY//7mDH/UQlFCKDGiA==" saltValue="KUnni6YEm00anzSSvyLqQA==" spinCount="100000" sqref="AD33" name="Rango2_26"/>
    <protectedRange algorithmName="SHA-512" hashValue="RQ91b7oAw60DVtcgB2vRpial2kSdzJx5guGCTYUwXYkKrtrUHfiYnLf9R+SNpYXlJDYpyEJLhcWwP0EqNN86dQ==" saltValue="W3RbH3zrcY9sy39xNwXNxg==" spinCount="100000" sqref="BA34:BI35 BV34:BY35" name="Rango2_88_99_6"/>
    <protectedRange algorithmName="SHA-512" hashValue="fMbmUM1DQ7FuAPRNvFL5mPdHUYjQnlLFhkuaxvHguaqR7aWyDxcmJs0jLYQfQKY+oyhsMb4Lew4VL6i7um3/ew==" saltValue="ydaTm0CeH8+/cYqoL/AMaQ==" spinCount="100000" sqref="AU34:AU35 AW34:AZ35" name="Rango2_88_91_6"/>
    <protectedRange algorithmName="SHA-512" hashValue="CHipOQaT63FWw628cQcXXJRZlrbNZ7OgmnEbDx38UmmH7z19GRYEzXFiVOzHAy1OAaAbST7g2bHZHDKQp2qm3w==" saltValue="iRVuL+373yLHv0ZHzS9qog==" spinCount="100000" sqref="AJ34:AJ35 AG34:AH35 AL34:AL35" name="Rango2_88_7_5_6"/>
    <protectedRange algorithmName="SHA-512" hashValue="NkG6oHuDGvGBEiLAAq8MEJHEfLQUMyjihfH+DBXhT+eQW0r1yri7tOJEFRM9nbOejjjXiviq9RFo7KB7wF+xJA==" saltValue="bpjB0AAANu2X/PeR3eiFkA==" spinCount="100000" sqref="AM34:AS35" name="Rango2_88_65_6"/>
    <protectedRange algorithmName="SHA-512" hashValue="fPHvtIAf3pQeZUoAI9C2/vdXMHBpqqEq+67P5Ypyu4+9IWqs3yc9TZcMWQ0THLxUwqseQPyVvakuYFtCwJHsxA==" saltValue="QHIogSs2PrwAfdqa9PAOFQ==" spinCount="100000" sqref="AC34:AC35" name="Rango2_88_5_5_6"/>
    <protectedRange algorithmName="SHA-512" hashValue="LEEeiU6pKqm7TAP46VGlz0q+evvFwpT/0iLpRuWuQ7MacbP0OGL1/FSmrIEOg2rb6M+Jla2bPbVWiGag27j87w==" saltValue="HEVt+pS5OloNDlqSnzGLLw==" spinCount="100000" sqref="AI34:AI35" name="Rango2_8_7_6"/>
    <protectedRange algorithmName="SHA-512" hashValue="q2z5hEFmXS0v2chiPTC/VCoDWNlnhp+Xe6Ybfxe48vIsnB/KTJQxJv+pFUnCXfZ9T6vyJopuqFFNROfQTW/JUw==" saltValue="IctfdGJb5tOTpq+KPi9vww==" spinCount="100000" sqref="AE34:AF35" name="Rango2_88_39_6"/>
    <protectedRange algorithmName="SHA-512" hashValue="AYYX88LSDB6RDNMvSqt0KPGWPjBqTk56tMxTOlv5QD61MGTKAAQnSnudvNDWPN0Bbllh2qRQC+P5uq7goxjdrw==" saltValue="i/iPMewnks1FoXYOjKMEVg==" spinCount="100000" sqref="AB34:AB35" name="Rango2_87_6_6"/>
    <protectedRange algorithmName="SHA-512" hashValue="NUll9P9xh7KbSfMYpMxsRZLfDw/y/AzW2LSWlpXVscBDqiAxmzo71xjs+a2lh+jRa7pceOC849slke4+ZKx8LA==" saltValue="8qbkKpQ+CiQuLnqgShNvXA==" spinCount="100000" sqref="T34:T35" name="Rango2_88_6_6"/>
    <protectedRange algorithmName="SHA-512" hashValue="KHhv3JU/LRdRrRTxxkgFceEHPZ5UzadmpZRZR3zmQRnPvkUJZuanRafIJ+qde0IWwLZSvFIQDyUAHq6v6k7XIg==" saltValue="2GKG1kCzVNNcn+vbOPuhJA==" spinCount="100000" sqref="Q34:Q35" name="Rango2_2_5_6"/>
    <protectedRange algorithmName="SHA-512" hashValue="XZw03RosI/l0z9FxmTtF29EdZ7P+4+ybhqoaAAUmURojSR5XbGfjC4f2i8gMqfY+RI9JvfdCA6PSh9TduXfUxA==" saltValue="5TPtLq2WoiRSae/yaDPnTw==" spinCount="100000" sqref="CJ34:CK35 CS34:CT35 CP34:CQ35 BZ34:CB35 O34:O35 BJ34:BL34 R34:S35 AV34:AV35 DA34:DN35 CV34:CY35 BR34:BU35 U34:AA35 AT34:AT35 CE34:CF35 BJ35:BK35" name="Rango2_99_6"/>
    <protectedRange algorithmName="SHA-512" hashValue="9+DNppQbWrLYYUMoJ+lyQctV2bX3Vq9kZnegLbpjTLP49It2ovUbcartuoQTeXgP+TGpY//7mDH/UQlFCKDGiA==" saltValue="KUnni6YEm00anzSSvyLqQA==" spinCount="100000" sqref="AD34:AD35" name="Rango2_32"/>
    <protectedRange algorithmName="SHA-512" hashValue="RQ91b7oAw60DVtcgB2vRpial2kSdzJx5guGCTYUwXYkKrtrUHfiYnLf9R+SNpYXlJDYpyEJLhcWwP0EqNN86dQ==" saltValue="W3RbH3zrcY9sy39xNwXNxg==" spinCount="100000" sqref="BA36:BI36 BV36:BY36" name="Rango2_88_99_7"/>
    <protectedRange algorithmName="SHA-512" hashValue="fMbmUM1DQ7FuAPRNvFL5mPdHUYjQnlLFhkuaxvHguaqR7aWyDxcmJs0jLYQfQKY+oyhsMb4Lew4VL6i7um3/ew==" saltValue="ydaTm0CeH8+/cYqoL/AMaQ==" spinCount="100000" sqref="AU36 AW36:AZ36" name="Rango2_88_91_7"/>
    <protectedRange algorithmName="SHA-512" hashValue="CHipOQaT63FWw628cQcXXJRZlrbNZ7OgmnEbDx38UmmH7z19GRYEzXFiVOzHAy1OAaAbST7g2bHZHDKQp2qm3w==" saltValue="iRVuL+373yLHv0ZHzS9qog==" spinCount="100000" sqref="AJ36 AG36:AH36 AL36" name="Rango2_88_7_5_7"/>
    <protectedRange algorithmName="SHA-512" hashValue="NkG6oHuDGvGBEiLAAq8MEJHEfLQUMyjihfH+DBXhT+eQW0r1yri7tOJEFRM9nbOejjjXiviq9RFo7KB7wF+xJA==" saltValue="bpjB0AAANu2X/PeR3eiFkA==" spinCount="100000" sqref="AM36:AS36" name="Rango2_88_65_7"/>
    <protectedRange algorithmName="SHA-512" hashValue="fPHvtIAf3pQeZUoAI9C2/vdXMHBpqqEq+67P5Ypyu4+9IWqs3yc9TZcMWQ0THLxUwqseQPyVvakuYFtCwJHsxA==" saltValue="QHIogSs2PrwAfdqa9PAOFQ==" spinCount="100000" sqref="AC36" name="Rango2_88_5_5_7"/>
    <protectedRange algorithmName="SHA-512" hashValue="LEEeiU6pKqm7TAP46VGlz0q+evvFwpT/0iLpRuWuQ7MacbP0OGL1/FSmrIEOg2rb6M+Jla2bPbVWiGag27j87w==" saltValue="HEVt+pS5OloNDlqSnzGLLw==" spinCount="100000" sqref="AI36" name="Rango2_8_7_7"/>
    <protectedRange algorithmName="SHA-512" hashValue="q2z5hEFmXS0v2chiPTC/VCoDWNlnhp+Xe6Ybfxe48vIsnB/KTJQxJv+pFUnCXfZ9T6vyJopuqFFNROfQTW/JUw==" saltValue="IctfdGJb5tOTpq+KPi9vww==" spinCount="100000" sqref="AE36:AF36" name="Rango2_88_39_7"/>
    <protectedRange algorithmName="SHA-512" hashValue="AYYX88LSDB6RDNMvSqt0KPGWPjBqTk56tMxTOlv5QD61MGTKAAQnSnudvNDWPN0Bbllh2qRQC+P5uq7goxjdrw==" saltValue="i/iPMewnks1FoXYOjKMEVg==" spinCount="100000" sqref="AB36" name="Rango2_87_6_7"/>
    <protectedRange algorithmName="SHA-512" hashValue="NUll9P9xh7KbSfMYpMxsRZLfDw/y/AzW2LSWlpXVscBDqiAxmzo71xjs+a2lh+jRa7pceOC849slke4+ZKx8LA==" saltValue="8qbkKpQ+CiQuLnqgShNvXA==" spinCount="100000" sqref="T36" name="Rango2_88_6_7"/>
    <protectedRange algorithmName="SHA-512" hashValue="KHhv3JU/LRdRrRTxxkgFceEHPZ5UzadmpZRZR3zmQRnPvkUJZuanRafIJ+qde0IWwLZSvFIQDyUAHq6v6k7XIg==" saltValue="2GKG1kCzVNNcn+vbOPuhJA==" spinCount="100000" sqref="Q36" name="Rango2_2_5_7"/>
    <protectedRange algorithmName="SHA-512" hashValue="XZw03RosI/l0z9FxmTtF29EdZ7P+4+ybhqoaAAUmURojSR5XbGfjC4f2i8gMqfY+RI9JvfdCA6PSh9TduXfUxA==" saltValue="5TPtLq2WoiRSae/yaDPnTw==" spinCount="100000" sqref="CJ36:CK36 CS36:CT36 CP36:CQ36 BZ36:CB36 O36 BJ36:BK36 R36:S36 AV36 DA36:DN36 CV36:CY36 BR36:BU36 U36:AA36 AT36 CE36:CF36" name="Rango2_99_7"/>
    <protectedRange algorithmName="SHA-512" hashValue="9+DNppQbWrLYYUMoJ+lyQctV2bX3Vq9kZnegLbpjTLP49It2ovUbcartuoQTeXgP+TGpY//7mDH/UQlFCKDGiA==" saltValue="KUnni6YEm00anzSSvyLqQA==" spinCount="100000" sqref="AD36" name="Rango2_34"/>
    <protectedRange algorithmName="SHA-512" hashValue="RQ91b7oAw60DVtcgB2vRpial2kSdzJx5guGCTYUwXYkKrtrUHfiYnLf9R+SNpYXlJDYpyEJLhcWwP0EqNN86dQ==" saltValue="W3RbH3zrcY9sy39xNwXNxg==" spinCount="100000" sqref="BA37:BI38 BV37:BY38" name="Rango2_88_99_8"/>
    <protectedRange algorithmName="SHA-512" hashValue="fMbmUM1DQ7FuAPRNvFL5mPdHUYjQnlLFhkuaxvHguaqR7aWyDxcmJs0jLYQfQKY+oyhsMb4Lew4VL6i7um3/ew==" saltValue="ydaTm0CeH8+/cYqoL/AMaQ==" spinCount="100000" sqref="AU37:AU38 AW37:AZ38" name="Rango2_88_91_8"/>
    <protectedRange algorithmName="SHA-512" hashValue="CHipOQaT63FWw628cQcXXJRZlrbNZ7OgmnEbDx38UmmH7z19GRYEzXFiVOzHAy1OAaAbST7g2bHZHDKQp2qm3w==" saltValue="iRVuL+373yLHv0ZHzS9qog==" spinCount="100000" sqref="AJ37:AJ38 AG37:AH38 AL37:AL38" name="Rango2_88_7_5_8"/>
    <protectedRange algorithmName="SHA-512" hashValue="NkG6oHuDGvGBEiLAAq8MEJHEfLQUMyjihfH+DBXhT+eQW0r1yri7tOJEFRM9nbOejjjXiviq9RFo7KB7wF+xJA==" saltValue="bpjB0AAANu2X/PeR3eiFkA==" spinCount="100000" sqref="AM37:AS38" name="Rango2_88_65_8"/>
    <protectedRange algorithmName="SHA-512" hashValue="fPHvtIAf3pQeZUoAI9C2/vdXMHBpqqEq+67P5Ypyu4+9IWqs3yc9TZcMWQ0THLxUwqseQPyVvakuYFtCwJHsxA==" saltValue="QHIogSs2PrwAfdqa9PAOFQ==" spinCount="100000" sqref="AC37:AC38" name="Rango2_88_5_5_8"/>
    <protectedRange algorithmName="SHA-512" hashValue="LEEeiU6pKqm7TAP46VGlz0q+evvFwpT/0iLpRuWuQ7MacbP0OGL1/FSmrIEOg2rb6M+Jla2bPbVWiGag27j87w==" saltValue="HEVt+pS5OloNDlqSnzGLLw==" spinCount="100000" sqref="AI37:AI38" name="Rango2_8_7_8"/>
    <protectedRange algorithmName="SHA-512" hashValue="q2z5hEFmXS0v2chiPTC/VCoDWNlnhp+Xe6Ybfxe48vIsnB/KTJQxJv+pFUnCXfZ9T6vyJopuqFFNROfQTW/JUw==" saltValue="IctfdGJb5tOTpq+KPi9vww==" spinCount="100000" sqref="AE37:AF38" name="Rango2_88_39_8"/>
    <protectedRange algorithmName="SHA-512" hashValue="AYYX88LSDB6RDNMvSqt0KPGWPjBqTk56tMxTOlv5QD61MGTKAAQnSnudvNDWPN0Bbllh2qRQC+P5uq7goxjdrw==" saltValue="i/iPMewnks1FoXYOjKMEVg==" spinCount="100000" sqref="AB37:AB38" name="Rango2_87_6_8"/>
    <protectedRange algorithmName="SHA-512" hashValue="NUll9P9xh7KbSfMYpMxsRZLfDw/y/AzW2LSWlpXVscBDqiAxmzo71xjs+a2lh+jRa7pceOC849slke4+ZKx8LA==" saltValue="8qbkKpQ+CiQuLnqgShNvXA==" spinCount="100000" sqref="T37:T38" name="Rango2_88_6_8"/>
    <protectedRange algorithmName="SHA-512" hashValue="KHhv3JU/LRdRrRTxxkgFceEHPZ5UzadmpZRZR3zmQRnPvkUJZuanRafIJ+qde0IWwLZSvFIQDyUAHq6v6k7XIg==" saltValue="2GKG1kCzVNNcn+vbOPuhJA==" spinCount="100000" sqref="Q37:Q38" name="Rango2_2_5_8"/>
    <protectedRange algorithmName="SHA-512" hashValue="XZw03RosI/l0z9FxmTtF29EdZ7P+4+ybhqoaAAUmURojSR5XbGfjC4f2i8gMqfY+RI9JvfdCA6PSh9TduXfUxA==" saltValue="5TPtLq2WoiRSae/yaDPnTw==" spinCount="100000" sqref="CJ37:CK38 CS37:CT38 CP37:CQ38 BZ37:CB38 O37:O38 BJ37:BL38 R37:S38 AV37:AV38 DA37:DN38 CV37:CY38 BR37:BU38 U37:AA38 AT37:AT38 CE37:CF38" name="Rango2_99_8"/>
    <protectedRange algorithmName="SHA-512" hashValue="9+DNppQbWrLYYUMoJ+lyQctV2bX3Vq9kZnegLbpjTLP49It2ovUbcartuoQTeXgP+TGpY//7mDH/UQlFCKDGiA==" saltValue="KUnni6YEm00anzSSvyLqQA==" spinCount="100000" sqref="AD37:AD38" name="Rango2_35"/>
    <protectedRange algorithmName="SHA-512" hashValue="RQ91b7oAw60DVtcgB2vRpial2kSdzJx5guGCTYUwXYkKrtrUHfiYnLf9R+SNpYXlJDYpyEJLhcWwP0EqNN86dQ==" saltValue="W3RbH3zrcY9sy39xNwXNxg==" spinCount="100000" sqref="BA39:BI40 BV39:BY40" name="Rango2_88_99_9"/>
    <protectedRange algorithmName="SHA-512" hashValue="fMbmUM1DQ7FuAPRNvFL5mPdHUYjQnlLFhkuaxvHguaqR7aWyDxcmJs0jLYQfQKY+oyhsMb4Lew4VL6i7um3/ew==" saltValue="ydaTm0CeH8+/cYqoL/AMaQ==" spinCount="100000" sqref="AU39:AU40 AW39:AZ40" name="Rango2_88_91_9"/>
    <protectedRange algorithmName="SHA-512" hashValue="CHipOQaT63FWw628cQcXXJRZlrbNZ7OgmnEbDx38UmmH7z19GRYEzXFiVOzHAy1OAaAbST7g2bHZHDKQp2qm3w==" saltValue="iRVuL+373yLHv0ZHzS9qog==" spinCount="100000" sqref="AJ39:AJ40 AG39:AH40 AL39:AL40" name="Rango2_88_7_5_9"/>
    <protectedRange algorithmName="SHA-512" hashValue="NkG6oHuDGvGBEiLAAq8MEJHEfLQUMyjihfH+DBXhT+eQW0r1yri7tOJEFRM9nbOejjjXiviq9RFo7KB7wF+xJA==" saltValue="bpjB0AAANu2X/PeR3eiFkA==" spinCount="100000" sqref="AM39:AS40" name="Rango2_88_65_9"/>
    <protectedRange algorithmName="SHA-512" hashValue="fPHvtIAf3pQeZUoAI9C2/vdXMHBpqqEq+67P5Ypyu4+9IWqs3yc9TZcMWQ0THLxUwqseQPyVvakuYFtCwJHsxA==" saltValue="QHIogSs2PrwAfdqa9PAOFQ==" spinCount="100000" sqref="AC39:AC40" name="Rango2_88_5_5_9"/>
    <protectedRange algorithmName="SHA-512" hashValue="LEEeiU6pKqm7TAP46VGlz0q+evvFwpT/0iLpRuWuQ7MacbP0OGL1/FSmrIEOg2rb6M+Jla2bPbVWiGag27j87w==" saltValue="HEVt+pS5OloNDlqSnzGLLw==" spinCount="100000" sqref="AI39:AI40" name="Rango2_8_7_9"/>
    <protectedRange algorithmName="SHA-512" hashValue="q2z5hEFmXS0v2chiPTC/VCoDWNlnhp+Xe6Ybfxe48vIsnB/KTJQxJv+pFUnCXfZ9T6vyJopuqFFNROfQTW/JUw==" saltValue="IctfdGJb5tOTpq+KPi9vww==" spinCount="100000" sqref="AE39:AF40" name="Rango2_88_39_9"/>
    <protectedRange algorithmName="SHA-512" hashValue="AYYX88LSDB6RDNMvSqt0KPGWPjBqTk56tMxTOlv5QD61MGTKAAQnSnudvNDWPN0Bbllh2qRQC+P5uq7goxjdrw==" saltValue="i/iPMewnks1FoXYOjKMEVg==" spinCount="100000" sqref="AB39:AB40" name="Rango2_87_6_9"/>
    <protectedRange algorithmName="SHA-512" hashValue="NUll9P9xh7KbSfMYpMxsRZLfDw/y/AzW2LSWlpXVscBDqiAxmzo71xjs+a2lh+jRa7pceOC849slke4+ZKx8LA==" saltValue="8qbkKpQ+CiQuLnqgShNvXA==" spinCount="100000" sqref="T39:T40" name="Rango2_88_6_9"/>
    <protectedRange algorithmName="SHA-512" hashValue="KHhv3JU/LRdRrRTxxkgFceEHPZ5UzadmpZRZR3zmQRnPvkUJZuanRafIJ+qde0IWwLZSvFIQDyUAHq6v6k7XIg==" saltValue="2GKG1kCzVNNcn+vbOPuhJA==" spinCount="100000" sqref="Q39:Q40" name="Rango2_2_5_9"/>
    <protectedRange algorithmName="SHA-512" hashValue="XZw03RosI/l0z9FxmTtF29EdZ7P+4+ybhqoaAAUmURojSR5XbGfjC4f2i8gMqfY+RI9JvfdCA6PSh9TduXfUxA==" saltValue="5TPtLq2WoiRSae/yaDPnTw==" spinCount="100000" sqref="CJ39:CK40 CS39:CT40 CP39:CQ40 BZ39:CB40 O39:O40 BJ40:BL40 R39:S40 AV39:AV40 DA39:DN40 CV39:CY40 BR39:BU40 U39:AA40 AT39:AT40 CE39:CF40 BJ39:BK39" name="Rango2_99_9"/>
    <protectedRange algorithmName="SHA-512" hashValue="9+DNppQbWrLYYUMoJ+lyQctV2bX3Vq9kZnegLbpjTLP49It2ovUbcartuoQTeXgP+TGpY//7mDH/UQlFCKDGiA==" saltValue="KUnni6YEm00anzSSvyLqQA==" spinCount="100000" sqref="AD39:AD40" name="Rango2_36"/>
    <protectedRange algorithmName="SHA-512" hashValue="RQ91b7oAw60DVtcgB2vRpial2kSdzJx5guGCTYUwXYkKrtrUHfiYnLf9R+SNpYXlJDYpyEJLhcWwP0EqNN86dQ==" saltValue="W3RbH3zrcY9sy39xNwXNxg==" spinCount="100000" sqref="BA41:BI42 BV41:BY42" name="Rango2_88_99_10"/>
    <protectedRange algorithmName="SHA-512" hashValue="fMbmUM1DQ7FuAPRNvFL5mPdHUYjQnlLFhkuaxvHguaqR7aWyDxcmJs0jLYQfQKY+oyhsMb4Lew4VL6i7um3/ew==" saltValue="ydaTm0CeH8+/cYqoL/AMaQ==" spinCount="100000" sqref="AU41:AU42 AW41:AZ42" name="Rango2_88_91_10"/>
    <protectedRange algorithmName="SHA-512" hashValue="CHipOQaT63FWw628cQcXXJRZlrbNZ7OgmnEbDx38UmmH7z19GRYEzXFiVOzHAy1OAaAbST7g2bHZHDKQp2qm3w==" saltValue="iRVuL+373yLHv0ZHzS9qog==" spinCount="100000" sqref="AJ41:AJ42 AG41:AH42 AL41:AL42" name="Rango2_88_7_5_10"/>
    <protectedRange algorithmName="SHA-512" hashValue="NkG6oHuDGvGBEiLAAq8MEJHEfLQUMyjihfH+DBXhT+eQW0r1yri7tOJEFRM9nbOejjjXiviq9RFo7KB7wF+xJA==" saltValue="bpjB0AAANu2X/PeR3eiFkA==" spinCount="100000" sqref="AM41:AS42" name="Rango2_88_65_10"/>
    <protectedRange algorithmName="SHA-512" hashValue="fPHvtIAf3pQeZUoAI9C2/vdXMHBpqqEq+67P5Ypyu4+9IWqs3yc9TZcMWQ0THLxUwqseQPyVvakuYFtCwJHsxA==" saltValue="QHIogSs2PrwAfdqa9PAOFQ==" spinCount="100000" sqref="AC41:AC42" name="Rango2_88_5_5_10"/>
    <protectedRange algorithmName="SHA-512" hashValue="LEEeiU6pKqm7TAP46VGlz0q+evvFwpT/0iLpRuWuQ7MacbP0OGL1/FSmrIEOg2rb6M+Jla2bPbVWiGag27j87w==" saltValue="HEVt+pS5OloNDlqSnzGLLw==" spinCount="100000" sqref="AI41:AI42" name="Rango2_8_7_10"/>
    <protectedRange algorithmName="SHA-512" hashValue="q2z5hEFmXS0v2chiPTC/VCoDWNlnhp+Xe6Ybfxe48vIsnB/KTJQxJv+pFUnCXfZ9T6vyJopuqFFNROfQTW/JUw==" saltValue="IctfdGJb5tOTpq+KPi9vww==" spinCount="100000" sqref="AE41:AF42" name="Rango2_88_39_10"/>
    <protectedRange algorithmName="SHA-512" hashValue="AYYX88LSDB6RDNMvSqt0KPGWPjBqTk56tMxTOlv5QD61MGTKAAQnSnudvNDWPN0Bbllh2qRQC+P5uq7goxjdrw==" saltValue="i/iPMewnks1FoXYOjKMEVg==" spinCount="100000" sqref="AB41:AB42" name="Rango2_87_6_10"/>
    <protectedRange algorithmName="SHA-512" hashValue="NUll9P9xh7KbSfMYpMxsRZLfDw/y/AzW2LSWlpXVscBDqiAxmzo71xjs+a2lh+jRa7pceOC849slke4+ZKx8LA==" saltValue="8qbkKpQ+CiQuLnqgShNvXA==" spinCount="100000" sqref="T41:T42" name="Rango2_88_6_10"/>
    <protectedRange algorithmName="SHA-512" hashValue="KHhv3JU/LRdRrRTxxkgFceEHPZ5UzadmpZRZR3zmQRnPvkUJZuanRafIJ+qde0IWwLZSvFIQDyUAHq6v6k7XIg==" saltValue="2GKG1kCzVNNcn+vbOPuhJA==" spinCount="100000" sqref="Q41:Q42" name="Rango2_2_5_10"/>
    <protectedRange algorithmName="SHA-512" hashValue="XZw03RosI/l0z9FxmTtF29EdZ7P+4+ybhqoaAAUmURojSR5XbGfjC4f2i8gMqfY+RI9JvfdCA6PSh9TduXfUxA==" saltValue="5TPtLq2WoiRSae/yaDPnTw==" spinCount="100000" sqref="CJ41:CK42 CS41:CT42 CP41:CQ42 BZ41:CB42 O41:O42 BJ41:BL41 R41:S42 AV41:AV42 DA41:DN42 CV41:CY42 BR41:BU42 U41:AA42 AT41:AT42 CE41:CF42 BJ42:BK42" name="Rango2_99_10"/>
    <protectedRange algorithmName="SHA-512" hashValue="9+DNppQbWrLYYUMoJ+lyQctV2bX3Vq9kZnegLbpjTLP49It2ovUbcartuoQTeXgP+TGpY//7mDH/UQlFCKDGiA==" saltValue="KUnni6YEm00anzSSvyLqQA==" spinCount="100000" sqref="AD41:AD42" name="Rango2_37"/>
    <protectedRange algorithmName="SHA-512" hashValue="RQ91b7oAw60DVtcgB2vRpial2kSdzJx5guGCTYUwXYkKrtrUHfiYnLf9R+SNpYXlJDYpyEJLhcWwP0EqNN86dQ==" saltValue="W3RbH3zrcY9sy39xNwXNxg==" spinCount="100000" sqref="BA43:BI43 BV43:BY43" name="Rango2_88_99_11"/>
    <protectedRange algorithmName="SHA-512" hashValue="fMbmUM1DQ7FuAPRNvFL5mPdHUYjQnlLFhkuaxvHguaqR7aWyDxcmJs0jLYQfQKY+oyhsMb4Lew4VL6i7um3/ew==" saltValue="ydaTm0CeH8+/cYqoL/AMaQ==" spinCount="100000" sqref="AU43 AW43:AZ43" name="Rango2_88_91_11"/>
    <protectedRange algorithmName="SHA-512" hashValue="CHipOQaT63FWw628cQcXXJRZlrbNZ7OgmnEbDx38UmmH7z19GRYEzXFiVOzHAy1OAaAbST7g2bHZHDKQp2qm3w==" saltValue="iRVuL+373yLHv0ZHzS9qog==" spinCount="100000" sqref="AJ43 AG43:AH43 AL43" name="Rango2_88_7_5_11"/>
    <protectedRange algorithmName="SHA-512" hashValue="NkG6oHuDGvGBEiLAAq8MEJHEfLQUMyjihfH+DBXhT+eQW0r1yri7tOJEFRM9nbOejjjXiviq9RFo7KB7wF+xJA==" saltValue="bpjB0AAANu2X/PeR3eiFkA==" spinCount="100000" sqref="AM43:AS43" name="Rango2_88_65_11"/>
    <protectedRange algorithmName="SHA-512" hashValue="fPHvtIAf3pQeZUoAI9C2/vdXMHBpqqEq+67P5Ypyu4+9IWqs3yc9TZcMWQ0THLxUwqseQPyVvakuYFtCwJHsxA==" saltValue="QHIogSs2PrwAfdqa9PAOFQ==" spinCount="100000" sqref="AC43" name="Rango2_88_5_5_11"/>
    <protectedRange algorithmName="SHA-512" hashValue="LEEeiU6pKqm7TAP46VGlz0q+evvFwpT/0iLpRuWuQ7MacbP0OGL1/FSmrIEOg2rb6M+Jla2bPbVWiGag27j87w==" saltValue="HEVt+pS5OloNDlqSnzGLLw==" spinCount="100000" sqref="AI43" name="Rango2_8_7_11"/>
    <protectedRange algorithmName="SHA-512" hashValue="q2z5hEFmXS0v2chiPTC/VCoDWNlnhp+Xe6Ybfxe48vIsnB/KTJQxJv+pFUnCXfZ9T6vyJopuqFFNROfQTW/JUw==" saltValue="IctfdGJb5tOTpq+KPi9vww==" spinCount="100000" sqref="AE43:AF43" name="Rango2_88_39_11"/>
    <protectedRange algorithmName="SHA-512" hashValue="AYYX88LSDB6RDNMvSqt0KPGWPjBqTk56tMxTOlv5QD61MGTKAAQnSnudvNDWPN0Bbllh2qRQC+P5uq7goxjdrw==" saltValue="i/iPMewnks1FoXYOjKMEVg==" spinCount="100000" sqref="AB43" name="Rango2_87_6_11"/>
    <protectedRange algorithmName="SHA-512" hashValue="NUll9P9xh7KbSfMYpMxsRZLfDw/y/AzW2LSWlpXVscBDqiAxmzo71xjs+a2lh+jRa7pceOC849slke4+ZKx8LA==" saltValue="8qbkKpQ+CiQuLnqgShNvXA==" spinCount="100000" sqref="T43" name="Rango2_88_6_11"/>
    <protectedRange algorithmName="SHA-512" hashValue="KHhv3JU/LRdRrRTxxkgFceEHPZ5UzadmpZRZR3zmQRnPvkUJZuanRafIJ+qde0IWwLZSvFIQDyUAHq6v6k7XIg==" saltValue="2GKG1kCzVNNcn+vbOPuhJA==" spinCount="100000" sqref="Q43" name="Rango2_2_5_11"/>
    <protectedRange algorithmName="SHA-512" hashValue="XZw03RosI/l0z9FxmTtF29EdZ7P+4+ybhqoaAAUmURojSR5XbGfjC4f2i8gMqfY+RI9JvfdCA6PSh9TduXfUxA==" saltValue="5TPtLq2WoiRSae/yaDPnTw==" spinCount="100000" sqref="CJ43:CK43 CS43:CT43 CP43:CQ43 BZ43:CB43 O43 BJ43:BK43 R43:S43 AV43 DA43:DN43 CV43:CY43 BR43:BU43 U43:AA43 AT43 CE43:CF43" name="Rango2_99_11"/>
    <protectedRange algorithmName="SHA-512" hashValue="9+DNppQbWrLYYUMoJ+lyQctV2bX3Vq9kZnegLbpjTLP49It2ovUbcartuoQTeXgP+TGpY//7mDH/UQlFCKDGiA==" saltValue="KUnni6YEm00anzSSvyLqQA==" spinCount="100000" sqref="AD43" name="Rango2_38"/>
    <protectedRange algorithmName="SHA-512" hashValue="RQ91b7oAw60DVtcgB2vRpial2kSdzJx5guGCTYUwXYkKrtrUHfiYnLf9R+SNpYXlJDYpyEJLhcWwP0EqNN86dQ==" saltValue="W3RbH3zrcY9sy39xNwXNxg==" spinCount="100000" sqref="BA44:BI44 BV44:BY44" name="Rango2_88_99_12"/>
    <protectedRange algorithmName="SHA-512" hashValue="fMbmUM1DQ7FuAPRNvFL5mPdHUYjQnlLFhkuaxvHguaqR7aWyDxcmJs0jLYQfQKY+oyhsMb4Lew4VL6i7um3/ew==" saltValue="ydaTm0CeH8+/cYqoL/AMaQ==" spinCount="100000" sqref="AU44 AW44:AZ44" name="Rango2_88_91_12"/>
    <protectedRange algorithmName="SHA-512" hashValue="CHipOQaT63FWw628cQcXXJRZlrbNZ7OgmnEbDx38UmmH7z19GRYEzXFiVOzHAy1OAaAbST7g2bHZHDKQp2qm3w==" saltValue="iRVuL+373yLHv0ZHzS9qog==" spinCount="100000" sqref="AJ44 AG44:AH44 AL44" name="Rango2_88_7_5_12"/>
    <protectedRange algorithmName="SHA-512" hashValue="NkG6oHuDGvGBEiLAAq8MEJHEfLQUMyjihfH+DBXhT+eQW0r1yri7tOJEFRM9nbOejjjXiviq9RFo7KB7wF+xJA==" saltValue="bpjB0AAANu2X/PeR3eiFkA==" spinCount="100000" sqref="AM44:AS44" name="Rango2_88_65_12"/>
    <protectedRange algorithmName="SHA-512" hashValue="fPHvtIAf3pQeZUoAI9C2/vdXMHBpqqEq+67P5Ypyu4+9IWqs3yc9TZcMWQ0THLxUwqseQPyVvakuYFtCwJHsxA==" saltValue="QHIogSs2PrwAfdqa9PAOFQ==" spinCount="100000" sqref="AC44" name="Rango2_88_5_5_12"/>
    <protectedRange algorithmName="SHA-512" hashValue="LEEeiU6pKqm7TAP46VGlz0q+evvFwpT/0iLpRuWuQ7MacbP0OGL1/FSmrIEOg2rb6M+Jla2bPbVWiGag27j87w==" saltValue="HEVt+pS5OloNDlqSnzGLLw==" spinCount="100000" sqref="AI44" name="Rango2_8_7_12"/>
    <protectedRange algorithmName="SHA-512" hashValue="q2z5hEFmXS0v2chiPTC/VCoDWNlnhp+Xe6Ybfxe48vIsnB/KTJQxJv+pFUnCXfZ9T6vyJopuqFFNROfQTW/JUw==" saltValue="IctfdGJb5tOTpq+KPi9vww==" spinCount="100000" sqref="AE44:AF44" name="Rango2_88_39_12"/>
    <protectedRange algorithmName="SHA-512" hashValue="AYYX88LSDB6RDNMvSqt0KPGWPjBqTk56tMxTOlv5QD61MGTKAAQnSnudvNDWPN0Bbllh2qRQC+P5uq7goxjdrw==" saltValue="i/iPMewnks1FoXYOjKMEVg==" spinCount="100000" sqref="AB44" name="Rango2_87_6_12"/>
    <protectedRange algorithmName="SHA-512" hashValue="NUll9P9xh7KbSfMYpMxsRZLfDw/y/AzW2LSWlpXVscBDqiAxmzo71xjs+a2lh+jRa7pceOC849slke4+ZKx8LA==" saltValue="8qbkKpQ+CiQuLnqgShNvXA==" spinCount="100000" sqref="T44" name="Rango2_88_6_12"/>
    <protectedRange algorithmName="SHA-512" hashValue="KHhv3JU/LRdRrRTxxkgFceEHPZ5UzadmpZRZR3zmQRnPvkUJZuanRafIJ+qde0IWwLZSvFIQDyUAHq6v6k7XIg==" saltValue="2GKG1kCzVNNcn+vbOPuhJA==" spinCount="100000" sqref="Q44" name="Rango2_2_5_12"/>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2"/>
    <protectedRange algorithmName="SHA-512" hashValue="9+DNppQbWrLYYUMoJ+lyQctV2bX3Vq9kZnegLbpjTLP49It2ovUbcartuoQTeXgP+TGpY//7mDH/UQlFCKDGiA==" saltValue="KUnni6YEm00anzSSvyLqQA==" spinCount="100000" sqref="AD44" name="Rango2_39"/>
    <protectedRange algorithmName="SHA-512" hashValue="RQ91b7oAw60DVtcgB2vRpial2kSdzJx5guGCTYUwXYkKrtrUHfiYnLf9R+SNpYXlJDYpyEJLhcWwP0EqNN86dQ==" saltValue="W3RbH3zrcY9sy39xNwXNxg==" spinCount="100000" sqref="BA45:BI45 BV45:BY45" name="Rango2_88_99_13"/>
    <protectedRange algorithmName="SHA-512" hashValue="fMbmUM1DQ7FuAPRNvFL5mPdHUYjQnlLFhkuaxvHguaqR7aWyDxcmJs0jLYQfQKY+oyhsMb4Lew4VL6i7um3/ew==" saltValue="ydaTm0CeH8+/cYqoL/AMaQ==" spinCount="100000" sqref="AU45 AW45:AZ45" name="Rango2_88_91_13"/>
    <protectedRange algorithmName="SHA-512" hashValue="CHipOQaT63FWw628cQcXXJRZlrbNZ7OgmnEbDx38UmmH7z19GRYEzXFiVOzHAy1OAaAbST7g2bHZHDKQp2qm3w==" saltValue="iRVuL+373yLHv0ZHzS9qog==" spinCount="100000" sqref="AJ45 AG45:AH45 AL45" name="Rango2_88_7_5_13"/>
    <protectedRange algorithmName="SHA-512" hashValue="NkG6oHuDGvGBEiLAAq8MEJHEfLQUMyjihfH+DBXhT+eQW0r1yri7tOJEFRM9nbOejjjXiviq9RFo7KB7wF+xJA==" saltValue="bpjB0AAANu2X/PeR3eiFkA==" spinCount="100000" sqref="AM45:AS45" name="Rango2_88_65_13"/>
    <protectedRange algorithmName="SHA-512" hashValue="fPHvtIAf3pQeZUoAI9C2/vdXMHBpqqEq+67P5Ypyu4+9IWqs3yc9TZcMWQ0THLxUwqseQPyVvakuYFtCwJHsxA==" saltValue="QHIogSs2PrwAfdqa9PAOFQ==" spinCount="100000" sqref="AC45" name="Rango2_88_5_5_13"/>
    <protectedRange algorithmName="SHA-512" hashValue="LEEeiU6pKqm7TAP46VGlz0q+evvFwpT/0iLpRuWuQ7MacbP0OGL1/FSmrIEOg2rb6M+Jla2bPbVWiGag27j87w==" saltValue="HEVt+pS5OloNDlqSnzGLLw==" spinCount="100000" sqref="AI45" name="Rango2_8_7_13"/>
    <protectedRange algorithmName="SHA-512" hashValue="q2z5hEFmXS0v2chiPTC/VCoDWNlnhp+Xe6Ybfxe48vIsnB/KTJQxJv+pFUnCXfZ9T6vyJopuqFFNROfQTW/JUw==" saltValue="IctfdGJb5tOTpq+KPi9vww==" spinCount="100000" sqref="AE45:AF45" name="Rango2_88_39_13"/>
    <protectedRange algorithmName="SHA-512" hashValue="AYYX88LSDB6RDNMvSqt0KPGWPjBqTk56tMxTOlv5QD61MGTKAAQnSnudvNDWPN0Bbllh2qRQC+P5uq7goxjdrw==" saltValue="i/iPMewnks1FoXYOjKMEVg==" spinCount="100000" sqref="AB45" name="Rango2_87_6_13"/>
    <protectedRange algorithmName="SHA-512" hashValue="NUll9P9xh7KbSfMYpMxsRZLfDw/y/AzW2LSWlpXVscBDqiAxmzo71xjs+a2lh+jRa7pceOC849slke4+ZKx8LA==" saltValue="8qbkKpQ+CiQuLnqgShNvXA==" spinCount="100000" sqref="T45" name="Rango2_88_6_13"/>
    <protectedRange algorithmName="SHA-512" hashValue="KHhv3JU/LRdRrRTxxkgFceEHPZ5UzadmpZRZR3zmQRnPvkUJZuanRafIJ+qde0IWwLZSvFIQDyUAHq6v6k7XIg==" saltValue="2GKG1kCzVNNcn+vbOPuhJA==" spinCount="100000" sqref="Q45" name="Rango2_2_5_13"/>
    <protectedRange algorithmName="SHA-512" hashValue="XZw03RosI/l0z9FxmTtF29EdZ7P+4+ybhqoaAAUmURojSR5XbGfjC4f2i8gMqfY+RI9JvfdCA6PSh9TduXfUxA==" saltValue="5TPtLq2WoiRSae/yaDPnTw==" spinCount="100000" sqref="CJ45:CK45 CS45:CT45 CP45:CQ45 BZ45:CB45 O45 BJ45:BL45 R45:S45 AV45 DA45:DN45 CV45:CY45 BR45:BU45 U45:AA45 AT45 CE45:CF45" name="Rango2_99_13"/>
    <protectedRange algorithmName="SHA-512" hashValue="9+DNppQbWrLYYUMoJ+lyQctV2bX3Vq9kZnegLbpjTLP49It2ovUbcartuoQTeXgP+TGpY//7mDH/UQlFCKDGiA==" saltValue="KUnni6YEm00anzSSvyLqQA==" spinCount="100000" sqref="AD45" name="Rango2_40"/>
    <protectedRange algorithmName="SHA-512" hashValue="RQ91b7oAw60DVtcgB2vRpial2kSdzJx5guGCTYUwXYkKrtrUHfiYnLf9R+SNpYXlJDYpyEJLhcWwP0EqNN86dQ==" saltValue="W3RbH3zrcY9sy39xNwXNxg==" spinCount="100000" sqref="BA46:BI46 BV46:BY46" name="Rango2_88_99_14"/>
    <protectedRange algorithmName="SHA-512" hashValue="fMbmUM1DQ7FuAPRNvFL5mPdHUYjQnlLFhkuaxvHguaqR7aWyDxcmJs0jLYQfQKY+oyhsMb4Lew4VL6i7um3/ew==" saltValue="ydaTm0CeH8+/cYqoL/AMaQ==" spinCount="100000" sqref="AU46 AW46:AZ46" name="Rango2_88_91_14"/>
    <protectedRange algorithmName="SHA-512" hashValue="CHipOQaT63FWw628cQcXXJRZlrbNZ7OgmnEbDx38UmmH7z19GRYEzXFiVOzHAy1OAaAbST7g2bHZHDKQp2qm3w==" saltValue="iRVuL+373yLHv0ZHzS9qog==" spinCount="100000" sqref="AJ46 AG46:AH46 AL46" name="Rango2_88_7_5_14"/>
    <protectedRange algorithmName="SHA-512" hashValue="NkG6oHuDGvGBEiLAAq8MEJHEfLQUMyjihfH+DBXhT+eQW0r1yri7tOJEFRM9nbOejjjXiviq9RFo7KB7wF+xJA==" saltValue="bpjB0AAANu2X/PeR3eiFkA==" spinCount="100000" sqref="AM46:AS46" name="Rango2_88_65_14"/>
    <protectedRange algorithmName="SHA-512" hashValue="fPHvtIAf3pQeZUoAI9C2/vdXMHBpqqEq+67P5Ypyu4+9IWqs3yc9TZcMWQ0THLxUwqseQPyVvakuYFtCwJHsxA==" saltValue="QHIogSs2PrwAfdqa9PAOFQ==" spinCount="100000" sqref="AC46" name="Rango2_88_5_5_14"/>
    <protectedRange algorithmName="SHA-512" hashValue="LEEeiU6pKqm7TAP46VGlz0q+evvFwpT/0iLpRuWuQ7MacbP0OGL1/FSmrIEOg2rb6M+Jla2bPbVWiGag27j87w==" saltValue="HEVt+pS5OloNDlqSnzGLLw==" spinCount="100000" sqref="AI46" name="Rango2_8_7_14"/>
    <protectedRange algorithmName="SHA-512" hashValue="q2z5hEFmXS0v2chiPTC/VCoDWNlnhp+Xe6Ybfxe48vIsnB/KTJQxJv+pFUnCXfZ9T6vyJopuqFFNROfQTW/JUw==" saltValue="IctfdGJb5tOTpq+KPi9vww==" spinCount="100000" sqref="AE46:AF46" name="Rango2_88_39_14"/>
    <protectedRange algorithmName="SHA-512" hashValue="AYYX88LSDB6RDNMvSqt0KPGWPjBqTk56tMxTOlv5QD61MGTKAAQnSnudvNDWPN0Bbllh2qRQC+P5uq7goxjdrw==" saltValue="i/iPMewnks1FoXYOjKMEVg==" spinCount="100000" sqref="AB46" name="Rango2_87_6_14"/>
    <protectedRange algorithmName="SHA-512" hashValue="NUll9P9xh7KbSfMYpMxsRZLfDw/y/AzW2LSWlpXVscBDqiAxmzo71xjs+a2lh+jRa7pceOC849slke4+ZKx8LA==" saltValue="8qbkKpQ+CiQuLnqgShNvXA==" spinCount="100000" sqref="T46" name="Rango2_88_6_14"/>
    <protectedRange algorithmName="SHA-512" hashValue="KHhv3JU/LRdRrRTxxkgFceEHPZ5UzadmpZRZR3zmQRnPvkUJZuanRafIJ+qde0IWwLZSvFIQDyUAHq6v6k7XIg==" saltValue="2GKG1kCzVNNcn+vbOPuhJA==" spinCount="100000" sqref="Q46" name="Rango2_2_5_14"/>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4"/>
    <protectedRange algorithmName="SHA-512" hashValue="9+DNppQbWrLYYUMoJ+lyQctV2bX3Vq9kZnegLbpjTLP49It2ovUbcartuoQTeXgP+TGpY//7mDH/UQlFCKDGiA==" saltValue="KUnni6YEm00anzSSvyLqQA==" spinCount="100000" sqref="AD46" name="Rango2_42"/>
    <protectedRange algorithmName="SHA-512" hashValue="RQ91b7oAw60DVtcgB2vRpial2kSdzJx5guGCTYUwXYkKrtrUHfiYnLf9R+SNpYXlJDYpyEJLhcWwP0EqNN86dQ==" saltValue="W3RbH3zrcY9sy39xNwXNxg==" spinCount="100000" sqref="BA47:BI50 BV47:BY50" name="Rango2_88_99_15"/>
    <protectedRange algorithmName="SHA-512" hashValue="fMbmUM1DQ7FuAPRNvFL5mPdHUYjQnlLFhkuaxvHguaqR7aWyDxcmJs0jLYQfQKY+oyhsMb4Lew4VL6i7um3/ew==" saltValue="ydaTm0CeH8+/cYqoL/AMaQ==" spinCount="100000" sqref="AU47:AU50 AW47:AZ50" name="Rango2_88_91_15"/>
    <protectedRange algorithmName="SHA-512" hashValue="CHipOQaT63FWw628cQcXXJRZlrbNZ7OgmnEbDx38UmmH7z19GRYEzXFiVOzHAy1OAaAbST7g2bHZHDKQp2qm3w==" saltValue="iRVuL+373yLHv0ZHzS9qog==" spinCount="100000" sqref="AJ47:AJ50 AG47:AH50 AL47:AL50" name="Rango2_88_7_5_15"/>
    <protectedRange algorithmName="SHA-512" hashValue="NkG6oHuDGvGBEiLAAq8MEJHEfLQUMyjihfH+DBXhT+eQW0r1yri7tOJEFRM9nbOejjjXiviq9RFo7KB7wF+xJA==" saltValue="bpjB0AAANu2X/PeR3eiFkA==" spinCount="100000" sqref="AM47:AS50" name="Rango2_88_65_15"/>
    <protectedRange algorithmName="SHA-512" hashValue="fPHvtIAf3pQeZUoAI9C2/vdXMHBpqqEq+67P5Ypyu4+9IWqs3yc9TZcMWQ0THLxUwqseQPyVvakuYFtCwJHsxA==" saltValue="QHIogSs2PrwAfdqa9PAOFQ==" spinCount="100000" sqref="AC47:AC50" name="Rango2_88_5_5_15"/>
    <protectedRange algorithmName="SHA-512" hashValue="LEEeiU6pKqm7TAP46VGlz0q+evvFwpT/0iLpRuWuQ7MacbP0OGL1/FSmrIEOg2rb6M+Jla2bPbVWiGag27j87w==" saltValue="HEVt+pS5OloNDlqSnzGLLw==" spinCount="100000" sqref="AI47:AI50" name="Rango2_8_7_15"/>
    <protectedRange algorithmName="SHA-512" hashValue="q2z5hEFmXS0v2chiPTC/VCoDWNlnhp+Xe6Ybfxe48vIsnB/KTJQxJv+pFUnCXfZ9T6vyJopuqFFNROfQTW/JUw==" saltValue="IctfdGJb5tOTpq+KPi9vww==" spinCount="100000" sqref="AE47:AF50" name="Rango2_88_39_15"/>
    <protectedRange algorithmName="SHA-512" hashValue="AYYX88LSDB6RDNMvSqt0KPGWPjBqTk56tMxTOlv5QD61MGTKAAQnSnudvNDWPN0Bbllh2qRQC+P5uq7goxjdrw==" saltValue="i/iPMewnks1FoXYOjKMEVg==" spinCount="100000" sqref="AB47:AB50" name="Rango2_87_6_15"/>
    <protectedRange algorithmName="SHA-512" hashValue="NUll9P9xh7KbSfMYpMxsRZLfDw/y/AzW2LSWlpXVscBDqiAxmzo71xjs+a2lh+jRa7pceOC849slke4+ZKx8LA==" saltValue="8qbkKpQ+CiQuLnqgShNvXA==" spinCount="100000" sqref="T47:T50" name="Rango2_88_6_15"/>
    <protectedRange algorithmName="SHA-512" hashValue="KHhv3JU/LRdRrRTxxkgFceEHPZ5UzadmpZRZR3zmQRnPvkUJZuanRafIJ+qde0IWwLZSvFIQDyUAHq6v6k7XIg==" saltValue="2GKG1kCzVNNcn+vbOPuhJA==" spinCount="100000" sqref="Q47:Q50" name="Rango2_2_5_15"/>
    <protectedRange algorithmName="SHA-512" hashValue="XZw03RosI/l0z9FxmTtF29EdZ7P+4+ybhqoaAAUmURojSR5XbGfjC4f2i8gMqfY+RI9JvfdCA6PSh9TduXfUxA==" saltValue="5TPtLq2WoiRSae/yaDPnTw==" spinCount="100000" sqref="CJ47:CK50 CS47:CT50 CP47:CQ50 BZ47:CB50 O47:O50 BJ47:BL47 R47:S50 AV47:AV50 DA47:DN50 CV47:CY50 BR47:BU50 U47:AA50 AT47:AT50 CE47:CF50 BJ49:BL50 BJ48:BK48" name="Rango2_99_15"/>
    <protectedRange algorithmName="SHA-512" hashValue="9+DNppQbWrLYYUMoJ+lyQctV2bX3Vq9kZnegLbpjTLP49It2ovUbcartuoQTeXgP+TGpY//7mDH/UQlFCKDGiA==" saltValue="KUnni6YEm00anzSSvyLqQA==" spinCount="100000" sqref="AD47:AD50" name="Rango2_43"/>
    <protectedRange algorithmName="SHA-512" hashValue="RQ91b7oAw60DVtcgB2vRpial2kSdzJx5guGCTYUwXYkKrtrUHfiYnLf9R+SNpYXlJDYpyEJLhcWwP0EqNN86dQ==" saltValue="W3RbH3zrcY9sy39xNwXNxg==" spinCount="100000" sqref="BA51:BI54 BV51:BY54" name="Rango2_88_99_16"/>
    <protectedRange algorithmName="SHA-512" hashValue="fMbmUM1DQ7FuAPRNvFL5mPdHUYjQnlLFhkuaxvHguaqR7aWyDxcmJs0jLYQfQKY+oyhsMb4Lew4VL6i7um3/ew==" saltValue="ydaTm0CeH8+/cYqoL/AMaQ==" spinCount="100000" sqref="AU51:AU54 AW51:AZ54" name="Rango2_88_91_16"/>
    <protectedRange algorithmName="SHA-512" hashValue="CHipOQaT63FWw628cQcXXJRZlrbNZ7OgmnEbDx38UmmH7z19GRYEzXFiVOzHAy1OAaAbST7g2bHZHDKQp2qm3w==" saltValue="iRVuL+373yLHv0ZHzS9qog==" spinCount="100000" sqref="AJ51:AJ54 AG51:AH54 AL51:AL54" name="Rango2_88_7_5_16"/>
    <protectedRange algorithmName="SHA-512" hashValue="NkG6oHuDGvGBEiLAAq8MEJHEfLQUMyjihfH+DBXhT+eQW0r1yri7tOJEFRM9nbOejjjXiviq9RFo7KB7wF+xJA==" saltValue="bpjB0AAANu2X/PeR3eiFkA==" spinCount="100000" sqref="AM51:AS54" name="Rango2_88_65_16"/>
    <protectedRange algorithmName="SHA-512" hashValue="fPHvtIAf3pQeZUoAI9C2/vdXMHBpqqEq+67P5Ypyu4+9IWqs3yc9TZcMWQ0THLxUwqseQPyVvakuYFtCwJHsxA==" saltValue="QHIogSs2PrwAfdqa9PAOFQ==" spinCount="100000" sqref="AC51:AC54" name="Rango2_88_5_5_16"/>
    <protectedRange algorithmName="SHA-512" hashValue="LEEeiU6pKqm7TAP46VGlz0q+evvFwpT/0iLpRuWuQ7MacbP0OGL1/FSmrIEOg2rb6M+Jla2bPbVWiGag27j87w==" saltValue="HEVt+pS5OloNDlqSnzGLLw==" spinCount="100000" sqref="AI51:AI54" name="Rango2_8_7_16"/>
    <protectedRange algorithmName="SHA-512" hashValue="q2z5hEFmXS0v2chiPTC/VCoDWNlnhp+Xe6Ybfxe48vIsnB/KTJQxJv+pFUnCXfZ9T6vyJopuqFFNROfQTW/JUw==" saltValue="IctfdGJb5tOTpq+KPi9vww==" spinCount="100000" sqref="AE51:AF54" name="Rango2_88_39_16"/>
    <protectedRange algorithmName="SHA-512" hashValue="AYYX88LSDB6RDNMvSqt0KPGWPjBqTk56tMxTOlv5QD61MGTKAAQnSnudvNDWPN0Bbllh2qRQC+P5uq7goxjdrw==" saltValue="i/iPMewnks1FoXYOjKMEVg==" spinCount="100000" sqref="AB51:AB54" name="Rango2_87_6_16"/>
    <protectedRange algorithmName="SHA-512" hashValue="NUll9P9xh7KbSfMYpMxsRZLfDw/y/AzW2LSWlpXVscBDqiAxmzo71xjs+a2lh+jRa7pceOC849slke4+ZKx8LA==" saltValue="8qbkKpQ+CiQuLnqgShNvXA==" spinCount="100000" sqref="T51:T54" name="Rango2_88_6_16"/>
    <protectedRange algorithmName="SHA-512" hashValue="KHhv3JU/LRdRrRTxxkgFceEHPZ5UzadmpZRZR3zmQRnPvkUJZuanRafIJ+qde0IWwLZSvFIQDyUAHq6v6k7XIg==" saltValue="2GKG1kCzVNNcn+vbOPuhJA==" spinCount="100000" sqref="Q51:Q54" name="Rango2_2_5_16"/>
    <protectedRange algorithmName="SHA-512" hashValue="XZw03RosI/l0z9FxmTtF29EdZ7P+4+ybhqoaAAUmURojSR5XbGfjC4f2i8gMqfY+RI9JvfdCA6PSh9TduXfUxA==" saltValue="5TPtLq2WoiRSae/yaDPnTw==" spinCount="100000" sqref="CJ51:CK54 CS51:CT54 CP51:CQ54 BZ51:CB54 O51:O54 BJ51:BK54 R51:S54 AV51:AV54 DA51:DN54 CV51:CY54 BR51:BU54 U51:AA54 AT51:AT54 CE51:CF54" name="Rango2_99_16"/>
    <protectedRange algorithmName="SHA-512" hashValue="9+DNppQbWrLYYUMoJ+lyQctV2bX3Vq9kZnegLbpjTLP49It2ovUbcartuoQTeXgP+TGpY//7mDH/UQlFCKDGiA==" saltValue="KUnni6YEm00anzSSvyLqQA==" spinCount="100000" sqref="AD51:AD54" name="Rango2_44"/>
    <protectedRange algorithmName="SHA-512" hashValue="EEHzbvEYwO1eufllBljOz0uf9BJ2ENtvOScQ7IsS321QhYbwKn7qhHKKP8cKj02rTDvVRMWvwQ1ZP0mZWsBprQ==" saltValue="CjXqBRFbKezlWOFV37MnDQ==" spinCount="100000" sqref="GQ29:GR29 GW29 GN29" name="Rango2_30_2_1"/>
    <protectedRange algorithmName="SHA-512" hashValue="Umj9+5Ys20VQPxBFtc6qE5LtKKSgPKwit+B8dd4XnEUaLfBM2ozpkEC4YxwK0SbBiAHDDex+pY+LomQ0lyuamQ==" saltValue="N2/MCRws+mmA+NXw0axolg==" spinCount="100000" sqref="GJ29 GH29 GE29 GL29 FY29" name="Rango2_31_2_1"/>
    <protectedRange algorithmName="SHA-512" hashValue="q2z5hEFmXS0v2chiPTC/VCoDWNlnhp+Xe6Ybfxe48vIsnB/KTJQxJv+pFUnCXfZ9T6vyJopuqFFNROfQTW/JUw==" saltValue="IctfdGJb5tOTpq+KPi9vww==" spinCount="100000" sqref="IA29 ID29:IJ29" name="Rango2_88_39_17"/>
    <protectedRange algorithmName="SHA-512" hashValue="XZw03RosI/l0z9FxmTtF29EdZ7P+4+ybhqoaAAUmURojSR5XbGfjC4f2i8gMqfY+RI9JvfdCA6PSh9TduXfUxA==" saltValue="5TPtLq2WoiRSae/yaDPnTw==" spinCount="100000" sqref="FQ29:FR29 ER29:ES29 EV29:EW29 FF29 GO29 GT29 FZ29 FW29:FX29 IB29 FU29 EO29 GM29 GK29 GY29:GZ29 HJ29 IL29:IM29 FI29 HU29:HZ29 EA29:EJ29 IO29" name="Rango2_99_17"/>
    <protectedRange algorithmName="SHA-512" hashValue="YXHanhqXL0e4jPrzkCF8r/22WmlCviFUW909WKuG1JOcU0mp0/Huh0aP3EaGYxV2ep0WGu48HsShAy4Ka2uOiw==" saltValue="h/7U5iwJm7DLR4tRVfwZYw==" spinCount="100000" sqref="GC29" name="Rango2_33_1"/>
    <protectedRange algorithmName="SHA-512" hashValue="pL4tgTKqwEsWSIEGFTBd+4pvEhE7d5Q99Eijs+L/Y1rhA0saQGGRJw5Pv2HLOP0quglztFwB6WVnQ1YGxd4AiQ==" saltValue="IF5mhk2RcoEjrcYppes1VA==" spinCount="100000" sqref="FT29" name="Rango2_30_1"/>
    <protectedRange algorithmName="SHA-512" hashValue="9+DNppQbWrLYYUMoJ+lyQctV2bX3Vq9kZnegLbpjTLP49It2ovUbcartuoQTeXgP+TGpY//7mDH/UQlFCKDGiA==" saltValue="KUnni6YEm00anzSSvyLqQA==" spinCount="100000" sqref="FE29 GX29 EY29:FA29 FC29 FH29 FK29:FL29 EN29 FN29:FO29 HS29:HT29 HD29:HI29 GF29 GI29" name="Rango2_45"/>
    <protectedRange algorithmName="SHA-512" hashValue="EEHzbvEYwO1eufllBljOz0uf9BJ2ENtvOScQ7IsS321QhYbwKn7qhHKKP8cKj02rTDvVRMWvwQ1ZP0mZWsBprQ==" saltValue="CjXqBRFbKezlWOFV37MnDQ==" spinCount="100000" sqref="GQ30:GR30 GW30 GN30" name="Rango2_30_2_2"/>
    <protectedRange algorithmName="SHA-512" hashValue="Rgskw+AQdeJ5qbJdarzTa3SCkJfDGziy0Uan5N0F3IWn/H3Z/e+VcB56R7Nes7MPxNHewNP1sSSucVjz3iTLeA==" saltValue="qKZH3DnwaZHBzy3cBZo1qQ==" spinCount="100000" sqref="GF30" name="Rango2_31_28_1"/>
    <protectedRange algorithmName="SHA-512" hashValue="Umj9+5Ys20VQPxBFtc6qE5LtKKSgPKwit+B8dd4XnEUaLfBM2ozpkEC4YxwK0SbBiAHDDex+pY+LomQ0lyuamQ==" saltValue="N2/MCRws+mmA+NXw0axolg==" spinCount="100000" sqref="GJ30 GH30 GE30 GL30 FY30" name="Rango2_31_2_2"/>
    <protectedRange algorithmName="SHA-512" hashValue="q2z5hEFmXS0v2chiPTC/VCoDWNlnhp+Xe6Ybfxe48vIsnB/KTJQxJv+pFUnCXfZ9T6vyJopuqFFNROfQTW/JUw==" saltValue="IctfdGJb5tOTpq+KPi9vww==" spinCount="100000" sqref="IA30 ID30:IJ30" name="Rango2_88_39_18"/>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8"/>
    <protectedRange algorithmName="SHA-512" hashValue="YXHanhqXL0e4jPrzkCF8r/22WmlCviFUW909WKuG1JOcU0mp0/Huh0aP3EaGYxV2ep0WGu48HsShAy4Ka2uOiw==" saltValue="h/7U5iwJm7DLR4tRVfwZYw==" spinCount="100000" sqref="GC30 GI30" name="Rango2_33_2"/>
    <protectedRange algorithmName="SHA-512" hashValue="pL4tgTKqwEsWSIEGFTBd+4pvEhE7d5Q99Eijs+L/Y1rhA0saQGGRJw5Pv2HLOP0quglztFwB6WVnQ1YGxd4AiQ==" saltValue="IF5mhk2RcoEjrcYppes1VA==" spinCount="100000" sqref="FT30" name="Rango2_30_3"/>
    <protectedRange algorithmName="SHA-512" hashValue="9+DNppQbWrLYYUMoJ+lyQctV2bX3Vq9kZnegLbpjTLP49It2ovUbcartuoQTeXgP+TGpY//7mDH/UQlFCKDGiA==" saltValue="KUnni6YEm00anzSSvyLqQA==" spinCount="100000" sqref="FE30 GX30 EY30:FA30 FC30 FH30 FK30:FL30 EN30 FN30:FO30 HS30:HT30 HD30:HI30" name="Rango2_46"/>
    <protectedRange algorithmName="SHA-512" hashValue="EEHzbvEYwO1eufllBljOz0uf9BJ2ENtvOScQ7IsS321QhYbwKn7qhHKKP8cKj02rTDvVRMWvwQ1ZP0mZWsBprQ==" saltValue="CjXqBRFbKezlWOFV37MnDQ==" spinCount="100000" sqref="GQ31:GR31 GW31 GN31" name="Rango2_30_2_3"/>
    <protectedRange algorithmName="SHA-512" hashValue="Rgskw+AQdeJ5qbJdarzTa3SCkJfDGziy0Uan5N0F3IWn/H3Z/e+VcB56R7Nes7MPxNHewNP1sSSucVjz3iTLeA==" saltValue="qKZH3DnwaZHBzy3cBZo1qQ==" spinCount="100000" sqref="GF31" name="Rango2_31_28_2"/>
    <protectedRange algorithmName="SHA-512" hashValue="Umj9+5Ys20VQPxBFtc6qE5LtKKSgPKwit+B8dd4XnEUaLfBM2ozpkEC4YxwK0SbBiAHDDex+pY+LomQ0lyuamQ==" saltValue="N2/MCRws+mmA+NXw0axolg==" spinCount="100000" sqref="GJ31 GH31 GE31 GL31 FY31" name="Rango2_31_2_3"/>
    <protectedRange algorithmName="SHA-512" hashValue="q2z5hEFmXS0v2chiPTC/VCoDWNlnhp+Xe6Ybfxe48vIsnB/KTJQxJv+pFUnCXfZ9T6vyJopuqFFNROfQTW/JUw==" saltValue="IctfdGJb5tOTpq+KPi9vww==" spinCount="100000" sqref="IA31 ID31:IJ31" name="Rango2_88_39_19"/>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9"/>
    <protectedRange algorithmName="SHA-512" hashValue="YXHanhqXL0e4jPrzkCF8r/22WmlCviFUW909WKuG1JOcU0mp0/Huh0aP3EaGYxV2ep0WGu48HsShAy4Ka2uOiw==" saltValue="h/7U5iwJm7DLR4tRVfwZYw==" spinCount="100000" sqref="GC31 GI31" name="Rango2_33_3"/>
    <protectedRange algorithmName="SHA-512" hashValue="pL4tgTKqwEsWSIEGFTBd+4pvEhE7d5Q99Eijs+L/Y1rhA0saQGGRJw5Pv2HLOP0quglztFwB6WVnQ1YGxd4AiQ==" saltValue="IF5mhk2RcoEjrcYppes1VA==" spinCount="100000" sqref="FT31" name="Rango2_30_4"/>
    <protectedRange algorithmName="SHA-512" hashValue="9+DNppQbWrLYYUMoJ+lyQctV2bX3Vq9kZnegLbpjTLP49It2ovUbcartuoQTeXgP+TGpY//7mDH/UQlFCKDGiA==" saltValue="KUnni6YEm00anzSSvyLqQA==" spinCount="100000" sqref="FE31 GX31 EY31:FA31 FC31 FH31 FK31:FL31 EN31 FN31:FO31 HS31:HT31 HD31:HI31" name="Rango2_47"/>
    <protectedRange algorithmName="SHA-512" hashValue="EEHzbvEYwO1eufllBljOz0uf9BJ2ENtvOScQ7IsS321QhYbwKn7qhHKKP8cKj02rTDvVRMWvwQ1ZP0mZWsBprQ==" saltValue="CjXqBRFbKezlWOFV37MnDQ==" spinCount="100000" sqref="GQ32:GR32 GW32 GN32" name="Rango2_30_2_4"/>
    <protectedRange algorithmName="SHA-512" hashValue="Rgskw+AQdeJ5qbJdarzTa3SCkJfDGziy0Uan5N0F3IWn/H3Z/e+VcB56R7Nes7MPxNHewNP1sSSucVjz3iTLeA==" saltValue="qKZH3DnwaZHBzy3cBZo1qQ==" spinCount="100000" sqref="GF32" name="Rango2_31_28_3"/>
    <protectedRange algorithmName="SHA-512" hashValue="Umj9+5Ys20VQPxBFtc6qE5LtKKSgPKwit+B8dd4XnEUaLfBM2ozpkEC4YxwK0SbBiAHDDex+pY+LomQ0lyuamQ==" saltValue="N2/MCRws+mmA+NXw0axolg==" spinCount="100000" sqref="GJ32 GH32 GE32 GL32 FY32" name="Rango2_31_2_4"/>
    <protectedRange algorithmName="SHA-512" hashValue="q2z5hEFmXS0v2chiPTC/VCoDWNlnhp+Xe6Ybfxe48vIsnB/KTJQxJv+pFUnCXfZ9T6vyJopuqFFNROfQTW/JUw==" saltValue="IctfdGJb5tOTpq+KPi9vww==" spinCount="100000" sqref="IA32 ID32:IJ32" name="Rango2_88_39_20"/>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20"/>
    <protectedRange algorithmName="SHA-512" hashValue="YXHanhqXL0e4jPrzkCF8r/22WmlCviFUW909WKuG1JOcU0mp0/Huh0aP3EaGYxV2ep0WGu48HsShAy4Ka2uOiw==" saltValue="h/7U5iwJm7DLR4tRVfwZYw==" spinCount="100000" sqref="GC32 GI32" name="Rango2_33_4"/>
    <protectedRange algorithmName="SHA-512" hashValue="pL4tgTKqwEsWSIEGFTBd+4pvEhE7d5Q99Eijs+L/Y1rhA0saQGGRJw5Pv2HLOP0quglztFwB6WVnQ1YGxd4AiQ==" saltValue="IF5mhk2RcoEjrcYppes1VA==" spinCount="100000" sqref="FT32" name="Rango2_30_5"/>
    <protectedRange algorithmName="SHA-512" hashValue="9+DNppQbWrLYYUMoJ+lyQctV2bX3Vq9kZnegLbpjTLP49It2ovUbcartuoQTeXgP+TGpY//7mDH/UQlFCKDGiA==" saltValue="KUnni6YEm00anzSSvyLqQA==" spinCount="100000" sqref="FE32 GX32 EY32:FA32 FC32 FH32 FK32:FL32 EN32 FN32:FO32 HS32:HT32 HD32:HI32" name="Rango2_48"/>
    <protectedRange algorithmName="SHA-512" hashValue="EEHzbvEYwO1eufllBljOz0uf9BJ2ENtvOScQ7IsS321QhYbwKn7qhHKKP8cKj02rTDvVRMWvwQ1ZP0mZWsBprQ==" saltValue="CjXqBRFbKezlWOFV37MnDQ==" spinCount="100000" sqref="GQ33:GR33 GW33 GN33" name="Rango2_30_2_5"/>
    <protectedRange algorithmName="SHA-512" hashValue="Rgskw+AQdeJ5qbJdarzTa3SCkJfDGziy0Uan5N0F3IWn/H3Z/e+VcB56R7Nes7MPxNHewNP1sSSucVjz3iTLeA==" saltValue="qKZH3DnwaZHBzy3cBZo1qQ==" spinCount="100000" sqref="GF33" name="Rango2_31_28_4"/>
    <protectedRange algorithmName="SHA-512" hashValue="Umj9+5Ys20VQPxBFtc6qE5LtKKSgPKwit+B8dd4XnEUaLfBM2ozpkEC4YxwK0SbBiAHDDex+pY+LomQ0lyuamQ==" saltValue="N2/MCRws+mmA+NXw0axolg==" spinCount="100000" sqref="GJ33 GH33 GE33 GL33 FY33" name="Rango2_31_2_5"/>
    <protectedRange algorithmName="SHA-512" hashValue="q2z5hEFmXS0v2chiPTC/VCoDWNlnhp+Xe6Ybfxe48vIsnB/KTJQxJv+pFUnCXfZ9T6vyJopuqFFNROfQTW/JUw==" saltValue="IctfdGJb5tOTpq+KPi9vww==" spinCount="100000" sqref="IA33 ID33:IJ33" name="Rango2_88_39_21"/>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1"/>
    <protectedRange algorithmName="SHA-512" hashValue="YXHanhqXL0e4jPrzkCF8r/22WmlCviFUW909WKuG1JOcU0mp0/Huh0aP3EaGYxV2ep0WGu48HsShAy4Ka2uOiw==" saltValue="h/7U5iwJm7DLR4tRVfwZYw==" spinCount="100000" sqref="GC33 GI33" name="Rango2_33_5"/>
    <protectedRange algorithmName="SHA-512" hashValue="pL4tgTKqwEsWSIEGFTBd+4pvEhE7d5Q99Eijs+L/Y1rhA0saQGGRJw5Pv2HLOP0quglztFwB6WVnQ1YGxd4AiQ==" saltValue="IF5mhk2RcoEjrcYppes1VA==" spinCount="100000" sqref="FT33" name="Rango2_30_6"/>
    <protectedRange algorithmName="SHA-512" hashValue="9+DNppQbWrLYYUMoJ+lyQctV2bX3Vq9kZnegLbpjTLP49It2ovUbcartuoQTeXgP+TGpY//7mDH/UQlFCKDGiA==" saltValue="KUnni6YEm00anzSSvyLqQA==" spinCount="100000" sqref="FE33 GX33 EY33:FA33 FC33 FH33 FK33:FL33 EN33 FN33:FO33 HS33:HT33 HD33:HI33" name="Rango2_49"/>
    <protectedRange algorithmName="SHA-512" hashValue="EEHzbvEYwO1eufllBljOz0uf9BJ2ENtvOScQ7IsS321QhYbwKn7qhHKKP8cKj02rTDvVRMWvwQ1ZP0mZWsBprQ==" saltValue="CjXqBRFbKezlWOFV37MnDQ==" spinCount="100000" sqref="GQ34:GR35 GW34:GW35 GN34:GN35" name="Rango2_30_2_6"/>
    <protectedRange algorithmName="SHA-512" hashValue="Rgskw+AQdeJ5qbJdarzTa3SCkJfDGziy0Uan5N0F3IWn/H3Z/e+VcB56R7Nes7MPxNHewNP1sSSucVjz3iTLeA==" saltValue="qKZH3DnwaZHBzy3cBZo1qQ==" spinCount="100000" sqref="GF34:GF35" name="Rango2_31_28_5"/>
    <protectedRange algorithmName="SHA-512" hashValue="Umj9+5Ys20VQPxBFtc6qE5LtKKSgPKwit+B8dd4XnEUaLfBM2ozpkEC4YxwK0SbBiAHDDex+pY+LomQ0lyuamQ==" saltValue="N2/MCRws+mmA+NXw0axolg==" spinCount="100000" sqref="GJ34:GJ35 GH34:GH35 GE34:GE35 GB34 GL34:GL35 FY34:FY35" name="Rango2_31_2_6"/>
    <protectedRange algorithmName="SHA-512" hashValue="q2z5hEFmXS0v2chiPTC/VCoDWNlnhp+Xe6Ybfxe48vIsnB/KTJQxJv+pFUnCXfZ9T6vyJopuqFFNROfQTW/JUw==" saltValue="IctfdGJb5tOTpq+KPi9vww==" spinCount="100000" sqref="IA34:IA35 ID34:IJ35" name="Rango2_88_39_22"/>
    <protectedRange algorithmName="SHA-512" hashValue="XZw03RosI/l0z9FxmTtF29EdZ7P+4+ybhqoaAAUmURojSR5XbGfjC4f2i8gMqfY+RI9JvfdCA6PSh9TduXfUxA==" saltValue="5TPtLq2WoiRSae/yaDPnTw==" spinCount="100000" sqref="FQ34:FR35 ER34:ES35 EV34:EW35 FF34:FF35 GO34:GO35 GT34:GT35 FZ34:FZ35 FW34:FX35 IB34:IB35 FU34:FU35 EO34:EO35 GM34:GM35 GK34:GK35 GY34:GZ35 HJ34:HJ35 IL34:IM35 FI34:FI35 HU34:HZ35 EA34:EJ35 IO34:IO35" name="Rango2_99_22"/>
    <protectedRange algorithmName="SHA-512" hashValue="YXHanhqXL0e4jPrzkCF8r/22WmlCviFUW909WKuG1JOcU0mp0/Huh0aP3EaGYxV2ep0WGu48HsShAy4Ka2uOiw==" saltValue="h/7U5iwJm7DLR4tRVfwZYw==" spinCount="100000" sqref="GC34:GC35 GI34:GI35" name="Rango2_33_6"/>
    <protectedRange algorithmName="SHA-512" hashValue="pL4tgTKqwEsWSIEGFTBd+4pvEhE7d5Q99Eijs+L/Y1rhA0saQGGRJw5Pv2HLOP0quglztFwB6WVnQ1YGxd4AiQ==" saltValue="IF5mhk2RcoEjrcYppes1VA==" spinCount="100000" sqref="FT34:FT35" name="Rango2_30_7"/>
    <protectedRange algorithmName="SHA-512" hashValue="9+DNppQbWrLYYUMoJ+lyQctV2bX3Vq9kZnegLbpjTLP49It2ovUbcartuoQTeXgP+TGpY//7mDH/UQlFCKDGiA==" saltValue="KUnni6YEm00anzSSvyLqQA==" spinCount="100000" sqref="FE34:FE35 GX34:GX35 EY34:FA35 FC34:FC35 FH34:FH35 FK34:FL35 EN34:EN35 FN34:FO35 HS34:HT35 HD34:HI35" name="Rango2_50"/>
    <protectedRange algorithmName="SHA-512" hashValue="EEHzbvEYwO1eufllBljOz0uf9BJ2ENtvOScQ7IsS321QhYbwKn7qhHKKP8cKj02rTDvVRMWvwQ1ZP0mZWsBprQ==" saltValue="CjXqBRFbKezlWOFV37MnDQ==" spinCount="100000" sqref="GQ36:GR36 GW36 GN36" name="Rango2_30_2_7"/>
    <protectedRange algorithmName="SHA-512" hashValue="Rgskw+AQdeJ5qbJdarzTa3SCkJfDGziy0Uan5N0F3IWn/H3Z/e+VcB56R7Nes7MPxNHewNP1sSSucVjz3iTLeA==" saltValue="qKZH3DnwaZHBzy3cBZo1qQ==" spinCount="100000" sqref="GF36" name="Rango2_31_28_6"/>
    <protectedRange algorithmName="SHA-512" hashValue="Umj9+5Ys20VQPxBFtc6qE5LtKKSgPKwit+B8dd4XnEUaLfBM2ozpkEC4YxwK0SbBiAHDDex+pY+LomQ0lyuamQ==" saltValue="N2/MCRws+mmA+NXw0axolg==" spinCount="100000" sqref="GJ36 GH36 GE36 GL36 FY36" name="Rango2_31_2_7"/>
    <protectedRange algorithmName="SHA-512" hashValue="q2z5hEFmXS0v2chiPTC/VCoDWNlnhp+Xe6Ybfxe48vIsnB/KTJQxJv+pFUnCXfZ9T6vyJopuqFFNROfQTW/JUw==" saltValue="IctfdGJb5tOTpq+KPi9vww==" spinCount="100000" sqref="IA36 ID36:IJ36" name="Rango2_88_39_23"/>
    <protectedRange algorithmName="SHA-512" hashValue="XZw03RosI/l0z9FxmTtF29EdZ7P+4+ybhqoaAAUmURojSR5XbGfjC4f2i8gMqfY+RI9JvfdCA6PSh9TduXfUxA==" saltValue="5TPtLq2WoiRSae/yaDPnTw==" spinCount="100000" sqref="FQ36:FR36 ER36:ES36 EV36:EW36 FF36 GO36 GT36 FZ36 FW36:FX36 IB36 FU36 EO36 GM36 GK36 GY36:GZ36 HJ36 IL36:IM36 FI36 HU36:HZ36 EA36:EJ36 IO36" name="Rango2_99_23"/>
    <protectedRange algorithmName="SHA-512" hashValue="YXHanhqXL0e4jPrzkCF8r/22WmlCviFUW909WKuG1JOcU0mp0/Huh0aP3EaGYxV2ep0WGu48HsShAy4Ka2uOiw==" saltValue="h/7U5iwJm7DLR4tRVfwZYw==" spinCount="100000" sqref="GC36" name="Rango2_33_7"/>
    <protectedRange algorithmName="SHA-512" hashValue="pL4tgTKqwEsWSIEGFTBd+4pvEhE7d5Q99Eijs+L/Y1rhA0saQGGRJw5Pv2HLOP0quglztFwB6WVnQ1YGxd4AiQ==" saltValue="IF5mhk2RcoEjrcYppes1VA==" spinCount="100000" sqref="FT36" name="Rango2_30_8"/>
    <protectedRange algorithmName="SHA-512" hashValue="9+DNppQbWrLYYUMoJ+lyQctV2bX3Vq9kZnegLbpjTLP49It2ovUbcartuoQTeXgP+TGpY//7mDH/UQlFCKDGiA==" saltValue="KUnni6YEm00anzSSvyLqQA==" spinCount="100000" sqref="FE36 GX36 EY36:FA36 FC36 FH36 FK36:FL36 EN36 FN36:FO36 HS36:HT36 HD36:HI36 GI36" name="Rango2_52"/>
    <protectedRange algorithmName="SHA-512" hashValue="EEHzbvEYwO1eufllBljOz0uf9BJ2ENtvOScQ7IsS321QhYbwKn7qhHKKP8cKj02rTDvVRMWvwQ1ZP0mZWsBprQ==" saltValue="CjXqBRFbKezlWOFV37MnDQ==" spinCount="100000" sqref="GQ37:GR38 GW37:GW38 GN37:GN38" name="Rango2_30_2_8"/>
    <protectedRange algorithmName="SHA-512" hashValue="Rgskw+AQdeJ5qbJdarzTa3SCkJfDGziy0Uan5N0F3IWn/H3Z/e+VcB56R7Nes7MPxNHewNP1sSSucVjz3iTLeA==" saltValue="qKZH3DnwaZHBzy3cBZo1qQ==" spinCount="100000" sqref="GF37:GF38" name="Rango2_31_28_7"/>
    <protectedRange algorithmName="SHA-512" hashValue="Umj9+5Ys20VQPxBFtc6qE5LtKKSgPKwit+B8dd4XnEUaLfBM2ozpkEC4YxwK0SbBiAHDDex+pY+LomQ0lyuamQ==" saltValue="N2/MCRws+mmA+NXw0axolg==" spinCount="100000" sqref="GJ37:GJ38 GH37:GH38 GE37:GE38 GL37:GL38 FY37:FY38" name="Rango2_31_2_8"/>
    <protectedRange algorithmName="SHA-512" hashValue="q2z5hEFmXS0v2chiPTC/VCoDWNlnhp+Xe6Ybfxe48vIsnB/KTJQxJv+pFUnCXfZ9T6vyJopuqFFNROfQTW/JUw==" saltValue="IctfdGJb5tOTpq+KPi9vww==" spinCount="100000" sqref="IA37:IA38 ID37:IJ38" name="Rango2_88_39_24"/>
    <protectedRange algorithmName="SHA-512" hashValue="XZw03RosI/l0z9FxmTtF29EdZ7P+4+ybhqoaAAUmURojSR5XbGfjC4f2i8gMqfY+RI9JvfdCA6PSh9TduXfUxA==" saltValue="5TPtLq2WoiRSae/yaDPnTw==" spinCount="100000" sqref="FQ37:FR38 ER37:ES38 EV37:EW38 FF37:FF38 GO37:GO38 GT37:GT38 FZ37:FZ38 FW37:FX38 IB37:IB38 FU37:FU38 EO37:EO38 GM37:GM38 GK37:GK38 GY37:GZ38 HJ37:HJ38 IL37:IM38 FI37:FI38 HU37:HZ38 EA37:EJ38 IO37:IO38" name="Rango2_99_24"/>
    <protectedRange algorithmName="SHA-512" hashValue="YXHanhqXL0e4jPrzkCF8r/22WmlCviFUW909WKuG1JOcU0mp0/Huh0aP3EaGYxV2ep0WGu48HsShAy4Ka2uOiw==" saltValue="h/7U5iwJm7DLR4tRVfwZYw==" spinCount="100000" sqref="GC37:GC38 GI37:GI38" name="Rango2_33_8"/>
    <protectedRange algorithmName="SHA-512" hashValue="pL4tgTKqwEsWSIEGFTBd+4pvEhE7d5Q99Eijs+L/Y1rhA0saQGGRJw5Pv2HLOP0quglztFwB6WVnQ1YGxd4AiQ==" saltValue="IF5mhk2RcoEjrcYppes1VA==" spinCount="100000" sqref="FT37:FT38" name="Rango2_30_9"/>
    <protectedRange algorithmName="SHA-512" hashValue="9+DNppQbWrLYYUMoJ+lyQctV2bX3Vq9kZnegLbpjTLP49It2ovUbcartuoQTeXgP+TGpY//7mDH/UQlFCKDGiA==" saltValue="KUnni6YEm00anzSSvyLqQA==" spinCount="100000" sqref="FE37:FE38 GX37:GX38 EY37:FA38 FC37:FC38 FH37:FH38 FK37:FL38 EN37:EN38 FN37:FO38 HS37:HT38 HD37:HI38" name="Rango2_62"/>
    <protectedRange algorithmName="SHA-512" hashValue="EEHzbvEYwO1eufllBljOz0uf9BJ2ENtvOScQ7IsS321QhYbwKn7qhHKKP8cKj02rTDvVRMWvwQ1ZP0mZWsBprQ==" saltValue="CjXqBRFbKezlWOFV37MnDQ==" spinCount="100000" sqref="GQ39:GR40 GW39:GW40 GN39:GN40" name="Rango2_30_2_9"/>
    <protectedRange algorithmName="SHA-512" hashValue="Rgskw+AQdeJ5qbJdarzTa3SCkJfDGziy0Uan5N0F3IWn/H3Z/e+VcB56R7Nes7MPxNHewNP1sSSucVjz3iTLeA==" saltValue="qKZH3DnwaZHBzy3cBZo1qQ==" spinCount="100000" sqref="GF39:GF40" name="Rango2_31_28_8"/>
    <protectedRange algorithmName="SHA-512" hashValue="Umj9+5Ys20VQPxBFtc6qE5LtKKSgPKwit+B8dd4XnEUaLfBM2ozpkEC4YxwK0SbBiAHDDex+pY+LomQ0lyuamQ==" saltValue="N2/MCRws+mmA+NXw0axolg==" spinCount="100000" sqref="GJ39:GJ40 GH39:GH40 GE39:GE40 GL39:GL40 FY39:FY40" name="Rango2_31_2_9"/>
    <protectedRange algorithmName="SHA-512" hashValue="q2z5hEFmXS0v2chiPTC/VCoDWNlnhp+Xe6Ybfxe48vIsnB/KTJQxJv+pFUnCXfZ9T6vyJopuqFFNROfQTW/JUw==" saltValue="IctfdGJb5tOTpq+KPi9vww==" spinCount="100000" sqref="IA39:IA40 ID39:IJ40" name="Rango2_88_39_25"/>
    <protectedRange algorithmName="SHA-512" hashValue="XZw03RosI/l0z9FxmTtF29EdZ7P+4+ybhqoaAAUmURojSR5XbGfjC4f2i8gMqfY+RI9JvfdCA6PSh9TduXfUxA==" saltValue="5TPtLq2WoiRSae/yaDPnTw==" spinCount="100000" sqref="FQ39:FR40 ER39:ES40 EV39:EW40 FF39:FF40 GO39:GO40 GT39:GT40 FZ39:FZ40 FW39:FX40 IB39:IB40 FU39:FU40 EO39:EO40 GM39:GM40 GK39:GK40 GY39:GZ40 HJ39:HJ40 IL39:IM40 FI39:FI40 HU39:HZ40 EA39:EJ40 IO39:IO40" name="Rango2_99_25"/>
    <protectedRange algorithmName="SHA-512" hashValue="YXHanhqXL0e4jPrzkCF8r/22WmlCviFUW909WKuG1JOcU0mp0/Huh0aP3EaGYxV2ep0WGu48HsShAy4Ka2uOiw==" saltValue="h/7U5iwJm7DLR4tRVfwZYw==" spinCount="100000" sqref="GC39:GC40 GI39:GI40" name="Rango2_33_9"/>
    <protectedRange algorithmName="SHA-512" hashValue="pL4tgTKqwEsWSIEGFTBd+4pvEhE7d5Q99Eijs+L/Y1rhA0saQGGRJw5Pv2HLOP0quglztFwB6WVnQ1YGxd4AiQ==" saltValue="IF5mhk2RcoEjrcYppes1VA==" spinCount="100000" sqref="FT39:FT40" name="Rango2_30_10"/>
    <protectedRange algorithmName="SHA-512" hashValue="9+DNppQbWrLYYUMoJ+lyQctV2bX3Vq9kZnegLbpjTLP49It2ovUbcartuoQTeXgP+TGpY//7mDH/UQlFCKDGiA==" saltValue="KUnni6YEm00anzSSvyLqQA==" spinCount="100000" sqref="FE39:FE40 GX39:GX40 EY39:FA40 FC39:FC40 FH39:FH40 FK39:FL40 EN39:EN40 FN39:FO40 HS39:HT40 HD39:HI40" name="Rango2_64"/>
    <protectedRange algorithmName="SHA-512" hashValue="EEHzbvEYwO1eufllBljOz0uf9BJ2ENtvOScQ7IsS321QhYbwKn7qhHKKP8cKj02rTDvVRMWvwQ1ZP0mZWsBprQ==" saltValue="CjXqBRFbKezlWOFV37MnDQ==" spinCount="100000" sqref="GQ41:GR42 GW41:GW42 GN41:GN42" name="Rango2_30_2_10"/>
    <protectedRange algorithmName="SHA-512" hashValue="Rgskw+AQdeJ5qbJdarzTa3SCkJfDGziy0Uan5N0F3IWn/H3Z/e+VcB56R7Nes7MPxNHewNP1sSSucVjz3iTLeA==" saltValue="qKZH3DnwaZHBzy3cBZo1qQ==" spinCount="100000" sqref="GF41:GF42" name="Rango2_31_28_9"/>
    <protectedRange algorithmName="SHA-512" hashValue="Umj9+5Ys20VQPxBFtc6qE5LtKKSgPKwit+B8dd4XnEUaLfBM2ozpkEC4YxwK0SbBiAHDDex+pY+LomQ0lyuamQ==" saltValue="N2/MCRws+mmA+NXw0axolg==" spinCount="100000" sqref="GJ41:GJ42 GH41:GH42 GE41:GE42 GB41 GL41:GL42 FY41:FY42" name="Rango2_31_2_10"/>
    <protectedRange algorithmName="SHA-512" hashValue="q2z5hEFmXS0v2chiPTC/VCoDWNlnhp+Xe6Ybfxe48vIsnB/KTJQxJv+pFUnCXfZ9T6vyJopuqFFNROfQTW/JUw==" saltValue="IctfdGJb5tOTpq+KPi9vww==" spinCount="100000" sqref="IA41:IA42 ID41:IJ42" name="Rango2_88_39_26"/>
    <protectedRange algorithmName="SHA-512" hashValue="XZw03RosI/l0z9FxmTtF29EdZ7P+4+ybhqoaAAUmURojSR5XbGfjC4f2i8gMqfY+RI9JvfdCA6PSh9TduXfUxA==" saltValue="5TPtLq2WoiRSae/yaDPnTw==" spinCount="100000" sqref="FQ41:FR42 ER41:ES42 EV41:EW42 FF41:FF42 GO41:GO42 GT41:GT42 FZ41:FZ42 FW41:FX42 IB41:IB42 FU41:FU42 EO41:EO42 GM41:GM42 GK41:GK42 GY41:GZ42 HJ41:HJ42 IL41:IM42 FI41:FI42 HU41:HZ42 EA41:EJ42 IO41:IO42" name="Rango2_99_26"/>
    <protectedRange algorithmName="SHA-512" hashValue="YXHanhqXL0e4jPrzkCF8r/22WmlCviFUW909WKuG1JOcU0mp0/Huh0aP3EaGYxV2ep0WGu48HsShAy4Ka2uOiw==" saltValue="h/7U5iwJm7DLR4tRVfwZYw==" spinCount="100000" sqref="GC41:GC42 GI41:GI42" name="Rango2_33_10"/>
    <protectedRange algorithmName="SHA-512" hashValue="pL4tgTKqwEsWSIEGFTBd+4pvEhE7d5Q99Eijs+L/Y1rhA0saQGGRJw5Pv2HLOP0quglztFwB6WVnQ1YGxd4AiQ==" saltValue="IF5mhk2RcoEjrcYppes1VA==" spinCount="100000" sqref="FT41:FT42" name="Rango2_30_11"/>
    <protectedRange algorithmName="SHA-512" hashValue="9+DNppQbWrLYYUMoJ+lyQctV2bX3Vq9kZnegLbpjTLP49It2ovUbcartuoQTeXgP+TGpY//7mDH/UQlFCKDGiA==" saltValue="KUnni6YEm00anzSSvyLqQA==" spinCount="100000" sqref="FE41:FE42 GX41:GX42 EY41:FA42 FC41:FC42 FH41:FH42 FK41:FL42 EN41:EN42 FN41:FO42 HS41:HT42 HD41:HI42" name="Rango2_65"/>
    <protectedRange algorithmName="SHA-512" hashValue="EEHzbvEYwO1eufllBljOz0uf9BJ2ENtvOScQ7IsS321QhYbwKn7qhHKKP8cKj02rTDvVRMWvwQ1ZP0mZWsBprQ==" saltValue="CjXqBRFbKezlWOFV37MnDQ==" spinCount="100000" sqref="GQ43:GR43 GW43 GN43" name="Rango2_30_2_11"/>
    <protectedRange algorithmName="SHA-512" hashValue="Rgskw+AQdeJ5qbJdarzTa3SCkJfDGziy0Uan5N0F3IWn/H3Z/e+VcB56R7Nes7MPxNHewNP1sSSucVjz3iTLeA==" saltValue="qKZH3DnwaZHBzy3cBZo1qQ==" spinCount="100000" sqref="GF43" name="Rango2_31_28_10"/>
    <protectedRange algorithmName="SHA-512" hashValue="Umj9+5Ys20VQPxBFtc6qE5LtKKSgPKwit+B8dd4XnEUaLfBM2ozpkEC4YxwK0SbBiAHDDex+pY+LomQ0lyuamQ==" saltValue="N2/MCRws+mmA+NXw0axolg==" spinCount="100000" sqref="GJ43 GH43 GE43 GL43 FY43" name="Rango2_31_2_11"/>
    <protectedRange algorithmName="SHA-512" hashValue="q2z5hEFmXS0v2chiPTC/VCoDWNlnhp+Xe6Ybfxe48vIsnB/KTJQxJv+pFUnCXfZ9T6vyJopuqFFNROfQTW/JUw==" saltValue="IctfdGJb5tOTpq+KPi9vww==" spinCount="100000" sqref="IA43 ID43:IJ43" name="Rango2_88_39_27"/>
    <protectedRange algorithmName="SHA-512" hashValue="XZw03RosI/l0z9FxmTtF29EdZ7P+4+ybhqoaAAUmURojSR5XbGfjC4f2i8gMqfY+RI9JvfdCA6PSh9TduXfUxA==" saltValue="5TPtLq2WoiRSae/yaDPnTw==" spinCount="100000" sqref="FQ43:FR43 ER43:ES43 EV43:EW43 FF43 GO43 GT43 FZ43 FW43:FX43 IB43 FU43 EO43 GM43 GK43 GY43:GZ43 HJ43 IL43:IM43 FI43 HU43:HZ43 EA43:EJ43 IO43" name="Rango2_99_27"/>
    <protectedRange algorithmName="SHA-512" hashValue="YXHanhqXL0e4jPrzkCF8r/22WmlCviFUW909WKuG1JOcU0mp0/Huh0aP3EaGYxV2ep0WGu48HsShAy4Ka2uOiw==" saltValue="h/7U5iwJm7DLR4tRVfwZYw==" spinCount="100000" sqref="GC43 GI43" name="Rango2_33_11"/>
    <protectedRange algorithmName="SHA-512" hashValue="pL4tgTKqwEsWSIEGFTBd+4pvEhE7d5Q99Eijs+L/Y1rhA0saQGGRJw5Pv2HLOP0quglztFwB6WVnQ1YGxd4AiQ==" saltValue="IF5mhk2RcoEjrcYppes1VA==" spinCount="100000" sqref="FT43" name="Rango2_30_12"/>
    <protectedRange algorithmName="SHA-512" hashValue="9+DNppQbWrLYYUMoJ+lyQctV2bX3Vq9kZnegLbpjTLP49It2ovUbcartuoQTeXgP+TGpY//7mDH/UQlFCKDGiA==" saltValue="KUnni6YEm00anzSSvyLqQA==" spinCount="100000" sqref="FE43 GX43 EY43:FA43 FC43 FH43 FK43:FL43 EN43 FN43:FO43 HS43:HT43 HD43:HI43" name="Rango2_66"/>
    <protectedRange algorithmName="SHA-512" hashValue="EEHzbvEYwO1eufllBljOz0uf9BJ2ENtvOScQ7IsS321QhYbwKn7qhHKKP8cKj02rTDvVRMWvwQ1ZP0mZWsBprQ==" saltValue="CjXqBRFbKezlWOFV37MnDQ==" spinCount="100000" sqref="GQ44:GR44 GW44 GN44" name="Rango2_30_2_12"/>
    <protectedRange algorithmName="SHA-512" hashValue="Rgskw+AQdeJ5qbJdarzTa3SCkJfDGziy0Uan5N0F3IWn/H3Z/e+VcB56R7Nes7MPxNHewNP1sSSucVjz3iTLeA==" saltValue="qKZH3DnwaZHBzy3cBZo1qQ==" spinCount="100000" sqref="GF44" name="Rango2_31_28_11"/>
    <protectedRange algorithmName="SHA-512" hashValue="Umj9+5Ys20VQPxBFtc6qE5LtKKSgPKwit+B8dd4XnEUaLfBM2ozpkEC4YxwK0SbBiAHDDex+pY+LomQ0lyuamQ==" saltValue="N2/MCRws+mmA+NXw0axolg==" spinCount="100000" sqref="GJ44 GH44 GE44 GB44 GL44 FY44" name="Rango2_31_2_12"/>
    <protectedRange algorithmName="SHA-512" hashValue="q2z5hEFmXS0v2chiPTC/VCoDWNlnhp+Xe6Ybfxe48vIsnB/KTJQxJv+pFUnCXfZ9T6vyJopuqFFNROfQTW/JUw==" saltValue="IctfdGJb5tOTpq+KPi9vww==" spinCount="100000" sqref="IA44 ID44:IJ44" name="Rango2_88_39_28"/>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8"/>
    <protectedRange algorithmName="SHA-512" hashValue="YXHanhqXL0e4jPrzkCF8r/22WmlCviFUW909WKuG1JOcU0mp0/Huh0aP3EaGYxV2ep0WGu48HsShAy4Ka2uOiw==" saltValue="h/7U5iwJm7DLR4tRVfwZYw==" spinCount="100000" sqref="GC44 GI44" name="Rango2_33_12"/>
    <protectedRange algorithmName="SHA-512" hashValue="pL4tgTKqwEsWSIEGFTBd+4pvEhE7d5Q99Eijs+L/Y1rhA0saQGGRJw5Pv2HLOP0quglztFwB6WVnQ1YGxd4AiQ==" saltValue="IF5mhk2RcoEjrcYppes1VA==" spinCount="100000" sqref="FT44" name="Rango2_30_13"/>
    <protectedRange algorithmName="SHA-512" hashValue="9+DNppQbWrLYYUMoJ+lyQctV2bX3Vq9kZnegLbpjTLP49It2ovUbcartuoQTeXgP+TGpY//7mDH/UQlFCKDGiA==" saltValue="KUnni6YEm00anzSSvyLqQA==" spinCount="100000" sqref="FE44 GX44 EY44:FA44 FC44 FH44 FK44:FL44 EN44 FN44:FO44 HS44:HT44 HD44:HI44" name="Rango2_67"/>
    <protectedRange algorithmName="SHA-512" hashValue="EEHzbvEYwO1eufllBljOz0uf9BJ2ENtvOScQ7IsS321QhYbwKn7qhHKKP8cKj02rTDvVRMWvwQ1ZP0mZWsBprQ==" saltValue="CjXqBRFbKezlWOFV37MnDQ==" spinCount="100000" sqref="GQ45:GR45 GW45 GN45" name="Rango2_30_2_13"/>
    <protectedRange algorithmName="SHA-512" hashValue="Rgskw+AQdeJ5qbJdarzTa3SCkJfDGziy0Uan5N0F3IWn/H3Z/e+VcB56R7Nes7MPxNHewNP1sSSucVjz3iTLeA==" saltValue="qKZH3DnwaZHBzy3cBZo1qQ==" spinCount="100000" sqref="GF45" name="Rango2_31_28_12"/>
    <protectedRange algorithmName="SHA-512" hashValue="Umj9+5Ys20VQPxBFtc6qE5LtKKSgPKwit+B8dd4XnEUaLfBM2ozpkEC4YxwK0SbBiAHDDex+pY+LomQ0lyuamQ==" saltValue="N2/MCRws+mmA+NXw0axolg==" spinCount="100000" sqref="GJ45 GH45 GE45 GB45 GL45 FY45" name="Rango2_31_2_13"/>
    <protectedRange algorithmName="SHA-512" hashValue="q2z5hEFmXS0v2chiPTC/VCoDWNlnhp+Xe6Ybfxe48vIsnB/KTJQxJv+pFUnCXfZ9T6vyJopuqFFNROfQTW/JUw==" saltValue="IctfdGJb5tOTpq+KPi9vww==" spinCount="100000" sqref="IA45 ID45:IJ45" name="Rango2_88_39_29"/>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9"/>
    <protectedRange algorithmName="SHA-512" hashValue="YXHanhqXL0e4jPrzkCF8r/22WmlCviFUW909WKuG1JOcU0mp0/Huh0aP3EaGYxV2ep0WGu48HsShAy4Ka2uOiw==" saltValue="h/7U5iwJm7DLR4tRVfwZYw==" spinCount="100000" sqref="GC45 GI45" name="Rango2_33_13"/>
    <protectedRange algorithmName="SHA-512" hashValue="pL4tgTKqwEsWSIEGFTBd+4pvEhE7d5Q99Eijs+L/Y1rhA0saQGGRJw5Pv2HLOP0quglztFwB6WVnQ1YGxd4AiQ==" saltValue="IF5mhk2RcoEjrcYppes1VA==" spinCount="100000" sqref="FT45" name="Rango2_30_14"/>
    <protectedRange algorithmName="SHA-512" hashValue="9+DNppQbWrLYYUMoJ+lyQctV2bX3Vq9kZnegLbpjTLP49It2ovUbcartuoQTeXgP+TGpY//7mDH/UQlFCKDGiA==" saltValue="KUnni6YEm00anzSSvyLqQA==" spinCount="100000" sqref="FE45 GX45 EY45:FA45 FC45 FH45 FK45:FL45 EN45 FN45:FO45 HS45:HT45 HD45:HI45" name="Rango2_68"/>
    <protectedRange algorithmName="SHA-512" hashValue="EEHzbvEYwO1eufllBljOz0uf9BJ2ENtvOScQ7IsS321QhYbwKn7qhHKKP8cKj02rTDvVRMWvwQ1ZP0mZWsBprQ==" saltValue="CjXqBRFbKezlWOFV37MnDQ==" spinCount="100000" sqref="GQ46:GR46 GW46 GN46" name="Rango2_30_2_14"/>
    <protectedRange algorithmName="SHA-512" hashValue="Rgskw+AQdeJ5qbJdarzTa3SCkJfDGziy0Uan5N0F3IWn/H3Z/e+VcB56R7Nes7MPxNHewNP1sSSucVjz3iTLeA==" saltValue="qKZH3DnwaZHBzy3cBZo1qQ==" spinCount="100000" sqref="GF46" name="Rango2_31_28_13"/>
    <protectedRange algorithmName="SHA-512" hashValue="Umj9+5Ys20VQPxBFtc6qE5LtKKSgPKwit+B8dd4XnEUaLfBM2ozpkEC4YxwK0SbBiAHDDex+pY+LomQ0lyuamQ==" saltValue="N2/MCRws+mmA+NXw0axolg==" spinCount="100000" sqref="GJ46 GH46 GE46 GB46 GL46 FY46" name="Rango2_31_2_14"/>
    <protectedRange algorithmName="SHA-512" hashValue="q2z5hEFmXS0v2chiPTC/VCoDWNlnhp+Xe6Ybfxe48vIsnB/KTJQxJv+pFUnCXfZ9T6vyJopuqFFNROfQTW/JUw==" saltValue="IctfdGJb5tOTpq+KPi9vww==" spinCount="100000" sqref="IA46 ID46:IJ46" name="Rango2_88_39_30"/>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30"/>
    <protectedRange algorithmName="SHA-512" hashValue="YXHanhqXL0e4jPrzkCF8r/22WmlCviFUW909WKuG1JOcU0mp0/Huh0aP3EaGYxV2ep0WGu48HsShAy4Ka2uOiw==" saltValue="h/7U5iwJm7DLR4tRVfwZYw==" spinCount="100000" sqref="GC46 GI46" name="Rango2_33_14"/>
    <protectedRange algorithmName="SHA-512" hashValue="pL4tgTKqwEsWSIEGFTBd+4pvEhE7d5Q99Eijs+L/Y1rhA0saQGGRJw5Pv2HLOP0quglztFwB6WVnQ1YGxd4AiQ==" saltValue="IF5mhk2RcoEjrcYppes1VA==" spinCount="100000" sqref="FT46" name="Rango2_30_15"/>
    <protectedRange algorithmName="SHA-512" hashValue="9+DNppQbWrLYYUMoJ+lyQctV2bX3Vq9kZnegLbpjTLP49It2ovUbcartuoQTeXgP+TGpY//7mDH/UQlFCKDGiA==" saltValue="KUnni6YEm00anzSSvyLqQA==" spinCount="100000" sqref="FE46 GX46 EY46:FA46 FC46 FH46 FK46:FL46 EN46 FN46:FO46 HS46:HT46 HD46:HI46" name="Rango2_69"/>
    <protectedRange algorithmName="SHA-512" hashValue="EEHzbvEYwO1eufllBljOz0uf9BJ2ENtvOScQ7IsS321QhYbwKn7qhHKKP8cKj02rTDvVRMWvwQ1ZP0mZWsBprQ==" saltValue="CjXqBRFbKezlWOFV37MnDQ==" spinCount="100000" sqref="GQ47:GR50 GW47:GW50 GN47:GN50" name="Rango2_30_2_15"/>
    <protectedRange algorithmName="SHA-512" hashValue="Rgskw+AQdeJ5qbJdarzTa3SCkJfDGziy0Uan5N0F3IWn/H3Z/e+VcB56R7Nes7MPxNHewNP1sSSucVjz3iTLeA==" saltValue="qKZH3DnwaZHBzy3cBZo1qQ==" spinCount="100000" sqref="GF47:GF50" name="Rango2_31_28_14"/>
    <protectedRange algorithmName="SHA-512" hashValue="Umj9+5Ys20VQPxBFtc6qE5LtKKSgPKwit+B8dd4XnEUaLfBM2ozpkEC4YxwK0SbBiAHDDex+pY+LomQ0lyuamQ==" saltValue="N2/MCRws+mmA+NXw0axolg==" spinCount="100000" sqref="GJ47:GJ50 GH47:GH50 GE47:GE50 GB47 GL47:GL50 FY47:FY50 GB49:GB50" name="Rango2_31_2_15"/>
    <protectedRange algorithmName="SHA-512" hashValue="q2z5hEFmXS0v2chiPTC/VCoDWNlnhp+Xe6Ybfxe48vIsnB/KTJQxJv+pFUnCXfZ9T6vyJopuqFFNROfQTW/JUw==" saltValue="IctfdGJb5tOTpq+KPi9vww==" spinCount="100000" sqref="IA47:IA50 ID47:IJ50" name="Rango2_88_39_31"/>
    <protectedRange algorithmName="SHA-512" hashValue="XZw03RosI/l0z9FxmTtF29EdZ7P+4+ybhqoaAAUmURojSR5XbGfjC4f2i8gMqfY+RI9JvfdCA6PSh9TduXfUxA==" saltValue="5TPtLq2WoiRSae/yaDPnTw==" spinCount="100000" sqref="FQ47:FR50 ER47:ES50 EV47:EW50 FF47:FF50 GO47:GO50 GT47:GT50 FZ47:FZ50 FW47:FX50 IB47:IB50 FU47:FU50 EO47:EO50 GM47:GM50 GK47:GK50 GY47:GZ50 HJ47:HJ50 IL47:IM50 FI47:FI50 HU47:HZ50 EA47:EJ50 IO47:IO50" name="Rango2_99_31"/>
    <protectedRange algorithmName="SHA-512" hashValue="YXHanhqXL0e4jPrzkCF8r/22WmlCviFUW909WKuG1JOcU0mp0/Huh0aP3EaGYxV2ep0WGu48HsShAy4Ka2uOiw==" saltValue="h/7U5iwJm7DLR4tRVfwZYw==" spinCount="100000" sqref="GC47:GC50 GI47:GI50" name="Rango2_33_15"/>
    <protectedRange algorithmName="SHA-512" hashValue="pL4tgTKqwEsWSIEGFTBd+4pvEhE7d5Q99Eijs+L/Y1rhA0saQGGRJw5Pv2HLOP0quglztFwB6WVnQ1YGxd4AiQ==" saltValue="IF5mhk2RcoEjrcYppes1VA==" spinCount="100000" sqref="FT47:FT50" name="Rango2_30_16"/>
    <protectedRange algorithmName="SHA-512" hashValue="9+DNppQbWrLYYUMoJ+lyQctV2bX3Vq9kZnegLbpjTLP49It2ovUbcartuoQTeXgP+TGpY//7mDH/UQlFCKDGiA==" saltValue="KUnni6YEm00anzSSvyLqQA==" spinCount="100000" sqref="FE47:FE50 GX47:GX50 EY47:FA50 FC47:FC50 FH47:FH50 FK47:FL50 EN47:EN50 FN47:FO50 HS47:HT50 HD47:HI50" name="Rango2_70"/>
    <protectedRange algorithmName="SHA-512" hashValue="EEHzbvEYwO1eufllBljOz0uf9BJ2ENtvOScQ7IsS321QhYbwKn7qhHKKP8cKj02rTDvVRMWvwQ1ZP0mZWsBprQ==" saltValue="CjXqBRFbKezlWOFV37MnDQ==" spinCount="100000" sqref="GQ51:GR54 GW51:GW54 GN51:GN54" name="Rango2_30_2_16"/>
    <protectedRange algorithmName="SHA-512" hashValue="Rgskw+AQdeJ5qbJdarzTa3SCkJfDGziy0Uan5N0F3IWn/H3Z/e+VcB56R7Nes7MPxNHewNP1sSSucVjz3iTLeA==" saltValue="qKZH3DnwaZHBzy3cBZo1qQ==" spinCount="100000" sqref="GF51:GF54" name="Rango2_31_28_15"/>
    <protectedRange algorithmName="SHA-512" hashValue="Umj9+5Ys20VQPxBFtc6qE5LtKKSgPKwit+B8dd4XnEUaLfBM2ozpkEC4YxwK0SbBiAHDDex+pY+LomQ0lyuamQ==" saltValue="N2/MCRws+mmA+NXw0axolg==" spinCount="100000" sqref="GJ51:GJ54 GH51:GH54 GE51:GE54 GB51 GL51:GL54 FY51:FY54 GB54" name="Rango2_31_2_16"/>
    <protectedRange algorithmName="SHA-512" hashValue="q2z5hEFmXS0v2chiPTC/VCoDWNlnhp+Xe6Ybfxe48vIsnB/KTJQxJv+pFUnCXfZ9T6vyJopuqFFNROfQTW/JUw==" saltValue="IctfdGJb5tOTpq+KPi9vww==" spinCount="100000" sqref="IA51:IA54 ID51:IJ54" name="Rango2_88_39_32"/>
    <protectedRange algorithmName="SHA-512" hashValue="XZw03RosI/l0z9FxmTtF29EdZ7P+4+ybhqoaAAUmURojSR5XbGfjC4f2i8gMqfY+RI9JvfdCA6PSh9TduXfUxA==" saltValue="5TPtLq2WoiRSae/yaDPnTw==" spinCount="100000" sqref="FQ51:FR54 ER51:ES54 EV51:EW54 FF51:FF54 GO51:GO54 GT51:GT54 FZ51:FZ54 FW51:FX54 IB51:IB54 FU51:FU54 EO51:EO54 GM51:GM54 GK51:GK54 GY51:GZ54 HJ51:HJ54 IL51:IM54 FI51:FI54 HU51:HZ54 EA51:EJ54 IO51:IO54" name="Rango2_99_32"/>
    <protectedRange algorithmName="SHA-512" hashValue="YXHanhqXL0e4jPrzkCF8r/22WmlCviFUW909WKuG1JOcU0mp0/Huh0aP3EaGYxV2ep0WGu48HsShAy4Ka2uOiw==" saltValue="h/7U5iwJm7DLR4tRVfwZYw==" spinCount="100000" sqref="GC51:GC54 GI51:GI54" name="Rango2_33_16"/>
    <protectedRange algorithmName="SHA-512" hashValue="pL4tgTKqwEsWSIEGFTBd+4pvEhE7d5Q99Eijs+L/Y1rhA0saQGGRJw5Pv2HLOP0quglztFwB6WVnQ1YGxd4AiQ==" saltValue="IF5mhk2RcoEjrcYppes1VA==" spinCount="100000" sqref="FT51:FT54" name="Rango2_30_17"/>
    <protectedRange algorithmName="SHA-512" hashValue="9+DNppQbWrLYYUMoJ+lyQctV2bX3Vq9kZnegLbpjTLP49It2ovUbcartuoQTeXgP+TGpY//7mDH/UQlFCKDGiA==" saltValue="KUnni6YEm00anzSSvyLqQA==" spinCount="100000" sqref="FE51:FE54 GX51:GX54 EY51:FA54 FC51:FC54 FH51:FH54 FK51:FL54 EN51:EN54 FN51:FO54 HS51:HT54 HD51:HI54" name="Rango2_71"/>
    <protectedRange algorithmName="SHA-512" hashValue="Gqwr8n5jYbCESAqCFk8dpOzViQICBV+k0xoqBoQaZ5lHaRlvT9TZDB4yXtm+qC6OhD064ZDBOFWkwo+LHXu1sg==" saltValue="gEL9PCN2ekF2IxW9yqAGYA==" spinCount="100000" sqref="IS29" name="Rango2_40_2_1"/>
    <protectedRange algorithmName="SHA-512" hashValue="D8TacORwT7iz0mF9GEucchnMHfB5er2FFjQsxyeWWyeJkM6Bt3gYQ3LbcHPxZXFpVAYtFOuTrzYOCJrlZDx16g==" saltValue="QtCzIBktdS4NZkOEGcLTRQ==" spinCount="100000" sqref="IW29" name="Rango2_41_1"/>
    <protectedRange algorithmName="SHA-512" hashValue="9+DNppQbWrLYYUMoJ+lyQctV2bX3Vq9kZnegLbpjTLP49It2ovUbcartuoQTeXgP+TGpY//7mDH/UQlFCKDGiA==" saltValue="KUnni6YEm00anzSSvyLqQA==" spinCount="100000" sqref="IT29:IV29 IX29 IZ29:JM29 JO29:JW29 JY29:KF29 KH29 KJ29:MP29" name="Rango2_72"/>
    <protectedRange algorithmName="SHA-512" hashValue="Gqwr8n5jYbCESAqCFk8dpOzViQICBV+k0xoqBoQaZ5lHaRlvT9TZDB4yXtm+qC6OhD064ZDBOFWkwo+LHXu1sg==" saltValue="gEL9PCN2ekF2IxW9yqAGYA==" spinCount="100000" sqref="IS30" name="Rango2_40_2_2"/>
    <protectedRange algorithmName="SHA-512" hashValue="D8TacORwT7iz0mF9GEucchnMHfB5er2FFjQsxyeWWyeJkM6Bt3gYQ3LbcHPxZXFpVAYtFOuTrzYOCJrlZDx16g==" saltValue="QtCzIBktdS4NZkOEGcLTRQ==" spinCount="100000" sqref="IW30" name="Rango2_41_2"/>
    <protectedRange algorithmName="SHA-512" hashValue="9+DNppQbWrLYYUMoJ+lyQctV2bX3Vq9kZnegLbpjTLP49It2ovUbcartuoQTeXgP+TGpY//7mDH/UQlFCKDGiA==" saltValue="KUnni6YEm00anzSSvyLqQA==" spinCount="100000" sqref="IT30:IV30 IX30 IZ30:JM30 JO30:JW30 JY30:KF30 KH30 KJ30:MP30" name="Rango2_73"/>
    <protectedRange algorithmName="SHA-512" hashValue="Gqwr8n5jYbCESAqCFk8dpOzViQICBV+k0xoqBoQaZ5lHaRlvT9TZDB4yXtm+qC6OhD064ZDBOFWkwo+LHXu1sg==" saltValue="gEL9PCN2ekF2IxW9yqAGYA==" spinCount="100000" sqref="IS31" name="Rango2_40_2_3"/>
    <protectedRange algorithmName="SHA-512" hashValue="D8TacORwT7iz0mF9GEucchnMHfB5er2FFjQsxyeWWyeJkM6Bt3gYQ3LbcHPxZXFpVAYtFOuTrzYOCJrlZDx16g==" saltValue="QtCzIBktdS4NZkOEGcLTRQ==" spinCount="100000" sqref="IW31" name="Rango2_41_3"/>
    <protectedRange algorithmName="SHA-512" hashValue="9+DNppQbWrLYYUMoJ+lyQctV2bX3Vq9kZnegLbpjTLP49It2ovUbcartuoQTeXgP+TGpY//7mDH/UQlFCKDGiA==" saltValue="KUnni6YEm00anzSSvyLqQA==" spinCount="100000" sqref="IT31:IV31 IX31 IZ31:JM31 JO31:JW31 JY31:KF31 KH31 KJ31:MP31" name="Rango2_74"/>
    <protectedRange algorithmName="SHA-512" hashValue="Gqwr8n5jYbCESAqCFk8dpOzViQICBV+k0xoqBoQaZ5lHaRlvT9TZDB4yXtm+qC6OhD064ZDBOFWkwo+LHXu1sg==" saltValue="gEL9PCN2ekF2IxW9yqAGYA==" spinCount="100000" sqref="IS32" name="Rango2_40_2_4"/>
    <protectedRange algorithmName="SHA-512" hashValue="D8TacORwT7iz0mF9GEucchnMHfB5er2FFjQsxyeWWyeJkM6Bt3gYQ3LbcHPxZXFpVAYtFOuTrzYOCJrlZDx16g==" saltValue="QtCzIBktdS4NZkOEGcLTRQ==" spinCount="100000" sqref="IW32" name="Rango2_41_4"/>
    <protectedRange algorithmName="SHA-512" hashValue="9+DNppQbWrLYYUMoJ+lyQctV2bX3Vq9kZnegLbpjTLP49It2ovUbcartuoQTeXgP+TGpY//7mDH/UQlFCKDGiA==" saltValue="KUnni6YEm00anzSSvyLqQA==" spinCount="100000" sqref="IT32:IV32 IX32 IZ32:JM32 JO32:JW32 JY32:KF32 KH32 KJ32:MP32" name="Rango2_76"/>
    <protectedRange algorithmName="SHA-512" hashValue="Gqwr8n5jYbCESAqCFk8dpOzViQICBV+k0xoqBoQaZ5lHaRlvT9TZDB4yXtm+qC6OhD064ZDBOFWkwo+LHXu1sg==" saltValue="gEL9PCN2ekF2IxW9yqAGYA==" spinCount="100000" sqref="IS33" name="Rango2_40_2_5"/>
    <protectedRange algorithmName="SHA-512" hashValue="D8TacORwT7iz0mF9GEucchnMHfB5er2FFjQsxyeWWyeJkM6Bt3gYQ3LbcHPxZXFpVAYtFOuTrzYOCJrlZDx16g==" saltValue="QtCzIBktdS4NZkOEGcLTRQ==" spinCount="100000" sqref="IW33" name="Rango2_41_5"/>
    <protectedRange algorithmName="SHA-512" hashValue="9+DNppQbWrLYYUMoJ+lyQctV2bX3Vq9kZnegLbpjTLP49It2ovUbcartuoQTeXgP+TGpY//7mDH/UQlFCKDGiA==" saltValue="KUnni6YEm00anzSSvyLqQA==" spinCount="100000" sqref="IT33:IV33 IX33 IZ33:JM33 JO33:JW33 JY33:KF33 KH33 KJ33:MP33" name="Rango2_80"/>
    <protectedRange algorithmName="SHA-512" hashValue="Gqwr8n5jYbCESAqCFk8dpOzViQICBV+k0xoqBoQaZ5lHaRlvT9TZDB4yXtm+qC6OhD064ZDBOFWkwo+LHXu1sg==" saltValue="gEL9PCN2ekF2IxW9yqAGYA==" spinCount="100000" sqref="IS34:IS35" name="Rango2_40_2_6"/>
    <protectedRange algorithmName="SHA-512" hashValue="D8TacORwT7iz0mF9GEucchnMHfB5er2FFjQsxyeWWyeJkM6Bt3gYQ3LbcHPxZXFpVAYtFOuTrzYOCJrlZDx16g==" saltValue="QtCzIBktdS4NZkOEGcLTRQ==" spinCount="100000" sqref="IW34:IW35" name="Rango2_41_6"/>
    <protectedRange algorithmName="SHA-512" hashValue="9+DNppQbWrLYYUMoJ+lyQctV2bX3Vq9kZnegLbpjTLP49It2ovUbcartuoQTeXgP+TGpY//7mDH/UQlFCKDGiA==" saltValue="KUnni6YEm00anzSSvyLqQA==" spinCount="100000" sqref="IT34:IV35 IX34:IX35 IZ34:JM35 JO34:JW35 JY34:KF35 KH34:KH35 KJ34:MP35" name="Rango2_81"/>
    <protectedRange algorithmName="SHA-512" hashValue="Gqwr8n5jYbCESAqCFk8dpOzViQICBV+k0xoqBoQaZ5lHaRlvT9TZDB4yXtm+qC6OhD064ZDBOFWkwo+LHXu1sg==" saltValue="gEL9PCN2ekF2IxW9yqAGYA==" spinCount="100000" sqref="IS36" name="Rango2_40_2_7"/>
    <protectedRange algorithmName="SHA-512" hashValue="D8TacORwT7iz0mF9GEucchnMHfB5er2FFjQsxyeWWyeJkM6Bt3gYQ3LbcHPxZXFpVAYtFOuTrzYOCJrlZDx16g==" saltValue="QtCzIBktdS4NZkOEGcLTRQ==" spinCount="100000" sqref="IW36" name="Rango2_41_7"/>
    <protectedRange algorithmName="SHA-512" hashValue="9+DNppQbWrLYYUMoJ+lyQctV2bX3Vq9kZnegLbpjTLP49It2ovUbcartuoQTeXgP+TGpY//7mDH/UQlFCKDGiA==" saltValue="KUnni6YEm00anzSSvyLqQA==" spinCount="100000" sqref="IT36:IV36 IX36 IZ36:JM36 JO36:JW36 JY36:KF36 KH36 KJ36:MP36" name="Rango2_82"/>
    <protectedRange algorithmName="SHA-512" hashValue="Gqwr8n5jYbCESAqCFk8dpOzViQICBV+k0xoqBoQaZ5lHaRlvT9TZDB4yXtm+qC6OhD064ZDBOFWkwo+LHXu1sg==" saltValue="gEL9PCN2ekF2IxW9yqAGYA==" spinCount="100000" sqref="IS37:IS38" name="Rango2_40_2_8"/>
    <protectedRange algorithmName="SHA-512" hashValue="D8TacORwT7iz0mF9GEucchnMHfB5er2FFjQsxyeWWyeJkM6Bt3gYQ3LbcHPxZXFpVAYtFOuTrzYOCJrlZDx16g==" saltValue="QtCzIBktdS4NZkOEGcLTRQ==" spinCount="100000" sqref="IW37:IW38" name="Rango2_41_8"/>
    <protectedRange algorithmName="SHA-512" hashValue="9+DNppQbWrLYYUMoJ+lyQctV2bX3Vq9kZnegLbpjTLP49It2ovUbcartuoQTeXgP+TGpY//7mDH/UQlFCKDGiA==" saltValue="KUnni6YEm00anzSSvyLqQA==" spinCount="100000" sqref="IT37:IV38 IX37:IX38 IZ37:JM38 JO37:JW38 JY37:KF38 KH37:KH38 KJ37:MP38" name="Rango2_83"/>
    <protectedRange algorithmName="SHA-512" hashValue="Gqwr8n5jYbCESAqCFk8dpOzViQICBV+k0xoqBoQaZ5lHaRlvT9TZDB4yXtm+qC6OhD064ZDBOFWkwo+LHXu1sg==" saltValue="gEL9PCN2ekF2IxW9yqAGYA==" spinCount="100000" sqref="IS39:IS40" name="Rango2_40_2_9"/>
    <protectedRange algorithmName="SHA-512" hashValue="D8TacORwT7iz0mF9GEucchnMHfB5er2FFjQsxyeWWyeJkM6Bt3gYQ3LbcHPxZXFpVAYtFOuTrzYOCJrlZDx16g==" saltValue="QtCzIBktdS4NZkOEGcLTRQ==" spinCount="100000" sqref="IW39:IW40" name="Rango2_41_9"/>
    <protectedRange algorithmName="SHA-512" hashValue="9+DNppQbWrLYYUMoJ+lyQctV2bX3Vq9kZnegLbpjTLP49It2ovUbcartuoQTeXgP+TGpY//7mDH/UQlFCKDGiA==" saltValue="KUnni6YEm00anzSSvyLqQA==" spinCount="100000" sqref="IT39:IV40 IX39:IX40 IZ39:JM40 JO39:JW40 JY39:KF40 KH39:KH40 KJ39:MP40" name="Rango2_85"/>
    <protectedRange algorithmName="SHA-512" hashValue="Gqwr8n5jYbCESAqCFk8dpOzViQICBV+k0xoqBoQaZ5lHaRlvT9TZDB4yXtm+qC6OhD064ZDBOFWkwo+LHXu1sg==" saltValue="gEL9PCN2ekF2IxW9yqAGYA==" spinCount="100000" sqref="IS41:IS42" name="Rango2_40_2_10"/>
    <protectedRange algorithmName="SHA-512" hashValue="D8TacORwT7iz0mF9GEucchnMHfB5er2FFjQsxyeWWyeJkM6Bt3gYQ3LbcHPxZXFpVAYtFOuTrzYOCJrlZDx16g==" saltValue="QtCzIBktdS4NZkOEGcLTRQ==" spinCount="100000" sqref="IW41:IW42" name="Rango2_41_10"/>
    <protectedRange algorithmName="SHA-512" hashValue="9+DNppQbWrLYYUMoJ+lyQctV2bX3Vq9kZnegLbpjTLP49It2ovUbcartuoQTeXgP+TGpY//7mDH/UQlFCKDGiA==" saltValue="KUnni6YEm00anzSSvyLqQA==" spinCount="100000" sqref="IT41:IV42 IX41:IX42 IZ41:JM42 JO41:JW42 JY41:KF42 KH41:KH42 KJ41:MP42" name="Rango2_86"/>
    <protectedRange algorithmName="SHA-512" hashValue="Gqwr8n5jYbCESAqCFk8dpOzViQICBV+k0xoqBoQaZ5lHaRlvT9TZDB4yXtm+qC6OhD064ZDBOFWkwo+LHXu1sg==" saltValue="gEL9PCN2ekF2IxW9yqAGYA==" spinCount="100000" sqref="IS43" name="Rango2_40_2_11"/>
    <protectedRange algorithmName="SHA-512" hashValue="D8TacORwT7iz0mF9GEucchnMHfB5er2FFjQsxyeWWyeJkM6Bt3gYQ3LbcHPxZXFpVAYtFOuTrzYOCJrlZDx16g==" saltValue="QtCzIBktdS4NZkOEGcLTRQ==" spinCount="100000" sqref="IW43" name="Rango2_41_11"/>
    <protectedRange algorithmName="SHA-512" hashValue="9+DNppQbWrLYYUMoJ+lyQctV2bX3Vq9kZnegLbpjTLP49It2ovUbcartuoQTeXgP+TGpY//7mDH/UQlFCKDGiA==" saltValue="KUnni6YEm00anzSSvyLqQA==" spinCount="100000" sqref="IT43:IV43 IX43 IZ43:JM43 JO43:JW43 JY43:KF43 KH43 KJ43:MP43" name="Rango2_87"/>
    <protectedRange algorithmName="SHA-512" hashValue="Gqwr8n5jYbCESAqCFk8dpOzViQICBV+k0xoqBoQaZ5lHaRlvT9TZDB4yXtm+qC6OhD064ZDBOFWkwo+LHXu1sg==" saltValue="gEL9PCN2ekF2IxW9yqAGYA==" spinCount="100000" sqref="IS44" name="Rango2_40_2_12"/>
    <protectedRange algorithmName="SHA-512" hashValue="D8TacORwT7iz0mF9GEucchnMHfB5er2FFjQsxyeWWyeJkM6Bt3gYQ3LbcHPxZXFpVAYtFOuTrzYOCJrlZDx16g==" saltValue="QtCzIBktdS4NZkOEGcLTRQ==" spinCount="100000" sqref="IW44" name="Rango2_41_12"/>
    <protectedRange algorithmName="SHA-512" hashValue="9+DNppQbWrLYYUMoJ+lyQctV2bX3Vq9kZnegLbpjTLP49It2ovUbcartuoQTeXgP+TGpY//7mDH/UQlFCKDGiA==" saltValue="KUnni6YEm00anzSSvyLqQA==" spinCount="100000" sqref="IT44:IV44 IX44 IZ44:JM44 JO44:JW44 JY44:KF44 KH44 KJ44:MP44" name="Rango2_90"/>
    <protectedRange algorithmName="SHA-512" hashValue="Gqwr8n5jYbCESAqCFk8dpOzViQICBV+k0xoqBoQaZ5lHaRlvT9TZDB4yXtm+qC6OhD064ZDBOFWkwo+LHXu1sg==" saltValue="gEL9PCN2ekF2IxW9yqAGYA==" spinCount="100000" sqref="IS45" name="Rango2_40_2_13"/>
    <protectedRange algorithmName="SHA-512" hashValue="D8TacORwT7iz0mF9GEucchnMHfB5er2FFjQsxyeWWyeJkM6Bt3gYQ3LbcHPxZXFpVAYtFOuTrzYOCJrlZDx16g==" saltValue="QtCzIBktdS4NZkOEGcLTRQ==" spinCount="100000" sqref="IW45" name="Rango2_41_13"/>
    <protectedRange algorithmName="SHA-512" hashValue="9+DNppQbWrLYYUMoJ+lyQctV2bX3Vq9kZnegLbpjTLP49It2ovUbcartuoQTeXgP+TGpY//7mDH/UQlFCKDGiA==" saltValue="KUnni6YEm00anzSSvyLqQA==" spinCount="100000" sqref="IT45:IV45 IX45 IZ45:JM45 JO45:JW45 JY45:KF45 KH45 KJ45:MP45" name="Rango2_91"/>
    <protectedRange algorithmName="SHA-512" hashValue="Gqwr8n5jYbCESAqCFk8dpOzViQICBV+k0xoqBoQaZ5lHaRlvT9TZDB4yXtm+qC6OhD064ZDBOFWkwo+LHXu1sg==" saltValue="gEL9PCN2ekF2IxW9yqAGYA==" spinCount="100000" sqref="IS46" name="Rango2_40_2_14"/>
    <protectedRange algorithmName="SHA-512" hashValue="D8TacORwT7iz0mF9GEucchnMHfB5er2FFjQsxyeWWyeJkM6Bt3gYQ3LbcHPxZXFpVAYtFOuTrzYOCJrlZDx16g==" saltValue="QtCzIBktdS4NZkOEGcLTRQ==" spinCount="100000" sqref="IW46" name="Rango2_41_14"/>
    <protectedRange algorithmName="SHA-512" hashValue="9+DNppQbWrLYYUMoJ+lyQctV2bX3Vq9kZnegLbpjTLP49It2ovUbcartuoQTeXgP+TGpY//7mDH/UQlFCKDGiA==" saltValue="KUnni6YEm00anzSSvyLqQA==" spinCount="100000" sqref="IT46:IV46 IX46 IZ46:JM46 JO46:JW46 JY46:KF46 KH46 KJ46:MP46" name="Rango2_92"/>
    <protectedRange algorithmName="SHA-512" hashValue="Gqwr8n5jYbCESAqCFk8dpOzViQICBV+k0xoqBoQaZ5lHaRlvT9TZDB4yXtm+qC6OhD064ZDBOFWkwo+LHXu1sg==" saltValue="gEL9PCN2ekF2IxW9yqAGYA==" spinCount="100000" sqref="IS47:IS50" name="Rango2_40_2_15"/>
    <protectedRange algorithmName="SHA-512" hashValue="D8TacORwT7iz0mF9GEucchnMHfB5er2FFjQsxyeWWyeJkM6Bt3gYQ3LbcHPxZXFpVAYtFOuTrzYOCJrlZDx16g==" saltValue="QtCzIBktdS4NZkOEGcLTRQ==" spinCount="100000" sqref="IW47:IW50" name="Rango2_41_15"/>
    <protectedRange algorithmName="SHA-512" hashValue="9+DNppQbWrLYYUMoJ+lyQctV2bX3Vq9kZnegLbpjTLP49It2ovUbcartuoQTeXgP+TGpY//7mDH/UQlFCKDGiA==" saltValue="KUnni6YEm00anzSSvyLqQA==" spinCount="100000" sqref="IT47:IV50 IX47:IX50 IZ47:JM50 JO47:JW50 JY47:KF50 KH47:KH50 KJ47:MP50" name="Rango2_93"/>
    <protectedRange algorithmName="SHA-512" hashValue="Gqwr8n5jYbCESAqCFk8dpOzViQICBV+k0xoqBoQaZ5lHaRlvT9TZDB4yXtm+qC6OhD064ZDBOFWkwo+LHXu1sg==" saltValue="gEL9PCN2ekF2IxW9yqAGYA==" spinCount="100000" sqref="IS51:IS54" name="Rango2_40_2_16"/>
    <protectedRange algorithmName="SHA-512" hashValue="D8TacORwT7iz0mF9GEucchnMHfB5er2FFjQsxyeWWyeJkM6Bt3gYQ3LbcHPxZXFpVAYtFOuTrzYOCJrlZDx16g==" saltValue="QtCzIBktdS4NZkOEGcLTRQ==" spinCount="100000" sqref="IW51:IW54" name="Rango2_41_16"/>
    <protectedRange algorithmName="SHA-512" hashValue="9+DNppQbWrLYYUMoJ+lyQctV2bX3Vq9kZnegLbpjTLP49It2ovUbcartuoQTeXgP+TGpY//7mDH/UQlFCKDGiA==" saltValue="KUnni6YEm00anzSSvyLqQA==" spinCount="100000" sqref="IT51:IV54 IX51:IX54 IZ51:JM54 JO51:JW54 JY51:KF54 KH51:KH54 KJ51:MP54" name="Rango2_94"/>
    <protectedRange algorithmName="SHA-512" hashValue="6a5oYwZw9WJcgjqXpleUXH8uaqNEuymPPpeOb7lKBc1WoM6IG/DNyDLWmj2lYwxnZO2yhl+B61kwrxD9m9AdhQ==" saltValue="tdNQPzLQd+n9Ww064QJIaQ==" spinCount="100000" sqref="I55" name="Rango2_61_1"/>
    <protectedRange algorithmName="SHA-512" hashValue="XM8+0Jh5zLWw02PI0Lt8dLqjTcW5ulySion19FAnruDN6QRp4UwcVqdfQxnOQAItgpWG7rNsELzjwy0iXOonxw==" saltValue="Sd4WFUedDfLKoMQTDrxJuQ==" spinCount="100000" sqref="K55" name="Rango2_88_4_4_1"/>
    <protectedRange algorithmName="SHA-512" hashValue="EMMPgE8t/az1rHHzaZAQIhz+GQV0k2O/tQGA96sJqEEMzz1efIRa4CcLzC7iY9CCscto3g7dwz41haOE28iXYg==" saltValue="CVzFsG4X4LXUMo7796PiDQ==" spinCount="100000" sqref="C55:H55 J55 L55:M55 C56:C61" name="Rango2_10_1"/>
    <protectedRange algorithmName="SHA-512" hashValue="6a5oYwZw9WJcgjqXpleUXH8uaqNEuymPPpeOb7lKBc1WoM6IG/DNyDLWmj2lYwxnZO2yhl+B61kwrxD9m9AdhQ==" saltValue="tdNQPzLQd+n9Ww064QJIaQ==" spinCount="100000" sqref="I56" name="Rango2_61_2"/>
    <protectedRange algorithmName="SHA-512" hashValue="XM8+0Jh5zLWw02PI0Lt8dLqjTcW5ulySion19FAnruDN6QRp4UwcVqdfQxnOQAItgpWG7rNsELzjwy0iXOonxw==" saltValue="Sd4WFUedDfLKoMQTDrxJuQ==" spinCount="100000" sqref="K56" name="Rango2_88_4_4_2"/>
    <protectedRange algorithmName="SHA-512" hashValue="EMMPgE8t/az1rHHzaZAQIhz+GQV0k2O/tQGA96sJqEEMzz1efIRa4CcLzC7iY9CCscto3g7dwz41haOE28iXYg==" saltValue="CVzFsG4X4LXUMo7796PiDQ==" spinCount="100000" sqref="D56:H56 J56 L56:M56" name="Rango2_10_2"/>
    <protectedRange algorithmName="SHA-512" hashValue="6a5oYwZw9WJcgjqXpleUXH8uaqNEuymPPpeOb7lKBc1WoM6IG/DNyDLWmj2lYwxnZO2yhl+B61kwrxD9m9AdhQ==" saltValue="tdNQPzLQd+n9Ww064QJIaQ==" spinCount="100000" sqref="I57" name="Rango2_61_3"/>
    <protectedRange algorithmName="SHA-512" hashValue="XM8+0Jh5zLWw02PI0Lt8dLqjTcW5ulySion19FAnruDN6QRp4UwcVqdfQxnOQAItgpWG7rNsELzjwy0iXOonxw==" saltValue="Sd4WFUedDfLKoMQTDrxJuQ==" spinCount="100000" sqref="K57" name="Rango2_88_4_4_3"/>
    <protectedRange algorithmName="SHA-512" hashValue="EMMPgE8t/az1rHHzaZAQIhz+GQV0k2O/tQGA96sJqEEMzz1efIRa4CcLzC7iY9CCscto3g7dwz41haOE28iXYg==" saltValue="CVzFsG4X4LXUMo7796PiDQ==" spinCount="100000" sqref="D57:H57 J57 L57:M57" name="Rango2_10_3"/>
    <protectedRange algorithmName="SHA-512" hashValue="6a5oYwZw9WJcgjqXpleUXH8uaqNEuymPPpeOb7lKBc1WoM6IG/DNyDLWmj2lYwxnZO2yhl+B61kwrxD9m9AdhQ==" saltValue="tdNQPzLQd+n9Ww064QJIaQ==" spinCount="100000" sqref="I58" name="Rango2_61_4"/>
    <protectedRange algorithmName="SHA-512" hashValue="XM8+0Jh5zLWw02PI0Lt8dLqjTcW5ulySion19FAnruDN6QRp4UwcVqdfQxnOQAItgpWG7rNsELzjwy0iXOonxw==" saltValue="Sd4WFUedDfLKoMQTDrxJuQ==" spinCount="100000" sqref="K58" name="Rango2_88_4_4_4"/>
    <protectedRange algorithmName="SHA-512" hashValue="EMMPgE8t/az1rHHzaZAQIhz+GQV0k2O/tQGA96sJqEEMzz1efIRa4CcLzC7iY9CCscto3g7dwz41haOE28iXYg==" saltValue="CVzFsG4X4LXUMo7796PiDQ==" spinCount="100000" sqref="D58:H58 J58 L58:M58" name="Rango2_10_4"/>
    <protectedRange algorithmName="SHA-512" hashValue="6a5oYwZw9WJcgjqXpleUXH8uaqNEuymPPpeOb7lKBc1WoM6IG/DNyDLWmj2lYwxnZO2yhl+B61kwrxD9m9AdhQ==" saltValue="tdNQPzLQd+n9Ww064QJIaQ==" spinCount="100000" sqref="I59" name="Rango2_61_5"/>
    <protectedRange algorithmName="SHA-512" hashValue="XM8+0Jh5zLWw02PI0Lt8dLqjTcW5ulySion19FAnruDN6QRp4UwcVqdfQxnOQAItgpWG7rNsELzjwy0iXOonxw==" saltValue="Sd4WFUedDfLKoMQTDrxJuQ==" spinCount="100000" sqref="K59" name="Rango2_88_4_4_5"/>
    <protectedRange algorithmName="SHA-512" hashValue="EMMPgE8t/az1rHHzaZAQIhz+GQV0k2O/tQGA96sJqEEMzz1efIRa4CcLzC7iY9CCscto3g7dwz41haOE28iXYg==" saltValue="CVzFsG4X4LXUMo7796PiDQ==" spinCount="100000" sqref="J59 E59:H59 L59:M59" name="Rango2_10_5"/>
    <protectedRange algorithmName="SHA-512" hashValue="6a5oYwZw9WJcgjqXpleUXH8uaqNEuymPPpeOb7lKBc1WoM6IG/DNyDLWmj2lYwxnZO2yhl+B61kwrxD9m9AdhQ==" saltValue="tdNQPzLQd+n9Ww064QJIaQ==" spinCount="100000" sqref="I60" name="Rango2_61_6"/>
    <protectedRange algorithmName="SHA-512" hashValue="XM8+0Jh5zLWw02PI0Lt8dLqjTcW5ulySion19FAnruDN6QRp4UwcVqdfQxnOQAItgpWG7rNsELzjwy0iXOonxw==" saltValue="Sd4WFUedDfLKoMQTDrxJuQ==" spinCount="100000" sqref="K60" name="Rango2_88_4_4_6"/>
    <protectedRange algorithmName="SHA-512" hashValue="EMMPgE8t/az1rHHzaZAQIhz+GQV0k2O/tQGA96sJqEEMzz1efIRa4CcLzC7iY9CCscto3g7dwz41haOE28iXYg==" saltValue="CVzFsG4X4LXUMo7796PiDQ==" spinCount="100000" sqref="L60 E60:H60" name="Rango2_10_6"/>
    <protectedRange algorithmName="SHA-512" hashValue="EMMPgE8t/az1rHHzaZAQIhz+GQV0k2O/tQGA96sJqEEMzz1efIRa4CcLzC7iY9CCscto3g7dwz41haOE28iXYg==" saltValue="CVzFsG4X4LXUMo7796PiDQ==" spinCount="100000" sqref="J60" name="Rango2_10_6_2"/>
    <protectedRange algorithmName="SHA-512" hashValue="EMMPgE8t/az1rHHzaZAQIhz+GQV0k2O/tQGA96sJqEEMzz1efIRa4CcLzC7iY9CCscto3g7dwz41haOE28iXYg==" saltValue="CVzFsG4X4LXUMo7796PiDQ==" spinCount="100000" sqref="M60" name="Rango2_10_7_2"/>
    <protectedRange algorithmName="SHA-512" hashValue="6a5oYwZw9WJcgjqXpleUXH8uaqNEuymPPpeOb7lKBc1WoM6IG/DNyDLWmj2lYwxnZO2yhl+B61kwrxD9m9AdhQ==" saltValue="tdNQPzLQd+n9Ww064QJIaQ==" spinCount="100000" sqref="I61" name="Rango2_61_7"/>
    <protectedRange algorithmName="SHA-512" hashValue="XM8+0Jh5zLWw02PI0Lt8dLqjTcW5ulySion19FAnruDN6QRp4UwcVqdfQxnOQAItgpWG7rNsELzjwy0iXOonxw==" saltValue="Sd4WFUedDfLKoMQTDrxJuQ==" spinCount="100000" sqref="K61" name="Rango2_88_4_4_7"/>
    <protectedRange algorithmName="SHA-512" hashValue="EMMPgE8t/az1rHHzaZAQIhz+GQV0k2O/tQGA96sJqEEMzz1efIRa4CcLzC7iY9CCscto3g7dwz41haOE28iXYg==" saltValue="CVzFsG4X4LXUMo7796PiDQ==" spinCount="100000" sqref="L61:M61 J61 D61:H61" name="Rango2_10_7"/>
    <protectedRange algorithmName="SHA-512" hashValue="RQ91b7oAw60DVtcgB2vRpial2kSdzJx5guGCTYUwXYkKrtrUHfiYnLf9R+SNpYXlJDYpyEJLhcWwP0EqNN86dQ==" saltValue="W3RbH3zrcY9sy39xNwXNxg==" spinCount="100000" sqref="BV55:BY55 BA55:BI55" name="Rango2_88_99_17"/>
    <protectedRange algorithmName="SHA-512" hashValue="fMbmUM1DQ7FuAPRNvFL5mPdHUYjQnlLFhkuaxvHguaqR7aWyDxcmJs0jLYQfQKY+oyhsMb4Lew4VL6i7um3/ew==" saltValue="ydaTm0CeH8+/cYqoL/AMaQ==" spinCount="100000" sqref="AW55:AZ55 AU55" name="Rango2_88_91_17"/>
    <protectedRange algorithmName="SHA-512" hashValue="CHipOQaT63FWw628cQcXXJRZlrbNZ7OgmnEbDx38UmmH7z19GRYEzXFiVOzHAy1OAaAbST7g2bHZHDKQp2qm3w==" saltValue="iRVuL+373yLHv0ZHzS9qog==" spinCount="100000" sqref="AG55:AH55 AJ55 AL55" name="Rango2_88_7_5_17"/>
    <protectedRange algorithmName="SHA-512" hashValue="NkG6oHuDGvGBEiLAAq8MEJHEfLQUMyjihfH+DBXhT+eQW0r1yri7tOJEFRM9nbOejjjXiviq9RFo7KB7wF+xJA==" saltValue="bpjB0AAANu2X/PeR3eiFkA==" spinCount="100000" sqref="AM55:AS55" name="Rango2_88_65_17"/>
    <protectedRange algorithmName="SHA-512" hashValue="fPHvtIAf3pQeZUoAI9C2/vdXMHBpqqEq+67P5Ypyu4+9IWqs3yc9TZcMWQ0THLxUwqseQPyVvakuYFtCwJHsxA==" saltValue="QHIogSs2PrwAfdqa9PAOFQ==" spinCount="100000" sqref="AC55" name="Rango2_88_5_5_17"/>
    <protectedRange algorithmName="SHA-512" hashValue="LEEeiU6pKqm7TAP46VGlz0q+evvFwpT/0iLpRuWuQ7MacbP0OGL1/FSmrIEOg2rb6M+Jla2bPbVWiGag27j87w==" saltValue="HEVt+pS5OloNDlqSnzGLLw==" spinCount="100000" sqref="AI55" name="Rango2_8_7_17"/>
    <protectedRange algorithmName="SHA-512" hashValue="q2z5hEFmXS0v2chiPTC/VCoDWNlnhp+Xe6Ybfxe48vIsnB/KTJQxJv+pFUnCXfZ9T6vyJopuqFFNROfQTW/JUw==" saltValue="IctfdGJb5tOTpq+KPi9vww==" spinCount="100000" sqref="AE55:AF55" name="Rango2_88_39_33"/>
    <protectedRange algorithmName="SHA-512" hashValue="AYYX88LSDB6RDNMvSqt0KPGWPjBqTk56tMxTOlv5QD61MGTKAAQnSnudvNDWPN0Bbllh2qRQC+P5uq7goxjdrw==" saltValue="i/iPMewnks1FoXYOjKMEVg==" spinCount="100000" sqref="AB55" name="Rango2_87_6_17"/>
    <protectedRange algorithmName="SHA-512" hashValue="NUll9P9xh7KbSfMYpMxsRZLfDw/y/AzW2LSWlpXVscBDqiAxmzo71xjs+a2lh+jRa7pceOC849slke4+ZKx8LA==" saltValue="8qbkKpQ+CiQuLnqgShNvXA==" spinCount="100000" sqref="T55" name="Rango2_88_6_17"/>
    <protectedRange algorithmName="SHA-512" hashValue="KHhv3JU/LRdRrRTxxkgFceEHPZ5UzadmpZRZR3zmQRnPvkUJZuanRafIJ+qde0IWwLZSvFIQDyUAHq6v6k7XIg==" saltValue="2GKG1kCzVNNcn+vbOPuhJA==" spinCount="100000" sqref="Q55" name="Rango2_2_5_17"/>
    <protectedRange algorithmName="SHA-512" hashValue="XZw03RosI/l0z9FxmTtF29EdZ7P+4+ybhqoaAAUmURojSR5XbGfjC4f2i8gMqfY+RI9JvfdCA6PSh9TduXfUxA==" saltValue="5TPtLq2WoiRSae/yaDPnTw==" spinCount="100000" sqref="AT55 CV55:CY55 CP55:CQ55 CS55:CT55 BZ55:CB55 CJ55:CK55 AV55 O55 R55:S55 U55:AA55 BR55:BU55 CE55:CF55 DA55:DN55 BJ55:BL55" name="Rango2_99_33"/>
    <protectedRange algorithmName="SHA-512" hashValue="9+DNppQbWrLYYUMoJ+lyQctV2bX3Vq9kZnegLbpjTLP49It2ovUbcartuoQTeXgP+TGpY//7mDH/UQlFCKDGiA==" saltValue="KUnni6YEm00anzSSvyLqQA==" spinCount="100000" sqref="AD55" name="Rango2_95"/>
    <protectedRange algorithmName="SHA-512" hashValue="RQ91b7oAw60DVtcgB2vRpial2kSdzJx5guGCTYUwXYkKrtrUHfiYnLf9R+SNpYXlJDYpyEJLhcWwP0EqNN86dQ==" saltValue="W3RbH3zrcY9sy39xNwXNxg==" spinCount="100000" sqref="BV56:BY56 BA56:BI56" name="Rango2_88_99_18"/>
    <protectedRange algorithmName="SHA-512" hashValue="fMbmUM1DQ7FuAPRNvFL5mPdHUYjQnlLFhkuaxvHguaqR7aWyDxcmJs0jLYQfQKY+oyhsMb4Lew4VL6i7um3/ew==" saltValue="ydaTm0CeH8+/cYqoL/AMaQ==" spinCount="100000" sqref="AW56:AZ56 AU56" name="Rango2_88_91_18"/>
    <protectedRange algorithmName="SHA-512" hashValue="CHipOQaT63FWw628cQcXXJRZlrbNZ7OgmnEbDx38UmmH7z19GRYEzXFiVOzHAy1OAaAbST7g2bHZHDKQp2qm3w==" saltValue="iRVuL+373yLHv0ZHzS9qog==" spinCount="100000" sqref="AG56:AH56 AJ56 AL56" name="Rango2_88_7_5_18"/>
    <protectedRange algorithmName="SHA-512" hashValue="NkG6oHuDGvGBEiLAAq8MEJHEfLQUMyjihfH+DBXhT+eQW0r1yri7tOJEFRM9nbOejjjXiviq9RFo7KB7wF+xJA==" saltValue="bpjB0AAANu2X/PeR3eiFkA==" spinCount="100000" sqref="AM56:AS56" name="Rango2_88_65_18"/>
    <protectedRange algorithmName="SHA-512" hashValue="fPHvtIAf3pQeZUoAI9C2/vdXMHBpqqEq+67P5Ypyu4+9IWqs3yc9TZcMWQ0THLxUwqseQPyVvakuYFtCwJHsxA==" saltValue="QHIogSs2PrwAfdqa9PAOFQ==" spinCount="100000" sqref="AC56" name="Rango2_88_5_5_18"/>
    <protectedRange algorithmName="SHA-512" hashValue="LEEeiU6pKqm7TAP46VGlz0q+evvFwpT/0iLpRuWuQ7MacbP0OGL1/FSmrIEOg2rb6M+Jla2bPbVWiGag27j87w==" saltValue="HEVt+pS5OloNDlqSnzGLLw==" spinCount="100000" sqref="AI56" name="Rango2_8_7_18"/>
    <protectedRange algorithmName="SHA-512" hashValue="q2z5hEFmXS0v2chiPTC/VCoDWNlnhp+Xe6Ybfxe48vIsnB/KTJQxJv+pFUnCXfZ9T6vyJopuqFFNROfQTW/JUw==" saltValue="IctfdGJb5tOTpq+KPi9vww==" spinCount="100000" sqref="AE56:AF56" name="Rango2_88_39_34"/>
    <protectedRange algorithmName="SHA-512" hashValue="AYYX88LSDB6RDNMvSqt0KPGWPjBqTk56tMxTOlv5QD61MGTKAAQnSnudvNDWPN0Bbllh2qRQC+P5uq7goxjdrw==" saltValue="i/iPMewnks1FoXYOjKMEVg==" spinCount="100000" sqref="AB56" name="Rango2_87_6_18"/>
    <protectedRange algorithmName="SHA-512" hashValue="NUll9P9xh7KbSfMYpMxsRZLfDw/y/AzW2LSWlpXVscBDqiAxmzo71xjs+a2lh+jRa7pceOC849slke4+ZKx8LA==" saltValue="8qbkKpQ+CiQuLnqgShNvXA==" spinCount="100000" sqref="T56" name="Rango2_88_6_18"/>
    <protectedRange algorithmName="SHA-512" hashValue="KHhv3JU/LRdRrRTxxkgFceEHPZ5UzadmpZRZR3zmQRnPvkUJZuanRafIJ+qde0IWwLZSvFIQDyUAHq6v6k7XIg==" saltValue="2GKG1kCzVNNcn+vbOPuhJA==" spinCount="100000" sqref="Q56" name="Rango2_2_5_18"/>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K56" name="Rango2_99_34"/>
    <protectedRange algorithmName="SHA-512" hashValue="9+DNppQbWrLYYUMoJ+lyQctV2bX3Vq9kZnegLbpjTLP49It2ovUbcartuoQTeXgP+TGpY//7mDH/UQlFCKDGiA==" saltValue="KUnni6YEm00anzSSvyLqQA==" spinCount="100000" sqref="AD56" name="Rango2_98"/>
    <protectedRange algorithmName="SHA-512" hashValue="RQ91b7oAw60DVtcgB2vRpial2kSdzJx5guGCTYUwXYkKrtrUHfiYnLf9R+SNpYXlJDYpyEJLhcWwP0EqNN86dQ==" saltValue="W3RbH3zrcY9sy39xNwXNxg==" spinCount="100000" sqref="BV57:BY57 BC57:BI57" name="Rango2_88_99_19"/>
    <protectedRange algorithmName="SHA-512" hashValue="fMbmUM1DQ7FuAPRNvFL5mPdHUYjQnlLFhkuaxvHguaqR7aWyDxcmJs0jLYQfQKY+oyhsMb4Lew4VL6i7um3/ew==" saltValue="ydaTm0CeH8+/cYqoL/AMaQ==" spinCount="100000" sqref="AU57 AW57:BB57" name="Rango2_88_91_19"/>
    <protectedRange algorithmName="SHA-512" hashValue="CHipOQaT63FWw628cQcXXJRZlrbNZ7OgmnEbDx38UmmH7z19GRYEzXFiVOzHAy1OAaAbST7g2bHZHDKQp2qm3w==" saltValue="iRVuL+373yLHv0ZHzS9qog==" spinCount="100000" sqref="AG57:AH57 AJ57 AL57" name="Rango2_88_7_5_19"/>
    <protectedRange algorithmName="SHA-512" hashValue="NkG6oHuDGvGBEiLAAq8MEJHEfLQUMyjihfH+DBXhT+eQW0r1yri7tOJEFRM9nbOejjjXiviq9RFo7KB7wF+xJA==" saltValue="bpjB0AAANu2X/PeR3eiFkA==" spinCount="100000" sqref="AM57:AS57" name="Rango2_88_65_19"/>
    <protectedRange algorithmName="SHA-512" hashValue="fPHvtIAf3pQeZUoAI9C2/vdXMHBpqqEq+67P5Ypyu4+9IWqs3yc9TZcMWQ0THLxUwqseQPyVvakuYFtCwJHsxA==" saltValue="QHIogSs2PrwAfdqa9PAOFQ==" spinCount="100000" sqref="AC57" name="Rango2_88_5_5_19"/>
    <protectedRange algorithmName="SHA-512" hashValue="LEEeiU6pKqm7TAP46VGlz0q+evvFwpT/0iLpRuWuQ7MacbP0OGL1/FSmrIEOg2rb6M+Jla2bPbVWiGag27j87w==" saltValue="HEVt+pS5OloNDlqSnzGLLw==" spinCount="100000" sqref="AI57" name="Rango2_8_7_19"/>
    <protectedRange algorithmName="SHA-512" hashValue="q2z5hEFmXS0v2chiPTC/VCoDWNlnhp+Xe6Ybfxe48vIsnB/KTJQxJv+pFUnCXfZ9T6vyJopuqFFNROfQTW/JUw==" saltValue="IctfdGJb5tOTpq+KPi9vww==" spinCount="100000" sqref="AE57:AF57" name="Rango2_88_39_35"/>
    <protectedRange algorithmName="SHA-512" hashValue="AYYX88LSDB6RDNMvSqt0KPGWPjBqTk56tMxTOlv5QD61MGTKAAQnSnudvNDWPN0Bbllh2qRQC+P5uq7goxjdrw==" saltValue="i/iPMewnks1FoXYOjKMEVg==" spinCount="100000" sqref="AB57" name="Rango2_87_6_19"/>
    <protectedRange algorithmName="SHA-512" hashValue="NUll9P9xh7KbSfMYpMxsRZLfDw/y/AzW2LSWlpXVscBDqiAxmzo71xjs+a2lh+jRa7pceOC849slke4+ZKx8LA==" saltValue="8qbkKpQ+CiQuLnqgShNvXA==" spinCount="100000" sqref="T57" name="Rango2_88_6_19"/>
    <protectedRange algorithmName="SHA-512" hashValue="KHhv3JU/LRdRrRTxxkgFceEHPZ5UzadmpZRZR3zmQRnPvkUJZuanRafIJ+qde0IWwLZSvFIQDyUAHq6v6k7XIg==" saltValue="2GKG1kCzVNNcn+vbOPuhJA==" spinCount="100000" sqref="Q57" name="Rango2_2_5_19"/>
    <protectedRange algorithmName="SHA-512" hashValue="XZw03RosI/l0z9FxmTtF29EdZ7P+4+ybhqoaAAUmURojSR5XbGfjC4f2i8gMqfY+RI9JvfdCA6PSh9TduXfUxA==" saltValue="5TPtLq2WoiRSae/yaDPnTw==" spinCount="100000" sqref="AT57 CV57:CY57 CP57:CQ57 CS57:CT57 BZ57:CB57 CJ57:CK57 AV57 O57 R57:S57 U57:AA57 CE57:CF57 BR57:BU57 DA57:DN57 BJ57:BK57" name="Rango2_99_35"/>
    <protectedRange algorithmName="SHA-512" hashValue="RQ91b7oAw60DVtcgB2vRpial2kSdzJx5guGCTYUwXYkKrtrUHfiYnLf9R+SNpYXlJDYpyEJLhcWwP0EqNN86dQ==" saltValue="W3RbH3zrcY9sy39xNwXNxg==" spinCount="100000" sqref="BV58:BY58 BC58:BI58" name="Rango2_88_99_20"/>
    <protectedRange algorithmName="SHA-512" hashValue="fMbmUM1DQ7FuAPRNvFL5mPdHUYjQnlLFhkuaxvHguaqR7aWyDxcmJs0jLYQfQKY+oyhsMb4Lew4VL6i7um3/ew==" saltValue="ydaTm0CeH8+/cYqoL/AMaQ==" spinCount="100000" sqref="AU58 AW58:BB58" name="Rango2_88_91_20"/>
    <protectedRange algorithmName="SHA-512" hashValue="CHipOQaT63FWw628cQcXXJRZlrbNZ7OgmnEbDx38UmmH7z19GRYEzXFiVOzHAy1OAaAbST7g2bHZHDKQp2qm3w==" saltValue="iRVuL+373yLHv0ZHzS9qog==" spinCount="100000" sqref="AG58:AH58 AJ58 AL58" name="Rango2_88_7_5_20"/>
    <protectedRange algorithmName="SHA-512" hashValue="NkG6oHuDGvGBEiLAAq8MEJHEfLQUMyjihfH+DBXhT+eQW0r1yri7tOJEFRM9nbOejjjXiviq9RFo7KB7wF+xJA==" saltValue="bpjB0AAANu2X/PeR3eiFkA==" spinCount="100000" sqref="AM58:AS58" name="Rango2_88_65_20"/>
    <protectedRange algorithmName="SHA-512" hashValue="fPHvtIAf3pQeZUoAI9C2/vdXMHBpqqEq+67P5Ypyu4+9IWqs3yc9TZcMWQ0THLxUwqseQPyVvakuYFtCwJHsxA==" saltValue="QHIogSs2PrwAfdqa9PAOFQ==" spinCount="100000" sqref="AC58" name="Rango2_88_5_5_20"/>
    <protectedRange algorithmName="SHA-512" hashValue="LEEeiU6pKqm7TAP46VGlz0q+evvFwpT/0iLpRuWuQ7MacbP0OGL1/FSmrIEOg2rb6M+Jla2bPbVWiGag27j87w==" saltValue="HEVt+pS5OloNDlqSnzGLLw==" spinCount="100000" sqref="AI58" name="Rango2_8_7_20"/>
    <protectedRange algorithmName="SHA-512" hashValue="q2z5hEFmXS0v2chiPTC/VCoDWNlnhp+Xe6Ybfxe48vIsnB/KTJQxJv+pFUnCXfZ9T6vyJopuqFFNROfQTW/JUw==" saltValue="IctfdGJb5tOTpq+KPi9vww==" spinCount="100000" sqref="AE58:AF58" name="Rango2_88_39_36"/>
    <protectedRange algorithmName="SHA-512" hashValue="AYYX88LSDB6RDNMvSqt0KPGWPjBqTk56tMxTOlv5QD61MGTKAAQnSnudvNDWPN0Bbllh2qRQC+P5uq7goxjdrw==" saltValue="i/iPMewnks1FoXYOjKMEVg==" spinCount="100000" sqref="AB58" name="Rango2_87_6_20"/>
    <protectedRange algorithmName="SHA-512" hashValue="NUll9P9xh7KbSfMYpMxsRZLfDw/y/AzW2LSWlpXVscBDqiAxmzo71xjs+a2lh+jRa7pceOC849slke4+ZKx8LA==" saltValue="8qbkKpQ+CiQuLnqgShNvXA==" spinCount="100000" sqref="T58" name="Rango2_88_6_20"/>
    <protectedRange algorithmName="SHA-512" hashValue="KHhv3JU/LRdRrRTxxkgFceEHPZ5UzadmpZRZR3zmQRnPvkUJZuanRafIJ+qde0IWwLZSvFIQDyUAHq6v6k7XIg==" saltValue="2GKG1kCzVNNcn+vbOPuhJA==" spinCount="100000" sqref="Q58" name="Rango2_2_5_20"/>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6"/>
    <protectedRange algorithmName="SHA-512" hashValue="RQ91b7oAw60DVtcgB2vRpial2kSdzJx5guGCTYUwXYkKrtrUHfiYnLf9R+SNpYXlJDYpyEJLhcWwP0EqNN86dQ==" saltValue="W3RbH3zrcY9sy39xNwXNxg==" spinCount="100000" sqref="BA59:BI59 BV59:BY59" name="Rango2_88_99_21"/>
    <protectedRange algorithmName="SHA-512" hashValue="fMbmUM1DQ7FuAPRNvFL5mPdHUYjQnlLFhkuaxvHguaqR7aWyDxcmJs0jLYQfQKY+oyhsMb4Lew4VL6i7um3/ew==" saltValue="ydaTm0CeH8+/cYqoL/AMaQ==" spinCount="100000" sqref="AW59:AZ59 AU59" name="Rango2_88_91_21"/>
    <protectedRange algorithmName="SHA-512" hashValue="CHipOQaT63FWw628cQcXXJRZlrbNZ7OgmnEbDx38UmmH7z19GRYEzXFiVOzHAy1OAaAbST7g2bHZHDKQp2qm3w==" saltValue="iRVuL+373yLHv0ZHzS9qog==" spinCount="100000" sqref="AG59:AH59 AJ59 AL59" name="Rango2_88_7_5_21"/>
    <protectedRange algorithmName="SHA-512" hashValue="NkG6oHuDGvGBEiLAAq8MEJHEfLQUMyjihfH+DBXhT+eQW0r1yri7tOJEFRM9nbOejjjXiviq9RFo7KB7wF+xJA==" saltValue="bpjB0AAANu2X/PeR3eiFkA==" spinCount="100000" sqref="AM59:AS59" name="Rango2_88_65_21"/>
    <protectedRange algorithmName="SHA-512" hashValue="fPHvtIAf3pQeZUoAI9C2/vdXMHBpqqEq+67P5Ypyu4+9IWqs3yc9TZcMWQ0THLxUwqseQPyVvakuYFtCwJHsxA==" saltValue="QHIogSs2PrwAfdqa9PAOFQ==" spinCount="100000" sqref="AC59" name="Rango2_88_5_5_21"/>
    <protectedRange algorithmName="SHA-512" hashValue="LEEeiU6pKqm7TAP46VGlz0q+evvFwpT/0iLpRuWuQ7MacbP0OGL1/FSmrIEOg2rb6M+Jla2bPbVWiGag27j87w==" saltValue="HEVt+pS5OloNDlqSnzGLLw==" spinCount="100000" sqref="AI59" name="Rango2_8_7_21"/>
    <protectedRange algorithmName="SHA-512" hashValue="q2z5hEFmXS0v2chiPTC/VCoDWNlnhp+Xe6Ybfxe48vIsnB/KTJQxJv+pFUnCXfZ9T6vyJopuqFFNROfQTW/JUw==" saltValue="IctfdGJb5tOTpq+KPi9vww==" spinCount="100000" sqref="AE59:AF59" name="Rango2_88_39_37"/>
    <protectedRange algorithmName="SHA-512" hashValue="AYYX88LSDB6RDNMvSqt0KPGWPjBqTk56tMxTOlv5QD61MGTKAAQnSnudvNDWPN0Bbllh2qRQC+P5uq7goxjdrw==" saltValue="i/iPMewnks1FoXYOjKMEVg==" spinCount="100000" sqref="AB59" name="Rango2_87_6_21"/>
    <protectedRange algorithmName="SHA-512" hashValue="NUll9P9xh7KbSfMYpMxsRZLfDw/y/AzW2LSWlpXVscBDqiAxmzo71xjs+a2lh+jRa7pceOC849slke4+ZKx8LA==" saltValue="8qbkKpQ+CiQuLnqgShNvXA==" spinCount="100000" sqref="T59" name="Rango2_88_6_21"/>
    <protectedRange algorithmName="SHA-512" hashValue="KHhv3JU/LRdRrRTxxkgFceEHPZ5UzadmpZRZR3zmQRnPvkUJZuanRafIJ+qde0IWwLZSvFIQDyUAHq6v6k7XIg==" saltValue="2GKG1kCzVNNcn+vbOPuhJA==" spinCount="100000" sqref="Q59" name="Rango2_2_5_21"/>
    <protectedRange algorithmName="SHA-512" hashValue="XZw03RosI/l0z9FxmTtF29EdZ7P+4+ybhqoaAAUmURojSR5XbGfjC4f2i8gMqfY+RI9JvfdCA6PSh9TduXfUxA==" saltValue="5TPtLq2WoiRSae/yaDPnTw==" spinCount="100000" sqref="O59 BZ59:CB59 U59:AA59 R59:S59 DA59:DN59 AT59 AV59 CV59:CY59 CP59:CQ59 CS59:CT59 CJ59:CK59 BR59:BU59 CE59:CF59 BJ59:BL59" name="Rango2_99_37"/>
    <protectedRange algorithmName="SHA-512" hashValue="RQ91b7oAw60DVtcgB2vRpial2kSdzJx5guGCTYUwXYkKrtrUHfiYnLf9R+SNpYXlJDYpyEJLhcWwP0EqNN86dQ==" saltValue="W3RbH3zrcY9sy39xNwXNxg==" spinCount="100000" sqref="BA60:BI60 BV60:BY60" name="Rango2_88_99_22"/>
    <protectedRange algorithmName="SHA-512" hashValue="fMbmUM1DQ7FuAPRNvFL5mPdHUYjQnlLFhkuaxvHguaqR7aWyDxcmJs0jLYQfQKY+oyhsMb4Lew4VL6i7um3/ew==" saltValue="ydaTm0CeH8+/cYqoL/AMaQ==" spinCount="100000" sqref="AW60:AZ60 AU60" name="Rango2_88_91_22"/>
    <protectedRange algorithmName="SHA-512" hashValue="CHipOQaT63FWw628cQcXXJRZlrbNZ7OgmnEbDx38UmmH7z19GRYEzXFiVOzHAy1OAaAbST7g2bHZHDKQp2qm3w==" saltValue="iRVuL+373yLHv0ZHzS9qog==" spinCount="100000" sqref="AG60:AH60 AJ60 AL60" name="Rango2_88_7_5_22"/>
    <protectedRange algorithmName="SHA-512" hashValue="NkG6oHuDGvGBEiLAAq8MEJHEfLQUMyjihfH+DBXhT+eQW0r1yri7tOJEFRM9nbOejjjXiviq9RFo7KB7wF+xJA==" saltValue="bpjB0AAANu2X/PeR3eiFkA==" spinCount="100000" sqref="AM60:AS60" name="Rango2_88_65_22"/>
    <protectedRange algorithmName="SHA-512" hashValue="LEEeiU6pKqm7TAP46VGlz0q+evvFwpT/0iLpRuWuQ7MacbP0OGL1/FSmrIEOg2rb6M+Jla2bPbVWiGag27j87w==" saltValue="HEVt+pS5OloNDlqSnzGLLw==" spinCount="100000" sqref="AI60" name="Rango2_8_7_22"/>
    <protectedRange algorithmName="SHA-512" hashValue="q2z5hEFmXS0v2chiPTC/VCoDWNlnhp+Xe6Ybfxe48vIsnB/KTJQxJv+pFUnCXfZ9T6vyJopuqFFNROfQTW/JUw==" saltValue="IctfdGJb5tOTpq+KPi9vww==" spinCount="100000" sqref="AE60:AF60" name="Rango2_88_39_38"/>
    <protectedRange algorithmName="SHA-512" hashValue="AYYX88LSDB6RDNMvSqt0KPGWPjBqTk56tMxTOlv5QD61MGTKAAQnSnudvNDWPN0Bbllh2qRQC+P5uq7goxjdrw==" saltValue="i/iPMewnks1FoXYOjKMEVg==" spinCount="100000" sqref="AB60" name="Rango2_87_6_22"/>
    <protectedRange algorithmName="SHA-512" hashValue="NUll9P9xh7KbSfMYpMxsRZLfDw/y/AzW2LSWlpXVscBDqiAxmzo71xjs+a2lh+jRa7pceOC849slke4+ZKx8LA==" saltValue="8qbkKpQ+CiQuLnqgShNvXA==" spinCount="100000" sqref="T60" name="Rango2_88_6_22"/>
    <protectedRange algorithmName="SHA-512" hashValue="KHhv3JU/LRdRrRTxxkgFceEHPZ5UzadmpZRZR3zmQRnPvkUJZuanRafIJ+qde0IWwLZSvFIQDyUAHq6v6k7XIg==" saltValue="2GKG1kCzVNNcn+vbOPuhJA==" spinCount="100000" sqref="Q60" name="Rango2_2_5_22"/>
    <protectedRange algorithmName="SHA-512" hashValue="XZw03RosI/l0z9FxmTtF29EdZ7P+4+ybhqoaAAUmURojSR5XbGfjC4f2i8gMqfY+RI9JvfdCA6PSh9TduXfUxA==" saltValue="5TPtLq2WoiRSae/yaDPnTw==" spinCount="100000" sqref="U60:Y60 AA60 O60 R60:S60 AT60 AV60 CV60:CY60 CP60:CQ60 CS60:CT60 BZ60:CB60 CJ60:CK60 BR60:BU60 CE60:CF60 DA60:DN60" name="Rango2_99_38"/>
    <protectedRange algorithmName="SHA-512" hashValue="XZw03RosI/l0z9FxmTtF29EdZ7P+4+ybhqoaAAUmURojSR5XbGfjC4f2i8gMqfY+RI9JvfdCA6PSh9TduXfUxA==" saltValue="5TPtLq2WoiRSae/yaDPnTw==" spinCount="100000" sqref="Z60" name="Rango2_99_7_1"/>
    <protectedRange algorithmName="SHA-512" hashValue="fPHvtIAf3pQeZUoAI9C2/vdXMHBpqqEq+67P5Ypyu4+9IWqs3yc9TZcMWQ0THLxUwqseQPyVvakuYFtCwJHsxA==" saltValue="QHIogSs2PrwAfdqa9PAOFQ==" spinCount="100000" sqref="AC60" name="Rango2_88_5_5_4_1"/>
    <protectedRange algorithmName="SHA-512" hashValue="XZw03RosI/l0z9FxmTtF29EdZ7P+4+ybhqoaAAUmURojSR5XbGfjC4f2i8gMqfY+RI9JvfdCA6PSh9TduXfUxA==" saltValue="5TPtLq2WoiRSae/yaDPnTw==" spinCount="100000" sqref="BJ60" name="Rango2_99_23_1"/>
    <protectedRange algorithmName="SHA-512" hashValue="XZw03RosI/l0z9FxmTtF29EdZ7P+4+ybhqoaAAUmURojSR5XbGfjC4f2i8gMqfY+RI9JvfdCA6PSh9TduXfUxA==" saltValue="5TPtLq2WoiRSae/yaDPnTw==" spinCount="100000" sqref="BK60" name="Rango2_99_24_1"/>
    <protectedRange algorithmName="SHA-512" hashValue="RQ91b7oAw60DVtcgB2vRpial2kSdzJx5guGCTYUwXYkKrtrUHfiYnLf9R+SNpYXlJDYpyEJLhcWwP0EqNN86dQ==" saltValue="W3RbH3zrcY9sy39xNwXNxg==" spinCount="100000" sqref="BV61:BY61 BA61:BI61" name="Rango2_88_99_23"/>
    <protectedRange algorithmName="SHA-512" hashValue="fMbmUM1DQ7FuAPRNvFL5mPdHUYjQnlLFhkuaxvHguaqR7aWyDxcmJs0jLYQfQKY+oyhsMb4Lew4VL6i7um3/ew==" saltValue="ydaTm0CeH8+/cYqoL/AMaQ==" spinCount="100000" sqref="AW61:AZ61 AU61" name="Rango2_88_91_23"/>
    <protectedRange algorithmName="SHA-512" hashValue="CHipOQaT63FWw628cQcXXJRZlrbNZ7OgmnEbDx38UmmH7z19GRYEzXFiVOzHAy1OAaAbST7g2bHZHDKQp2qm3w==" saltValue="iRVuL+373yLHv0ZHzS9qog==" spinCount="100000" sqref="AG61:AH61 AJ61 AL61" name="Rango2_88_7_5_23"/>
    <protectedRange algorithmName="SHA-512" hashValue="NkG6oHuDGvGBEiLAAq8MEJHEfLQUMyjihfH+DBXhT+eQW0r1yri7tOJEFRM9nbOejjjXiviq9RFo7KB7wF+xJA==" saltValue="bpjB0AAANu2X/PeR3eiFkA==" spinCount="100000" sqref="AM61:AS61" name="Rango2_88_65_23"/>
    <protectedRange algorithmName="SHA-512" hashValue="fPHvtIAf3pQeZUoAI9C2/vdXMHBpqqEq+67P5Ypyu4+9IWqs3yc9TZcMWQ0THLxUwqseQPyVvakuYFtCwJHsxA==" saltValue="QHIogSs2PrwAfdqa9PAOFQ==" spinCount="100000" sqref="AC61" name="Rango2_88_5_5_22"/>
    <protectedRange algorithmName="SHA-512" hashValue="LEEeiU6pKqm7TAP46VGlz0q+evvFwpT/0iLpRuWuQ7MacbP0OGL1/FSmrIEOg2rb6M+Jla2bPbVWiGag27j87w==" saltValue="HEVt+pS5OloNDlqSnzGLLw==" spinCount="100000" sqref="AI61" name="Rango2_8_7_23"/>
    <protectedRange algorithmName="SHA-512" hashValue="q2z5hEFmXS0v2chiPTC/VCoDWNlnhp+Xe6Ybfxe48vIsnB/KTJQxJv+pFUnCXfZ9T6vyJopuqFFNROfQTW/JUw==" saltValue="IctfdGJb5tOTpq+KPi9vww==" spinCount="100000" sqref="AE61:AF61" name="Rango2_88_39_39"/>
    <protectedRange algorithmName="SHA-512" hashValue="AYYX88LSDB6RDNMvSqt0KPGWPjBqTk56tMxTOlv5QD61MGTKAAQnSnudvNDWPN0Bbllh2qRQC+P5uq7goxjdrw==" saltValue="i/iPMewnks1FoXYOjKMEVg==" spinCount="100000" sqref="AB61" name="Rango2_87_6_23"/>
    <protectedRange algorithmName="SHA-512" hashValue="NUll9P9xh7KbSfMYpMxsRZLfDw/y/AzW2LSWlpXVscBDqiAxmzo71xjs+a2lh+jRa7pceOC849slke4+ZKx8LA==" saltValue="8qbkKpQ+CiQuLnqgShNvXA==" spinCount="100000" sqref="T61" name="Rango2_88_6_23"/>
    <protectedRange algorithmName="SHA-512" hashValue="KHhv3JU/LRdRrRTxxkgFceEHPZ5UzadmpZRZR3zmQRnPvkUJZuanRafIJ+qde0IWwLZSvFIQDyUAHq6v6k7XIg==" saltValue="2GKG1kCzVNNcn+vbOPuhJA==" spinCount="100000" sqref="Q61" name="Rango2_2_5_23"/>
    <protectedRange algorithmName="SHA-512" hashValue="XZw03RosI/l0z9FxmTtF29EdZ7P+4+ybhqoaAAUmURojSR5XbGfjC4f2i8gMqfY+RI9JvfdCA6PSh9TduXfUxA==" saltValue="5TPtLq2WoiRSae/yaDPnTw==" spinCount="100000" sqref="R61:S61 CV61:CY61 CP61:CQ61 CS61:CT61 BZ61:CB61 CJ61:CK61 BR61:BU61 CE61:CF61 O61 AT61 AV61 U61:AA61 BJ61:BK61 DA61:DN61" name="Rango2_99_39"/>
    <protectedRange algorithmName="SHA-512" hashValue="EEHzbvEYwO1eufllBljOz0uf9BJ2ENtvOScQ7IsS321QhYbwKn7qhHKKP8cKj02rTDvVRMWvwQ1ZP0mZWsBprQ==" saltValue="CjXqBRFbKezlWOFV37MnDQ==" spinCount="100000" sqref="GN55 GW55 GQ55:GR55" name="Rango2_30_2_17"/>
    <protectedRange algorithmName="SHA-512" hashValue="Rgskw+AQdeJ5qbJdarzTa3SCkJfDGziy0Uan5N0F3IWn/H3Z/e+VcB56R7Nes7MPxNHewNP1sSSucVjz3iTLeA==" saltValue="qKZH3DnwaZHBzy3cBZo1qQ==" spinCount="100000" sqref="GF55" name="Rango2_31_28_16"/>
    <protectedRange algorithmName="SHA-512" hashValue="Umj9+5Ys20VQPxBFtc6qE5LtKKSgPKwit+B8dd4XnEUaLfBM2ozpkEC4YxwK0SbBiAHDDex+pY+LomQ0lyuamQ==" saltValue="N2/MCRws+mmA+NXw0axolg==" spinCount="100000" sqref="FY55 GL55 GE55 GH55 GJ55" name="Rango2_31_2_17"/>
    <protectedRange algorithmName="SHA-512" hashValue="q2z5hEFmXS0v2chiPTC/VCoDWNlnhp+Xe6Ybfxe48vIsnB/KTJQxJv+pFUnCXfZ9T6vyJopuqFFNROfQTW/JUw==" saltValue="IctfdGJb5tOTpq+KPi9vww==" spinCount="100000" sqref="IA55 ID55:IJ55" name="Rango2_88_39_40"/>
    <protectedRange algorithmName="SHA-512" hashValue="XZw03RosI/l0z9FxmTtF29EdZ7P+4+ybhqoaAAUmURojSR5XbGfjC4f2i8gMqfY+RI9JvfdCA6PSh9TduXfUxA==" saltValue="5TPtLq2WoiRSae/yaDPnTw==" spinCount="100000" sqref="FI55 EO55 FU55 FF55 EV55:EW55 ER55:ES55 FQ55:FR55 FZ55 GY55:GZ55 GK55 GM55 GO55 GT55 EA55:EJ55 IB55 FW55:FX55 IL55:IM55 HJ55 HU55:HZ55 IO55" name="Rango2_99_40"/>
    <protectedRange algorithmName="SHA-512" hashValue="YXHanhqXL0e4jPrzkCF8r/22WmlCviFUW909WKuG1JOcU0mp0/Huh0aP3EaGYxV2ep0WGu48HsShAy4Ka2uOiw==" saltValue="h/7U5iwJm7DLR4tRVfwZYw==" spinCount="100000" sqref="GI55 GC55" name="Rango2_33_17"/>
    <protectedRange algorithmName="SHA-512" hashValue="pL4tgTKqwEsWSIEGFTBd+4pvEhE7d5Q99Eijs+L/Y1rhA0saQGGRJw5Pv2HLOP0quglztFwB6WVnQ1YGxd4AiQ==" saltValue="IF5mhk2RcoEjrcYppes1VA==" spinCount="100000" sqref="FT55" name="Rango2_30_18"/>
    <protectedRange algorithmName="SHA-512" hashValue="EEHzbvEYwO1eufllBljOz0uf9BJ2ENtvOScQ7IsS321QhYbwKn7qhHKKP8cKj02rTDvVRMWvwQ1ZP0mZWsBprQ==" saltValue="CjXqBRFbKezlWOFV37MnDQ==" spinCount="100000" sqref="GN56 GW56 GQ56:GR56" name="Rango2_30_2_18"/>
    <protectedRange algorithmName="SHA-512" hashValue="Rgskw+AQdeJ5qbJdarzTa3SCkJfDGziy0Uan5N0F3IWn/H3Z/e+VcB56R7Nes7MPxNHewNP1sSSucVjz3iTLeA==" saltValue="qKZH3DnwaZHBzy3cBZo1qQ==" spinCount="100000" sqref="GF56" name="Rango2_31_28_17"/>
    <protectedRange algorithmName="SHA-512" hashValue="Umj9+5Ys20VQPxBFtc6qE5LtKKSgPKwit+B8dd4XnEUaLfBM2ozpkEC4YxwK0SbBiAHDDex+pY+LomQ0lyuamQ==" saltValue="N2/MCRws+mmA+NXw0axolg==" spinCount="100000" sqref="FY56 GL56 GB56 GE56 GH56 GJ56" name="Rango2_31_2_18"/>
    <protectedRange algorithmName="SHA-512" hashValue="q2z5hEFmXS0v2chiPTC/VCoDWNlnhp+Xe6Ybfxe48vIsnB/KTJQxJv+pFUnCXfZ9T6vyJopuqFFNROfQTW/JUw==" saltValue="IctfdGJb5tOTpq+KPi9vww==" spinCount="100000" sqref="IA56 ID56:IJ56" name="Rango2_88_39_41"/>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1"/>
    <protectedRange algorithmName="SHA-512" hashValue="YXHanhqXL0e4jPrzkCF8r/22WmlCviFUW909WKuG1JOcU0mp0/Huh0aP3EaGYxV2ep0WGu48HsShAy4Ka2uOiw==" saltValue="h/7U5iwJm7DLR4tRVfwZYw==" spinCount="100000" sqref="GI56 GC56" name="Rango2_33_18"/>
    <protectedRange algorithmName="SHA-512" hashValue="pL4tgTKqwEsWSIEGFTBd+4pvEhE7d5Q99Eijs+L/Y1rhA0saQGGRJw5Pv2HLOP0quglztFwB6WVnQ1YGxd4AiQ==" saltValue="IF5mhk2RcoEjrcYppes1VA==" spinCount="100000" sqref="FT56" name="Rango2_30_19"/>
    <protectedRange algorithmName="SHA-512" hashValue="EEHzbvEYwO1eufllBljOz0uf9BJ2ENtvOScQ7IsS321QhYbwKn7qhHKKP8cKj02rTDvVRMWvwQ1ZP0mZWsBprQ==" saltValue="CjXqBRFbKezlWOFV37MnDQ==" spinCount="100000" sqref="GN57 GW57 GQ57:GR57" name="Rango2_30_2_19"/>
    <protectedRange algorithmName="SHA-512" hashValue="Rgskw+AQdeJ5qbJdarzTa3SCkJfDGziy0Uan5N0F3IWn/H3Z/e+VcB56R7Nes7MPxNHewNP1sSSucVjz3iTLeA==" saltValue="qKZH3DnwaZHBzy3cBZo1qQ==" spinCount="100000" sqref="GF57" name="Rango2_31_28_18"/>
    <protectedRange algorithmName="SHA-512" hashValue="Umj9+5Ys20VQPxBFtc6qE5LtKKSgPKwit+B8dd4XnEUaLfBM2ozpkEC4YxwK0SbBiAHDDex+pY+LomQ0lyuamQ==" saltValue="N2/MCRws+mmA+NXw0axolg==" spinCount="100000" sqref="FY57 GL57 GE57 GH57 GJ57" name="Rango2_31_2_19"/>
    <protectedRange algorithmName="SHA-512" hashValue="q2z5hEFmXS0v2chiPTC/VCoDWNlnhp+Xe6Ybfxe48vIsnB/KTJQxJv+pFUnCXfZ9T6vyJopuqFFNROfQTW/JUw==" saltValue="IctfdGJb5tOTpq+KPi9vww==" spinCount="100000" sqref="IA57 ID57:IJ57" name="Rango2_88_39_42"/>
    <protectedRange algorithmName="SHA-512" hashValue="XZw03RosI/l0z9FxmTtF29EdZ7P+4+ybhqoaAAUmURojSR5XbGfjC4f2i8gMqfY+RI9JvfdCA6PSh9TduXfUxA==" saltValue="5TPtLq2WoiRSae/yaDPnTw==" spinCount="100000" sqref="EO57 FI57 FU57 FF57 EV57:EW57 ER57:ES57 FQ57:FR57 FZ57 GY57:GZ57 GK57 GM57 GO57 GT57 EA57:EJ57 IB57 FW57:FX57 IL57:IM57 HJ57 HU57:HZ57 IO57" name="Rango2_99_42"/>
    <protectedRange algorithmName="SHA-512" hashValue="YXHanhqXL0e4jPrzkCF8r/22WmlCviFUW909WKuG1JOcU0mp0/Huh0aP3EaGYxV2ep0WGu48HsShAy4Ka2uOiw==" saltValue="h/7U5iwJm7DLR4tRVfwZYw==" spinCount="100000" sqref="GI57 GC57" name="Rango2_33_19"/>
    <protectedRange algorithmName="SHA-512" hashValue="pL4tgTKqwEsWSIEGFTBd+4pvEhE7d5Q99Eijs+L/Y1rhA0saQGGRJw5Pv2HLOP0quglztFwB6WVnQ1YGxd4AiQ==" saltValue="IF5mhk2RcoEjrcYppes1VA==" spinCount="100000" sqref="FT57" name="Rango2_30_20"/>
    <protectedRange algorithmName="SHA-512" hashValue="EEHzbvEYwO1eufllBljOz0uf9BJ2ENtvOScQ7IsS321QhYbwKn7qhHKKP8cKj02rTDvVRMWvwQ1ZP0mZWsBprQ==" saltValue="CjXqBRFbKezlWOFV37MnDQ==" spinCount="100000" sqref="GN58 GW58 GQ58:GR58" name="Rango2_30_2_20"/>
    <protectedRange algorithmName="SHA-512" hashValue="Rgskw+AQdeJ5qbJdarzTa3SCkJfDGziy0Uan5N0F3IWn/H3Z/e+VcB56R7Nes7MPxNHewNP1sSSucVjz3iTLeA==" saltValue="qKZH3DnwaZHBzy3cBZo1qQ==" spinCount="100000" sqref="GF58" name="Rango2_31_28_19"/>
    <protectedRange algorithmName="SHA-512" hashValue="Umj9+5Ys20VQPxBFtc6qE5LtKKSgPKwit+B8dd4XnEUaLfBM2ozpkEC4YxwK0SbBiAHDDex+pY+LomQ0lyuamQ==" saltValue="N2/MCRws+mmA+NXw0axolg==" spinCount="100000" sqref="FY58 GL58 GB58 GE58 GH58 GJ58" name="Rango2_31_2_20"/>
    <protectedRange algorithmName="SHA-512" hashValue="q2z5hEFmXS0v2chiPTC/VCoDWNlnhp+Xe6Ybfxe48vIsnB/KTJQxJv+pFUnCXfZ9T6vyJopuqFFNROfQTW/JUw==" saltValue="IctfdGJb5tOTpq+KPi9vww==" spinCount="100000" sqref="IA58 ID58:IJ58" name="Rango2_88_39_43"/>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3"/>
    <protectedRange algorithmName="SHA-512" hashValue="YXHanhqXL0e4jPrzkCF8r/22WmlCviFUW909WKuG1JOcU0mp0/Huh0aP3EaGYxV2ep0WGu48HsShAy4Ka2uOiw==" saltValue="h/7U5iwJm7DLR4tRVfwZYw==" spinCount="100000" sqref="GI58 GC58" name="Rango2_33_20"/>
    <protectedRange algorithmName="SHA-512" hashValue="pL4tgTKqwEsWSIEGFTBd+4pvEhE7d5Q99Eijs+L/Y1rhA0saQGGRJw5Pv2HLOP0quglztFwB6WVnQ1YGxd4AiQ==" saltValue="IF5mhk2RcoEjrcYppes1VA==" spinCount="100000" sqref="FT58" name="Rango2_30_21"/>
    <protectedRange algorithmName="SHA-512" hashValue="EEHzbvEYwO1eufllBljOz0uf9BJ2ENtvOScQ7IsS321QhYbwKn7qhHKKP8cKj02rTDvVRMWvwQ1ZP0mZWsBprQ==" saltValue="CjXqBRFbKezlWOFV37MnDQ==" spinCount="100000" sqref="GN59 GW59 GQ59:GR59" name="Rango2_30_2_21"/>
    <protectedRange algorithmName="SHA-512" hashValue="Rgskw+AQdeJ5qbJdarzTa3SCkJfDGziy0Uan5N0F3IWn/H3Z/e+VcB56R7Nes7MPxNHewNP1sSSucVjz3iTLeA==" saltValue="qKZH3DnwaZHBzy3cBZo1qQ==" spinCount="100000" sqref="GF59" name="Rango2_31_28_20"/>
    <protectedRange algorithmName="SHA-512" hashValue="Umj9+5Ys20VQPxBFtc6qE5LtKKSgPKwit+B8dd4XnEUaLfBM2ozpkEC4YxwK0SbBiAHDDex+pY+LomQ0lyuamQ==" saltValue="N2/MCRws+mmA+NXw0axolg==" spinCount="100000" sqref="FY59 GL59 GE59 GH59 GJ59" name="Rango2_31_2_21"/>
    <protectedRange algorithmName="SHA-512" hashValue="q2z5hEFmXS0v2chiPTC/VCoDWNlnhp+Xe6Ybfxe48vIsnB/KTJQxJv+pFUnCXfZ9T6vyJopuqFFNROfQTW/JUw==" saltValue="IctfdGJb5tOTpq+KPi9vww==" spinCount="100000" sqref="IA59 ID59:IJ59" name="Rango2_88_39_44"/>
    <protectedRange algorithmName="SHA-512" hashValue="XZw03RosI/l0z9FxmTtF29EdZ7P+4+ybhqoaAAUmURojSR5XbGfjC4f2i8gMqfY+RI9JvfdCA6PSh9TduXfUxA==" saltValue="5TPtLq2WoiRSae/yaDPnTw==" spinCount="100000" sqref="EA59:EJ59 FI59 FW59:FX59 EO59 FU59 FF59 EV59:EW59 ER59:ES59 FQ59:FR59 FZ59 GY59:GZ59 GK59 GM59 GO59 GT59 IL59:IM59 HJ59 IB59 HU59:HZ59 IO59" name="Rango2_99_44"/>
    <protectedRange algorithmName="SHA-512" hashValue="YXHanhqXL0e4jPrzkCF8r/22WmlCviFUW909WKuG1JOcU0mp0/Huh0aP3EaGYxV2ep0WGu48HsShAy4Ka2uOiw==" saltValue="h/7U5iwJm7DLR4tRVfwZYw==" spinCount="100000" sqref="GI59 GC59" name="Rango2_33_21"/>
    <protectedRange algorithmName="SHA-512" hashValue="pL4tgTKqwEsWSIEGFTBd+4pvEhE7d5Q99Eijs+L/Y1rhA0saQGGRJw5Pv2HLOP0quglztFwB6WVnQ1YGxd4AiQ==" saltValue="IF5mhk2RcoEjrcYppes1VA==" spinCount="100000" sqref="FT59" name="Rango2_30_22"/>
    <protectedRange algorithmName="SHA-512" hashValue="9+DNppQbWrLYYUMoJ+lyQctV2bX3Vq9kZnegLbpjTLP49It2ovUbcartuoQTeXgP+TGpY//7mDH/UQlFCKDGiA==" saltValue="KUnni6YEm00anzSSvyLqQA==" spinCount="100000" sqref="FN60" name="Rango2_20_1"/>
    <protectedRange algorithmName="SHA-512" hashValue="9+DNppQbWrLYYUMoJ+lyQctV2bX3Vq9kZnegLbpjTLP49It2ovUbcartuoQTeXgP+TGpY//7mDH/UQlFCKDGiA==" saltValue="KUnni6YEm00anzSSvyLqQA==" spinCount="100000" sqref="FK60" name="Rango2_19_1"/>
    <protectedRange algorithmName="SHA-512" hashValue="9+DNppQbWrLYYUMoJ+lyQctV2bX3Vq9kZnegLbpjTLP49It2ovUbcartuoQTeXgP+TGpY//7mDH/UQlFCKDGiA==" saltValue="KUnni6YEm00anzSSvyLqQA==" spinCount="100000" sqref="FH60" name="Rango2_18_1"/>
    <protectedRange algorithmName="SHA-512" hashValue="9+DNppQbWrLYYUMoJ+lyQctV2bX3Vq9kZnegLbpjTLP49It2ovUbcartuoQTeXgP+TGpY//7mDH/UQlFCKDGiA==" saltValue="KUnni6YEm00anzSSvyLqQA==" spinCount="100000" sqref="FE60" name="Rango2_17_1"/>
    <protectedRange algorithmName="SHA-512" hashValue="9+DNppQbWrLYYUMoJ+lyQctV2bX3Vq9kZnegLbpjTLP49It2ovUbcartuoQTeXgP+TGpY//7mDH/UQlFCKDGiA==" saltValue="KUnni6YEm00anzSSvyLqQA==" spinCount="100000" sqref="HD60:HI60" name="Rango2_15_1"/>
    <protectedRange algorithmName="SHA-512" hashValue="EEHzbvEYwO1eufllBljOz0uf9BJ2ENtvOScQ7IsS321QhYbwKn7qhHKKP8cKj02rTDvVRMWvwQ1ZP0mZWsBprQ==" saltValue="CjXqBRFbKezlWOFV37MnDQ==" spinCount="100000" sqref="GN60 GW60 GQ60:GR60" name="Rango2_30_2_22"/>
    <protectedRange algorithmName="SHA-512" hashValue="Rgskw+AQdeJ5qbJdarzTa3SCkJfDGziy0Uan5N0F3IWn/H3Z/e+VcB56R7Nes7MPxNHewNP1sSSucVjz3iTLeA==" saltValue="qKZH3DnwaZHBzy3cBZo1qQ==" spinCount="100000" sqref="GF60" name="Rango2_31_28_21"/>
    <protectedRange algorithmName="SHA-512" hashValue="Umj9+5Ys20VQPxBFtc6qE5LtKKSgPKwit+B8dd4XnEUaLfBM2ozpkEC4YxwK0SbBiAHDDex+pY+LomQ0lyuamQ==" saltValue="N2/MCRws+mmA+NXw0axolg==" spinCount="100000" sqref="FY60 GL60 GE60 GH60 GJ60" name="Rango2_31_2_22"/>
    <protectedRange algorithmName="SHA-512" hashValue="q2z5hEFmXS0v2chiPTC/VCoDWNlnhp+Xe6Ybfxe48vIsnB/KTJQxJv+pFUnCXfZ9T6vyJopuqFFNROfQTW/JUw==" saltValue="IctfdGJb5tOTpq+KPi9vww==" spinCount="100000" sqref="ID60:IE60 IA60 IH60:IJ60" name="Rango2_88_39_45"/>
    <protectedRange algorithmName="SHA-512" hashValue="XZw03RosI/l0z9FxmTtF29EdZ7P+4+ybhqoaAAUmURojSR5XbGfjC4f2i8gMqfY+RI9JvfdCA6PSh9TduXfUxA==" saltValue="5TPtLq2WoiRSae/yaDPnTw==" spinCount="100000" sqref="FI60 FW60:FX60 EO60 FU60 FF60 EV60:EW60 ER60:ES60 FQ60:FR60 FZ60 GY60:GZ60 GK60 GM60 GO60 GT60 IL60:IM60 HJ60 IB60 EA60:EJ60 HU60:HZ60 IO60" name="Rango2_99_45"/>
    <protectedRange algorithmName="SHA-512" hashValue="YXHanhqXL0e4jPrzkCF8r/22WmlCviFUW909WKuG1JOcU0mp0/Huh0aP3EaGYxV2ep0WGu48HsShAy4Ka2uOiw==" saltValue="h/7U5iwJm7DLR4tRVfwZYw==" spinCount="100000" sqref="GI60 GC60" name="Rango2_33_22"/>
    <protectedRange algorithmName="SHA-512" hashValue="pL4tgTKqwEsWSIEGFTBd+4pvEhE7d5Q99Eijs+L/Y1rhA0saQGGRJw5Pv2HLOP0quglztFwB6WVnQ1YGxd4AiQ==" saltValue="IF5mhk2RcoEjrcYppes1VA==" spinCount="100000" sqref="FT60" name="Rango2_30_23"/>
    <protectedRange algorithmName="SHA-512" hashValue="EEHzbvEYwO1eufllBljOz0uf9BJ2ENtvOScQ7IsS321QhYbwKn7qhHKKP8cKj02rTDvVRMWvwQ1ZP0mZWsBprQ==" saltValue="CjXqBRFbKezlWOFV37MnDQ==" spinCount="100000" sqref="GN61 GW61 GQ61:GR61" name="Rango2_30_2_23"/>
    <protectedRange algorithmName="SHA-512" hashValue="Rgskw+AQdeJ5qbJdarzTa3SCkJfDGziy0Uan5N0F3IWn/H3Z/e+VcB56R7Nes7MPxNHewNP1sSSucVjz3iTLeA==" saltValue="qKZH3DnwaZHBzy3cBZo1qQ==" spinCount="100000" sqref="GF61" name="Rango2_31_28_22"/>
    <protectedRange algorithmName="SHA-512" hashValue="Umj9+5Ys20VQPxBFtc6qE5LtKKSgPKwit+B8dd4XnEUaLfBM2ozpkEC4YxwK0SbBiAHDDex+pY+LomQ0lyuamQ==" saltValue="N2/MCRws+mmA+NXw0axolg==" spinCount="100000" sqref="FY61 GL61 GE61 GH61 GJ61" name="Rango2_31_2_23"/>
    <protectedRange algorithmName="SHA-512" hashValue="q2z5hEFmXS0v2chiPTC/VCoDWNlnhp+Xe6Ybfxe48vIsnB/KTJQxJv+pFUnCXfZ9T6vyJopuqFFNROfQTW/JUw==" saltValue="IctfdGJb5tOTpq+KPi9vww==" spinCount="100000" sqref="IA61 ID61:IJ61" name="Rango2_88_39_46"/>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6"/>
    <protectedRange algorithmName="SHA-512" hashValue="YXHanhqXL0e4jPrzkCF8r/22WmlCviFUW909WKuG1JOcU0mp0/Huh0aP3EaGYxV2ep0WGu48HsShAy4Ka2uOiw==" saltValue="h/7U5iwJm7DLR4tRVfwZYw==" spinCount="100000" sqref="GI61 GC61" name="Rango2_33_23"/>
    <protectedRange algorithmName="SHA-512" hashValue="pL4tgTKqwEsWSIEGFTBd+4pvEhE7d5Q99Eijs+L/Y1rhA0saQGGRJw5Pv2HLOP0quglztFwB6WVnQ1YGxd4AiQ==" saltValue="IF5mhk2RcoEjrcYppes1VA==" spinCount="100000" sqref="FT61" name="Rango2_30_24"/>
    <protectedRange algorithmName="SHA-512" hashValue="Gqwr8n5jYbCESAqCFk8dpOzViQICBV+k0xoqBoQaZ5lHaRlvT9TZDB4yXtm+qC6OhD064ZDBOFWkwo+LHXu1sg==" saltValue="gEL9PCN2ekF2IxW9yqAGYA==" spinCount="100000" sqref="IS55" name="Rango2_40_2_17"/>
    <protectedRange algorithmName="SHA-512" hashValue="D8TacORwT7iz0mF9GEucchnMHfB5er2FFjQsxyeWWyeJkM6Bt3gYQ3LbcHPxZXFpVAYtFOuTrzYOCJrlZDx16g==" saltValue="QtCzIBktdS4NZkOEGcLTRQ==" spinCount="100000" sqref="IW55" name="Rango2_41_17"/>
    <protectedRange algorithmName="SHA-512" hashValue="Gqwr8n5jYbCESAqCFk8dpOzViQICBV+k0xoqBoQaZ5lHaRlvT9TZDB4yXtm+qC6OhD064ZDBOFWkwo+LHXu1sg==" saltValue="gEL9PCN2ekF2IxW9yqAGYA==" spinCount="100000" sqref="IS56" name="Rango2_40_2_18"/>
    <protectedRange algorithmName="SHA-512" hashValue="D8TacORwT7iz0mF9GEucchnMHfB5er2FFjQsxyeWWyeJkM6Bt3gYQ3LbcHPxZXFpVAYtFOuTrzYOCJrlZDx16g==" saltValue="QtCzIBktdS4NZkOEGcLTRQ==" spinCount="100000" sqref="IW56" name="Rango2_41_18"/>
    <protectedRange algorithmName="SHA-512" hashValue="Gqwr8n5jYbCESAqCFk8dpOzViQICBV+k0xoqBoQaZ5lHaRlvT9TZDB4yXtm+qC6OhD064ZDBOFWkwo+LHXu1sg==" saltValue="gEL9PCN2ekF2IxW9yqAGYA==" spinCount="100000" sqref="IS57" name="Rango2_40_2_19"/>
    <protectedRange algorithmName="SHA-512" hashValue="D8TacORwT7iz0mF9GEucchnMHfB5er2FFjQsxyeWWyeJkM6Bt3gYQ3LbcHPxZXFpVAYtFOuTrzYOCJrlZDx16g==" saltValue="QtCzIBktdS4NZkOEGcLTRQ==" spinCount="100000" sqref="IW57" name="Rango2_41_19"/>
    <protectedRange algorithmName="SHA-512" hashValue="Gqwr8n5jYbCESAqCFk8dpOzViQICBV+k0xoqBoQaZ5lHaRlvT9TZDB4yXtm+qC6OhD064ZDBOFWkwo+LHXu1sg==" saltValue="gEL9PCN2ekF2IxW9yqAGYA==" spinCount="100000" sqref="IS58" name="Rango2_40_2_20"/>
    <protectedRange algorithmName="SHA-512" hashValue="D8TacORwT7iz0mF9GEucchnMHfB5er2FFjQsxyeWWyeJkM6Bt3gYQ3LbcHPxZXFpVAYtFOuTrzYOCJrlZDx16g==" saltValue="QtCzIBktdS4NZkOEGcLTRQ==" spinCount="100000" sqref="IW58" name="Rango2_41_20"/>
    <protectedRange algorithmName="SHA-512" hashValue="Gqwr8n5jYbCESAqCFk8dpOzViQICBV+k0xoqBoQaZ5lHaRlvT9TZDB4yXtm+qC6OhD064ZDBOFWkwo+LHXu1sg==" saltValue="gEL9PCN2ekF2IxW9yqAGYA==" spinCount="100000" sqref="IS59" name="Rango2_40_2_21"/>
    <protectedRange algorithmName="SHA-512" hashValue="D8TacORwT7iz0mF9GEucchnMHfB5er2FFjQsxyeWWyeJkM6Bt3gYQ3LbcHPxZXFpVAYtFOuTrzYOCJrlZDx16g==" saltValue="QtCzIBktdS4NZkOEGcLTRQ==" spinCount="100000" sqref="IW59" name="Rango2_41_21"/>
    <protectedRange algorithmName="SHA-512" hashValue="9+DNppQbWrLYYUMoJ+lyQctV2bX3Vq9kZnegLbpjTLP49It2ovUbcartuoQTeXgP+TGpY//7mDH/UQlFCKDGiA==" saltValue="KUnni6YEm00anzSSvyLqQA==" spinCount="100000" sqref="JC60" name="Rango2_21_1"/>
    <protectedRange algorithmName="SHA-512" hashValue="Gqwr8n5jYbCESAqCFk8dpOzViQICBV+k0xoqBoQaZ5lHaRlvT9TZDB4yXtm+qC6OhD064ZDBOFWkwo+LHXu1sg==" saltValue="gEL9PCN2ekF2IxW9yqAGYA==" spinCount="100000" sqref="IS60" name="Rango2_40_2_22"/>
    <protectedRange algorithmName="SHA-512" hashValue="D8TacORwT7iz0mF9GEucchnMHfB5er2FFjQsxyeWWyeJkM6Bt3gYQ3LbcHPxZXFpVAYtFOuTrzYOCJrlZDx16g==" saltValue="QtCzIBktdS4NZkOEGcLTRQ==" spinCount="100000" sqref="IW60" name="Rango2_41_22"/>
    <protectedRange algorithmName="SHA-512" hashValue="Gqwr8n5jYbCESAqCFk8dpOzViQICBV+k0xoqBoQaZ5lHaRlvT9TZDB4yXtm+qC6OhD064ZDBOFWkwo+LHXu1sg==" saltValue="gEL9PCN2ekF2IxW9yqAGYA==" spinCount="100000" sqref="IS61" name="Rango2_40_2_23"/>
    <protectedRange algorithmName="SHA-512" hashValue="D8TacORwT7iz0mF9GEucchnMHfB5er2FFjQsxyeWWyeJkM6Bt3gYQ3LbcHPxZXFpVAYtFOuTrzYOCJrlZDx16g==" saltValue="QtCzIBktdS4NZkOEGcLTRQ==" spinCount="100000" sqref="IW61" name="Rango2_41_23"/>
    <protectedRange algorithmName="SHA-512" hashValue="6a5oYwZw9WJcgjqXpleUXH8uaqNEuymPPpeOb7lKBc1WoM6IG/DNyDLWmj2lYwxnZO2yhl+B61kwrxD9m9AdhQ==" saltValue="tdNQPzLQd+n9Ww064QJIaQ==" spinCount="100000" sqref="I62" name="Rango2_61_4_1"/>
    <protectedRange algorithmName="SHA-512" hashValue="XM8+0Jh5zLWw02PI0Lt8dLqjTcW5ulySion19FAnruDN6QRp4UwcVqdfQxnOQAItgpWG7rNsELzjwy0iXOonxw==" saltValue="Sd4WFUedDfLKoMQTDrxJuQ==" spinCount="100000" sqref="K62" name="Rango2_88_4_4_4_1"/>
    <protectedRange algorithmName="SHA-512" hashValue="EMMPgE8t/az1rHHzaZAQIhz+GQV0k2O/tQGA96sJqEEMzz1efIRa4CcLzC7iY9CCscto3g7dwz41haOE28iXYg==" saltValue="CVzFsG4X4LXUMo7796PiDQ==" spinCount="100000" sqref="B62:H62 J62 L62:M62 C63:C87" name="Rango2_10_4_1"/>
    <protectedRange algorithmName="SHA-512" hashValue="6a5oYwZw9WJcgjqXpleUXH8uaqNEuymPPpeOb7lKBc1WoM6IG/DNyDLWmj2lYwxnZO2yhl+B61kwrxD9m9AdhQ==" saltValue="tdNQPzLQd+n9Ww064QJIaQ==" spinCount="100000" sqref="I63" name="Rango2_61_5_1"/>
    <protectedRange algorithmName="SHA-512" hashValue="XM8+0Jh5zLWw02PI0Lt8dLqjTcW5ulySion19FAnruDN6QRp4UwcVqdfQxnOQAItgpWG7rNsELzjwy0iXOonxw==" saltValue="Sd4WFUedDfLKoMQTDrxJuQ==" spinCount="100000" sqref="K63" name="Rango2_88_4_4_5_1"/>
    <protectedRange algorithmName="SHA-512" hashValue="EMMPgE8t/az1rHHzaZAQIhz+GQV0k2O/tQGA96sJqEEMzz1efIRa4CcLzC7iY9CCscto3g7dwz41haOE28iXYg==" saltValue="CVzFsG4X4LXUMo7796PiDQ==" spinCount="100000" sqref="B63 J63 L63:M63 D63:H63" name="Rango2_10_5_1"/>
    <protectedRange algorithmName="SHA-512" hashValue="6a5oYwZw9WJcgjqXpleUXH8uaqNEuymPPpeOb7lKBc1WoM6IG/DNyDLWmj2lYwxnZO2yhl+B61kwrxD9m9AdhQ==" saltValue="tdNQPzLQd+n9Ww064QJIaQ==" spinCount="100000" sqref="I64:I66" name="Rango2_61_7_1"/>
    <protectedRange algorithmName="SHA-512" hashValue="XM8+0Jh5zLWw02PI0Lt8dLqjTcW5ulySion19FAnruDN6QRp4UwcVqdfQxnOQAItgpWG7rNsELzjwy0iXOonxw==" saltValue="Sd4WFUedDfLKoMQTDrxJuQ==" spinCount="100000" sqref="K64:K66" name="Rango2_88_4_4_7_1"/>
    <protectedRange algorithmName="SHA-512" hashValue="EMMPgE8t/az1rHHzaZAQIhz+GQV0k2O/tQGA96sJqEEMzz1efIRa4CcLzC7iY9CCscto3g7dwz41haOE28iXYg==" saltValue="CVzFsG4X4LXUMo7796PiDQ==" spinCount="100000" sqref="B64:B66 J64:J66 L64:M66 D64:H66" name="Rango2_10_7_1"/>
    <protectedRange algorithmName="SHA-512" hashValue="6a5oYwZw9WJcgjqXpleUXH8uaqNEuymPPpeOb7lKBc1WoM6IG/DNyDLWmj2lYwxnZO2yhl+B61kwrxD9m9AdhQ==" saltValue="tdNQPzLQd+n9Ww064QJIaQ==" spinCount="100000" sqref="I67" name="Rango2_61_8"/>
    <protectedRange algorithmName="SHA-512" hashValue="XM8+0Jh5zLWw02PI0Lt8dLqjTcW5ulySion19FAnruDN6QRp4UwcVqdfQxnOQAItgpWG7rNsELzjwy0iXOonxw==" saltValue="Sd4WFUedDfLKoMQTDrxJuQ==" spinCount="100000" sqref="K67" name="Rango2_88_4_4_8"/>
    <protectedRange algorithmName="SHA-512" hashValue="EMMPgE8t/az1rHHzaZAQIhz+GQV0k2O/tQGA96sJqEEMzz1efIRa4CcLzC7iY9CCscto3g7dwz41haOE28iXYg==" saltValue="CVzFsG4X4LXUMo7796PiDQ==" spinCount="100000" sqref="B67 J67 L67:M67 D67:H67" name="Rango2_10_8"/>
    <protectedRange algorithmName="SHA-512" hashValue="6a5oYwZw9WJcgjqXpleUXH8uaqNEuymPPpeOb7lKBc1WoM6IG/DNyDLWmj2lYwxnZO2yhl+B61kwrxD9m9AdhQ==" saltValue="tdNQPzLQd+n9Ww064QJIaQ==" spinCount="100000" sqref="I68:I69" name="Rango2_61_9"/>
    <protectedRange algorithmName="SHA-512" hashValue="XM8+0Jh5zLWw02PI0Lt8dLqjTcW5ulySion19FAnruDN6QRp4UwcVqdfQxnOQAItgpWG7rNsELzjwy0iXOonxw==" saltValue="Sd4WFUedDfLKoMQTDrxJuQ==" spinCount="100000" sqref="K68:K69" name="Rango2_88_4_4_9"/>
    <protectedRange algorithmName="SHA-512" hashValue="EMMPgE8t/az1rHHzaZAQIhz+GQV0k2O/tQGA96sJqEEMzz1efIRa4CcLzC7iY9CCscto3g7dwz41haOE28iXYg==" saltValue="CVzFsG4X4LXUMo7796PiDQ==" spinCount="100000" sqref="B68:B69 J68:J69 L68:M69 D68:H69" name="Rango2_10_9"/>
    <protectedRange algorithmName="SHA-512" hashValue="6a5oYwZw9WJcgjqXpleUXH8uaqNEuymPPpeOb7lKBc1WoM6IG/DNyDLWmj2lYwxnZO2yhl+B61kwrxD9m9AdhQ==" saltValue="tdNQPzLQd+n9Ww064QJIaQ==" spinCount="100000" sqref="I70" name="Rango2_61_10"/>
    <protectedRange algorithmName="SHA-512" hashValue="XM8+0Jh5zLWw02PI0Lt8dLqjTcW5ulySion19FAnruDN6QRp4UwcVqdfQxnOQAItgpWG7rNsELzjwy0iXOonxw==" saltValue="Sd4WFUedDfLKoMQTDrxJuQ==" spinCount="100000" sqref="K70" name="Rango2_88_4_4_10"/>
    <protectedRange algorithmName="SHA-512" hashValue="EMMPgE8t/az1rHHzaZAQIhz+GQV0k2O/tQGA96sJqEEMzz1efIRa4CcLzC7iY9CCscto3g7dwz41haOE28iXYg==" saltValue="CVzFsG4X4LXUMo7796PiDQ==" spinCount="100000" sqref="B70 J70 L70:M70 D70:H70" name="Rango2_10_10"/>
    <protectedRange algorithmName="SHA-512" hashValue="6a5oYwZw9WJcgjqXpleUXH8uaqNEuymPPpeOb7lKBc1WoM6IG/DNyDLWmj2lYwxnZO2yhl+B61kwrxD9m9AdhQ==" saltValue="tdNQPzLQd+n9Ww064QJIaQ==" spinCount="100000" sqref="I71" name="Rango2_61_11"/>
    <protectedRange algorithmName="SHA-512" hashValue="XM8+0Jh5zLWw02PI0Lt8dLqjTcW5ulySion19FAnruDN6QRp4UwcVqdfQxnOQAItgpWG7rNsELzjwy0iXOonxw==" saltValue="Sd4WFUedDfLKoMQTDrxJuQ==" spinCount="100000" sqref="K71" name="Rango2_88_4_4_11"/>
    <protectedRange algorithmName="SHA-512" hashValue="EMMPgE8t/az1rHHzaZAQIhz+GQV0k2O/tQGA96sJqEEMzz1efIRa4CcLzC7iY9CCscto3g7dwz41haOE28iXYg==" saltValue="CVzFsG4X4LXUMo7796PiDQ==" spinCount="100000" sqref="B71 J71 L71:M71 D71:H71" name="Rango2_10_11"/>
    <protectedRange algorithmName="SHA-512" hashValue="6a5oYwZw9WJcgjqXpleUXH8uaqNEuymPPpeOb7lKBc1WoM6IG/DNyDLWmj2lYwxnZO2yhl+B61kwrxD9m9AdhQ==" saltValue="tdNQPzLQd+n9Ww064QJIaQ==" spinCount="100000" sqref="I72:I75" name="Rango2_61_23"/>
    <protectedRange algorithmName="SHA-512" hashValue="XM8+0Jh5zLWw02PI0Lt8dLqjTcW5ulySion19FAnruDN6QRp4UwcVqdfQxnOQAItgpWG7rNsELzjwy0iXOonxw==" saltValue="Sd4WFUedDfLKoMQTDrxJuQ==" spinCount="100000" sqref="K72:K75" name="Rango2_88_4_4_23"/>
    <protectedRange algorithmName="SHA-512" hashValue="EMMPgE8t/az1rHHzaZAQIhz+GQV0k2O/tQGA96sJqEEMzz1efIRa4CcLzC7iY9CCscto3g7dwz41haOE28iXYg==" saltValue="CVzFsG4X4LXUMo7796PiDQ==" spinCount="100000" sqref="B72:B75 J72:J75 L72:M75 D72:H75" name="Rango2_10_23"/>
    <protectedRange algorithmName="SHA-512" hashValue="6a5oYwZw9WJcgjqXpleUXH8uaqNEuymPPpeOb7lKBc1WoM6IG/DNyDLWmj2lYwxnZO2yhl+B61kwrxD9m9AdhQ==" saltValue="tdNQPzLQd+n9Ww064QJIaQ==" spinCount="100000" sqref="I76" name="Rango2_61_23_1"/>
    <protectedRange algorithmName="SHA-512" hashValue="XM8+0Jh5zLWw02PI0Lt8dLqjTcW5ulySion19FAnruDN6QRp4UwcVqdfQxnOQAItgpWG7rNsELzjwy0iXOonxw==" saltValue="Sd4WFUedDfLKoMQTDrxJuQ==" spinCount="100000" sqref="K76" name="Rango2_88_4_4_23_1"/>
    <protectedRange algorithmName="SHA-512" hashValue="EMMPgE8t/az1rHHzaZAQIhz+GQV0k2O/tQGA96sJqEEMzz1efIRa4CcLzC7iY9CCscto3g7dwz41haOE28iXYg==" saltValue="CVzFsG4X4LXUMo7796PiDQ==" spinCount="100000" sqref="L76:M76 J76 B76 D76:H76" name="Rango2_10_23_1"/>
    <protectedRange algorithmName="SHA-512" hashValue="6a5oYwZw9WJcgjqXpleUXH8uaqNEuymPPpeOb7lKBc1WoM6IG/DNyDLWmj2lYwxnZO2yhl+B61kwrxD9m9AdhQ==" saltValue="tdNQPzLQd+n9Ww064QJIaQ==" spinCount="100000" sqref="I77:I78" name="Rango2_61_23_2"/>
    <protectedRange algorithmName="SHA-512" hashValue="XM8+0Jh5zLWw02PI0Lt8dLqjTcW5ulySion19FAnruDN6QRp4UwcVqdfQxnOQAItgpWG7rNsELzjwy0iXOonxw==" saltValue="Sd4WFUedDfLKoMQTDrxJuQ==" spinCount="100000" sqref="K77:K78" name="Rango2_88_4_4_23_2"/>
    <protectedRange algorithmName="SHA-512" hashValue="EMMPgE8t/az1rHHzaZAQIhz+GQV0k2O/tQGA96sJqEEMzz1efIRa4CcLzC7iY9CCscto3g7dwz41haOE28iXYg==" saltValue="CVzFsG4X4LXUMo7796PiDQ==" spinCount="100000" sqref="L77:M78 J77:J78 B77:B78 D77:H78" name="Rango2_10_23_2"/>
    <protectedRange algorithmName="SHA-512" hashValue="6a5oYwZw9WJcgjqXpleUXH8uaqNEuymPPpeOb7lKBc1WoM6IG/DNyDLWmj2lYwxnZO2yhl+B61kwrxD9m9AdhQ==" saltValue="tdNQPzLQd+n9Ww064QJIaQ==" spinCount="100000" sqref="I79:I80" name="Rango2_61_23_3"/>
    <protectedRange algorithmName="SHA-512" hashValue="XM8+0Jh5zLWw02PI0Lt8dLqjTcW5ulySion19FAnruDN6QRp4UwcVqdfQxnOQAItgpWG7rNsELzjwy0iXOonxw==" saltValue="Sd4WFUedDfLKoMQTDrxJuQ==" spinCount="100000" sqref="K79:K80" name="Rango2_88_4_4_23_3"/>
    <protectedRange algorithmName="SHA-512" hashValue="EMMPgE8t/az1rHHzaZAQIhz+GQV0k2O/tQGA96sJqEEMzz1efIRa4CcLzC7iY9CCscto3g7dwz41haOE28iXYg==" saltValue="CVzFsG4X4LXUMo7796PiDQ==" spinCount="100000" sqref="L79:M80 J79:J80 B79:B80 D79:H80" name="Rango2_10_23_3"/>
    <protectedRange algorithmName="SHA-512" hashValue="6a5oYwZw9WJcgjqXpleUXH8uaqNEuymPPpeOb7lKBc1WoM6IG/DNyDLWmj2lYwxnZO2yhl+B61kwrxD9m9AdhQ==" saltValue="tdNQPzLQd+n9Ww064QJIaQ==" spinCount="100000" sqref="I82:I83" name="Rango2_61_12"/>
    <protectedRange algorithmName="SHA-512" hashValue="XM8+0Jh5zLWw02PI0Lt8dLqjTcW5ulySion19FAnruDN6QRp4UwcVqdfQxnOQAItgpWG7rNsELzjwy0iXOonxw==" saltValue="Sd4WFUedDfLKoMQTDrxJuQ==" spinCount="100000" sqref="K82:K83" name="Rango2_88_4_4_12"/>
    <protectedRange algorithmName="SHA-512" hashValue="EMMPgE8t/az1rHHzaZAQIhz+GQV0k2O/tQGA96sJqEEMzz1efIRa4CcLzC7iY9CCscto3g7dwz41haOE28iXYg==" saltValue="CVzFsG4X4LXUMo7796PiDQ==" spinCount="100000" sqref="L82:M83 J82:J83 B82:B83 D82:H83" name="Rango2_10_12"/>
    <protectedRange algorithmName="SHA-512" hashValue="6a5oYwZw9WJcgjqXpleUXH8uaqNEuymPPpeOb7lKBc1WoM6IG/DNyDLWmj2lYwxnZO2yhl+B61kwrxD9m9AdhQ==" saltValue="tdNQPzLQd+n9Ww064QJIaQ==" spinCount="100000" sqref="I81" name="Rango2_61_23_4"/>
    <protectedRange algorithmName="SHA-512" hashValue="XM8+0Jh5zLWw02PI0Lt8dLqjTcW5ulySion19FAnruDN6QRp4UwcVqdfQxnOQAItgpWG7rNsELzjwy0iXOonxw==" saltValue="Sd4WFUedDfLKoMQTDrxJuQ==" spinCount="100000" sqref="K81" name="Rango2_88_4_4_23_4"/>
    <protectedRange algorithmName="SHA-512" hashValue="EMMPgE8t/az1rHHzaZAQIhz+GQV0k2O/tQGA96sJqEEMzz1efIRa4CcLzC7iY9CCscto3g7dwz41haOE28iXYg==" saltValue="CVzFsG4X4LXUMo7796PiDQ==" spinCount="100000" sqref="L81:M81 J81 B81 D81:H81" name="Rango2_10_23_4"/>
    <protectedRange algorithmName="SHA-512" hashValue="6a5oYwZw9WJcgjqXpleUXH8uaqNEuymPPpeOb7lKBc1WoM6IG/DNyDLWmj2lYwxnZO2yhl+B61kwrxD9m9AdhQ==" saltValue="tdNQPzLQd+n9Ww064QJIaQ==" spinCount="100000" sqref="I84:I85" name="Rango2_61_13"/>
    <protectedRange algorithmName="SHA-512" hashValue="XM8+0Jh5zLWw02PI0Lt8dLqjTcW5ulySion19FAnruDN6QRp4UwcVqdfQxnOQAItgpWG7rNsELzjwy0iXOonxw==" saltValue="Sd4WFUedDfLKoMQTDrxJuQ==" spinCount="100000" sqref="K84:K85" name="Rango2_88_4_4_13"/>
    <protectedRange algorithmName="SHA-512" hashValue="EMMPgE8t/az1rHHzaZAQIhz+GQV0k2O/tQGA96sJqEEMzz1efIRa4CcLzC7iY9CCscto3g7dwz41haOE28iXYg==" saltValue="CVzFsG4X4LXUMo7796PiDQ==" spinCount="100000" sqref="L84:M85 J84:J85 B84:B85 D84:H85" name="Rango2_10_13"/>
    <protectedRange algorithmName="SHA-512" hashValue="6a5oYwZw9WJcgjqXpleUXH8uaqNEuymPPpeOb7lKBc1WoM6IG/DNyDLWmj2lYwxnZO2yhl+B61kwrxD9m9AdhQ==" saltValue="tdNQPzLQd+n9Ww064QJIaQ==" spinCount="100000" sqref="I86" name="Rango2_61_14"/>
    <protectedRange algorithmName="SHA-512" hashValue="XM8+0Jh5zLWw02PI0Lt8dLqjTcW5ulySion19FAnruDN6QRp4UwcVqdfQxnOQAItgpWG7rNsELzjwy0iXOonxw==" saltValue="Sd4WFUedDfLKoMQTDrxJuQ==" spinCount="100000" sqref="K86" name="Rango2_88_4_4_14"/>
    <protectedRange algorithmName="SHA-512" hashValue="EMMPgE8t/az1rHHzaZAQIhz+GQV0k2O/tQGA96sJqEEMzz1efIRa4CcLzC7iY9CCscto3g7dwz41haOE28iXYg==" saltValue="CVzFsG4X4LXUMo7796PiDQ==" spinCount="100000" sqref="L86:M86 J86 B86 D86:H86" name="Rango2_10_14"/>
    <protectedRange algorithmName="SHA-512" hashValue="6a5oYwZw9WJcgjqXpleUXH8uaqNEuymPPpeOb7lKBc1WoM6IG/DNyDLWmj2lYwxnZO2yhl+B61kwrxD9m9AdhQ==" saltValue="tdNQPzLQd+n9Ww064QJIaQ==" spinCount="100000" sqref="I87" name="Rango2_61_15"/>
    <protectedRange algorithmName="SHA-512" hashValue="XM8+0Jh5zLWw02PI0Lt8dLqjTcW5ulySion19FAnruDN6QRp4UwcVqdfQxnOQAItgpWG7rNsELzjwy0iXOonxw==" saltValue="Sd4WFUedDfLKoMQTDrxJuQ==" spinCount="100000" sqref="K87" name="Rango2_88_4_4_15"/>
    <protectedRange algorithmName="SHA-512" hashValue="EMMPgE8t/az1rHHzaZAQIhz+GQV0k2O/tQGA96sJqEEMzz1efIRa4CcLzC7iY9CCscto3g7dwz41haOE28iXYg==" saltValue="CVzFsG4X4LXUMo7796PiDQ==" spinCount="100000" sqref="L87:M87 J87 B87 D87:H87" name="Rango2_10_15"/>
    <protectedRange algorithmName="SHA-512" hashValue="XZw03RosI/l0z9FxmTtF29EdZ7P+4+ybhqoaAAUmURojSR5XbGfjC4f2i8gMqfY+RI9JvfdCA6PSh9TduXfUxA==" saltValue="5TPtLq2WoiRSae/yaDPnTw==" spinCount="100000" sqref="O62" name="Rango2_99_4_1"/>
    <protectedRange algorithmName="SHA-512" hashValue="XZw03RosI/l0z9FxmTtF29EdZ7P+4+ybhqoaAAUmURojSR5XbGfjC4f2i8gMqfY+RI9JvfdCA6PSh9TduXfUxA==" saltValue="5TPtLq2WoiRSae/yaDPnTw==" spinCount="100000" sqref="O63" name="Rango2_99_5_1"/>
    <protectedRange algorithmName="SHA-512" hashValue="CHipOQaT63FWw628cQcXXJRZlrbNZ7OgmnEbDx38UmmH7z19GRYEzXFiVOzHAy1OAaAbST7g2bHZHDKQp2qm3w==" saltValue="iRVuL+373yLHv0ZHzS9qog==" spinCount="100000" sqref="AJ62 AG62:AH62" name="Rango2_88_7_5_4_1"/>
    <protectedRange algorithmName="SHA-512" hashValue="fPHvtIAf3pQeZUoAI9C2/vdXMHBpqqEq+67P5Ypyu4+9IWqs3yc9TZcMWQ0THLxUwqseQPyVvakuYFtCwJHsxA==" saltValue="QHIogSs2PrwAfdqa9PAOFQ==" spinCount="100000" sqref="AC62" name="Rango2_88_5_5_4_2"/>
    <protectedRange algorithmName="SHA-512" hashValue="LEEeiU6pKqm7TAP46VGlz0q+evvFwpT/0iLpRuWuQ7MacbP0OGL1/FSmrIEOg2rb6M+Jla2bPbVWiGag27j87w==" saltValue="HEVt+pS5OloNDlqSnzGLLw==" spinCount="100000" sqref="AI62" name="Rango2_8_7_4_1"/>
    <protectedRange algorithmName="SHA-512" hashValue="q2z5hEFmXS0v2chiPTC/VCoDWNlnhp+Xe6Ybfxe48vIsnB/KTJQxJv+pFUnCXfZ9T6vyJopuqFFNROfQTW/JUw==" saltValue="IctfdGJb5tOTpq+KPi9vww==" spinCount="100000" sqref="AE62:AF62" name="Rango2_88_39_4_1"/>
    <protectedRange algorithmName="SHA-512" hashValue="AYYX88LSDB6RDNMvSqt0KPGWPjBqTk56tMxTOlv5QD61MGTKAAQnSnudvNDWPN0Bbllh2qRQC+P5uq7goxjdrw==" saltValue="i/iPMewnks1FoXYOjKMEVg==" spinCount="100000" sqref="AB62" name="Rango2_87_6_4_1"/>
    <protectedRange algorithmName="SHA-512" hashValue="NUll9P9xh7KbSfMYpMxsRZLfDw/y/AzW2LSWlpXVscBDqiAxmzo71xjs+a2lh+jRa7pceOC849slke4+ZKx8LA==" saltValue="8qbkKpQ+CiQuLnqgShNvXA==" spinCount="100000" sqref="T62" name="Rango2_88_6_4_1"/>
    <protectedRange algorithmName="SHA-512" hashValue="KHhv3JU/LRdRrRTxxkgFceEHPZ5UzadmpZRZR3zmQRnPvkUJZuanRafIJ+qde0IWwLZSvFIQDyUAHq6v6k7XIg==" saltValue="2GKG1kCzVNNcn+vbOPuhJA==" spinCount="100000" sqref="Q62" name="Rango2_2_5_4_1"/>
    <protectedRange algorithmName="SHA-512" hashValue="XZw03RosI/l0z9FxmTtF29EdZ7P+4+ybhqoaAAUmURojSR5XbGfjC4f2i8gMqfY+RI9JvfdCA6PSh9TduXfUxA==" saltValue="5TPtLq2WoiRSae/yaDPnTw==" spinCount="100000" sqref="U62:AA62 R62:S62" name="Rango2_99_18_1"/>
    <protectedRange algorithmName="SHA-512" hashValue="9+DNppQbWrLYYUMoJ+lyQctV2bX3Vq9kZnegLbpjTLP49It2ovUbcartuoQTeXgP+TGpY//7mDH/UQlFCKDGiA==" saltValue="KUnni6YEm00anzSSvyLqQA==" spinCount="100000" sqref="AD62" name="Rango2_25_1"/>
    <protectedRange algorithmName="SHA-512" hashValue="CHipOQaT63FWw628cQcXXJRZlrbNZ7OgmnEbDx38UmmH7z19GRYEzXFiVOzHAy1OAaAbST7g2bHZHDKQp2qm3w==" saltValue="iRVuL+373yLHv0ZHzS9qog==" spinCount="100000" sqref="AJ63 AG63:AH63" name="Rango2_88_7_5_5_1"/>
    <protectedRange algorithmName="SHA-512" hashValue="fPHvtIAf3pQeZUoAI9C2/vdXMHBpqqEq+67P5Ypyu4+9IWqs3yc9TZcMWQ0THLxUwqseQPyVvakuYFtCwJHsxA==" saltValue="QHIogSs2PrwAfdqa9PAOFQ==" spinCount="100000" sqref="AC63" name="Rango2_88_5_5_5_1"/>
    <protectedRange algorithmName="SHA-512" hashValue="LEEeiU6pKqm7TAP46VGlz0q+evvFwpT/0iLpRuWuQ7MacbP0OGL1/FSmrIEOg2rb6M+Jla2bPbVWiGag27j87w==" saltValue="HEVt+pS5OloNDlqSnzGLLw==" spinCount="100000" sqref="AI63" name="Rango2_8_7_5_1"/>
    <protectedRange algorithmName="SHA-512" hashValue="q2z5hEFmXS0v2chiPTC/VCoDWNlnhp+Xe6Ybfxe48vIsnB/KTJQxJv+pFUnCXfZ9T6vyJopuqFFNROfQTW/JUw==" saltValue="IctfdGJb5tOTpq+KPi9vww==" spinCount="100000" sqref="AE63:AF63" name="Rango2_88_39_5_1"/>
    <protectedRange algorithmName="SHA-512" hashValue="AYYX88LSDB6RDNMvSqt0KPGWPjBqTk56tMxTOlv5QD61MGTKAAQnSnudvNDWPN0Bbllh2qRQC+P5uq7goxjdrw==" saltValue="i/iPMewnks1FoXYOjKMEVg==" spinCount="100000" sqref="AB63" name="Rango2_87_6_5_1"/>
    <protectedRange algorithmName="SHA-512" hashValue="NUll9P9xh7KbSfMYpMxsRZLfDw/y/AzW2LSWlpXVscBDqiAxmzo71xjs+a2lh+jRa7pceOC849slke4+ZKx8LA==" saltValue="8qbkKpQ+CiQuLnqgShNvXA==" spinCount="100000" sqref="T63" name="Rango2_88_6_5_1"/>
    <protectedRange algorithmName="SHA-512" hashValue="KHhv3JU/LRdRrRTxxkgFceEHPZ5UzadmpZRZR3zmQRnPvkUJZuanRafIJ+qde0IWwLZSvFIQDyUAHq6v6k7XIg==" saltValue="2GKG1kCzVNNcn+vbOPuhJA==" spinCount="100000" sqref="Q63" name="Rango2_2_5_5_1"/>
    <protectedRange algorithmName="SHA-512" hashValue="XZw03RosI/l0z9FxmTtF29EdZ7P+4+ybhqoaAAUmURojSR5XbGfjC4f2i8gMqfY+RI9JvfdCA6PSh9TduXfUxA==" saltValue="5TPtLq2WoiRSae/yaDPnTw==" spinCount="100000" sqref="U63:AA63 R63:S63" name="Rango2_99_19_1"/>
    <protectedRange algorithmName="SHA-512" hashValue="9+DNppQbWrLYYUMoJ+lyQctV2bX3Vq9kZnegLbpjTLP49It2ovUbcartuoQTeXgP+TGpY//7mDH/UQlFCKDGiA==" saltValue="KUnni6YEm00anzSSvyLqQA==" spinCount="100000" sqref="AD63" name="Rango2_26_1"/>
    <protectedRange algorithmName="SHA-512" hashValue="RQ91b7oAw60DVtcgB2vRpial2kSdzJx5guGCTYUwXYkKrtrUHfiYnLf9R+SNpYXlJDYpyEJLhcWwP0EqNN86dQ==" saltValue="W3RbH3zrcY9sy39xNwXNxg==" spinCount="100000" sqref="BA62:BI62" name="Rango2_88_99_4_1"/>
    <protectedRange algorithmName="SHA-512" hashValue="fMbmUM1DQ7FuAPRNvFL5mPdHUYjQnlLFhkuaxvHguaqR7aWyDxcmJs0jLYQfQKY+oyhsMb4Lew4VL6i7um3/ew==" saltValue="ydaTm0CeH8+/cYqoL/AMaQ==" spinCount="100000" sqref="AW62:AZ62 AU62" name="Rango2_88_91_4_1"/>
    <protectedRange algorithmName="SHA-512" hashValue="CHipOQaT63FWw628cQcXXJRZlrbNZ7OgmnEbDx38UmmH7z19GRYEzXFiVOzHAy1OAaAbST7g2bHZHDKQp2qm3w==" saltValue="iRVuL+373yLHv0ZHzS9qog==" spinCount="100000" sqref="AL62" name="Rango2_88_7_5_18_1"/>
    <protectedRange algorithmName="SHA-512" hashValue="NkG6oHuDGvGBEiLAAq8MEJHEfLQUMyjihfH+DBXhT+eQW0r1yri7tOJEFRM9nbOejjjXiviq9RFo7KB7wF+xJA==" saltValue="bpjB0AAANu2X/PeR3eiFkA==" spinCount="100000" sqref="AM62:AS62" name="Rango2_88_65_4_1"/>
    <protectedRange algorithmName="SHA-512" hashValue="XZw03RosI/l0z9FxmTtF29EdZ7P+4+ybhqoaAAUmURojSR5XbGfjC4f2i8gMqfY+RI9JvfdCA6PSh9TduXfUxA==" saltValue="5TPtLq2WoiRSae/yaDPnTw==" spinCount="100000" sqref="AV62 BJ62:BK62 AT62" name="Rango2_99_32_1"/>
    <protectedRange algorithmName="SHA-512" hashValue="RQ91b7oAw60DVtcgB2vRpial2kSdzJx5guGCTYUwXYkKrtrUHfiYnLf9R+SNpYXlJDYpyEJLhcWwP0EqNN86dQ==" saltValue="W3RbH3zrcY9sy39xNwXNxg==" spinCount="100000" sqref="BA63:BI63" name="Rango2_88_99_5_1"/>
    <protectedRange algorithmName="SHA-512" hashValue="fMbmUM1DQ7FuAPRNvFL5mPdHUYjQnlLFhkuaxvHguaqR7aWyDxcmJs0jLYQfQKY+oyhsMb4Lew4VL6i7um3/ew==" saltValue="ydaTm0CeH8+/cYqoL/AMaQ==" spinCount="100000" sqref="AW63:AZ63 AU63" name="Rango2_88_91_5_1"/>
    <protectedRange algorithmName="SHA-512" hashValue="CHipOQaT63FWw628cQcXXJRZlrbNZ7OgmnEbDx38UmmH7z19GRYEzXFiVOzHAy1OAaAbST7g2bHZHDKQp2qm3w==" saltValue="iRVuL+373yLHv0ZHzS9qog==" spinCount="100000" sqref="AL63" name="Rango2_88_7_5_19_1"/>
    <protectedRange algorithmName="SHA-512" hashValue="NkG6oHuDGvGBEiLAAq8MEJHEfLQUMyjihfH+DBXhT+eQW0r1yri7tOJEFRM9nbOejjjXiviq9RFo7KB7wF+xJA==" saltValue="bpjB0AAANu2X/PeR3eiFkA==" spinCount="100000" sqref="AM63:AS63" name="Rango2_88_65_5_1"/>
    <protectedRange algorithmName="SHA-512" hashValue="XZw03RosI/l0z9FxmTtF29EdZ7P+4+ybhqoaAAUmURojSR5XbGfjC4f2i8gMqfY+RI9JvfdCA6PSh9TduXfUxA==" saltValue="5TPtLq2WoiRSae/yaDPnTw==" spinCount="100000" sqref="AV63 BJ63:BK63 AT63" name="Rango2_99_33_1"/>
    <protectedRange algorithmName="SHA-512" hashValue="RQ91b7oAw60DVtcgB2vRpial2kSdzJx5guGCTYUwXYkKrtrUHfiYnLf9R+SNpYXlJDYpyEJLhcWwP0EqNN86dQ==" saltValue="W3RbH3zrcY9sy39xNwXNxg==" spinCount="100000" sqref="BV62:BY62" name="Rango2_88_99_18_1"/>
    <protectedRange algorithmName="SHA-512" hashValue="XZw03RosI/l0z9FxmTtF29EdZ7P+4+ybhqoaAAUmURojSR5XbGfjC4f2i8gMqfY+RI9JvfdCA6PSh9TduXfUxA==" saltValue="5TPtLq2WoiRSae/yaDPnTw==" spinCount="100000" sqref="BZ62:CB62 BR62:BU62" name="Rango2_99_46_1"/>
    <protectedRange algorithmName="SHA-512" hashValue="RQ91b7oAw60DVtcgB2vRpial2kSdzJx5guGCTYUwXYkKrtrUHfiYnLf9R+SNpYXlJDYpyEJLhcWwP0EqNN86dQ==" saltValue="W3RbH3zrcY9sy39xNwXNxg==" spinCount="100000" sqref="BV63:BY63" name="Rango2_88_99_19_1"/>
    <protectedRange algorithmName="SHA-512" hashValue="XZw03RosI/l0z9FxmTtF29EdZ7P+4+ybhqoaAAUmURojSR5XbGfjC4f2i8gMqfY+RI9JvfdCA6PSh9TduXfUxA==" saltValue="5TPtLq2WoiRSae/yaDPnTw==" spinCount="100000" sqref="BZ63:CB63 BR63:BU63" name="Rango2_99_47_1"/>
    <protectedRange algorithmName="SHA-512" hashValue="XZw03RosI/l0z9FxmTtF29EdZ7P+4+ybhqoaAAUmURojSR5XbGfjC4f2i8gMqfY+RI9JvfdCA6PSh9TduXfUxA==" saltValue="5TPtLq2WoiRSae/yaDPnTw==" spinCount="100000" sqref="CE62:CF62" name="Rango2_99_60"/>
    <protectedRange algorithmName="SHA-512" hashValue="XZw03RosI/l0z9FxmTtF29EdZ7P+4+ybhqoaAAUmURojSR5XbGfjC4f2i8gMqfY+RI9JvfdCA6PSh9TduXfUxA==" saltValue="5TPtLq2WoiRSae/yaDPnTw==" spinCount="100000" sqref="CE63:CF63" name="Rango2_99_61"/>
    <protectedRange algorithmName="SHA-512" hashValue="XZw03RosI/l0z9FxmTtF29EdZ7P+4+ybhqoaAAUmURojSR5XbGfjC4f2i8gMqfY+RI9JvfdCA6PSh9TduXfUxA==" saltValue="5TPtLq2WoiRSae/yaDPnTw==" spinCount="100000" sqref="CJ62:CK62" name="Rango2_99_74"/>
    <protectedRange algorithmName="SHA-512" hashValue="XZw03RosI/l0z9FxmTtF29EdZ7P+4+ybhqoaAAUmURojSR5XbGfjC4f2i8gMqfY+RI9JvfdCA6PSh9TduXfUxA==" saltValue="5TPtLq2WoiRSae/yaDPnTw==" spinCount="100000" sqref="CJ63:CK63" name="Rango2_99_75"/>
    <protectedRange algorithmName="SHA-512" hashValue="XZw03RosI/l0z9FxmTtF29EdZ7P+4+ybhqoaAAUmURojSR5XbGfjC4f2i8gMqfY+RI9JvfdCA6PSh9TduXfUxA==" saltValue="5TPtLq2WoiRSae/yaDPnTw==" spinCount="100000" sqref="CP62:CQ62" name="Rango2_99_88"/>
    <protectedRange algorithmName="SHA-512" hashValue="XZw03RosI/l0z9FxmTtF29EdZ7P+4+ybhqoaAAUmURojSR5XbGfjC4f2i8gMqfY+RI9JvfdCA6PSh9TduXfUxA==" saltValue="5TPtLq2WoiRSae/yaDPnTw==" spinCount="100000" sqref="CP63:CQ63" name="Rango2_99_89"/>
    <protectedRange algorithmName="SHA-512" hashValue="XZw03RosI/l0z9FxmTtF29EdZ7P+4+ybhqoaAAUmURojSR5XbGfjC4f2i8gMqfY+RI9JvfdCA6PSh9TduXfUxA==" saltValue="5TPtLq2WoiRSae/yaDPnTw==" spinCount="100000" sqref="O64:O66" name="Rango2_99_7_2"/>
    <protectedRange algorithmName="SHA-512" hashValue="XZw03RosI/l0z9FxmTtF29EdZ7P+4+ybhqoaAAUmURojSR5XbGfjC4f2i8gMqfY+RI9JvfdCA6PSh9TduXfUxA==" saltValue="5TPtLq2WoiRSae/yaDPnTw==" spinCount="100000" sqref="O67" name="Rango2_99_8_1"/>
    <protectedRange algorithmName="SHA-512" hashValue="XZw03RosI/l0z9FxmTtF29EdZ7P+4+ybhqoaAAUmURojSR5XbGfjC4f2i8gMqfY+RI9JvfdCA6PSh9TduXfUxA==" saltValue="5TPtLq2WoiRSae/yaDPnTw==" spinCount="100000" sqref="O68:O69" name="Rango2_99_9_1"/>
    <protectedRange algorithmName="SHA-512" hashValue="CHipOQaT63FWw628cQcXXJRZlrbNZ7OgmnEbDx38UmmH7z19GRYEzXFiVOzHAy1OAaAbST7g2bHZHDKQp2qm3w==" saltValue="iRVuL+373yLHv0ZHzS9qog==" spinCount="100000" sqref="AJ64:AJ66 AG64:AH66" name="Rango2_88_7_5_7_1"/>
    <protectedRange algorithmName="SHA-512" hashValue="fPHvtIAf3pQeZUoAI9C2/vdXMHBpqqEq+67P5Ypyu4+9IWqs3yc9TZcMWQ0THLxUwqseQPyVvakuYFtCwJHsxA==" saltValue="QHIogSs2PrwAfdqa9PAOFQ==" spinCount="100000" sqref="AC64:AC66" name="Rango2_88_5_5_7_1"/>
    <protectedRange algorithmName="SHA-512" hashValue="LEEeiU6pKqm7TAP46VGlz0q+evvFwpT/0iLpRuWuQ7MacbP0OGL1/FSmrIEOg2rb6M+Jla2bPbVWiGag27j87w==" saltValue="HEVt+pS5OloNDlqSnzGLLw==" spinCount="100000" sqref="AI64:AI66" name="Rango2_8_7_7_1"/>
    <protectedRange algorithmName="SHA-512" hashValue="q2z5hEFmXS0v2chiPTC/VCoDWNlnhp+Xe6Ybfxe48vIsnB/KTJQxJv+pFUnCXfZ9T6vyJopuqFFNROfQTW/JUw==" saltValue="IctfdGJb5tOTpq+KPi9vww==" spinCount="100000" sqref="AE64:AF66" name="Rango2_88_39_7_1"/>
    <protectedRange algorithmName="SHA-512" hashValue="AYYX88LSDB6RDNMvSqt0KPGWPjBqTk56tMxTOlv5QD61MGTKAAQnSnudvNDWPN0Bbllh2qRQC+P5uq7goxjdrw==" saltValue="i/iPMewnks1FoXYOjKMEVg==" spinCount="100000" sqref="AB64:AB66" name="Rango2_87_6_7_1"/>
    <protectedRange algorithmName="SHA-512" hashValue="NUll9P9xh7KbSfMYpMxsRZLfDw/y/AzW2LSWlpXVscBDqiAxmzo71xjs+a2lh+jRa7pceOC849slke4+ZKx8LA==" saltValue="8qbkKpQ+CiQuLnqgShNvXA==" spinCount="100000" sqref="T64:T66" name="Rango2_88_6_7_1"/>
    <protectedRange algorithmName="SHA-512" hashValue="KHhv3JU/LRdRrRTxxkgFceEHPZ5UzadmpZRZR3zmQRnPvkUJZuanRafIJ+qde0IWwLZSvFIQDyUAHq6v6k7XIg==" saltValue="2GKG1kCzVNNcn+vbOPuhJA==" spinCount="100000" sqref="Q64:Q66" name="Rango2_2_5_7_1"/>
    <protectedRange algorithmName="SHA-512" hashValue="XZw03RosI/l0z9FxmTtF29EdZ7P+4+ybhqoaAAUmURojSR5XbGfjC4f2i8gMqfY+RI9JvfdCA6PSh9TduXfUxA==" saltValue="5TPtLq2WoiRSae/yaDPnTw==" spinCount="100000" sqref="U64:AA66 R64:S66" name="Rango2_99_21_1"/>
    <protectedRange algorithmName="SHA-512" hashValue="9+DNppQbWrLYYUMoJ+lyQctV2bX3Vq9kZnegLbpjTLP49It2ovUbcartuoQTeXgP+TGpY//7mDH/UQlFCKDGiA==" saltValue="KUnni6YEm00anzSSvyLqQA==" spinCount="100000" sqref="AD64:AD66" name="Rango2_34_1"/>
    <protectedRange algorithmName="SHA-512" hashValue="CHipOQaT63FWw628cQcXXJRZlrbNZ7OgmnEbDx38UmmH7z19GRYEzXFiVOzHAy1OAaAbST7g2bHZHDKQp2qm3w==" saltValue="iRVuL+373yLHv0ZHzS9qog==" spinCount="100000" sqref="AJ67 AG67:AH67" name="Rango2_88_7_5_8_1"/>
    <protectedRange algorithmName="SHA-512" hashValue="fPHvtIAf3pQeZUoAI9C2/vdXMHBpqqEq+67P5Ypyu4+9IWqs3yc9TZcMWQ0THLxUwqseQPyVvakuYFtCwJHsxA==" saltValue="QHIogSs2PrwAfdqa9PAOFQ==" spinCount="100000" sqref="AC67" name="Rango2_88_5_5_8_1"/>
    <protectedRange algorithmName="SHA-512" hashValue="LEEeiU6pKqm7TAP46VGlz0q+evvFwpT/0iLpRuWuQ7MacbP0OGL1/FSmrIEOg2rb6M+Jla2bPbVWiGag27j87w==" saltValue="HEVt+pS5OloNDlqSnzGLLw==" spinCount="100000" sqref="AI67" name="Rango2_8_7_8_1"/>
    <protectedRange algorithmName="SHA-512" hashValue="q2z5hEFmXS0v2chiPTC/VCoDWNlnhp+Xe6Ybfxe48vIsnB/KTJQxJv+pFUnCXfZ9T6vyJopuqFFNROfQTW/JUw==" saltValue="IctfdGJb5tOTpq+KPi9vww==" spinCount="100000" sqref="AE67:AF67" name="Rango2_88_39_8_1"/>
    <protectedRange algorithmName="SHA-512" hashValue="AYYX88LSDB6RDNMvSqt0KPGWPjBqTk56tMxTOlv5QD61MGTKAAQnSnudvNDWPN0Bbllh2qRQC+P5uq7goxjdrw==" saltValue="i/iPMewnks1FoXYOjKMEVg==" spinCount="100000" sqref="AB67" name="Rango2_87_6_8_1"/>
    <protectedRange algorithmName="SHA-512" hashValue="NUll9P9xh7KbSfMYpMxsRZLfDw/y/AzW2LSWlpXVscBDqiAxmzo71xjs+a2lh+jRa7pceOC849slke4+ZKx8LA==" saltValue="8qbkKpQ+CiQuLnqgShNvXA==" spinCount="100000" sqref="T67" name="Rango2_88_6_8_1"/>
    <protectedRange algorithmName="SHA-512" hashValue="KHhv3JU/LRdRrRTxxkgFceEHPZ5UzadmpZRZR3zmQRnPvkUJZuanRafIJ+qde0IWwLZSvFIQDyUAHq6v6k7XIg==" saltValue="2GKG1kCzVNNcn+vbOPuhJA==" spinCount="100000" sqref="Q67" name="Rango2_2_5_8_1"/>
    <protectedRange algorithmName="SHA-512" hashValue="XZw03RosI/l0z9FxmTtF29EdZ7P+4+ybhqoaAAUmURojSR5XbGfjC4f2i8gMqfY+RI9JvfdCA6PSh9TduXfUxA==" saltValue="5TPtLq2WoiRSae/yaDPnTw==" spinCount="100000" sqref="U67:AA67 R67:S67" name="Rango2_99_22_1"/>
    <protectedRange algorithmName="SHA-512" hashValue="9+DNppQbWrLYYUMoJ+lyQctV2bX3Vq9kZnegLbpjTLP49It2ovUbcartuoQTeXgP+TGpY//7mDH/UQlFCKDGiA==" saltValue="KUnni6YEm00anzSSvyLqQA==" spinCount="100000" sqref="AD67" name="Rango2_35_1"/>
    <protectedRange algorithmName="SHA-512" hashValue="CHipOQaT63FWw628cQcXXJRZlrbNZ7OgmnEbDx38UmmH7z19GRYEzXFiVOzHAy1OAaAbST7g2bHZHDKQp2qm3w==" saltValue="iRVuL+373yLHv0ZHzS9qog==" spinCount="100000" sqref="AJ68:AJ69 AG68:AH69" name="Rango2_88_7_5_9_1"/>
    <protectedRange algorithmName="SHA-512" hashValue="fPHvtIAf3pQeZUoAI9C2/vdXMHBpqqEq+67P5Ypyu4+9IWqs3yc9TZcMWQ0THLxUwqseQPyVvakuYFtCwJHsxA==" saltValue="QHIogSs2PrwAfdqa9PAOFQ==" spinCount="100000" sqref="AC68:AC69" name="Rango2_88_5_5_9_1"/>
    <protectedRange algorithmName="SHA-512" hashValue="LEEeiU6pKqm7TAP46VGlz0q+evvFwpT/0iLpRuWuQ7MacbP0OGL1/FSmrIEOg2rb6M+Jla2bPbVWiGag27j87w==" saltValue="HEVt+pS5OloNDlqSnzGLLw==" spinCount="100000" sqref="AI68:AI69" name="Rango2_8_7_9_1"/>
    <protectedRange algorithmName="SHA-512" hashValue="q2z5hEFmXS0v2chiPTC/VCoDWNlnhp+Xe6Ybfxe48vIsnB/KTJQxJv+pFUnCXfZ9T6vyJopuqFFNROfQTW/JUw==" saltValue="IctfdGJb5tOTpq+KPi9vww==" spinCount="100000" sqref="AE68:AF69" name="Rango2_88_39_9_1"/>
    <protectedRange algorithmName="SHA-512" hashValue="AYYX88LSDB6RDNMvSqt0KPGWPjBqTk56tMxTOlv5QD61MGTKAAQnSnudvNDWPN0Bbllh2qRQC+P5uq7goxjdrw==" saltValue="i/iPMewnks1FoXYOjKMEVg==" spinCount="100000" sqref="AB68:AB69" name="Rango2_87_6_9_1"/>
    <protectedRange algorithmName="SHA-512" hashValue="NUll9P9xh7KbSfMYpMxsRZLfDw/y/AzW2LSWlpXVscBDqiAxmzo71xjs+a2lh+jRa7pceOC849slke4+ZKx8LA==" saltValue="8qbkKpQ+CiQuLnqgShNvXA==" spinCount="100000" sqref="T68:T69" name="Rango2_88_6_9_1"/>
    <protectedRange algorithmName="SHA-512" hashValue="KHhv3JU/LRdRrRTxxkgFceEHPZ5UzadmpZRZR3zmQRnPvkUJZuanRafIJ+qde0IWwLZSvFIQDyUAHq6v6k7XIg==" saltValue="2GKG1kCzVNNcn+vbOPuhJA==" spinCount="100000" sqref="Q68:Q69" name="Rango2_2_5_9_1"/>
    <protectedRange algorithmName="SHA-512" hashValue="XZw03RosI/l0z9FxmTtF29EdZ7P+4+ybhqoaAAUmURojSR5XbGfjC4f2i8gMqfY+RI9JvfdCA6PSh9TduXfUxA==" saltValue="5TPtLq2WoiRSae/yaDPnTw==" spinCount="100000" sqref="U68:AA69 R68:S69" name="Rango2_99_23_2"/>
    <protectedRange algorithmName="SHA-512" hashValue="9+DNppQbWrLYYUMoJ+lyQctV2bX3Vq9kZnegLbpjTLP49It2ovUbcartuoQTeXgP+TGpY//7mDH/UQlFCKDGiA==" saltValue="KUnni6YEm00anzSSvyLqQA==" spinCount="100000" sqref="AD68:AD69" name="Rango2_36_1"/>
    <protectedRange algorithmName="SHA-512" hashValue="RQ91b7oAw60DVtcgB2vRpial2kSdzJx5guGCTYUwXYkKrtrUHfiYnLf9R+SNpYXlJDYpyEJLhcWwP0EqNN86dQ==" saltValue="W3RbH3zrcY9sy39xNwXNxg==" spinCount="100000" sqref="BA64:BI66" name="Rango2_88_99_7_1"/>
    <protectedRange algorithmName="SHA-512" hashValue="fMbmUM1DQ7FuAPRNvFL5mPdHUYjQnlLFhkuaxvHguaqR7aWyDxcmJs0jLYQfQKY+oyhsMb4Lew4VL6i7um3/ew==" saltValue="ydaTm0CeH8+/cYqoL/AMaQ==" spinCount="100000" sqref="AW64:AZ66 AU64:AU66" name="Rango2_88_91_7_1"/>
    <protectedRange algorithmName="SHA-512" hashValue="CHipOQaT63FWw628cQcXXJRZlrbNZ7OgmnEbDx38UmmH7z19GRYEzXFiVOzHAy1OAaAbST7g2bHZHDKQp2qm3w==" saltValue="iRVuL+373yLHv0ZHzS9qog==" spinCount="100000" sqref="AL64:AL66" name="Rango2_88_7_5_21_1"/>
    <protectedRange algorithmName="SHA-512" hashValue="NkG6oHuDGvGBEiLAAq8MEJHEfLQUMyjihfH+DBXhT+eQW0r1yri7tOJEFRM9nbOejjjXiviq9RFo7KB7wF+xJA==" saltValue="bpjB0AAANu2X/PeR3eiFkA==" spinCount="100000" sqref="AM64:AS66" name="Rango2_88_65_7_1"/>
    <protectedRange algorithmName="SHA-512" hashValue="XZw03RosI/l0z9FxmTtF29EdZ7P+4+ybhqoaAAUmURojSR5XbGfjC4f2i8gMqfY+RI9JvfdCA6PSh9TduXfUxA==" saltValue="5TPtLq2WoiRSae/yaDPnTw==" spinCount="100000" sqref="AV64:AV66 BJ65:BL66 AT64:AT66 BJ64:BK64" name="Rango2_99_35_1"/>
    <protectedRange algorithmName="SHA-512" hashValue="RQ91b7oAw60DVtcgB2vRpial2kSdzJx5guGCTYUwXYkKrtrUHfiYnLf9R+SNpYXlJDYpyEJLhcWwP0EqNN86dQ==" saltValue="W3RbH3zrcY9sy39xNwXNxg==" spinCount="100000" sqref="BA67:BI67" name="Rango2_88_99_8_1"/>
    <protectedRange algorithmName="SHA-512" hashValue="fMbmUM1DQ7FuAPRNvFL5mPdHUYjQnlLFhkuaxvHguaqR7aWyDxcmJs0jLYQfQKY+oyhsMb4Lew4VL6i7um3/ew==" saltValue="ydaTm0CeH8+/cYqoL/AMaQ==" spinCount="100000" sqref="AW67:AZ67 AU67" name="Rango2_88_91_8_1"/>
    <protectedRange algorithmName="SHA-512" hashValue="CHipOQaT63FWw628cQcXXJRZlrbNZ7OgmnEbDx38UmmH7z19GRYEzXFiVOzHAy1OAaAbST7g2bHZHDKQp2qm3w==" saltValue="iRVuL+373yLHv0ZHzS9qog==" spinCount="100000" sqref="AL67" name="Rango2_88_7_5_22_1"/>
    <protectedRange algorithmName="SHA-512" hashValue="NkG6oHuDGvGBEiLAAq8MEJHEfLQUMyjihfH+DBXhT+eQW0r1yri7tOJEFRM9nbOejjjXiviq9RFo7KB7wF+xJA==" saltValue="bpjB0AAANu2X/PeR3eiFkA==" spinCount="100000" sqref="AM67:AS67" name="Rango2_88_65_8_1"/>
    <protectedRange algorithmName="SHA-512" hashValue="XZw03RosI/l0z9FxmTtF29EdZ7P+4+ybhqoaAAUmURojSR5XbGfjC4f2i8gMqfY+RI9JvfdCA6PSh9TduXfUxA==" saltValue="5TPtLq2WoiRSae/yaDPnTw==" spinCount="100000" sqref="AV67 BJ67:BK67 AT67" name="Rango2_99_36_1"/>
    <protectedRange algorithmName="SHA-512" hashValue="RQ91b7oAw60DVtcgB2vRpial2kSdzJx5guGCTYUwXYkKrtrUHfiYnLf9R+SNpYXlJDYpyEJLhcWwP0EqNN86dQ==" saltValue="W3RbH3zrcY9sy39xNwXNxg==" spinCount="100000" sqref="BA68:BI69" name="Rango2_88_99_9_1"/>
    <protectedRange algorithmName="SHA-512" hashValue="fMbmUM1DQ7FuAPRNvFL5mPdHUYjQnlLFhkuaxvHguaqR7aWyDxcmJs0jLYQfQKY+oyhsMb4Lew4VL6i7um3/ew==" saltValue="ydaTm0CeH8+/cYqoL/AMaQ==" spinCount="100000" sqref="AW68:AZ69 AU68:AU69" name="Rango2_88_91_9_1"/>
    <protectedRange algorithmName="SHA-512" hashValue="CHipOQaT63FWw628cQcXXJRZlrbNZ7OgmnEbDx38UmmH7z19GRYEzXFiVOzHAy1OAaAbST7g2bHZHDKQp2qm3w==" saltValue="iRVuL+373yLHv0ZHzS9qog==" spinCount="100000" sqref="AL68:AL69" name="Rango2_88_7_5_23_1"/>
    <protectedRange algorithmName="SHA-512" hashValue="NkG6oHuDGvGBEiLAAq8MEJHEfLQUMyjihfH+DBXhT+eQW0r1yri7tOJEFRM9nbOejjjXiviq9RFo7KB7wF+xJA==" saltValue="bpjB0AAANu2X/PeR3eiFkA==" spinCount="100000" sqref="AM68:AS69" name="Rango2_88_65_9_1"/>
    <protectedRange algorithmName="SHA-512" hashValue="XZw03RosI/l0z9FxmTtF29EdZ7P+4+ybhqoaAAUmURojSR5XbGfjC4f2i8gMqfY+RI9JvfdCA6PSh9TduXfUxA==" saltValue="5TPtLq2WoiRSae/yaDPnTw==" spinCount="100000" sqref="AV68:AV69 BJ69:BL69 AT68:AT69 BJ68:BK68" name="Rango2_99_37_1"/>
    <protectedRange algorithmName="SHA-512" hashValue="RQ91b7oAw60DVtcgB2vRpial2kSdzJx5guGCTYUwXYkKrtrUHfiYnLf9R+SNpYXlJDYpyEJLhcWwP0EqNN86dQ==" saltValue="W3RbH3zrcY9sy39xNwXNxg==" spinCount="100000" sqref="BV64:BY66" name="Rango2_88_99_21_1"/>
    <protectedRange algorithmName="SHA-512" hashValue="XZw03RosI/l0z9FxmTtF29EdZ7P+4+ybhqoaAAUmURojSR5XbGfjC4f2i8gMqfY+RI9JvfdCA6PSh9TduXfUxA==" saltValue="5TPtLq2WoiRSae/yaDPnTw==" spinCount="100000" sqref="BZ64:CB66 BR64:BU66" name="Rango2_99_49"/>
    <protectedRange algorithmName="SHA-512" hashValue="RQ91b7oAw60DVtcgB2vRpial2kSdzJx5guGCTYUwXYkKrtrUHfiYnLf9R+SNpYXlJDYpyEJLhcWwP0EqNN86dQ==" saltValue="W3RbH3zrcY9sy39xNwXNxg==" spinCount="100000" sqref="BV67:BY67" name="Rango2_88_99_22_1"/>
    <protectedRange algorithmName="SHA-512" hashValue="XZw03RosI/l0z9FxmTtF29EdZ7P+4+ybhqoaAAUmURojSR5XbGfjC4f2i8gMqfY+RI9JvfdCA6PSh9TduXfUxA==" saltValue="5TPtLq2WoiRSae/yaDPnTw==" spinCount="100000" sqref="BZ67:CB67 BR67:BU67" name="Rango2_99_50"/>
    <protectedRange algorithmName="SHA-512" hashValue="RQ91b7oAw60DVtcgB2vRpial2kSdzJx5guGCTYUwXYkKrtrUHfiYnLf9R+SNpYXlJDYpyEJLhcWwP0EqNN86dQ==" saltValue="W3RbH3zrcY9sy39xNwXNxg==" spinCount="100000" sqref="BV68:BY69" name="Rango2_88_99_23_1"/>
    <protectedRange algorithmName="SHA-512" hashValue="XZw03RosI/l0z9FxmTtF29EdZ7P+4+ybhqoaAAUmURojSR5XbGfjC4f2i8gMqfY+RI9JvfdCA6PSh9TduXfUxA==" saltValue="5TPtLq2WoiRSae/yaDPnTw==" spinCount="100000" sqref="BZ68:CB69 BR68:BU69" name="Rango2_99_51"/>
    <protectedRange algorithmName="SHA-512" hashValue="XZw03RosI/l0z9FxmTtF29EdZ7P+4+ybhqoaAAUmURojSR5XbGfjC4f2i8gMqfY+RI9JvfdCA6PSh9TduXfUxA==" saltValue="5TPtLq2WoiRSae/yaDPnTw==" spinCount="100000" sqref="CE64:CF66" name="Rango2_99_63"/>
    <protectedRange algorithmName="SHA-512" hashValue="XZw03RosI/l0z9FxmTtF29EdZ7P+4+ybhqoaAAUmURojSR5XbGfjC4f2i8gMqfY+RI9JvfdCA6PSh9TduXfUxA==" saltValue="5TPtLq2WoiRSae/yaDPnTw==" spinCount="100000" sqref="CE67:CF67" name="Rango2_99_64"/>
    <protectedRange algorithmName="SHA-512" hashValue="XZw03RosI/l0z9FxmTtF29EdZ7P+4+ybhqoaAAUmURojSR5XbGfjC4f2i8gMqfY+RI9JvfdCA6PSh9TduXfUxA==" saltValue="5TPtLq2WoiRSae/yaDPnTw==" spinCount="100000" sqref="CE68:CF69" name="Rango2_99_66"/>
    <protectedRange algorithmName="SHA-512" hashValue="XZw03RosI/l0z9FxmTtF29EdZ7P+4+ybhqoaAAUmURojSR5XbGfjC4f2i8gMqfY+RI9JvfdCA6PSh9TduXfUxA==" saltValue="5TPtLq2WoiRSae/yaDPnTw==" spinCount="100000" sqref="CJ64:CK66" name="Rango2_99_77"/>
    <protectedRange algorithmName="SHA-512" hashValue="XZw03RosI/l0z9FxmTtF29EdZ7P+4+ybhqoaAAUmURojSR5XbGfjC4f2i8gMqfY+RI9JvfdCA6PSh9TduXfUxA==" saltValue="5TPtLq2WoiRSae/yaDPnTw==" spinCount="100000" sqref="CJ67:CK67" name="Rango2_99_79"/>
    <protectedRange algorithmName="SHA-512" hashValue="XZw03RosI/l0z9FxmTtF29EdZ7P+4+ybhqoaAAUmURojSR5XbGfjC4f2i8gMqfY+RI9JvfdCA6PSh9TduXfUxA==" saltValue="5TPtLq2WoiRSae/yaDPnTw==" spinCount="100000" sqref="CJ68:CK69" name="Rango2_99_80"/>
    <protectedRange algorithmName="SHA-512" hashValue="XZw03RosI/l0z9FxmTtF29EdZ7P+4+ybhqoaAAUmURojSR5XbGfjC4f2i8gMqfY+RI9JvfdCA6PSh9TduXfUxA==" saltValue="5TPtLq2WoiRSae/yaDPnTw==" spinCount="100000" sqref="CP64:CQ66" name="Rango2_99_92"/>
    <protectedRange algorithmName="SHA-512" hashValue="XZw03RosI/l0z9FxmTtF29EdZ7P+4+ybhqoaAAUmURojSR5XbGfjC4f2i8gMqfY+RI9JvfdCA6PSh9TduXfUxA==" saltValue="5TPtLq2WoiRSae/yaDPnTw==" spinCount="100000" sqref="CP67:CQ67" name="Rango2_99_93"/>
    <protectedRange algorithmName="SHA-512" hashValue="XZw03RosI/l0z9FxmTtF29EdZ7P+4+ybhqoaAAUmURojSR5XbGfjC4f2i8gMqfY+RI9JvfdCA6PSh9TduXfUxA==" saltValue="5TPtLq2WoiRSae/yaDPnTw==" spinCount="100000" sqref="CP68:CQ69" name="Rango2_99_94"/>
    <protectedRange algorithmName="SHA-512" hashValue="XZw03RosI/l0z9FxmTtF29EdZ7P+4+ybhqoaAAUmURojSR5XbGfjC4f2i8gMqfY+RI9JvfdCA6PSh9TduXfUxA==" saltValue="5TPtLq2WoiRSae/yaDPnTw==" spinCount="100000" sqref="O70" name="Rango2_99_10_1"/>
    <protectedRange algorithmName="SHA-512" hashValue="XZw03RosI/l0z9FxmTtF29EdZ7P+4+ybhqoaAAUmURojSR5XbGfjC4f2i8gMqfY+RI9JvfdCA6PSh9TduXfUxA==" saltValue="5TPtLq2WoiRSae/yaDPnTw==" spinCount="100000" sqref="O71" name="Rango2_99_11_1"/>
    <protectedRange algorithmName="SHA-512" hashValue="CHipOQaT63FWw628cQcXXJRZlrbNZ7OgmnEbDx38UmmH7z19GRYEzXFiVOzHAy1OAaAbST7g2bHZHDKQp2qm3w==" saltValue="iRVuL+373yLHv0ZHzS9qog==" spinCount="100000" sqref="AJ70 AG70:AH70" name="Rango2_88_7_5_10_1"/>
    <protectedRange algorithmName="SHA-512" hashValue="fPHvtIAf3pQeZUoAI9C2/vdXMHBpqqEq+67P5Ypyu4+9IWqs3yc9TZcMWQ0THLxUwqseQPyVvakuYFtCwJHsxA==" saltValue="QHIogSs2PrwAfdqa9PAOFQ==" spinCount="100000" sqref="AC70" name="Rango2_88_5_5_10_1"/>
    <protectedRange algorithmName="SHA-512" hashValue="LEEeiU6pKqm7TAP46VGlz0q+evvFwpT/0iLpRuWuQ7MacbP0OGL1/FSmrIEOg2rb6M+Jla2bPbVWiGag27j87w==" saltValue="HEVt+pS5OloNDlqSnzGLLw==" spinCount="100000" sqref="AI70" name="Rango2_8_7_10_1"/>
    <protectedRange algorithmName="SHA-512" hashValue="q2z5hEFmXS0v2chiPTC/VCoDWNlnhp+Xe6Ybfxe48vIsnB/KTJQxJv+pFUnCXfZ9T6vyJopuqFFNROfQTW/JUw==" saltValue="IctfdGJb5tOTpq+KPi9vww==" spinCount="100000" sqref="AE70:AF70" name="Rango2_88_39_10_1"/>
    <protectedRange algorithmName="SHA-512" hashValue="AYYX88LSDB6RDNMvSqt0KPGWPjBqTk56tMxTOlv5QD61MGTKAAQnSnudvNDWPN0Bbllh2qRQC+P5uq7goxjdrw==" saltValue="i/iPMewnks1FoXYOjKMEVg==" spinCount="100000" sqref="AB70" name="Rango2_87_6_10_1"/>
    <protectedRange algorithmName="SHA-512" hashValue="NUll9P9xh7KbSfMYpMxsRZLfDw/y/AzW2LSWlpXVscBDqiAxmzo71xjs+a2lh+jRa7pceOC849slke4+ZKx8LA==" saltValue="8qbkKpQ+CiQuLnqgShNvXA==" spinCount="100000" sqref="T70" name="Rango2_88_6_10_1"/>
    <protectedRange algorithmName="SHA-512" hashValue="KHhv3JU/LRdRrRTxxkgFceEHPZ5UzadmpZRZR3zmQRnPvkUJZuanRafIJ+qde0IWwLZSvFIQDyUAHq6v6k7XIg==" saltValue="2GKG1kCzVNNcn+vbOPuhJA==" spinCount="100000" sqref="Q70" name="Rango2_2_5_10_1"/>
    <protectedRange algorithmName="SHA-512" hashValue="XZw03RosI/l0z9FxmTtF29EdZ7P+4+ybhqoaAAUmURojSR5XbGfjC4f2i8gMqfY+RI9JvfdCA6PSh9TduXfUxA==" saltValue="5TPtLq2WoiRSae/yaDPnTw==" spinCount="100000" sqref="U70:AA70 R70:S70" name="Rango2_99_24_2"/>
    <protectedRange algorithmName="SHA-512" hashValue="9+DNppQbWrLYYUMoJ+lyQctV2bX3Vq9kZnegLbpjTLP49It2ovUbcartuoQTeXgP+TGpY//7mDH/UQlFCKDGiA==" saltValue="KUnni6YEm00anzSSvyLqQA==" spinCount="100000" sqref="AD70" name="Rango2_37_1"/>
    <protectedRange algorithmName="SHA-512" hashValue="CHipOQaT63FWw628cQcXXJRZlrbNZ7OgmnEbDx38UmmH7z19GRYEzXFiVOzHAy1OAaAbST7g2bHZHDKQp2qm3w==" saltValue="iRVuL+373yLHv0ZHzS9qog==" spinCount="100000" sqref="AJ71 AG71:AH71" name="Rango2_88_7_5_11_1"/>
    <protectedRange algorithmName="SHA-512" hashValue="fPHvtIAf3pQeZUoAI9C2/vdXMHBpqqEq+67P5Ypyu4+9IWqs3yc9TZcMWQ0THLxUwqseQPyVvakuYFtCwJHsxA==" saltValue="QHIogSs2PrwAfdqa9PAOFQ==" spinCount="100000" sqref="AC71" name="Rango2_88_5_5_11_1"/>
    <protectedRange algorithmName="SHA-512" hashValue="LEEeiU6pKqm7TAP46VGlz0q+evvFwpT/0iLpRuWuQ7MacbP0OGL1/FSmrIEOg2rb6M+Jla2bPbVWiGag27j87w==" saltValue="HEVt+pS5OloNDlqSnzGLLw==" spinCount="100000" sqref="AI71" name="Rango2_8_7_11_1"/>
    <protectedRange algorithmName="SHA-512" hashValue="q2z5hEFmXS0v2chiPTC/VCoDWNlnhp+Xe6Ybfxe48vIsnB/KTJQxJv+pFUnCXfZ9T6vyJopuqFFNROfQTW/JUw==" saltValue="IctfdGJb5tOTpq+KPi9vww==" spinCount="100000" sqref="AE71:AF71" name="Rango2_88_39_11_1"/>
    <protectedRange algorithmName="SHA-512" hashValue="AYYX88LSDB6RDNMvSqt0KPGWPjBqTk56tMxTOlv5QD61MGTKAAQnSnudvNDWPN0Bbllh2qRQC+P5uq7goxjdrw==" saltValue="i/iPMewnks1FoXYOjKMEVg==" spinCount="100000" sqref="AB71" name="Rango2_87_6_11_1"/>
    <protectedRange algorithmName="SHA-512" hashValue="NUll9P9xh7KbSfMYpMxsRZLfDw/y/AzW2LSWlpXVscBDqiAxmzo71xjs+a2lh+jRa7pceOC849slke4+ZKx8LA==" saltValue="8qbkKpQ+CiQuLnqgShNvXA==" spinCount="100000" sqref="T71" name="Rango2_88_6_11_1"/>
    <protectedRange algorithmName="SHA-512" hashValue="KHhv3JU/LRdRrRTxxkgFceEHPZ5UzadmpZRZR3zmQRnPvkUJZuanRafIJ+qde0IWwLZSvFIQDyUAHq6v6k7XIg==" saltValue="2GKG1kCzVNNcn+vbOPuhJA==" spinCount="100000" sqref="Q71" name="Rango2_2_5_11_1"/>
    <protectedRange algorithmName="SHA-512" hashValue="XZw03RosI/l0z9FxmTtF29EdZ7P+4+ybhqoaAAUmURojSR5XbGfjC4f2i8gMqfY+RI9JvfdCA6PSh9TduXfUxA==" saltValue="5TPtLq2WoiRSae/yaDPnTw==" spinCount="100000" sqref="U71:AA71 R71:S71" name="Rango2_99_25_1"/>
    <protectedRange algorithmName="SHA-512" hashValue="9+DNppQbWrLYYUMoJ+lyQctV2bX3Vq9kZnegLbpjTLP49It2ovUbcartuoQTeXgP+TGpY//7mDH/UQlFCKDGiA==" saltValue="KUnni6YEm00anzSSvyLqQA==" spinCount="100000" sqref="AD71" name="Rango2_38_1"/>
    <protectedRange algorithmName="SHA-512" hashValue="RQ91b7oAw60DVtcgB2vRpial2kSdzJx5guGCTYUwXYkKrtrUHfiYnLf9R+SNpYXlJDYpyEJLhcWwP0EqNN86dQ==" saltValue="W3RbH3zrcY9sy39xNwXNxg==" spinCount="100000" sqref="BA70:BI70" name="Rango2_88_99_10_1"/>
    <protectedRange algorithmName="SHA-512" hashValue="fMbmUM1DQ7FuAPRNvFL5mPdHUYjQnlLFhkuaxvHguaqR7aWyDxcmJs0jLYQfQKY+oyhsMb4Lew4VL6i7um3/ew==" saltValue="ydaTm0CeH8+/cYqoL/AMaQ==" spinCount="100000" sqref="AW70:AZ70 AU70" name="Rango2_88_91_10_1"/>
    <protectedRange algorithmName="SHA-512" hashValue="CHipOQaT63FWw628cQcXXJRZlrbNZ7OgmnEbDx38UmmH7z19GRYEzXFiVOzHAy1OAaAbST7g2bHZHDKQp2qm3w==" saltValue="iRVuL+373yLHv0ZHzS9qog==" spinCount="100000" sqref="AL70" name="Rango2_88_7_5_24"/>
    <protectedRange algorithmName="SHA-512" hashValue="NkG6oHuDGvGBEiLAAq8MEJHEfLQUMyjihfH+DBXhT+eQW0r1yri7tOJEFRM9nbOejjjXiviq9RFo7KB7wF+xJA==" saltValue="bpjB0AAANu2X/PeR3eiFkA==" spinCount="100000" sqref="AM70:AS70" name="Rango2_88_65_10_1"/>
    <protectedRange algorithmName="SHA-512" hashValue="XZw03RosI/l0z9FxmTtF29EdZ7P+4+ybhqoaAAUmURojSR5XbGfjC4f2i8gMqfY+RI9JvfdCA6PSh9TduXfUxA==" saltValue="5TPtLq2WoiRSae/yaDPnTw==" spinCount="100000" sqref="AV70 BJ70:BL70 AT70" name="Rango2_99_38_1"/>
    <protectedRange algorithmName="SHA-512" hashValue="RQ91b7oAw60DVtcgB2vRpial2kSdzJx5guGCTYUwXYkKrtrUHfiYnLf9R+SNpYXlJDYpyEJLhcWwP0EqNN86dQ==" saltValue="W3RbH3zrcY9sy39xNwXNxg==" spinCount="100000" sqref="BA71:BI71" name="Rango2_88_99_11_1"/>
    <protectedRange algorithmName="SHA-512" hashValue="fMbmUM1DQ7FuAPRNvFL5mPdHUYjQnlLFhkuaxvHguaqR7aWyDxcmJs0jLYQfQKY+oyhsMb4Lew4VL6i7um3/ew==" saltValue="ydaTm0CeH8+/cYqoL/AMaQ==" spinCount="100000" sqref="AW71:AZ71 AU71" name="Rango2_88_91_11_1"/>
    <protectedRange algorithmName="SHA-512" hashValue="CHipOQaT63FWw628cQcXXJRZlrbNZ7OgmnEbDx38UmmH7z19GRYEzXFiVOzHAy1OAaAbST7g2bHZHDKQp2qm3w==" saltValue="iRVuL+373yLHv0ZHzS9qog==" spinCount="100000" sqref="AL71" name="Rango2_88_7_5_25"/>
    <protectedRange algorithmName="SHA-512" hashValue="NkG6oHuDGvGBEiLAAq8MEJHEfLQUMyjihfH+DBXhT+eQW0r1yri7tOJEFRM9nbOejjjXiviq9RFo7KB7wF+xJA==" saltValue="bpjB0AAANu2X/PeR3eiFkA==" spinCount="100000" sqref="AM71:AS71" name="Rango2_88_65_11_1"/>
    <protectedRange algorithmName="SHA-512" hashValue="XZw03RosI/l0z9FxmTtF29EdZ7P+4+ybhqoaAAUmURojSR5XbGfjC4f2i8gMqfY+RI9JvfdCA6PSh9TduXfUxA==" saltValue="5TPtLq2WoiRSae/yaDPnTw==" spinCount="100000" sqref="AV71 BJ71:BK71 AT71" name="Rango2_99_40_1"/>
    <protectedRange algorithmName="SHA-512" hashValue="RQ91b7oAw60DVtcgB2vRpial2kSdzJx5guGCTYUwXYkKrtrUHfiYnLf9R+SNpYXlJDYpyEJLhcWwP0EqNN86dQ==" saltValue="W3RbH3zrcY9sy39xNwXNxg==" spinCount="100000" sqref="BV70:BY70" name="Rango2_88_99_24"/>
    <protectedRange algorithmName="SHA-512" hashValue="XZw03RosI/l0z9FxmTtF29EdZ7P+4+ybhqoaAAUmURojSR5XbGfjC4f2i8gMqfY+RI9JvfdCA6PSh9TduXfUxA==" saltValue="5TPtLq2WoiRSae/yaDPnTw==" spinCount="100000" sqref="BZ70:CB70 BR70:BU70" name="Rango2_99_53"/>
    <protectedRange algorithmName="SHA-512" hashValue="RQ91b7oAw60DVtcgB2vRpial2kSdzJx5guGCTYUwXYkKrtrUHfiYnLf9R+SNpYXlJDYpyEJLhcWwP0EqNN86dQ==" saltValue="W3RbH3zrcY9sy39xNwXNxg==" spinCount="100000" sqref="BV71:BY71" name="Rango2_88_99_25"/>
    <protectedRange algorithmName="SHA-512" hashValue="XZw03RosI/l0z9FxmTtF29EdZ7P+4+ybhqoaAAUmURojSR5XbGfjC4f2i8gMqfY+RI9JvfdCA6PSh9TduXfUxA==" saltValue="5TPtLq2WoiRSae/yaDPnTw==" spinCount="100000" sqref="BZ71:CB71 BR71:BU71" name="Rango2_99_54"/>
    <protectedRange algorithmName="SHA-512" hashValue="XZw03RosI/l0z9FxmTtF29EdZ7P+4+ybhqoaAAUmURojSR5XbGfjC4f2i8gMqfY+RI9JvfdCA6PSh9TduXfUxA==" saltValue="5TPtLq2WoiRSae/yaDPnTw==" spinCount="100000" sqref="CE70:CF70" name="Rango2_99_67"/>
    <protectedRange algorithmName="SHA-512" hashValue="XZw03RosI/l0z9FxmTtF29EdZ7P+4+ybhqoaAAUmURojSR5XbGfjC4f2i8gMqfY+RI9JvfdCA6PSh9TduXfUxA==" saltValue="5TPtLq2WoiRSae/yaDPnTw==" spinCount="100000" sqref="CE71:CF71" name="Rango2_99_68"/>
    <protectedRange algorithmName="SHA-512" hashValue="XZw03RosI/l0z9FxmTtF29EdZ7P+4+ybhqoaAAUmURojSR5XbGfjC4f2i8gMqfY+RI9JvfdCA6PSh9TduXfUxA==" saltValue="5TPtLq2WoiRSae/yaDPnTw==" spinCount="100000" sqref="CJ70:CK70" name="Rango2_99_81"/>
    <protectedRange algorithmName="SHA-512" hashValue="XZw03RosI/l0z9FxmTtF29EdZ7P+4+ybhqoaAAUmURojSR5XbGfjC4f2i8gMqfY+RI9JvfdCA6PSh9TduXfUxA==" saltValue="5TPtLq2WoiRSae/yaDPnTw==" spinCount="100000" sqref="CJ71:CK71" name="Rango2_99_82"/>
    <protectedRange algorithmName="SHA-512" hashValue="XZw03RosI/l0z9FxmTtF29EdZ7P+4+ybhqoaAAUmURojSR5XbGfjC4f2i8gMqfY+RI9JvfdCA6PSh9TduXfUxA==" saltValue="5TPtLq2WoiRSae/yaDPnTw==" spinCount="100000" sqref="CP70:CQ70" name="Rango2_99_95"/>
    <protectedRange algorithmName="SHA-512" hashValue="XZw03RosI/l0z9FxmTtF29EdZ7P+4+ybhqoaAAUmURojSR5XbGfjC4f2i8gMqfY+RI9JvfdCA6PSh9TduXfUxA==" saltValue="5TPtLq2WoiRSae/yaDPnTw==" spinCount="100000" sqref="CP71:CQ71" name="Rango2_99_96"/>
    <protectedRange algorithmName="SHA-512" hashValue="XZw03RosI/l0z9FxmTtF29EdZ7P+4+ybhqoaAAUmURojSR5XbGfjC4f2i8gMqfY+RI9JvfdCA6PSh9TduXfUxA==" saltValue="5TPtLq2WoiRSae/yaDPnTw==" spinCount="100000" sqref="O72:O75" name="Rango2_99_14_1"/>
    <protectedRange algorithmName="SHA-512" hashValue="CHipOQaT63FWw628cQcXXJRZlrbNZ7OgmnEbDx38UmmH7z19GRYEzXFiVOzHAy1OAaAbST7g2bHZHDKQp2qm3w==" saltValue="iRVuL+373yLHv0ZHzS9qog==" spinCount="100000" sqref="AJ72:AJ75 AG72:AH75" name="Rango2_88_7_5_14_1"/>
    <protectedRange algorithmName="SHA-512" hashValue="fPHvtIAf3pQeZUoAI9C2/vdXMHBpqqEq+67P5Ypyu4+9IWqs3yc9TZcMWQ0THLxUwqseQPyVvakuYFtCwJHsxA==" saltValue="QHIogSs2PrwAfdqa9PAOFQ==" spinCount="100000" sqref="AC72:AC75" name="Rango2_88_5_5_23"/>
    <protectedRange algorithmName="SHA-512" hashValue="LEEeiU6pKqm7TAP46VGlz0q+evvFwpT/0iLpRuWuQ7MacbP0OGL1/FSmrIEOg2rb6M+Jla2bPbVWiGag27j87w==" saltValue="HEVt+pS5OloNDlqSnzGLLw==" spinCount="100000" sqref="AI72:AI75" name="Rango2_8_7_23_1"/>
    <protectedRange algorithmName="SHA-512" hashValue="q2z5hEFmXS0v2chiPTC/VCoDWNlnhp+Xe6Ybfxe48vIsnB/KTJQxJv+pFUnCXfZ9T6vyJopuqFFNROfQTW/JUw==" saltValue="IctfdGJb5tOTpq+KPi9vww==" spinCount="100000" sqref="AE72:AF75" name="Rango2_88_39_41_1"/>
    <protectedRange algorithmName="SHA-512" hashValue="AYYX88LSDB6RDNMvSqt0KPGWPjBqTk56tMxTOlv5QD61MGTKAAQnSnudvNDWPN0Bbllh2qRQC+P5uq7goxjdrw==" saltValue="i/iPMewnks1FoXYOjKMEVg==" spinCount="100000" sqref="AB72:AB75" name="Rango2_87_6_23_1"/>
    <protectedRange algorithmName="SHA-512" hashValue="NUll9P9xh7KbSfMYpMxsRZLfDw/y/AzW2LSWlpXVscBDqiAxmzo71xjs+a2lh+jRa7pceOC849slke4+ZKx8LA==" saltValue="8qbkKpQ+CiQuLnqgShNvXA==" spinCount="100000" sqref="T72:T75" name="Rango2_88_6_23_1"/>
    <protectedRange algorithmName="SHA-512" hashValue="KHhv3JU/LRdRrRTxxkgFceEHPZ5UzadmpZRZR3zmQRnPvkUJZuanRafIJ+qde0IWwLZSvFIQDyUAHq6v6k7XIg==" saltValue="2GKG1kCzVNNcn+vbOPuhJA==" spinCount="100000" sqref="Q72:Q75" name="Rango2_2_5_23_1"/>
    <protectedRange algorithmName="SHA-512" hashValue="XZw03RosI/l0z9FxmTtF29EdZ7P+4+ybhqoaAAUmURojSR5XbGfjC4f2i8gMqfY+RI9JvfdCA6PSh9TduXfUxA==" saltValue="5TPtLq2WoiRSae/yaDPnTw==" spinCount="100000" sqref="U72:AA75 R72:S75" name="Rango2_99_28_1"/>
    <protectedRange algorithmName="SHA-512" hashValue="RQ91b7oAw60DVtcgB2vRpial2kSdzJx5guGCTYUwXYkKrtrUHfiYnLf9R+SNpYXlJDYpyEJLhcWwP0EqNN86dQ==" saltValue="W3RbH3zrcY9sy39xNwXNxg==" spinCount="100000" sqref="BA72:BI75" name="Rango2_88_99_14_1"/>
    <protectedRange algorithmName="SHA-512" hashValue="fMbmUM1DQ7FuAPRNvFL5mPdHUYjQnlLFhkuaxvHguaqR7aWyDxcmJs0jLYQfQKY+oyhsMb4Lew4VL6i7um3/ew==" saltValue="ydaTm0CeH8+/cYqoL/AMaQ==" spinCount="100000" sqref="AW72:AZ75 AU72:AU75" name="Rango2_88_91_23_1"/>
    <protectedRange algorithmName="SHA-512" hashValue="CHipOQaT63FWw628cQcXXJRZlrbNZ7OgmnEbDx38UmmH7z19GRYEzXFiVOzHAy1OAaAbST7g2bHZHDKQp2qm3w==" saltValue="iRVuL+373yLHv0ZHzS9qog==" spinCount="100000" sqref="AL72:AL75" name="Rango2_88_7_5_46"/>
    <protectedRange algorithmName="SHA-512" hashValue="NkG6oHuDGvGBEiLAAq8MEJHEfLQUMyjihfH+DBXhT+eQW0r1yri7tOJEFRM9nbOejjjXiviq9RFo7KB7wF+xJA==" saltValue="bpjB0AAANu2X/PeR3eiFkA==" spinCount="100000" sqref="AM72:AS75" name="Rango2_88_65_23_1"/>
    <protectedRange algorithmName="SHA-512" hashValue="XZw03RosI/l0z9FxmTtF29EdZ7P+4+ybhqoaAAUmURojSR5XbGfjC4f2i8gMqfY+RI9JvfdCA6PSh9TduXfUxA==" saltValue="5TPtLq2WoiRSae/yaDPnTw==" spinCount="100000" sqref="AV72:AV75 BJ73:BL75 AT72:AT75 BJ72:BK72" name="Rango2_99_42_1"/>
    <protectedRange algorithmName="SHA-512" hashValue="RQ91b7oAw60DVtcgB2vRpial2kSdzJx5guGCTYUwXYkKrtrUHfiYnLf9R+SNpYXlJDYpyEJLhcWwP0EqNN86dQ==" saltValue="W3RbH3zrcY9sy39xNwXNxg==" spinCount="100000" sqref="BV72:BY75" name="Rango2_88_99_46"/>
    <protectedRange algorithmName="SHA-512" hashValue="XZw03RosI/l0z9FxmTtF29EdZ7P+4+ybhqoaAAUmURojSR5XbGfjC4f2i8gMqfY+RI9JvfdCA6PSh9TduXfUxA==" saltValue="5TPtLq2WoiRSae/yaDPnTw==" spinCount="100000" sqref="BZ72:CA75 BR72:BU75 CB73:CB75" name="Rango2_99_56"/>
    <protectedRange algorithmName="SHA-512" hashValue="XZw03RosI/l0z9FxmTtF29EdZ7P+4+ybhqoaAAUmURojSR5XbGfjC4f2i8gMqfY+RI9JvfdCA6PSh9TduXfUxA==" saltValue="5TPtLq2WoiRSae/yaDPnTw==" spinCount="100000" sqref="DE73 CJ73:CJ74 CE72:CF75" name="Rango2_99_70"/>
    <protectedRange algorithmName="SHA-512" hashValue="XZw03RosI/l0z9FxmTtF29EdZ7P+4+ybhqoaAAUmURojSR5XbGfjC4f2i8gMqfY+RI9JvfdCA6PSh9TduXfUxA==" saltValue="5TPtLq2WoiRSae/yaDPnTw==" spinCount="100000" sqref="CJ72:CK72 CJ75:CK75 CK73:CK74" name="Rango2_99_84"/>
    <protectedRange algorithmName="SHA-512" hashValue="XZw03RosI/l0z9FxmTtF29EdZ7P+4+ybhqoaAAUmURojSR5XbGfjC4f2i8gMqfY+RI9JvfdCA6PSh9TduXfUxA==" saltValue="5TPtLq2WoiRSae/yaDPnTw==" spinCount="100000" sqref="CP73:CQ75" name="Rango2_99_98"/>
    <protectedRange algorithmName="SHA-512" hashValue="XZw03RosI/l0z9FxmTtF29EdZ7P+4+ybhqoaAAUmURojSR5XbGfjC4f2i8gMqfY+RI9JvfdCA6PSh9TduXfUxA==" saltValue="5TPtLq2WoiRSae/yaDPnTw==" spinCount="100000" sqref="O76" name="Rango2_99_14_2"/>
    <protectedRange algorithmName="SHA-512" hashValue="CHipOQaT63FWw628cQcXXJRZlrbNZ7OgmnEbDx38UmmH7z19GRYEzXFiVOzHAy1OAaAbST7g2bHZHDKQp2qm3w==" saltValue="iRVuL+373yLHv0ZHzS9qog==" spinCount="100000" sqref="AJ76 AG76:AH76" name="Rango2_88_7_5_14_2"/>
    <protectedRange algorithmName="SHA-512" hashValue="fPHvtIAf3pQeZUoAI9C2/vdXMHBpqqEq+67P5Ypyu4+9IWqs3yc9TZcMWQ0THLxUwqseQPyVvakuYFtCwJHsxA==" saltValue="QHIogSs2PrwAfdqa9PAOFQ==" spinCount="100000" sqref="AC76" name="Rango2_88_5_5_23_1"/>
    <protectedRange algorithmName="SHA-512" hashValue="LEEeiU6pKqm7TAP46VGlz0q+evvFwpT/0iLpRuWuQ7MacbP0OGL1/FSmrIEOg2rb6M+Jla2bPbVWiGag27j87w==" saltValue="HEVt+pS5OloNDlqSnzGLLw==" spinCount="100000" sqref="AI76" name="Rango2_8_7_23_2"/>
    <protectedRange algorithmName="SHA-512" hashValue="q2z5hEFmXS0v2chiPTC/VCoDWNlnhp+Xe6Ybfxe48vIsnB/KTJQxJv+pFUnCXfZ9T6vyJopuqFFNROfQTW/JUw==" saltValue="IctfdGJb5tOTpq+KPi9vww==" spinCount="100000" sqref="AE76:AF76" name="Rango2_88_39_41_2"/>
    <protectedRange algorithmName="SHA-512" hashValue="AYYX88LSDB6RDNMvSqt0KPGWPjBqTk56tMxTOlv5QD61MGTKAAQnSnudvNDWPN0Bbllh2qRQC+P5uq7goxjdrw==" saltValue="i/iPMewnks1FoXYOjKMEVg==" spinCount="100000" sqref="AB76" name="Rango2_87_6_23_2"/>
    <protectedRange algorithmName="SHA-512" hashValue="NUll9P9xh7KbSfMYpMxsRZLfDw/y/AzW2LSWlpXVscBDqiAxmzo71xjs+a2lh+jRa7pceOC849slke4+ZKx8LA==" saltValue="8qbkKpQ+CiQuLnqgShNvXA==" spinCount="100000" sqref="T76" name="Rango2_88_6_23_2"/>
    <protectedRange algorithmName="SHA-512" hashValue="KHhv3JU/LRdRrRTxxkgFceEHPZ5UzadmpZRZR3zmQRnPvkUJZuanRafIJ+qde0IWwLZSvFIQDyUAHq6v6k7XIg==" saltValue="2GKG1kCzVNNcn+vbOPuhJA==" spinCount="100000" sqref="Q76" name="Rango2_2_5_23_2"/>
    <protectedRange algorithmName="SHA-512" hashValue="XZw03RosI/l0z9FxmTtF29EdZ7P+4+ybhqoaAAUmURojSR5XbGfjC4f2i8gMqfY+RI9JvfdCA6PSh9TduXfUxA==" saltValue="5TPtLq2WoiRSae/yaDPnTw==" spinCount="100000" sqref="R76:S76 U76:AA76" name="Rango2_99_28_2"/>
    <protectedRange algorithmName="SHA-512" hashValue="RQ91b7oAw60DVtcgB2vRpial2kSdzJx5guGCTYUwXYkKrtrUHfiYnLf9R+SNpYXlJDYpyEJLhcWwP0EqNN86dQ==" saltValue="W3RbH3zrcY9sy39xNwXNxg==" spinCount="100000" sqref="BA76:BI76" name="Rango2_88_99_14_2"/>
    <protectedRange algorithmName="SHA-512" hashValue="fMbmUM1DQ7FuAPRNvFL5mPdHUYjQnlLFhkuaxvHguaqR7aWyDxcmJs0jLYQfQKY+oyhsMb4Lew4VL6i7um3/ew==" saltValue="ydaTm0CeH8+/cYqoL/AMaQ==" spinCount="100000" sqref="AW76:AZ76 AU76" name="Rango2_88_91_23_2"/>
    <protectedRange algorithmName="SHA-512" hashValue="CHipOQaT63FWw628cQcXXJRZlrbNZ7OgmnEbDx38UmmH7z19GRYEzXFiVOzHAy1OAaAbST7g2bHZHDKQp2qm3w==" saltValue="iRVuL+373yLHv0ZHzS9qog==" spinCount="100000" sqref="AL76" name="Rango2_88_7_5_46_1"/>
    <protectedRange algorithmName="SHA-512" hashValue="NkG6oHuDGvGBEiLAAq8MEJHEfLQUMyjihfH+DBXhT+eQW0r1yri7tOJEFRM9nbOejjjXiviq9RFo7KB7wF+xJA==" saltValue="bpjB0AAANu2X/PeR3eiFkA==" spinCount="100000" sqref="AM76:AS76" name="Rango2_88_65_23_2"/>
    <protectedRange algorithmName="SHA-512" hashValue="XZw03RosI/l0z9FxmTtF29EdZ7P+4+ybhqoaAAUmURojSR5XbGfjC4f2i8gMqfY+RI9JvfdCA6PSh9TduXfUxA==" saltValue="5TPtLq2WoiRSae/yaDPnTw==" spinCount="100000" sqref="BJ76:BL76 AT76 AV76" name="Rango2_99_42_2"/>
    <protectedRange algorithmName="SHA-512" hashValue="RQ91b7oAw60DVtcgB2vRpial2kSdzJx5guGCTYUwXYkKrtrUHfiYnLf9R+SNpYXlJDYpyEJLhcWwP0EqNN86dQ==" saltValue="W3RbH3zrcY9sy39xNwXNxg==" spinCount="100000" sqref="BV76:BY76" name="Rango2_88_99_46_1"/>
    <protectedRange algorithmName="SHA-512" hashValue="XZw03RosI/l0z9FxmTtF29EdZ7P+4+ybhqoaAAUmURojSR5XbGfjC4f2i8gMqfY+RI9JvfdCA6PSh9TduXfUxA==" saltValue="5TPtLq2WoiRSae/yaDPnTw==" spinCount="100000" sqref="BZ76:CB76 BR76:BU76" name="Rango2_99_56_1"/>
    <protectedRange algorithmName="SHA-512" hashValue="XZw03RosI/l0z9FxmTtF29EdZ7P+4+ybhqoaAAUmURojSR5XbGfjC4f2i8gMqfY+RI9JvfdCA6PSh9TduXfUxA==" saltValue="5TPtLq2WoiRSae/yaDPnTw==" spinCount="100000" sqref="CE76:CF76" name="Rango2_99_70_1"/>
    <protectedRange algorithmName="SHA-512" hashValue="XZw03RosI/l0z9FxmTtF29EdZ7P+4+ybhqoaAAUmURojSR5XbGfjC4f2i8gMqfY+RI9JvfdCA6PSh9TduXfUxA==" saltValue="5TPtLq2WoiRSae/yaDPnTw==" spinCount="100000" sqref="CJ76:CK76" name="Rango2_99_84_1"/>
    <protectedRange algorithmName="SHA-512" hashValue="XZw03RosI/l0z9FxmTtF29EdZ7P+4+ybhqoaAAUmURojSR5XbGfjC4f2i8gMqfY+RI9JvfdCA6PSh9TduXfUxA==" saltValue="5TPtLq2WoiRSae/yaDPnTw==" spinCount="100000" sqref="CP76:CQ76" name="Rango2_99_98_1"/>
    <protectedRange algorithmName="SHA-512" hashValue="XZw03RosI/l0z9FxmTtF29EdZ7P+4+ybhqoaAAUmURojSR5XbGfjC4f2i8gMqfY+RI9JvfdCA6PSh9TduXfUxA==" saltValue="5TPtLq2WoiRSae/yaDPnTw==" spinCount="100000" sqref="O77:O78" name="Rango2_99_14_3"/>
    <protectedRange algorithmName="SHA-512" hashValue="CHipOQaT63FWw628cQcXXJRZlrbNZ7OgmnEbDx38UmmH7z19GRYEzXFiVOzHAy1OAaAbST7g2bHZHDKQp2qm3w==" saltValue="iRVuL+373yLHv0ZHzS9qog==" spinCount="100000" sqref="AJ77:AJ78 AG77:AH78" name="Rango2_88_7_5_14_3"/>
    <protectedRange algorithmName="SHA-512" hashValue="fPHvtIAf3pQeZUoAI9C2/vdXMHBpqqEq+67P5Ypyu4+9IWqs3yc9TZcMWQ0THLxUwqseQPyVvakuYFtCwJHsxA==" saltValue="QHIogSs2PrwAfdqa9PAOFQ==" spinCount="100000" sqref="AC77:AC78" name="Rango2_88_5_5_23_2"/>
    <protectedRange algorithmName="SHA-512" hashValue="LEEeiU6pKqm7TAP46VGlz0q+evvFwpT/0iLpRuWuQ7MacbP0OGL1/FSmrIEOg2rb6M+Jla2bPbVWiGag27j87w==" saltValue="HEVt+pS5OloNDlqSnzGLLw==" spinCount="100000" sqref="AI77:AI78" name="Rango2_8_7_23_3"/>
    <protectedRange algorithmName="SHA-512" hashValue="q2z5hEFmXS0v2chiPTC/VCoDWNlnhp+Xe6Ybfxe48vIsnB/KTJQxJv+pFUnCXfZ9T6vyJopuqFFNROfQTW/JUw==" saltValue="IctfdGJb5tOTpq+KPi9vww==" spinCount="100000" sqref="AE77:AF78" name="Rango2_88_39_41_3"/>
    <protectedRange algorithmName="SHA-512" hashValue="AYYX88LSDB6RDNMvSqt0KPGWPjBqTk56tMxTOlv5QD61MGTKAAQnSnudvNDWPN0Bbllh2qRQC+P5uq7goxjdrw==" saltValue="i/iPMewnks1FoXYOjKMEVg==" spinCount="100000" sqref="AB77:AB78" name="Rango2_87_6_23_3"/>
    <protectedRange algorithmName="SHA-512" hashValue="NUll9P9xh7KbSfMYpMxsRZLfDw/y/AzW2LSWlpXVscBDqiAxmzo71xjs+a2lh+jRa7pceOC849slke4+ZKx8LA==" saltValue="8qbkKpQ+CiQuLnqgShNvXA==" spinCount="100000" sqref="T77:T78" name="Rango2_88_6_23_3"/>
    <protectedRange algorithmName="SHA-512" hashValue="KHhv3JU/LRdRrRTxxkgFceEHPZ5UzadmpZRZR3zmQRnPvkUJZuanRafIJ+qde0IWwLZSvFIQDyUAHq6v6k7XIg==" saltValue="2GKG1kCzVNNcn+vbOPuhJA==" spinCount="100000" sqref="Q77:Q78" name="Rango2_2_5_23_3"/>
    <protectedRange algorithmName="SHA-512" hashValue="XZw03RosI/l0z9FxmTtF29EdZ7P+4+ybhqoaAAUmURojSR5XbGfjC4f2i8gMqfY+RI9JvfdCA6PSh9TduXfUxA==" saltValue="5TPtLq2WoiRSae/yaDPnTw==" spinCount="100000" sqref="R77:S78 U77:AA78" name="Rango2_99_28_3"/>
    <protectedRange algorithmName="SHA-512" hashValue="RQ91b7oAw60DVtcgB2vRpial2kSdzJx5guGCTYUwXYkKrtrUHfiYnLf9R+SNpYXlJDYpyEJLhcWwP0EqNN86dQ==" saltValue="W3RbH3zrcY9sy39xNwXNxg==" spinCount="100000" sqref="BA77:BI78" name="Rango2_88_99_14_3"/>
    <protectedRange algorithmName="SHA-512" hashValue="fMbmUM1DQ7FuAPRNvFL5mPdHUYjQnlLFhkuaxvHguaqR7aWyDxcmJs0jLYQfQKY+oyhsMb4Lew4VL6i7um3/ew==" saltValue="ydaTm0CeH8+/cYqoL/AMaQ==" spinCount="100000" sqref="AW77:AZ78 AU77:AU78" name="Rango2_88_91_23_3"/>
    <protectedRange algorithmName="SHA-512" hashValue="CHipOQaT63FWw628cQcXXJRZlrbNZ7OgmnEbDx38UmmH7z19GRYEzXFiVOzHAy1OAaAbST7g2bHZHDKQp2qm3w==" saltValue="iRVuL+373yLHv0ZHzS9qog==" spinCount="100000" sqref="AL77:AL78" name="Rango2_88_7_5_46_2"/>
    <protectedRange algorithmName="SHA-512" hashValue="NkG6oHuDGvGBEiLAAq8MEJHEfLQUMyjihfH+DBXhT+eQW0r1yri7tOJEFRM9nbOejjjXiviq9RFo7KB7wF+xJA==" saltValue="bpjB0AAANu2X/PeR3eiFkA==" spinCount="100000" sqref="AM77:AS78" name="Rango2_88_65_23_3"/>
    <protectedRange algorithmName="SHA-512" hashValue="XZw03RosI/l0z9FxmTtF29EdZ7P+4+ybhqoaAAUmURojSR5XbGfjC4f2i8gMqfY+RI9JvfdCA6PSh9TduXfUxA==" saltValue="5TPtLq2WoiRSae/yaDPnTw==" spinCount="100000" sqref="AT77:AT78 AV77:AV78 BJ77:BK78" name="Rango2_99_42_3"/>
    <protectedRange algorithmName="SHA-512" hashValue="RQ91b7oAw60DVtcgB2vRpial2kSdzJx5guGCTYUwXYkKrtrUHfiYnLf9R+SNpYXlJDYpyEJLhcWwP0EqNN86dQ==" saltValue="W3RbH3zrcY9sy39xNwXNxg==" spinCount="100000" sqref="BV77:BY78" name="Rango2_88_99_46_2"/>
    <protectedRange algorithmName="SHA-512" hashValue="XZw03RosI/l0z9FxmTtF29EdZ7P+4+ybhqoaAAUmURojSR5XbGfjC4f2i8gMqfY+RI9JvfdCA6PSh9TduXfUxA==" saltValue="5TPtLq2WoiRSae/yaDPnTw==" spinCount="100000" sqref="BZ77:CB78 BR77:BU78" name="Rango2_99_56_2"/>
    <protectedRange algorithmName="SHA-512" hashValue="XZw03RosI/l0z9FxmTtF29EdZ7P+4+ybhqoaAAUmURojSR5XbGfjC4f2i8gMqfY+RI9JvfdCA6PSh9TduXfUxA==" saltValue="5TPtLq2WoiRSae/yaDPnTw==" spinCount="100000" sqref="CE77:CF78" name="Rango2_99_70_2"/>
    <protectedRange algorithmName="SHA-512" hashValue="XZw03RosI/l0z9FxmTtF29EdZ7P+4+ybhqoaAAUmURojSR5XbGfjC4f2i8gMqfY+RI9JvfdCA6PSh9TduXfUxA==" saltValue="5TPtLq2WoiRSae/yaDPnTw==" spinCount="100000" sqref="CJ77:CK78" name="Rango2_99_84_2"/>
    <protectedRange algorithmName="SHA-512" hashValue="XZw03RosI/l0z9FxmTtF29EdZ7P+4+ybhqoaAAUmURojSR5XbGfjC4f2i8gMqfY+RI9JvfdCA6PSh9TduXfUxA==" saltValue="5TPtLq2WoiRSae/yaDPnTw==" spinCount="100000" sqref="CP77:CQ78" name="Rango2_99_98_2"/>
    <protectedRange algorithmName="SHA-512" hashValue="XZw03RosI/l0z9FxmTtF29EdZ7P+4+ybhqoaAAUmURojSR5XbGfjC4f2i8gMqfY+RI9JvfdCA6PSh9TduXfUxA==" saltValue="5TPtLq2WoiRSae/yaDPnTw==" spinCount="100000" sqref="CE79:CE80 BZ79 DD79:DD80" name="Rango2_99_59"/>
    <protectedRange algorithmName="SHA-512" hashValue="XZw03RosI/l0z9FxmTtF29EdZ7P+4+ybhqoaAAUmURojSR5XbGfjC4f2i8gMqfY+RI9JvfdCA6PSh9TduXfUxA==" saltValue="5TPtLq2WoiRSae/yaDPnTw==" spinCount="100000" sqref="O79:O80" name="Rango2_99_14_4"/>
    <protectedRange algorithmName="SHA-512" hashValue="CHipOQaT63FWw628cQcXXJRZlrbNZ7OgmnEbDx38UmmH7z19GRYEzXFiVOzHAy1OAaAbST7g2bHZHDKQp2qm3w==" saltValue="iRVuL+373yLHv0ZHzS9qog==" spinCount="100000" sqref="AJ79:AJ80 AG79:AH80" name="Rango2_88_7_5_14_4"/>
    <protectedRange algorithmName="SHA-512" hashValue="fPHvtIAf3pQeZUoAI9C2/vdXMHBpqqEq+67P5Ypyu4+9IWqs3yc9TZcMWQ0THLxUwqseQPyVvakuYFtCwJHsxA==" saltValue="QHIogSs2PrwAfdqa9PAOFQ==" spinCount="100000" sqref="AC79:AC80" name="Rango2_88_5_5_23_3"/>
    <protectedRange algorithmName="SHA-512" hashValue="LEEeiU6pKqm7TAP46VGlz0q+evvFwpT/0iLpRuWuQ7MacbP0OGL1/FSmrIEOg2rb6M+Jla2bPbVWiGag27j87w==" saltValue="HEVt+pS5OloNDlqSnzGLLw==" spinCount="100000" sqref="AI79:AI80" name="Rango2_8_7_23_4"/>
    <protectedRange algorithmName="SHA-512" hashValue="q2z5hEFmXS0v2chiPTC/VCoDWNlnhp+Xe6Ybfxe48vIsnB/KTJQxJv+pFUnCXfZ9T6vyJopuqFFNROfQTW/JUw==" saltValue="IctfdGJb5tOTpq+KPi9vww==" spinCount="100000" sqref="AE79:AF80" name="Rango2_88_39_41_4"/>
    <protectedRange algorithmName="SHA-512" hashValue="AYYX88LSDB6RDNMvSqt0KPGWPjBqTk56tMxTOlv5QD61MGTKAAQnSnudvNDWPN0Bbllh2qRQC+P5uq7goxjdrw==" saltValue="i/iPMewnks1FoXYOjKMEVg==" spinCount="100000" sqref="AB79:AB80" name="Rango2_87_6_23_4"/>
    <protectedRange algorithmName="SHA-512" hashValue="NUll9P9xh7KbSfMYpMxsRZLfDw/y/AzW2LSWlpXVscBDqiAxmzo71xjs+a2lh+jRa7pceOC849slke4+ZKx8LA==" saltValue="8qbkKpQ+CiQuLnqgShNvXA==" spinCount="100000" sqref="T79:T80" name="Rango2_88_6_23_4"/>
    <protectedRange algorithmName="SHA-512" hashValue="KHhv3JU/LRdRrRTxxkgFceEHPZ5UzadmpZRZR3zmQRnPvkUJZuanRafIJ+qde0IWwLZSvFIQDyUAHq6v6k7XIg==" saltValue="2GKG1kCzVNNcn+vbOPuhJA==" spinCount="100000" sqref="Q79:Q80" name="Rango2_2_5_23_4"/>
    <protectedRange algorithmName="SHA-512" hashValue="XZw03RosI/l0z9FxmTtF29EdZ7P+4+ybhqoaAAUmURojSR5XbGfjC4f2i8gMqfY+RI9JvfdCA6PSh9TduXfUxA==" saltValue="5TPtLq2WoiRSae/yaDPnTw==" spinCount="100000" sqref="R79:S80 U79:AA80" name="Rango2_99_28_4"/>
    <protectedRange algorithmName="SHA-512" hashValue="RQ91b7oAw60DVtcgB2vRpial2kSdzJx5guGCTYUwXYkKrtrUHfiYnLf9R+SNpYXlJDYpyEJLhcWwP0EqNN86dQ==" saltValue="W3RbH3zrcY9sy39xNwXNxg==" spinCount="100000" sqref="BA79:BI80" name="Rango2_88_99_14_4"/>
    <protectedRange algorithmName="SHA-512" hashValue="fMbmUM1DQ7FuAPRNvFL5mPdHUYjQnlLFhkuaxvHguaqR7aWyDxcmJs0jLYQfQKY+oyhsMb4Lew4VL6i7um3/ew==" saltValue="ydaTm0CeH8+/cYqoL/AMaQ==" spinCount="100000" sqref="AW79:AZ80 AU79:AU80" name="Rango2_88_91_23_4"/>
    <protectedRange algorithmName="SHA-512" hashValue="CHipOQaT63FWw628cQcXXJRZlrbNZ7OgmnEbDx38UmmH7z19GRYEzXFiVOzHAy1OAaAbST7g2bHZHDKQp2qm3w==" saltValue="iRVuL+373yLHv0ZHzS9qog==" spinCount="100000" sqref="AL79:AL80" name="Rango2_88_7_5_46_3"/>
    <protectedRange algorithmName="SHA-512" hashValue="NkG6oHuDGvGBEiLAAq8MEJHEfLQUMyjihfH+DBXhT+eQW0r1yri7tOJEFRM9nbOejjjXiviq9RFo7KB7wF+xJA==" saltValue="bpjB0AAANu2X/PeR3eiFkA==" spinCount="100000" sqref="AM79:AS80" name="Rango2_88_65_23_4"/>
    <protectedRange algorithmName="SHA-512" hashValue="XZw03RosI/l0z9FxmTtF29EdZ7P+4+ybhqoaAAUmURojSR5XbGfjC4f2i8gMqfY+RI9JvfdCA6PSh9TduXfUxA==" saltValue="5TPtLq2WoiRSae/yaDPnTw==" spinCount="100000" sqref="AT79:AT80 AV79:AV80 BJ79:BL80" name="Rango2_99_42_4"/>
    <protectedRange algorithmName="SHA-512" hashValue="RQ91b7oAw60DVtcgB2vRpial2kSdzJx5guGCTYUwXYkKrtrUHfiYnLf9R+SNpYXlJDYpyEJLhcWwP0EqNN86dQ==" saltValue="W3RbH3zrcY9sy39xNwXNxg==" spinCount="100000" sqref="BV79:BY80" name="Rango2_88_99_46_3"/>
    <protectedRange algorithmName="SHA-512" hashValue="XZw03RosI/l0z9FxmTtF29EdZ7P+4+ybhqoaAAUmURojSR5XbGfjC4f2i8gMqfY+RI9JvfdCA6PSh9TduXfUxA==" saltValue="5TPtLq2WoiRSae/yaDPnTw==" spinCount="100000" sqref="BR79:BU80 BZ80:CB80 CA79:CB79" name="Rango2_99_56_3"/>
    <protectedRange algorithmName="SHA-512" hashValue="XZw03RosI/l0z9FxmTtF29EdZ7P+4+ybhqoaAAUmURojSR5XbGfjC4f2i8gMqfY+RI9JvfdCA6PSh9TduXfUxA==" saltValue="5TPtLq2WoiRSae/yaDPnTw==" spinCount="100000" sqref="CF79:CF80" name="Rango2_99_70_3"/>
    <protectedRange algorithmName="SHA-512" hashValue="XZw03RosI/l0z9FxmTtF29EdZ7P+4+ybhqoaAAUmURojSR5XbGfjC4f2i8gMqfY+RI9JvfdCA6PSh9TduXfUxA==" saltValue="5TPtLq2WoiRSae/yaDPnTw==" spinCount="100000" sqref="CJ79:CK80" name="Rango2_99_84_3"/>
    <protectedRange algorithmName="SHA-512" hashValue="XZw03RosI/l0z9FxmTtF29EdZ7P+4+ybhqoaAAUmURojSR5XbGfjC4f2i8gMqfY+RI9JvfdCA6PSh9TduXfUxA==" saltValue="5TPtLq2WoiRSae/yaDPnTw==" spinCount="100000" sqref="CP79:CQ80" name="Rango2_99_98_3"/>
    <protectedRange algorithmName="SHA-512" hashValue="RQ91b7oAw60DVtcgB2vRpial2kSdzJx5guGCTYUwXYkKrtrUHfiYnLf9R+SNpYXlJDYpyEJLhcWwP0EqNN86dQ==" saltValue="W3RbH3zrcY9sy39xNwXNxg==" spinCount="100000" sqref="BA82:BI83 BV82:BY83" name="Rango2_88_99_26"/>
    <protectedRange algorithmName="SHA-512" hashValue="fMbmUM1DQ7FuAPRNvFL5mPdHUYjQnlLFhkuaxvHguaqR7aWyDxcmJs0jLYQfQKY+oyhsMb4Lew4VL6i7um3/ew==" saltValue="ydaTm0CeH8+/cYqoL/AMaQ==" spinCount="100000" sqref="AU82:AU83 AW82:AZ83" name="Rango2_88_91_24"/>
    <protectedRange algorithmName="SHA-512" hashValue="CHipOQaT63FWw628cQcXXJRZlrbNZ7OgmnEbDx38UmmH7z19GRYEzXFiVOzHAy1OAaAbST7g2bHZHDKQp2qm3w==" saltValue="iRVuL+373yLHv0ZHzS9qog==" spinCount="100000" sqref="AG82:AH83 AJ82:AJ83 AL82:AL83" name="Rango2_88_7_5_26"/>
    <protectedRange algorithmName="SHA-512" hashValue="NkG6oHuDGvGBEiLAAq8MEJHEfLQUMyjihfH+DBXhT+eQW0r1yri7tOJEFRM9nbOejjjXiviq9RFo7KB7wF+xJA==" saltValue="bpjB0AAANu2X/PeR3eiFkA==" spinCount="100000" sqref="AM82:AS83" name="Rango2_88_65_24"/>
    <protectedRange algorithmName="SHA-512" hashValue="fPHvtIAf3pQeZUoAI9C2/vdXMHBpqqEq+67P5Ypyu4+9IWqs3yc9TZcMWQ0THLxUwqseQPyVvakuYFtCwJHsxA==" saltValue="QHIogSs2PrwAfdqa9PAOFQ==" spinCount="100000" sqref="AC82:AC83" name="Rango2_88_5_5_24"/>
    <protectedRange algorithmName="SHA-512" hashValue="LEEeiU6pKqm7TAP46VGlz0q+evvFwpT/0iLpRuWuQ7MacbP0OGL1/FSmrIEOg2rb6M+Jla2bPbVWiGag27j87w==" saltValue="HEVt+pS5OloNDlqSnzGLLw==" spinCount="100000" sqref="AI82:AI83" name="Rango2_8_7_24"/>
    <protectedRange algorithmName="SHA-512" hashValue="q2z5hEFmXS0v2chiPTC/VCoDWNlnhp+Xe6Ybfxe48vIsnB/KTJQxJv+pFUnCXfZ9T6vyJopuqFFNROfQTW/JUw==" saltValue="IctfdGJb5tOTpq+KPi9vww==" spinCount="100000" sqref="AE82:AF83" name="Rango2_88_39_47"/>
    <protectedRange algorithmName="SHA-512" hashValue="AYYX88LSDB6RDNMvSqt0KPGWPjBqTk56tMxTOlv5QD61MGTKAAQnSnudvNDWPN0Bbllh2qRQC+P5uq7goxjdrw==" saltValue="i/iPMewnks1FoXYOjKMEVg==" spinCount="100000" sqref="AB82:AB83" name="Rango2_87_6_24"/>
    <protectedRange algorithmName="SHA-512" hashValue="NUll9P9xh7KbSfMYpMxsRZLfDw/y/AzW2LSWlpXVscBDqiAxmzo71xjs+a2lh+jRa7pceOC849slke4+ZKx8LA==" saltValue="8qbkKpQ+CiQuLnqgShNvXA==" spinCount="100000" sqref="T82:T83" name="Rango2_88_6_24"/>
    <protectedRange algorithmName="SHA-512" hashValue="KHhv3JU/LRdRrRTxxkgFceEHPZ5UzadmpZRZR3zmQRnPvkUJZuanRafIJ+qde0IWwLZSvFIQDyUAHq6v6k7XIg==" saltValue="2GKG1kCzVNNcn+vbOPuhJA==" spinCount="100000" sqref="Q82:Q83" name="Rango2_2_5_24"/>
    <protectedRange algorithmName="SHA-512" hashValue="XZw03RosI/l0z9FxmTtF29EdZ7P+4+ybhqoaAAUmURojSR5XbGfjC4f2i8gMqfY+RI9JvfdCA6PSh9TduXfUxA==" saltValue="5TPtLq2WoiRSae/yaDPnTw==" spinCount="100000" sqref="AT82:AT83 AV82:AV83 BR82:BU83 CJ82:CK83 CS82:CT83 CV82:CY83 BJ83:BL83 V82:AA83 CE82:CF83 O82:O83 R82:S83 BZ82:CB83 CP82:CQ83 DA82:DN83 BJ82:BK82" name="Rango2_99_62"/>
    <protectedRange algorithmName="SHA-512" hashValue="XZw03RosI/l0z9FxmTtF29EdZ7P+4+ybhqoaAAUmURojSR5XbGfjC4f2i8gMqfY+RI9JvfdCA6PSh9TduXfUxA==" saltValue="5TPtLq2WoiRSae/yaDPnTw==" spinCount="100000" sqref="O81" name="Rango2_99_14_5"/>
    <protectedRange algorithmName="SHA-512" hashValue="CHipOQaT63FWw628cQcXXJRZlrbNZ7OgmnEbDx38UmmH7z19GRYEzXFiVOzHAy1OAaAbST7g2bHZHDKQp2qm3w==" saltValue="iRVuL+373yLHv0ZHzS9qog==" spinCount="100000" sqref="AJ81 AG81:AH81" name="Rango2_88_7_5_14_5"/>
    <protectedRange algorithmName="SHA-512" hashValue="fPHvtIAf3pQeZUoAI9C2/vdXMHBpqqEq+67P5Ypyu4+9IWqs3yc9TZcMWQ0THLxUwqseQPyVvakuYFtCwJHsxA==" saltValue="QHIogSs2PrwAfdqa9PAOFQ==" spinCount="100000" sqref="AC81" name="Rango2_88_5_5_23_4"/>
    <protectedRange algorithmName="SHA-512" hashValue="LEEeiU6pKqm7TAP46VGlz0q+evvFwpT/0iLpRuWuQ7MacbP0OGL1/FSmrIEOg2rb6M+Jla2bPbVWiGag27j87w==" saltValue="HEVt+pS5OloNDlqSnzGLLw==" spinCount="100000" sqref="AI81" name="Rango2_8_7_23_5"/>
    <protectedRange algorithmName="SHA-512" hashValue="q2z5hEFmXS0v2chiPTC/VCoDWNlnhp+Xe6Ybfxe48vIsnB/KTJQxJv+pFUnCXfZ9T6vyJopuqFFNROfQTW/JUw==" saltValue="IctfdGJb5tOTpq+KPi9vww==" spinCount="100000" sqref="AE81:AF81" name="Rango2_88_39_41_5"/>
    <protectedRange algorithmName="SHA-512" hashValue="AYYX88LSDB6RDNMvSqt0KPGWPjBqTk56tMxTOlv5QD61MGTKAAQnSnudvNDWPN0Bbllh2qRQC+P5uq7goxjdrw==" saltValue="i/iPMewnks1FoXYOjKMEVg==" spinCount="100000" sqref="AB81" name="Rango2_87_6_23_5"/>
    <protectedRange algorithmName="SHA-512" hashValue="NUll9P9xh7KbSfMYpMxsRZLfDw/y/AzW2LSWlpXVscBDqiAxmzo71xjs+a2lh+jRa7pceOC849slke4+ZKx8LA==" saltValue="8qbkKpQ+CiQuLnqgShNvXA==" spinCount="100000" sqref="T81" name="Rango2_88_6_23_5"/>
    <protectedRange algorithmName="SHA-512" hashValue="KHhv3JU/LRdRrRTxxkgFceEHPZ5UzadmpZRZR3zmQRnPvkUJZuanRafIJ+qde0IWwLZSvFIQDyUAHq6v6k7XIg==" saltValue="2GKG1kCzVNNcn+vbOPuhJA==" spinCount="100000" sqref="Q81" name="Rango2_2_5_23_5"/>
    <protectedRange algorithmName="SHA-512" hashValue="XZw03RosI/l0z9FxmTtF29EdZ7P+4+ybhqoaAAUmURojSR5XbGfjC4f2i8gMqfY+RI9JvfdCA6PSh9TduXfUxA==" saltValue="5TPtLq2WoiRSae/yaDPnTw==" spinCount="100000" sqref="R81:S81 U81:AA81 U82:U83" name="Rango2_99_28_5"/>
    <protectedRange algorithmName="SHA-512" hashValue="RQ91b7oAw60DVtcgB2vRpial2kSdzJx5guGCTYUwXYkKrtrUHfiYnLf9R+SNpYXlJDYpyEJLhcWwP0EqNN86dQ==" saltValue="W3RbH3zrcY9sy39xNwXNxg==" spinCount="100000" sqref="BA81:BI81" name="Rango2_88_99_14_5"/>
    <protectedRange algorithmName="SHA-512" hashValue="fMbmUM1DQ7FuAPRNvFL5mPdHUYjQnlLFhkuaxvHguaqR7aWyDxcmJs0jLYQfQKY+oyhsMb4Lew4VL6i7um3/ew==" saltValue="ydaTm0CeH8+/cYqoL/AMaQ==" spinCount="100000" sqref="AW81:AZ81 AU81" name="Rango2_88_91_23_5"/>
    <protectedRange algorithmName="SHA-512" hashValue="CHipOQaT63FWw628cQcXXJRZlrbNZ7OgmnEbDx38UmmH7z19GRYEzXFiVOzHAy1OAaAbST7g2bHZHDKQp2qm3w==" saltValue="iRVuL+373yLHv0ZHzS9qog==" spinCount="100000" sqref="AL81" name="Rango2_88_7_5_46_4"/>
    <protectedRange algorithmName="SHA-512" hashValue="NkG6oHuDGvGBEiLAAq8MEJHEfLQUMyjihfH+DBXhT+eQW0r1yri7tOJEFRM9nbOejjjXiviq9RFo7KB7wF+xJA==" saltValue="bpjB0AAANu2X/PeR3eiFkA==" spinCount="100000" sqref="AM81:AS81" name="Rango2_88_65_23_5"/>
    <protectedRange algorithmName="SHA-512" hashValue="XZw03RosI/l0z9FxmTtF29EdZ7P+4+ybhqoaAAUmURojSR5XbGfjC4f2i8gMqfY+RI9JvfdCA6PSh9TduXfUxA==" saltValue="5TPtLq2WoiRSae/yaDPnTw==" spinCount="100000" sqref="AT81 AV81 BJ81:BL81" name="Rango2_99_42_5"/>
    <protectedRange algorithmName="SHA-512" hashValue="RQ91b7oAw60DVtcgB2vRpial2kSdzJx5guGCTYUwXYkKrtrUHfiYnLf9R+SNpYXlJDYpyEJLhcWwP0EqNN86dQ==" saltValue="W3RbH3zrcY9sy39xNwXNxg==" spinCount="100000" sqref="BV81:BY81" name="Rango2_88_99_46_4"/>
    <protectedRange algorithmName="SHA-512" hashValue="XZw03RosI/l0z9FxmTtF29EdZ7P+4+ybhqoaAAUmURojSR5XbGfjC4f2i8gMqfY+RI9JvfdCA6PSh9TduXfUxA==" saltValue="5TPtLq2WoiRSae/yaDPnTw==" spinCount="100000" sqref="BR81:BU81 BZ81:CB81" name="Rango2_99_56_4"/>
    <protectedRange algorithmName="SHA-512" hashValue="XZw03RosI/l0z9FxmTtF29EdZ7P+4+ybhqoaAAUmURojSR5XbGfjC4f2i8gMqfY+RI9JvfdCA6PSh9TduXfUxA==" saltValue="5TPtLq2WoiRSae/yaDPnTw==" spinCount="100000" sqref="CE81:CF81" name="Rango2_99_70_4"/>
    <protectedRange algorithmName="SHA-512" hashValue="XZw03RosI/l0z9FxmTtF29EdZ7P+4+ybhqoaAAUmURojSR5XbGfjC4f2i8gMqfY+RI9JvfdCA6PSh9TduXfUxA==" saltValue="5TPtLq2WoiRSae/yaDPnTw==" spinCount="100000" sqref="CJ81:CK81" name="Rango2_99_84_4"/>
    <protectedRange algorithmName="SHA-512" hashValue="XZw03RosI/l0z9FxmTtF29EdZ7P+4+ybhqoaAAUmURojSR5XbGfjC4f2i8gMqfY+RI9JvfdCA6PSh9TduXfUxA==" saltValue="5TPtLq2WoiRSae/yaDPnTw==" spinCount="100000" sqref="CP81:CQ81" name="Rango2_99_98_4"/>
    <protectedRange algorithmName="SHA-512" hashValue="RQ91b7oAw60DVtcgB2vRpial2kSdzJx5guGCTYUwXYkKrtrUHfiYnLf9R+SNpYXlJDYpyEJLhcWwP0EqNN86dQ==" saltValue="W3RbH3zrcY9sy39xNwXNxg==" spinCount="100000" sqref="BA84:BI85 BV84:BY85" name="Rango2_88_99_27"/>
    <protectedRange algorithmName="SHA-512" hashValue="fMbmUM1DQ7FuAPRNvFL5mPdHUYjQnlLFhkuaxvHguaqR7aWyDxcmJs0jLYQfQKY+oyhsMb4Lew4VL6i7um3/ew==" saltValue="ydaTm0CeH8+/cYqoL/AMaQ==" spinCount="100000" sqref="AU84:AU85 AW84:AZ85" name="Rango2_88_91_25"/>
    <protectedRange algorithmName="SHA-512" hashValue="CHipOQaT63FWw628cQcXXJRZlrbNZ7OgmnEbDx38UmmH7z19GRYEzXFiVOzHAy1OAaAbST7g2bHZHDKQp2qm3w==" saltValue="iRVuL+373yLHv0ZHzS9qog==" spinCount="100000" sqref="AG84:AH85 AJ84:AJ85 AL84:AL85" name="Rango2_88_7_5_27"/>
    <protectedRange algorithmName="SHA-512" hashValue="NkG6oHuDGvGBEiLAAq8MEJHEfLQUMyjihfH+DBXhT+eQW0r1yri7tOJEFRM9nbOejjjXiviq9RFo7KB7wF+xJA==" saltValue="bpjB0AAANu2X/PeR3eiFkA==" spinCount="100000" sqref="AM84:AS85" name="Rango2_88_65_25"/>
    <protectedRange algorithmName="SHA-512" hashValue="fPHvtIAf3pQeZUoAI9C2/vdXMHBpqqEq+67P5Ypyu4+9IWqs3yc9TZcMWQ0THLxUwqseQPyVvakuYFtCwJHsxA==" saltValue="QHIogSs2PrwAfdqa9PAOFQ==" spinCount="100000" sqref="AC84:AC85" name="Rango2_88_5_5_25"/>
    <protectedRange algorithmName="SHA-512" hashValue="LEEeiU6pKqm7TAP46VGlz0q+evvFwpT/0iLpRuWuQ7MacbP0OGL1/FSmrIEOg2rb6M+Jla2bPbVWiGag27j87w==" saltValue="HEVt+pS5OloNDlqSnzGLLw==" spinCount="100000" sqref="AI84:AI85" name="Rango2_8_7_25"/>
    <protectedRange algorithmName="SHA-512" hashValue="q2z5hEFmXS0v2chiPTC/VCoDWNlnhp+Xe6Ybfxe48vIsnB/KTJQxJv+pFUnCXfZ9T6vyJopuqFFNROfQTW/JUw==" saltValue="IctfdGJb5tOTpq+KPi9vww==" spinCount="100000" sqref="AE84:AF85" name="Rango2_88_39_48"/>
    <protectedRange algorithmName="SHA-512" hashValue="AYYX88LSDB6RDNMvSqt0KPGWPjBqTk56tMxTOlv5QD61MGTKAAQnSnudvNDWPN0Bbllh2qRQC+P5uq7goxjdrw==" saltValue="i/iPMewnks1FoXYOjKMEVg==" spinCount="100000" sqref="AB84:AB85" name="Rango2_87_6_25"/>
    <protectedRange algorithmName="SHA-512" hashValue="NUll9P9xh7KbSfMYpMxsRZLfDw/y/AzW2LSWlpXVscBDqiAxmzo71xjs+a2lh+jRa7pceOC849slke4+ZKx8LA==" saltValue="8qbkKpQ+CiQuLnqgShNvXA==" spinCount="100000" sqref="T84:T85" name="Rango2_88_6_25"/>
    <protectedRange algorithmName="SHA-512" hashValue="KHhv3JU/LRdRrRTxxkgFceEHPZ5UzadmpZRZR3zmQRnPvkUJZuanRafIJ+qde0IWwLZSvFIQDyUAHq6v6k7XIg==" saltValue="2GKG1kCzVNNcn+vbOPuhJA==" spinCount="100000" sqref="Q84:Q85" name="Rango2_2_5_25"/>
    <protectedRange algorithmName="SHA-512" hashValue="XZw03RosI/l0z9FxmTtF29EdZ7P+4+ybhqoaAAUmURojSR5XbGfjC4f2i8gMqfY+RI9JvfdCA6PSh9TduXfUxA==" saltValue="5TPtLq2WoiRSae/yaDPnTw==" spinCount="100000" sqref="AT84:AT85 AV84:AV85 BR84:BU85 CJ84:CK85 CS84:CT85 CV84:CY85 BJ85:BL85 V84:AA85 CE84:CF85 O84:O85 R84:S85 BZ84:CB85 CP84:CQ85 DA84:DN85 BJ84:BK84" name="Rango2_99_65"/>
    <protectedRange algorithmName="SHA-512" hashValue="XZw03RosI/l0z9FxmTtF29EdZ7P+4+ybhqoaAAUmURojSR5XbGfjC4f2i8gMqfY+RI9JvfdCA6PSh9TduXfUxA==" saltValue="5TPtLq2WoiRSae/yaDPnTw==" spinCount="100000" sqref="U84:U85" name="Rango2_99_28_6"/>
    <protectedRange algorithmName="SHA-512" hashValue="RQ91b7oAw60DVtcgB2vRpial2kSdzJx5guGCTYUwXYkKrtrUHfiYnLf9R+SNpYXlJDYpyEJLhcWwP0EqNN86dQ==" saltValue="W3RbH3zrcY9sy39xNwXNxg==" spinCount="100000" sqref="BA86:BI86 BV86:BY86" name="Rango2_88_99_28"/>
    <protectedRange algorithmName="SHA-512" hashValue="fMbmUM1DQ7FuAPRNvFL5mPdHUYjQnlLFhkuaxvHguaqR7aWyDxcmJs0jLYQfQKY+oyhsMb4Lew4VL6i7um3/ew==" saltValue="ydaTm0CeH8+/cYqoL/AMaQ==" spinCount="100000" sqref="AU86 AW86:AZ86" name="Rango2_88_91_26"/>
    <protectedRange algorithmName="SHA-512" hashValue="CHipOQaT63FWw628cQcXXJRZlrbNZ7OgmnEbDx38UmmH7z19GRYEzXFiVOzHAy1OAaAbST7g2bHZHDKQp2qm3w==" saltValue="iRVuL+373yLHv0ZHzS9qog==" spinCount="100000" sqref="AG86:AH86 AJ86 AL86" name="Rango2_88_7_5_28"/>
    <protectedRange algorithmName="SHA-512" hashValue="NkG6oHuDGvGBEiLAAq8MEJHEfLQUMyjihfH+DBXhT+eQW0r1yri7tOJEFRM9nbOejjjXiviq9RFo7KB7wF+xJA==" saltValue="bpjB0AAANu2X/PeR3eiFkA==" spinCount="100000" sqref="AM86:AS86" name="Rango2_88_65_26"/>
    <protectedRange algorithmName="SHA-512" hashValue="fPHvtIAf3pQeZUoAI9C2/vdXMHBpqqEq+67P5Ypyu4+9IWqs3yc9TZcMWQ0THLxUwqseQPyVvakuYFtCwJHsxA==" saltValue="QHIogSs2PrwAfdqa9PAOFQ==" spinCount="100000" sqref="AC86" name="Rango2_88_5_5_26"/>
    <protectedRange algorithmName="SHA-512" hashValue="LEEeiU6pKqm7TAP46VGlz0q+evvFwpT/0iLpRuWuQ7MacbP0OGL1/FSmrIEOg2rb6M+Jla2bPbVWiGag27j87w==" saltValue="HEVt+pS5OloNDlqSnzGLLw==" spinCount="100000" sqref="AI86" name="Rango2_8_7_26"/>
    <protectedRange algorithmName="SHA-512" hashValue="q2z5hEFmXS0v2chiPTC/VCoDWNlnhp+Xe6Ybfxe48vIsnB/KTJQxJv+pFUnCXfZ9T6vyJopuqFFNROfQTW/JUw==" saltValue="IctfdGJb5tOTpq+KPi9vww==" spinCount="100000" sqref="AE86:AF86" name="Rango2_88_39_49"/>
    <protectedRange algorithmName="SHA-512" hashValue="AYYX88LSDB6RDNMvSqt0KPGWPjBqTk56tMxTOlv5QD61MGTKAAQnSnudvNDWPN0Bbllh2qRQC+P5uq7goxjdrw==" saltValue="i/iPMewnks1FoXYOjKMEVg==" spinCount="100000" sqref="AB86" name="Rango2_87_6_26"/>
    <protectedRange algorithmName="SHA-512" hashValue="NUll9P9xh7KbSfMYpMxsRZLfDw/y/AzW2LSWlpXVscBDqiAxmzo71xjs+a2lh+jRa7pceOC849slke4+ZKx8LA==" saltValue="8qbkKpQ+CiQuLnqgShNvXA==" spinCount="100000" sqref="T86" name="Rango2_88_6_26"/>
    <protectedRange algorithmName="SHA-512" hashValue="KHhv3JU/LRdRrRTxxkgFceEHPZ5UzadmpZRZR3zmQRnPvkUJZuanRafIJ+qde0IWwLZSvFIQDyUAHq6v6k7XIg==" saltValue="2GKG1kCzVNNcn+vbOPuhJA==" spinCount="100000" sqref="Q86" name="Rango2_2_5_26"/>
    <protectedRange algorithmName="SHA-512" hashValue="XZw03RosI/l0z9FxmTtF29EdZ7P+4+ybhqoaAAUmURojSR5XbGfjC4f2i8gMqfY+RI9JvfdCA6PSh9TduXfUxA==" saltValue="5TPtLq2WoiRSae/yaDPnTw==" spinCount="100000" sqref="AT86 AV86 BR86:BU86 CJ86:CK86 CS86:CT86 CV86:CY86 BJ86:BK86 V86:AA86 CE86:CF86 O86 R86:S86 BZ86:CB86 CP86:CQ86 DA86:DN86" name="Rango2_99_69"/>
    <protectedRange algorithmName="SHA-512" hashValue="XZw03RosI/l0z9FxmTtF29EdZ7P+4+ybhqoaAAUmURojSR5XbGfjC4f2i8gMqfY+RI9JvfdCA6PSh9TduXfUxA==" saltValue="5TPtLq2WoiRSae/yaDPnTw==" spinCount="100000" sqref="U86" name="Rango2_99_28_7"/>
    <protectedRange algorithmName="SHA-512" hashValue="RQ91b7oAw60DVtcgB2vRpial2kSdzJx5guGCTYUwXYkKrtrUHfiYnLf9R+SNpYXlJDYpyEJLhcWwP0EqNN86dQ==" saltValue="W3RbH3zrcY9sy39xNwXNxg==" spinCount="100000" sqref="BV87:BY87" name="Rango2_88_99_29"/>
    <protectedRange algorithmName="SHA-512" hashValue="CHipOQaT63FWw628cQcXXJRZlrbNZ7OgmnEbDx38UmmH7z19GRYEzXFiVOzHAy1OAaAbST7g2bHZHDKQp2qm3w==" saltValue="iRVuL+373yLHv0ZHzS9qog==" spinCount="100000" sqref="AG87:AH87 AJ87 AL87" name="Rango2_88_7_5_29"/>
    <protectedRange algorithmName="SHA-512" hashValue="NkG6oHuDGvGBEiLAAq8MEJHEfLQUMyjihfH+DBXhT+eQW0r1yri7tOJEFRM9nbOejjjXiviq9RFo7KB7wF+xJA==" saltValue="bpjB0AAANu2X/PeR3eiFkA==" spinCount="100000" sqref="AM87:AQ87" name="Rango2_88_65_27"/>
    <protectedRange algorithmName="SHA-512" hashValue="fPHvtIAf3pQeZUoAI9C2/vdXMHBpqqEq+67P5Ypyu4+9IWqs3yc9TZcMWQ0THLxUwqseQPyVvakuYFtCwJHsxA==" saltValue="QHIogSs2PrwAfdqa9PAOFQ==" spinCount="100000" sqref="AC87" name="Rango2_88_5_5_27"/>
    <protectedRange algorithmName="SHA-512" hashValue="LEEeiU6pKqm7TAP46VGlz0q+evvFwpT/0iLpRuWuQ7MacbP0OGL1/FSmrIEOg2rb6M+Jla2bPbVWiGag27j87w==" saltValue="HEVt+pS5OloNDlqSnzGLLw==" spinCount="100000" sqref="AI87" name="Rango2_8_7_27"/>
    <protectedRange algorithmName="SHA-512" hashValue="q2z5hEFmXS0v2chiPTC/VCoDWNlnhp+Xe6Ybfxe48vIsnB/KTJQxJv+pFUnCXfZ9T6vyJopuqFFNROfQTW/JUw==" saltValue="IctfdGJb5tOTpq+KPi9vww==" spinCount="100000" sqref="AE87:AF87" name="Rango2_88_39_50"/>
    <protectedRange algorithmName="SHA-512" hashValue="AYYX88LSDB6RDNMvSqt0KPGWPjBqTk56tMxTOlv5QD61MGTKAAQnSnudvNDWPN0Bbllh2qRQC+P5uq7goxjdrw==" saltValue="i/iPMewnks1FoXYOjKMEVg==" spinCount="100000" sqref="AB87" name="Rango2_87_6_27"/>
    <protectedRange algorithmName="SHA-512" hashValue="NUll9P9xh7KbSfMYpMxsRZLfDw/y/AzW2LSWlpXVscBDqiAxmzo71xjs+a2lh+jRa7pceOC849slke4+ZKx8LA==" saltValue="8qbkKpQ+CiQuLnqgShNvXA==" spinCount="100000" sqref="T87" name="Rango2_88_6_27"/>
    <protectedRange algorithmName="SHA-512" hashValue="KHhv3JU/LRdRrRTxxkgFceEHPZ5UzadmpZRZR3zmQRnPvkUJZuanRafIJ+qde0IWwLZSvFIQDyUAHq6v6k7XIg==" saltValue="2GKG1kCzVNNcn+vbOPuhJA==" spinCount="100000" sqref="Q87" name="Rango2_2_5_27"/>
    <protectedRange algorithmName="SHA-512" hashValue="XZw03RosI/l0z9FxmTtF29EdZ7P+4+ybhqoaAAUmURojSR5XbGfjC4f2i8gMqfY+RI9JvfdCA6PSh9TduXfUxA==" saltValue="5TPtLq2WoiRSae/yaDPnTw==" spinCount="100000" sqref="BR87:BU87 CJ87:CK87 CS87:CT87 CV87:CY87 CE87:CF87 O87 R87:S87 BZ87:CB87 CP87:CQ87 DA87:DN87 U87:AA87" name="Rango2_99_71"/>
    <protectedRange algorithmName="SHA-512" hashValue="RQ91b7oAw60DVtcgB2vRpial2kSdzJx5guGCTYUwXYkKrtrUHfiYnLf9R+SNpYXlJDYpyEJLhcWwP0EqNN86dQ==" saltValue="W3RbH3zrcY9sy39xNwXNxg==" spinCount="100000" sqref="BA87:BI87" name="Rango2_88_99_11_2"/>
    <protectedRange algorithmName="SHA-512" hashValue="fMbmUM1DQ7FuAPRNvFL5mPdHUYjQnlLFhkuaxvHguaqR7aWyDxcmJs0jLYQfQKY+oyhsMb4Lew4VL6i7um3/ew==" saltValue="ydaTm0CeH8+/cYqoL/AMaQ==" spinCount="100000" sqref="AW87:AZ87 AU87" name="Rango2_88_91_11_2"/>
    <protectedRange algorithmName="SHA-512" hashValue="NkG6oHuDGvGBEiLAAq8MEJHEfLQUMyjihfH+DBXhT+eQW0r1yri7tOJEFRM9nbOejjjXiviq9RFo7KB7wF+xJA==" saltValue="bpjB0AAANu2X/PeR3eiFkA==" spinCount="100000" sqref="AR87:AS87" name="Rango2_88_65_11_2"/>
    <protectedRange algorithmName="SHA-512" hashValue="XZw03RosI/l0z9FxmTtF29EdZ7P+4+ybhqoaAAUmURojSR5XbGfjC4f2i8gMqfY+RI9JvfdCA6PSh9TduXfUxA==" saltValue="5TPtLq2WoiRSae/yaDPnTw==" spinCount="100000" sqref="AV87 BJ87:BK87 AT87" name="Rango2_99_40_2"/>
    <protectedRange algorithmName="SHA-512" hashValue="Umj9+5Ys20VQPxBFtc6qE5LtKKSgPKwit+B8dd4XnEUaLfBM2ozpkEC4YxwK0SbBiAHDDex+pY+LomQ0lyuamQ==" saltValue="N2/MCRws+mmA+NXw0axolg==" spinCount="100000" sqref="GJ62:GJ63 GH62:GH63 GL62:GL63" name="Rango2_31_2_24"/>
    <protectedRange algorithmName="SHA-512" hashValue="XZw03RosI/l0z9FxmTtF29EdZ7P+4+ybhqoaAAUmURojSR5XbGfjC4f2i8gMqfY+RI9JvfdCA6PSh9TduXfUxA==" saltValue="5TPtLq2WoiRSae/yaDPnTw==" spinCount="100000" sqref="GM62:GM63 GK62:GK63 HJ62:HJ63" name="Rango2_99_72"/>
    <protectedRange algorithmName="SHA-512" hashValue="YXHanhqXL0e4jPrzkCF8r/22WmlCviFUW909WKuG1JOcU0mp0/Huh0aP3EaGYxV2ep0WGu48HsShAy4Ka2uOiw==" saltValue="h/7U5iwJm7DLR4tRVfwZYw==" spinCount="100000" sqref="GI62:GI63" name="Rango2_33_24"/>
    <protectedRange algorithmName="SHA-512" hashValue="pL4tgTKqwEsWSIEGFTBd+4pvEhE7d5Q99Eijs+L/Y1rhA0saQGGRJw5Pv2HLOP0quglztFwB6WVnQ1YGxd4AiQ==" saltValue="IF5mhk2RcoEjrcYppes1VA==" spinCount="100000" sqref="FT62" name="Rango2_30_14_1"/>
    <protectedRange algorithmName="SHA-512" hashValue="pL4tgTKqwEsWSIEGFTBd+4pvEhE7d5Q99Eijs+L/Y1rhA0saQGGRJw5Pv2HLOP0quglztFwB6WVnQ1YGxd4AiQ==" saltValue="IF5mhk2RcoEjrcYppes1VA==" spinCount="100000" sqref="FT63" name="Rango2_30_15_1"/>
    <protectedRange algorithmName="SHA-512" hashValue="Umj9+5Ys20VQPxBFtc6qE5LtKKSgPKwit+B8dd4XnEUaLfBM2ozpkEC4YxwK0SbBiAHDDex+pY+LomQ0lyuamQ==" saltValue="N2/MCRws+mmA+NXw0axolg==" spinCount="100000" sqref="FY62" name="Rango2_31_2_31"/>
    <protectedRange algorithmName="SHA-512" hashValue="Umj9+5Ys20VQPxBFtc6qE5LtKKSgPKwit+B8dd4XnEUaLfBM2ozpkEC4YxwK0SbBiAHDDex+pY+LomQ0lyuamQ==" saltValue="N2/MCRws+mmA+NXw0axolg==" spinCount="100000" sqref="FY63" name="Rango2_31_2_32"/>
    <protectedRange algorithmName="SHA-512" hashValue="YXHanhqXL0e4jPrzkCF8r/22WmlCviFUW909WKuG1JOcU0mp0/Huh0aP3EaGYxV2ep0WGu48HsShAy4Ka2uOiw==" saltValue="h/7U5iwJm7DLR4tRVfwZYw==" spinCount="100000" sqref="GC62" name="Rango2_33_13_1"/>
    <protectedRange algorithmName="SHA-512" hashValue="YXHanhqXL0e4jPrzkCF8r/22WmlCviFUW909WKuG1JOcU0mp0/Huh0aP3EaGYxV2ep0WGu48HsShAy4Ka2uOiw==" saltValue="h/7U5iwJm7DLR4tRVfwZYw==" spinCount="100000" sqref="GC63" name="Rango2_33_14_1"/>
    <protectedRange algorithmName="SHA-512" hashValue="Rgskw+AQdeJ5qbJdarzTa3SCkJfDGziy0Uan5N0F3IWn/H3Z/e+VcB56R7Nes7MPxNHewNP1sSSucVjz3iTLeA==" saltValue="qKZH3DnwaZHBzy3cBZo1qQ==" spinCount="100000" sqref="GF62" name="Rango2_31_28_13_1"/>
    <protectedRange algorithmName="SHA-512" hashValue="Umj9+5Ys20VQPxBFtc6qE5LtKKSgPKwit+B8dd4XnEUaLfBM2ozpkEC4YxwK0SbBiAHDDex+pY+LomQ0lyuamQ==" saltValue="N2/MCRws+mmA+NXw0axolg==" spinCount="100000" sqref="GE62" name="Rango2_31_2_57"/>
    <protectedRange algorithmName="SHA-512" hashValue="Rgskw+AQdeJ5qbJdarzTa3SCkJfDGziy0Uan5N0F3IWn/H3Z/e+VcB56R7Nes7MPxNHewNP1sSSucVjz3iTLeA==" saltValue="qKZH3DnwaZHBzy3cBZo1qQ==" spinCount="100000" sqref="GF63" name="Rango2_31_28_14_1"/>
    <protectedRange algorithmName="SHA-512" hashValue="Umj9+5Ys20VQPxBFtc6qE5LtKKSgPKwit+B8dd4XnEUaLfBM2ozpkEC4YxwK0SbBiAHDDex+pY+LomQ0lyuamQ==" saltValue="N2/MCRws+mmA+NXw0axolg==" spinCount="100000" sqref="GE63" name="Rango2_31_2_58"/>
    <protectedRange algorithmName="SHA-512" hashValue="EEHzbvEYwO1eufllBljOz0uf9BJ2ENtvOScQ7IsS321QhYbwKn7qhHKKP8cKj02rTDvVRMWvwQ1ZP0mZWsBprQ==" saltValue="CjXqBRFbKezlWOFV37MnDQ==" spinCount="100000" sqref="GN62" name="Rango2_30_2_31"/>
    <protectedRange algorithmName="SHA-512" hashValue="EEHzbvEYwO1eufllBljOz0uf9BJ2ENtvOScQ7IsS321QhYbwKn7qhHKKP8cKj02rTDvVRMWvwQ1ZP0mZWsBprQ==" saltValue="CjXqBRFbKezlWOFV37MnDQ==" spinCount="100000" sqref="GN63" name="Rango2_30_2_32"/>
    <protectedRange algorithmName="SHA-512" hashValue="EEHzbvEYwO1eufllBljOz0uf9BJ2ENtvOScQ7IsS321QhYbwKn7qhHKKP8cKj02rTDvVRMWvwQ1ZP0mZWsBprQ==" saltValue="CjXqBRFbKezlWOFV37MnDQ==" spinCount="100000" sqref="GQ62:GR62" name="Rango2_30_2_44"/>
    <protectedRange algorithmName="SHA-512" hashValue="EEHzbvEYwO1eufllBljOz0uf9BJ2ENtvOScQ7IsS321QhYbwKn7qhHKKP8cKj02rTDvVRMWvwQ1ZP0mZWsBprQ==" saltValue="CjXqBRFbKezlWOFV37MnDQ==" spinCount="100000" sqref="GQ63:GR63" name="Rango2_30_2_45"/>
    <protectedRange algorithmName="SHA-512" hashValue="EEHzbvEYwO1eufllBljOz0uf9BJ2ENtvOScQ7IsS321QhYbwKn7qhHKKP8cKj02rTDvVRMWvwQ1ZP0mZWsBprQ==" saltValue="CjXqBRFbKezlWOFV37MnDQ==" spinCount="100000" sqref="GW62" name="Rango2_30_2_57"/>
    <protectedRange algorithmName="SHA-512" hashValue="EEHzbvEYwO1eufllBljOz0uf9BJ2ENtvOScQ7IsS321QhYbwKn7qhHKKP8cKj02rTDvVRMWvwQ1ZP0mZWsBprQ==" saltValue="CjXqBRFbKezlWOFV37MnDQ==" spinCount="100000" sqref="GW63" name="Rango2_30_2_58"/>
    <protectedRange algorithmName="SHA-512" hashValue="q2z5hEFmXS0v2chiPTC/VCoDWNlnhp+Xe6Ybfxe48vIsnB/KTJQxJv+pFUnCXfZ9T6vyJopuqFFNROfQTW/JUw==" saltValue="IctfdGJb5tOTpq+KPi9vww==" spinCount="100000" sqref="IA62" name="Rango2_88_39_45_1"/>
    <protectedRange algorithmName="SHA-512" hashValue="q2z5hEFmXS0v2chiPTC/VCoDWNlnhp+Xe6Ybfxe48vIsnB/KTJQxJv+pFUnCXfZ9T6vyJopuqFFNROfQTW/JUw==" saltValue="IctfdGJb5tOTpq+KPi9vww==" spinCount="100000" sqref="IA63" name="Rango2_88_39_46_1"/>
    <protectedRange algorithmName="SHA-512" hashValue="q2z5hEFmXS0v2chiPTC/VCoDWNlnhp+Xe6Ybfxe48vIsnB/KTJQxJv+pFUnCXfZ9T6vyJopuqFFNROfQTW/JUw==" saltValue="IctfdGJb5tOTpq+KPi9vww==" spinCount="100000" sqref="ID62:IJ62" name="Rango2_88_39_58"/>
    <protectedRange algorithmName="SHA-512" hashValue="q2z5hEFmXS0v2chiPTC/VCoDWNlnhp+Xe6Ybfxe48vIsnB/KTJQxJv+pFUnCXfZ9T6vyJopuqFFNROfQTW/JUw==" saltValue="IctfdGJb5tOTpq+KPi9vww==" spinCount="100000" sqref="ID63:IJ63" name="Rango2_88_39_59"/>
    <protectedRange algorithmName="SHA-512" hashValue="Umj9+5Ys20VQPxBFtc6qE5LtKKSgPKwit+B8dd4XnEUaLfBM2ozpkEC4YxwK0SbBiAHDDex+pY+LomQ0lyuamQ==" saltValue="N2/MCRws+mmA+NXw0axolg==" spinCount="100000" sqref="GJ64:GJ69 GH64:GH69 GL64:GL69" name="Rango2_31_2_25"/>
    <protectedRange algorithmName="SHA-512" hashValue="XZw03RosI/l0z9FxmTtF29EdZ7P+4+ybhqoaAAUmURojSR5XbGfjC4f2i8gMqfY+RI9JvfdCA6PSh9TduXfUxA==" saltValue="5TPtLq2WoiRSae/yaDPnTw==" spinCount="100000" sqref="GM64:GM69 GK64:GK69 HJ64:HJ69" name="Rango2_99_73"/>
    <protectedRange algorithmName="SHA-512" hashValue="YXHanhqXL0e4jPrzkCF8r/22WmlCviFUW909WKuG1JOcU0mp0/Huh0aP3EaGYxV2ep0WGu48HsShAy4Ka2uOiw==" saltValue="h/7U5iwJm7DLR4tRVfwZYw==" spinCount="100000" sqref="GI64:GI69" name="Rango2_33_25"/>
    <protectedRange algorithmName="SHA-512" hashValue="9+DNppQbWrLYYUMoJ+lyQctV2bX3Vq9kZnegLbpjTLP49It2ovUbcartuoQTeXgP+TGpY//7mDH/UQlFCKDGiA==" saltValue="KUnni6YEm00anzSSvyLqQA==" spinCount="100000" sqref="FH65" name="Rango2_18_7"/>
    <protectedRange algorithmName="SHA-512" hashValue="9+DNppQbWrLYYUMoJ+lyQctV2bX3Vq9kZnegLbpjTLP49It2ovUbcartuoQTeXgP+TGpY//7mDH/UQlFCKDGiA==" saltValue="KUnni6YEm00anzSSvyLqQA==" spinCount="100000" sqref="FH68:FH69" name="Rango2_18_8"/>
    <protectedRange algorithmName="SHA-512" hashValue="pL4tgTKqwEsWSIEGFTBd+4pvEhE7d5Q99Eijs+L/Y1rhA0saQGGRJw5Pv2HLOP0quglztFwB6WVnQ1YGxd4AiQ==" saltValue="IF5mhk2RcoEjrcYppes1VA==" spinCount="100000" sqref="FT64:FT66" name="Rango2_30_17_1"/>
    <protectedRange algorithmName="SHA-512" hashValue="pL4tgTKqwEsWSIEGFTBd+4pvEhE7d5Q99Eijs+L/Y1rhA0saQGGRJw5Pv2HLOP0quglztFwB6WVnQ1YGxd4AiQ==" saltValue="IF5mhk2RcoEjrcYppes1VA==" spinCount="100000" sqref="FT67" name="Rango2_30_18_1"/>
    <protectedRange algorithmName="SHA-512" hashValue="pL4tgTKqwEsWSIEGFTBd+4pvEhE7d5Q99Eijs+L/Y1rhA0saQGGRJw5Pv2HLOP0quglztFwB6WVnQ1YGxd4AiQ==" saltValue="IF5mhk2RcoEjrcYppes1VA==" spinCount="100000" sqref="FT68:FT69" name="Rango2_30_19_1"/>
    <protectedRange algorithmName="SHA-512" hashValue="Umj9+5Ys20VQPxBFtc6qE5LtKKSgPKwit+B8dd4XnEUaLfBM2ozpkEC4YxwK0SbBiAHDDex+pY+LomQ0lyuamQ==" saltValue="N2/MCRws+mmA+NXw0axolg==" spinCount="100000" sqref="FY64:FY66" name="Rango2_31_2_34"/>
    <protectedRange algorithmName="SHA-512" hashValue="Umj9+5Ys20VQPxBFtc6qE5LtKKSgPKwit+B8dd4XnEUaLfBM2ozpkEC4YxwK0SbBiAHDDex+pY+LomQ0lyuamQ==" saltValue="N2/MCRws+mmA+NXw0axolg==" spinCount="100000" sqref="FY67" name="Rango2_31_2_35"/>
    <protectedRange algorithmName="SHA-512" hashValue="Umj9+5Ys20VQPxBFtc6qE5LtKKSgPKwit+B8dd4XnEUaLfBM2ozpkEC4YxwK0SbBiAHDDex+pY+LomQ0lyuamQ==" saltValue="N2/MCRws+mmA+NXw0axolg==" spinCount="100000" sqref="FY68:FY69" name="Rango2_31_2_36"/>
    <protectedRange algorithmName="SHA-512" hashValue="Umj9+5Ys20VQPxBFtc6qE5LtKKSgPKwit+B8dd4XnEUaLfBM2ozpkEC4YxwK0SbBiAHDDex+pY+LomQ0lyuamQ==" saltValue="N2/MCRws+mmA+NXw0axolg==" spinCount="100000" sqref="GB66" name="Rango2_31_2_47"/>
    <protectedRange algorithmName="SHA-512" hashValue="YXHanhqXL0e4jPrzkCF8r/22WmlCviFUW909WKuG1JOcU0mp0/Huh0aP3EaGYxV2ep0WGu48HsShAy4Ka2uOiw==" saltValue="h/7U5iwJm7DLR4tRVfwZYw==" spinCount="100000" sqref="GC64:GC66" name="Rango2_33_16_1"/>
    <protectedRange algorithmName="SHA-512" hashValue="Umj9+5Ys20VQPxBFtc6qE5LtKKSgPKwit+B8dd4XnEUaLfBM2ozpkEC4YxwK0SbBiAHDDex+pY+LomQ0lyuamQ==" saltValue="N2/MCRws+mmA+NXw0axolg==" spinCount="100000" sqref="GB67" name="Rango2_31_2_48"/>
    <protectedRange algorithmName="SHA-512" hashValue="YXHanhqXL0e4jPrzkCF8r/22WmlCviFUW909WKuG1JOcU0mp0/Huh0aP3EaGYxV2ep0WGu48HsShAy4Ka2uOiw==" saltValue="h/7U5iwJm7DLR4tRVfwZYw==" spinCount="100000" sqref="GC67" name="Rango2_33_17_1"/>
    <protectedRange algorithmName="SHA-512" hashValue="Umj9+5Ys20VQPxBFtc6qE5LtKKSgPKwit+B8dd4XnEUaLfBM2ozpkEC4YxwK0SbBiAHDDex+pY+LomQ0lyuamQ==" saltValue="N2/MCRws+mmA+NXw0axolg==" spinCount="100000" sqref="GB69" name="Rango2_31_2_49"/>
    <protectedRange algorithmName="SHA-512" hashValue="YXHanhqXL0e4jPrzkCF8r/22WmlCviFUW909WKuG1JOcU0mp0/Huh0aP3EaGYxV2ep0WGu48HsShAy4Ka2uOiw==" saltValue="h/7U5iwJm7DLR4tRVfwZYw==" spinCount="100000" sqref="GC68:GC69" name="Rango2_33_18_1"/>
    <protectedRange algorithmName="SHA-512" hashValue="Rgskw+AQdeJ5qbJdarzTa3SCkJfDGziy0Uan5N0F3IWn/H3Z/e+VcB56R7Nes7MPxNHewNP1sSSucVjz3iTLeA==" saltValue="qKZH3DnwaZHBzy3cBZo1qQ==" spinCount="100000" sqref="GF64:GF66" name="Rango2_31_28_16_1"/>
    <protectedRange algorithmName="SHA-512" hashValue="Umj9+5Ys20VQPxBFtc6qE5LtKKSgPKwit+B8dd4XnEUaLfBM2ozpkEC4YxwK0SbBiAHDDex+pY+LomQ0lyuamQ==" saltValue="N2/MCRws+mmA+NXw0axolg==" spinCount="100000" sqref="GE64:GE66" name="Rango2_31_2_60"/>
    <protectedRange algorithmName="SHA-512" hashValue="Rgskw+AQdeJ5qbJdarzTa3SCkJfDGziy0Uan5N0F3IWn/H3Z/e+VcB56R7Nes7MPxNHewNP1sSSucVjz3iTLeA==" saltValue="qKZH3DnwaZHBzy3cBZo1qQ==" spinCount="100000" sqref="GF67" name="Rango2_31_28_17_1"/>
    <protectedRange algorithmName="SHA-512" hashValue="Umj9+5Ys20VQPxBFtc6qE5LtKKSgPKwit+B8dd4XnEUaLfBM2ozpkEC4YxwK0SbBiAHDDex+pY+LomQ0lyuamQ==" saltValue="N2/MCRws+mmA+NXw0axolg==" spinCount="100000" sqref="GE67" name="Rango2_31_2_61"/>
    <protectedRange algorithmName="SHA-512" hashValue="Rgskw+AQdeJ5qbJdarzTa3SCkJfDGziy0Uan5N0F3IWn/H3Z/e+VcB56R7Nes7MPxNHewNP1sSSucVjz3iTLeA==" saltValue="qKZH3DnwaZHBzy3cBZo1qQ==" spinCount="100000" sqref="GF68:GF69" name="Rango2_31_28_18_1"/>
    <protectedRange algorithmName="SHA-512" hashValue="Umj9+5Ys20VQPxBFtc6qE5LtKKSgPKwit+B8dd4XnEUaLfBM2ozpkEC4YxwK0SbBiAHDDex+pY+LomQ0lyuamQ==" saltValue="N2/MCRws+mmA+NXw0axolg==" spinCount="100000" sqref="GE68:GE69" name="Rango2_31_2_62"/>
    <protectedRange algorithmName="SHA-512" hashValue="EEHzbvEYwO1eufllBljOz0uf9BJ2ENtvOScQ7IsS321QhYbwKn7qhHKKP8cKj02rTDvVRMWvwQ1ZP0mZWsBprQ==" saltValue="CjXqBRFbKezlWOFV37MnDQ==" spinCount="100000" sqref="GN64:GN66" name="Rango2_30_2_34"/>
    <protectedRange algorithmName="SHA-512" hashValue="EEHzbvEYwO1eufllBljOz0uf9BJ2ENtvOScQ7IsS321QhYbwKn7qhHKKP8cKj02rTDvVRMWvwQ1ZP0mZWsBprQ==" saltValue="CjXqBRFbKezlWOFV37MnDQ==" spinCount="100000" sqref="GN67" name="Rango2_30_2_35"/>
    <protectedRange algorithmName="SHA-512" hashValue="EEHzbvEYwO1eufllBljOz0uf9BJ2ENtvOScQ7IsS321QhYbwKn7qhHKKP8cKj02rTDvVRMWvwQ1ZP0mZWsBprQ==" saltValue="CjXqBRFbKezlWOFV37MnDQ==" spinCount="100000" sqref="GN68:GN69" name="Rango2_30_2_36"/>
    <protectedRange algorithmName="SHA-512" hashValue="EEHzbvEYwO1eufllBljOz0uf9BJ2ENtvOScQ7IsS321QhYbwKn7qhHKKP8cKj02rTDvVRMWvwQ1ZP0mZWsBprQ==" saltValue="CjXqBRFbKezlWOFV37MnDQ==" spinCount="100000" sqref="GQ64:GR66" name="Rango2_30_2_47"/>
    <protectedRange algorithmName="SHA-512" hashValue="EEHzbvEYwO1eufllBljOz0uf9BJ2ENtvOScQ7IsS321QhYbwKn7qhHKKP8cKj02rTDvVRMWvwQ1ZP0mZWsBprQ==" saltValue="CjXqBRFbKezlWOFV37MnDQ==" spinCount="100000" sqref="GQ67:GR67" name="Rango2_30_2_48"/>
    <protectedRange algorithmName="SHA-512" hashValue="EEHzbvEYwO1eufllBljOz0uf9BJ2ENtvOScQ7IsS321QhYbwKn7qhHKKP8cKj02rTDvVRMWvwQ1ZP0mZWsBprQ==" saltValue="CjXqBRFbKezlWOFV37MnDQ==" spinCount="100000" sqref="GQ68:GR69" name="Rango2_30_2_49"/>
    <protectedRange algorithmName="SHA-512" hashValue="EEHzbvEYwO1eufllBljOz0uf9BJ2ENtvOScQ7IsS321QhYbwKn7qhHKKP8cKj02rTDvVRMWvwQ1ZP0mZWsBprQ==" saltValue="CjXqBRFbKezlWOFV37MnDQ==" spinCount="100000" sqref="GW64:GW66" name="Rango2_30_2_60"/>
    <protectedRange algorithmName="SHA-512" hashValue="EEHzbvEYwO1eufllBljOz0uf9BJ2ENtvOScQ7IsS321QhYbwKn7qhHKKP8cKj02rTDvVRMWvwQ1ZP0mZWsBprQ==" saltValue="CjXqBRFbKezlWOFV37MnDQ==" spinCount="100000" sqref="GW67" name="Rango2_30_2_61"/>
    <protectedRange algorithmName="SHA-512" hashValue="EEHzbvEYwO1eufllBljOz0uf9BJ2ENtvOScQ7IsS321QhYbwKn7qhHKKP8cKj02rTDvVRMWvwQ1ZP0mZWsBprQ==" saltValue="CjXqBRFbKezlWOFV37MnDQ==" spinCount="100000" sqref="GW68:GW69" name="Rango2_30_2_62"/>
    <protectedRange algorithmName="SHA-512" hashValue="q2z5hEFmXS0v2chiPTC/VCoDWNlnhp+Xe6Ybfxe48vIsnB/KTJQxJv+pFUnCXfZ9T6vyJopuqFFNROfQTW/JUw==" saltValue="IctfdGJb5tOTpq+KPi9vww==" spinCount="100000" sqref="IA64:IA66" name="Rango2_88_39_48_1"/>
    <protectedRange algorithmName="SHA-512" hashValue="q2z5hEFmXS0v2chiPTC/VCoDWNlnhp+Xe6Ybfxe48vIsnB/KTJQxJv+pFUnCXfZ9T6vyJopuqFFNROfQTW/JUw==" saltValue="IctfdGJb5tOTpq+KPi9vww==" spinCount="100000" sqref="IA67" name="Rango2_88_39_49_1"/>
    <protectedRange algorithmName="SHA-512" hashValue="q2z5hEFmXS0v2chiPTC/VCoDWNlnhp+Xe6Ybfxe48vIsnB/KTJQxJv+pFUnCXfZ9T6vyJopuqFFNROfQTW/JUw==" saltValue="IctfdGJb5tOTpq+KPi9vww==" spinCount="100000" sqref="IA68:IA69" name="Rango2_88_39_50_1"/>
    <protectedRange algorithmName="SHA-512" hashValue="q2z5hEFmXS0v2chiPTC/VCoDWNlnhp+Xe6Ybfxe48vIsnB/KTJQxJv+pFUnCXfZ9T6vyJopuqFFNROfQTW/JUw==" saltValue="IctfdGJb5tOTpq+KPi9vww==" spinCount="100000" sqref="ID64:IJ66" name="Rango2_88_39_61"/>
    <protectedRange algorithmName="SHA-512" hashValue="q2z5hEFmXS0v2chiPTC/VCoDWNlnhp+Xe6Ybfxe48vIsnB/KTJQxJv+pFUnCXfZ9T6vyJopuqFFNROfQTW/JUw==" saltValue="IctfdGJb5tOTpq+KPi9vww==" spinCount="100000" sqref="ID67:IJ67" name="Rango2_88_39_62"/>
    <protectedRange algorithmName="SHA-512" hashValue="q2z5hEFmXS0v2chiPTC/VCoDWNlnhp+Xe6Ybfxe48vIsnB/KTJQxJv+pFUnCXfZ9T6vyJopuqFFNROfQTW/JUw==" saltValue="IctfdGJb5tOTpq+KPi9vww==" spinCount="100000" sqref="ID68:IJ69" name="Rango2_88_39_63"/>
    <protectedRange algorithmName="SHA-512" hashValue="Umj9+5Ys20VQPxBFtc6qE5LtKKSgPKwit+B8dd4XnEUaLfBM2ozpkEC4YxwK0SbBiAHDDex+pY+LomQ0lyuamQ==" saltValue="N2/MCRws+mmA+NXw0axolg==" spinCount="100000" sqref="GJ70:GJ71 GH70:GH71 GL70:GL71" name="Rango2_31_2_26"/>
    <protectedRange algorithmName="SHA-512" hashValue="XZw03RosI/l0z9FxmTtF29EdZ7P+4+ybhqoaAAUmURojSR5XbGfjC4f2i8gMqfY+RI9JvfdCA6PSh9TduXfUxA==" saltValue="5TPtLq2WoiRSae/yaDPnTw==" spinCount="100000" sqref="GM70:GM71 GK70:GK71 HJ70:HJ71" name="Rango2_99_76"/>
    <protectedRange algorithmName="SHA-512" hashValue="YXHanhqXL0e4jPrzkCF8r/22WmlCviFUW909WKuG1JOcU0mp0/Huh0aP3EaGYxV2ep0WGu48HsShAy4Ka2uOiw==" saltValue="h/7U5iwJm7DLR4tRVfwZYw==" spinCount="100000" sqref="GI70:GI71" name="Rango2_33_26"/>
    <protectedRange algorithmName="SHA-512" hashValue="9+DNppQbWrLYYUMoJ+lyQctV2bX3Vq9kZnegLbpjTLP49It2ovUbcartuoQTeXgP+TGpY//7mDH/UQlFCKDGiA==" saltValue="KUnni6YEm00anzSSvyLqQA==" spinCount="100000" sqref="FH70" name="Rango2_18_9"/>
    <protectedRange algorithmName="SHA-512" hashValue="9+DNppQbWrLYYUMoJ+lyQctV2bX3Vq9kZnegLbpjTLP49It2ovUbcartuoQTeXgP+TGpY//7mDH/UQlFCKDGiA==" saltValue="KUnni6YEm00anzSSvyLqQA==" spinCount="100000" sqref="FH71" name="Rango2_18_10"/>
    <protectedRange algorithmName="SHA-512" hashValue="pL4tgTKqwEsWSIEGFTBd+4pvEhE7d5Q99Eijs+L/Y1rhA0saQGGRJw5Pv2HLOP0quglztFwB6WVnQ1YGxd4AiQ==" saltValue="IF5mhk2RcoEjrcYppes1VA==" spinCount="100000" sqref="FT70" name="Rango2_30_20_1"/>
    <protectedRange algorithmName="SHA-512" hashValue="pL4tgTKqwEsWSIEGFTBd+4pvEhE7d5Q99Eijs+L/Y1rhA0saQGGRJw5Pv2HLOP0quglztFwB6WVnQ1YGxd4AiQ==" saltValue="IF5mhk2RcoEjrcYppes1VA==" spinCount="100000" sqref="FT71" name="Rango2_30_21_1"/>
    <protectedRange algorithmName="SHA-512" hashValue="Umj9+5Ys20VQPxBFtc6qE5LtKKSgPKwit+B8dd4XnEUaLfBM2ozpkEC4YxwK0SbBiAHDDex+pY+LomQ0lyuamQ==" saltValue="N2/MCRws+mmA+NXw0axolg==" spinCount="100000" sqref="FY70" name="Rango2_31_2_37"/>
    <protectedRange algorithmName="SHA-512" hashValue="Umj9+5Ys20VQPxBFtc6qE5LtKKSgPKwit+B8dd4XnEUaLfBM2ozpkEC4YxwK0SbBiAHDDex+pY+LomQ0lyuamQ==" saltValue="N2/MCRws+mmA+NXw0axolg==" spinCount="100000" sqref="FY71" name="Rango2_31_2_38"/>
    <protectedRange algorithmName="SHA-512" hashValue="YXHanhqXL0e4jPrzkCF8r/22WmlCviFUW909WKuG1JOcU0mp0/Huh0aP3EaGYxV2ep0WGu48HsShAy4Ka2uOiw==" saltValue="h/7U5iwJm7DLR4tRVfwZYw==" spinCount="100000" sqref="GC70" name="Rango2_33_19_1"/>
    <protectedRange algorithmName="SHA-512" hashValue="Umj9+5Ys20VQPxBFtc6qE5LtKKSgPKwit+B8dd4XnEUaLfBM2ozpkEC4YxwK0SbBiAHDDex+pY+LomQ0lyuamQ==" saltValue="N2/MCRws+mmA+NXw0axolg==" spinCount="100000" sqref="GB71" name="Rango2_31_2_51"/>
    <protectedRange algorithmName="SHA-512" hashValue="YXHanhqXL0e4jPrzkCF8r/22WmlCviFUW909WKuG1JOcU0mp0/Huh0aP3EaGYxV2ep0WGu48HsShAy4Ka2uOiw==" saltValue="h/7U5iwJm7DLR4tRVfwZYw==" spinCount="100000" sqref="GC71" name="Rango2_33_20_1"/>
    <protectedRange algorithmName="SHA-512" hashValue="Rgskw+AQdeJ5qbJdarzTa3SCkJfDGziy0Uan5N0F3IWn/H3Z/e+VcB56R7Nes7MPxNHewNP1sSSucVjz3iTLeA==" saltValue="qKZH3DnwaZHBzy3cBZo1qQ==" spinCount="100000" sqref="GF70" name="Rango2_31_28_19_1"/>
    <protectedRange algorithmName="SHA-512" hashValue="Umj9+5Ys20VQPxBFtc6qE5LtKKSgPKwit+B8dd4XnEUaLfBM2ozpkEC4YxwK0SbBiAHDDex+pY+LomQ0lyuamQ==" saltValue="N2/MCRws+mmA+NXw0axolg==" spinCount="100000" sqref="GE70" name="Rango2_31_2_63"/>
    <protectedRange algorithmName="SHA-512" hashValue="Rgskw+AQdeJ5qbJdarzTa3SCkJfDGziy0Uan5N0F3IWn/H3Z/e+VcB56R7Nes7MPxNHewNP1sSSucVjz3iTLeA==" saltValue="qKZH3DnwaZHBzy3cBZo1qQ==" spinCount="100000" sqref="GF71" name="Rango2_31_28_20_1"/>
    <protectedRange algorithmName="SHA-512" hashValue="Umj9+5Ys20VQPxBFtc6qE5LtKKSgPKwit+B8dd4XnEUaLfBM2ozpkEC4YxwK0SbBiAHDDex+pY+LomQ0lyuamQ==" saltValue="N2/MCRws+mmA+NXw0axolg==" spinCount="100000" sqref="GE71" name="Rango2_31_2_64"/>
    <protectedRange algorithmName="SHA-512" hashValue="EEHzbvEYwO1eufllBljOz0uf9BJ2ENtvOScQ7IsS321QhYbwKn7qhHKKP8cKj02rTDvVRMWvwQ1ZP0mZWsBprQ==" saltValue="CjXqBRFbKezlWOFV37MnDQ==" spinCount="100000" sqref="GN70" name="Rango2_30_2_37"/>
    <protectedRange algorithmName="SHA-512" hashValue="EEHzbvEYwO1eufllBljOz0uf9BJ2ENtvOScQ7IsS321QhYbwKn7qhHKKP8cKj02rTDvVRMWvwQ1ZP0mZWsBprQ==" saltValue="CjXqBRFbKezlWOFV37MnDQ==" spinCount="100000" sqref="GN71" name="Rango2_30_2_38"/>
    <protectedRange algorithmName="SHA-512" hashValue="EEHzbvEYwO1eufllBljOz0uf9BJ2ENtvOScQ7IsS321QhYbwKn7qhHKKP8cKj02rTDvVRMWvwQ1ZP0mZWsBprQ==" saltValue="CjXqBRFbKezlWOFV37MnDQ==" spinCount="100000" sqref="GQ70:GR70" name="Rango2_30_2_50"/>
    <protectedRange algorithmName="SHA-512" hashValue="EEHzbvEYwO1eufllBljOz0uf9BJ2ENtvOScQ7IsS321QhYbwKn7qhHKKP8cKj02rTDvVRMWvwQ1ZP0mZWsBprQ==" saltValue="CjXqBRFbKezlWOFV37MnDQ==" spinCount="100000" sqref="GQ71:GR71" name="Rango2_30_2_51"/>
    <protectedRange algorithmName="SHA-512" hashValue="EEHzbvEYwO1eufllBljOz0uf9BJ2ENtvOScQ7IsS321QhYbwKn7qhHKKP8cKj02rTDvVRMWvwQ1ZP0mZWsBprQ==" saltValue="CjXqBRFbKezlWOFV37MnDQ==" spinCount="100000" sqref="GW70" name="Rango2_30_2_63"/>
    <protectedRange algorithmName="SHA-512" hashValue="EEHzbvEYwO1eufllBljOz0uf9BJ2ENtvOScQ7IsS321QhYbwKn7qhHKKP8cKj02rTDvVRMWvwQ1ZP0mZWsBprQ==" saltValue="CjXqBRFbKezlWOFV37MnDQ==" spinCount="100000" sqref="GW71" name="Rango2_30_2_64"/>
    <protectedRange algorithmName="SHA-512" hashValue="q2z5hEFmXS0v2chiPTC/VCoDWNlnhp+Xe6Ybfxe48vIsnB/KTJQxJv+pFUnCXfZ9T6vyJopuqFFNROfQTW/JUw==" saltValue="IctfdGJb5tOTpq+KPi9vww==" spinCount="100000" sqref="IA70" name="Rango2_88_39_51_1"/>
    <protectedRange algorithmName="SHA-512" hashValue="q2z5hEFmXS0v2chiPTC/VCoDWNlnhp+Xe6Ybfxe48vIsnB/KTJQxJv+pFUnCXfZ9T6vyJopuqFFNROfQTW/JUw==" saltValue="IctfdGJb5tOTpq+KPi9vww==" spinCount="100000" sqref="IA71" name="Rango2_88_39_52_1"/>
    <protectedRange algorithmName="SHA-512" hashValue="q2z5hEFmXS0v2chiPTC/VCoDWNlnhp+Xe6Ybfxe48vIsnB/KTJQxJv+pFUnCXfZ9T6vyJopuqFFNROfQTW/JUw==" saltValue="IctfdGJb5tOTpq+KPi9vww==" spinCount="100000" sqref="ID70:IJ70" name="Rango2_88_39_64"/>
    <protectedRange algorithmName="SHA-512" hashValue="q2z5hEFmXS0v2chiPTC/VCoDWNlnhp+Xe6Ybfxe48vIsnB/KTJQxJv+pFUnCXfZ9T6vyJopuqFFNROfQTW/JUw==" saltValue="IctfdGJb5tOTpq+KPi9vww==" spinCount="100000" sqref="ID71:IJ71" name="Rango2_88_39_65"/>
    <protectedRange algorithmName="SHA-512" hashValue="Umj9+5Ys20VQPxBFtc6qE5LtKKSgPKwit+B8dd4XnEUaLfBM2ozpkEC4YxwK0SbBiAHDDex+pY+LomQ0lyuamQ==" saltValue="N2/MCRws+mmA+NXw0axolg==" spinCount="100000" sqref="GJ72:GJ75 GH72:GH75 GL72:GL75" name="Rango2_31_2_27"/>
    <protectedRange algorithmName="SHA-512" hashValue="XZw03RosI/l0z9FxmTtF29EdZ7P+4+ybhqoaAAUmURojSR5XbGfjC4f2i8gMqfY+RI9JvfdCA6PSh9TduXfUxA==" saltValue="5TPtLq2WoiRSae/yaDPnTw==" spinCount="100000" sqref="GM72:GM75 GK72:GK75 HJ72:HJ75" name="Rango2_99_78"/>
    <protectedRange algorithmName="SHA-512" hashValue="YXHanhqXL0e4jPrzkCF8r/22WmlCviFUW909WKuG1JOcU0mp0/Huh0aP3EaGYxV2ep0WGu48HsShAy4Ka2uOiw==" saltValue="h/7U5iwJm7DLR4tRVfwZYw==" spinCount="100000" sqref="GI72:GI75" name="Rango2_33_27"/>
    <protectedRange algorithmName="SHA-512" hashValue="9+DNppQbWrLYYUMoJ+lyQctV2bX3Vq9kZnegLbpjTLP49It2ovUbcartuoQTeXgP+TGpY//7mDH/UQlFCKDGiA==" saltValue="KUnni6YEm00anzSSvyLqQA==" spinCount="100000" sqref="FH72:FH75" name="Rango2_18_11"/>
    <protectedRange algorithmName="SHA-512" hashValue="pL4tgTKqwEsWSIEGFTBd+4pvEhE7d5Q99Eijs+L/Y1rhA0saQGGRJw5Pv2HLOP0quglztFwB6WVnQ1YGxd4AiQ==" saltValue="IF5mhk2RcoEjrcYppes1VA==" spinCount="100000" sqref="FT72:FT75" name="Rango2_30_23_1"/>
    <protectedRange algorithmName="SHA-512" hashValue="Umj9+5Ys20VQPxBFtc6qE5LtKKSgPKwit+B8dd4XnEUaLfBM2ozpkEC4YxwK0SbBiAHDDex+pY+LomQ0lyuamQ==" saltValue="N2/MCRws+mmA+NXw0axolg==" spinCount="100000" sqref="FY72:FY75" name="Rango2_31_2_40"/>
    <protectedRange algorithmName="SHA-512" hashValue="YXHanhqXL0e4jPrzkCF8r/22WmlCviFUW909WKuG1JOcU0mp0/Huh0aP3EaGYxV2ep0WGu48HsShAy4Ka2uOiw==" saltValue="h/7U5iwJm7DLR4tRVfwZYw==" spinCount="100000" sqref="GC72:GC73 GC75" name="Rango2_33_22_1"/>
    <protectedRange algorithmName="SHA-512" hashValue="Rgskw+AQdeJ5qbJdarzTa3SCkJfDGziy0Uan5N0F3IWn/H3Z/e+VcB56R7Nes7MPxNHewNP1sSSucVjz3iTLeA==" saltValue="qKZH3DnwaZHBzy3cBZo1qQ==" spinCount="100000" sqref="GF72:GF75" name="Rango2_31_28_22_1"/>
    <protectedRange algorithmName="SHA-512" hashValue="Umj9+5Ys20VQPxBFtc6qE5LtKKSgPKwit+B8dd4XnEUaLfBM2ozpkEC4YxwK0SbBiAHDDex+pY+LomQ0lyuamQ==" saltValue="N2/MCRws+mmA+NXw0axolg==" spinCount="100000" sqref="GE72:GE75" name="Rango2_31_2_66"/>
    <protectedRange algorithmName="SHA-512" hashValue="EEHzbvEYwO1eufllBljOz0uf9BJ2ENtvOScQ7IsS321QhYbwKn7qhHKKP8cKj02rTDvVRMWvwQ1ZP0mZWsBprQ==" saltValue="CjXqBRFbKezlWOFV37MnDQ==" spinCount="100000" sqref="GN72:GN75" name="Rango2_30_2_40"/>
    <protectedRange algorithmName="SHA-512" hashValue="EEHzbvEYwO1eufllBljOz0uf9BJ2ENtvOScQ7IsS321QhYbwKn7qhHKKP8cKj02rTDvVRMWvwQ1ZP0mZWsBprQ==" saltValue="CjXqBRFbKezlWOFV37MnDQ==" spinCount="100000" sqref="GQ72:GR75" name="Rango2_30_2_53"/>
    <protectedRange algorithmName="SHA-512" hashValue="EEHzbvEYwO1eufllBljOz0uf9BJ2ENtvOScQ7IsS321QhYbwKn7qhHKKP8cKj02rTDvVRMWvwQ1ZP0mZWsBprQ==" saltValue="CjXqBRFbKezlWOFV37MnDQ==" spinCount="100000" sqref="GW72:GW75" name="Rango2_30_2_66"/>
    <protectedRange algorithmName="SHA-512" hashValue="q2z5hEFmXS0v2chiPTC/VCoDWNlnhp+Xe6Ybfxe48vIsnB/KTJQxJv+pFUnCXfZ9T6vyJopuqFFNROfQTW/JUw==" saltValue="IctfdGJb5tOTpq+KPi9vww==" spinCount="100000" sqref="IA72:IA75" name="Rango2_88_39_54_1"/>
    <protectedRange algorithmName="SHA-512" hashValue="q2z5hEFmXS0v2chiPTC/VCoDWNlnhp+Xe6Ybfxe48vIsnB/KTJQxJv+pFUnCXfZ9T6vyJopuqFFNROfQTW/JUw==" saltValue="IctfdGJb5tOTpq+KPi9vww==" spinCount="100000" sqref="ID72:IJ75" name="Rango2_88_39_67"/>
    <protectedRange algorithmName="SHA-512" hashValue="Umj9+5Ys20VQPxBFtc6qE5LtKKSgPKwit+B8dd4XnEUaLfBM2ozpkEC4YxwK0SbBiAHDDex+pY+LomQ0lyuamQ==" saltValue="N2/MCRws+mmA+NXw0axolg==" spinCount="100000" sqref="GJ76 GH76 GL76" name="Rango2_31_2_28"/>
    <protectedRange algorithmName="SHA-512" hashValue="XZw03RosI/l0z9FxmTtF29EdZ7P+4+ybhqoaAAUmURojSR5XbGfjC4f2i8gMqfY+RI9JvfdCA6PSh9TduXfUxA==" saltValue="5TPtLq2WoiRSae/yaDPnTw==" spinCount="100000" sqref="GM76 GK76 HJ76" name="Rango2_99_83"/>
    <protectedRange algorithmName="SHA-512" hashValue="YXHanhqXL0e4jPrzkCF8r/22WmlCviFUW909WKuG1JOcU0mp0/Huh0aP3EaGYxV2ep0WGu48HsShAy4Ka2uOiw==" saltValue="h/7U5iwJm7DLR4tRVfwZYw==" spinCount="100000" sqref="GI76" name="Rango2_33_28"/>
    <protectedRange algorithmName="SHA-512" hashValue="9+DNppQbWrLYYUMoJ+lyQctV2bX3Vq9kZnegLbpjTLP49It2ovUbcartuoQTeXgP+TGpY//7mDH/UQlFCKDGiA==" saltValue="KUnni6YEm00anzSSvyLqQA==" spinCount="100000" sqref="FH76" name="Rango2_18_11_1"/>
    <protectedRange algorithmName="SHA-512" hashValue="pL4tgTKqwEsWSIEGFTBd+4pvEhE7d5Q99Eijs+L/Y1rhA0saQGGRJw5Pv2HLOP0quglztFwB6WVnQ1YGxd4AiQ==" saltValue="IF5mhk2RcoEjrcYppes1VA==" spinCount="100000" sqref="FT76" name="Rango2_30_23_2"/>
    <protectedRange algorithmName="SHA-512" hashValue="Umj9+5Ys20VQPxBFtc6qE5LtKKSgPKwit+B8dd4XnEUaLfBM2ozpkEC4YxwK0SbBiAHDDex+pY+LomQ0lyuamQ==" saltValue="N2/MCRws+mmA+NXw0axolg==" spinCount="100000" sqref="FY76" name="Rango2_31_2_40_1"/>
    <protectedRange algorithmName="SHA-512" hashValue="YXHanhqXL0e4jPrzkCF8r/22WmlCviFUW909WKuG1JOcU0mp0/Huh0aP3EaGYxV2ep0WGu48HsShAy4Ka2uOiw==" saltValue="h/7U5iwJm7DLR4tRVfwZYw==" spinCount="100000" sqref="GC76" name="Rango2_33_22_2"/>
    <protectedRange algorithmName="SHA-512" hashValue="Rgskw+AQdeJ5qbJdarzTa3SCkJfDGziy0Uan5N0F3IWn/H3Z/e+VcB56R7Nes7MPxNHewNP1sSSucVjz3iTLeA==" saltValue="qKZH3DnwaZHBzy3cBZo1qQ==" spinCount="100000" sqref="GF76" name="Rango2_31_28_22_2"/>
    <protectedRange algorithmName="SHA-512" hashValue="Umj9+5Ys20VQPxBFtc6qE5LtKKSgPKwit+B8dd4XnEUaLfBM2ozpkEC4YxwK0SbBiAHDDex+pY+LomQ0lyuamQ==" saltValue="N2/MCRws+mmA+NXw0axolg==" spinCount="100000" sqref="GE76" name="Rango2_31_2_66_1"/>
    <protectedRange algorithmName="SHA-512" hashValue="EEHzbvEYwO1eufllBljOz0uf9BJ2ENtvOScQ7IsS321QhYbwKn7qhHKKP8cKj02rTDvVRMWvwQ1ZP0mZWsBprQ==" saltValue="CjXqBRFbKezlWOFV37MnDQ==" spinCount="100000" sqref="GN76" name="Rango2_30_2_40_1"/>
    <protectedRange algorithmName="SHA-512" hashValue="EEHzbvEYwO1eufllBljOz0uf9BJ2ENtvOScQ7IsS321QhYbwKn7qhHKKP8cKj02rTDvVRMWvwQ1ZP0mZWsBprQ==" saltValue="CjXqBRFbKezlWOFV37MnDQ==" spinCount="100000" sqref="GQ76:GR76" name="Rango2_30_2_53_1"/>
    <protectedRange algorithmName="SHA-512" hashValue="EEHzbvEYwO1eufllBljOz0uf9BJ2ENtvOScQ7IsS321QhYbwKn7qhHKKP8cKj02rTDvVRMWvwQ1ZP0mZWsBprQ==" saltValue="CjXqBRFbKezlWOFV37MnDQ==" spinCount="100000" sqref="GW76" name="Rango2_30_2_66_1"/>
    <protectedRange algorithmName="SHA-512" hashValue="q2z5hEFmXS0v2chiPTC/VCoDWNlnhp+Xe6Ybfxe48vIsnB/KTJQxJv+pFUnCXfZ9T6vyJopuqFFNROfQTW/JUw==" saltValue="IctfdGJb5tOTpq+KPi9vww==" spinCount="100000" sqref="IA76" name="Rango2_88_39_54_2"/>
    <protectedRange algorithmName="SHA-512" hashValue="q2z5hEFmXS0v2chiPTC/VCoDWNlnhp+Xe6Ybfxe48vIsnB/KTJQxJv+pFUnCXfZ9T6vyJopuqFFNROfQTW/JUw==" saltValue="IctfdGJb5tOTpq+KPi9vww==" spinCount="100000" sqref="ID76:IJ76" name="Rango2_88_39_67_1"/>
    <protectedRange algorithmName="SHA-512" hashValue="Umj9+5Ys20VQPxBFtc6qE5LtKKSgPKwit+B8dd4XnEUaLfBM2ozpkEC4YxwK0SbBiAHDDex+pY+LomQ0lyuamQ==" saltValue="N2/MCRws+mmA+NXw0axolg==" spinCount="100000" sqref="GJ77:GJ78 GH77:GH78 GL77:GL78" name="Rango2_31_2_29"/>
    <protectedRange algorithmName="SHA-512" hashValue="XZw03RosI/l0z9FxmTtF29EdZ7P+4+ybhqoaAAUmURojSR5XbGfjC4f2i8gMqfY+RI9JvfdCA6PSh9TduXfUxA==" saltValue="5TPtLq2WoiRSae/yaDPnTw==" spinCount="100000" sqref="GM77:GM78 GK77:GK78 HJ77:HJ78" name="Rango2_99_85"/>
    <protectedRange algorithmName="SHA-512" hashValue="YXHanhqXL0e4jPrzkCF8r/22WmlCviFUW909WKuG1JOcU0mp0/Huh0aP3EaGYxV2ep0WGu48HsShAy4Ka2uOiw==" saltValue="h/7U5iwJm7DLR4tRVfwZYw==" spinCount="100000" sqref="GI77:GI78" name="Rango2_33_29"/>
    <protectedRange algorithmName="SHA-512" hashValue="9+DNppQbWrLYYUMoJ+lyQctV2bX3Vq9kZnegLbpjTLP49It2ovUbcartuoQTeXgP+TGpY//7mDH/UQlFCKDGiA==" saltValue="KUnni6YEm00anzSSvyLqQA==" spinCount="100000" sqref="FH77:FH78" name="Rango2_18_11_2"/>
    <protectedRange algorithmName="SHA-512" hashValue="pL4tgTKqwEsWSIEGFTBd+4pvEhE7d5Q99Eijs+L/Y1rhA0saQGGRJw5Pv2HLOP0quglztFwB6WVnQ1YGxd4AiQ==" saltValue="IF5mhk2RcoEjrcYppes1VA==" spinCount="100000" sqref="FT77:FT78" name="Rango2_30_23_3"/>
    <protectedRange algorithmName="SHA-512" hashValue="Umj9+5Ys20VQPxBFtc6qE5LtKKSgPKwit+B8dd4XnEUaLfBM2ozpkEC4YxwK0SbBiAHDDex+pY+LomQ0lyuamQ==" saltValue="N2/MCRws+mmA+NXw0axolg==" spinCount="100000" sqref="FY77:FY78" name="Rango2_31_2_40_2"/>
    <protectedRange algorithmName="SHA-512" hashValue="YXHanhqXL0e4jPrzkCF8r/22WmlCviFUW909WKuG1JOcU0mp0/Huh0aP3EaGYxV2ep0WGu48HsShAy4Ka2uOiw==" saltValue="h/7U5iwJm7DLR4tRVfwZYw==" spinCount="100000" sqref="GC78" name="Rango2_33_22_3"/>
    <protectedRange algorithmName="SHA-512" hashValue="Rgskw+AQdeJ5qbJdarzTa3SCkJfDGziy0Uan5N0F3IWn/H3Z/e+VcB56R7Nes7MPxNHewNP1sSSucVjz3iTLeA==" saltValue="qKZH3DnwaZHBzy3cBZo1qQ==" spinCount="100000" sqref="GF77:GF78" name="Rango2_31_28_22_3"/>
    <protectedRange algorithmName="SHA-512" hashValue="Umj9+5Ys20VQPxBFtc6qE5LtKKSgPKwit+B8dd4XnEUaLfBM2ozpkEC4YxwK0SbBiAHDDex+pY+LomQ0lyuamQ==" saltValue="N2/MCRws+mmA+NXw0axolg==" spinCount="100000" sqref="GE77:GE78" name="Rango2_31_2_66_2"/>
    <protectedRange algorithmName="SHA-512" hashValue="EEHzbvEYwO1eufllBljOz0uf9BJ2ENtvOScQ7IsS321QhYbwKn7qhHKKP8cKj02rTDvVRMWvwQ1ZP0mZWsBprQ==" saltValue="CjXqBRFbKezlWOFV37MnDQ==" spinCount="100000" sqref="GN77:GN78" name="Rango2_30_2_40_2"/>
    <protectedRange algorithmName="SHA-512" hashValue="EEHzbvEYwO1eufllBljOz0uf9BJ2ENtvOScQ7IsS321QhYbwKn7qhHKKP8cKj02rTDvVRMWvwQ1ZP0mZWsBprQ==" saltValue="CjXqBRFbKezlWOFV37MnDQ==" spinCount="100000" sqref="GQ77:GR78" name="Rango2_30_2_53_2"/>
    <protectedRange algorithmName="SHA-512" hashValue="EEHzbvEYwO1eufllBljOz0uf9BJ2ENtvOScQ7IsS321QhYbwKn7qhHKKP8cKj02rTDvVRMWvwQ1ZP0mZWsBprQ==" saltValue="CjXqBRFbKezlWOFV37MnDQ==" spinCount="100000" sqref="GW77:GW78" name="Rango2_30_2_66_2"/>
    <protectedRange algorithmName="SHA-512" hashValue="q2z5hEFmXS0v2chiPTC/VCoDWNlnhp+Xe6Ybfxe48vIsnB/KTJQxJv+pFUnCXfZ9T6vyJopuqFFNROfQTW/JUw==" saltValue="IctfdGJb5tOTpq+KPi9vww==" spinCount="100000" sqref="IA77:IA78" name="Rango2_88_39_54_3"/>
    <protectedRange algorithmName="SHA-512" hashValue="q2z5hEFmXS0v2chiPTC/VCoDWNlnhp+Xe6Ybfxe48vIsnB/KTJQxJv+pFUnCXfZ9T6vyJopuqFFNROfQTW/JUw==" saltValue="IctfdGJb5tOTpq+KPi9vww==" spinCount="100000" sqref="ID77:IJ78" name="Rango2_88_39_67_2"/>
    <protectedRange algorithmName="SHA-512" hashValue="Umj9+5Ys20VQPxBFtc6qE5LtKKSgPKwit+B8dd4XnEUaLfBM2ozpkEC4YxwK0SbBiAHDDex+pY+LomQ0lyuamQ==" saltValue="N2/MCRws+mmA+NXw0axolg==" spinCount="100000" sqref="GJ79:GJ80 GH79:GH80 GL79:GL80" name="Rango2_31_2_30"/>
    <protectedRange algorithmName="SHA-512" hashValue="XZw03RosI/l0z9FxmTtF29EdZ7P+4+ybhqoaAAUmURojSR5XbGfjC4f2i8gMqfY+RI9JvfdCA6PSh9TduXfUxA==" saltValue="5TPtLq2WoiRSae/yaDPnTw==" spinCount="100000" sqref="GM79:GM80 GK79:GK80 HJ79:HJ80 FI79:FI80 GC79:GC80" name="Rango2_99_86"/>
    <protectedRange algorithmName="SHA-512" hashValue="YXHanhqXL0e4jPrzkCF8r/22WmlCviFUW909WKuG1JOcU0mp0/Huh0aP3EaGYxV2ep0WGu48HsShAy4Ka2uOiw==" saltValue="h/7U5iwJm7DLR4tRVfwZYw==" spinCount="100000" sqref="GI79:GI80" name="Rango2_33_30"/>
    <protectedRange algorithmName="SHA-512" hashValue="9+DNppQbWrLYYUMoJ+lyQctV2bX3Vq9kZnegLbpjTLP49It2ovUbcartuoQTeXgP+TGpY//7mDH/UQlFCKDGiA==" saltValue="KUnni6YEm00anzSSvyLqQA==" spinCount="100000" sqref="FH79:FH80" name="Rango2_18_11_3"/>
    <protectedRange algorithmName="SHA-512" hashValue="pL4tgTKqwEsWSIEGFTBd+4pvEhE7d5Q99Eijs+L/Y1rhA0saQGGRJw5Pv2HLOP0quglztFwB6WVnQ1YGxd4AiQ==" saltValue="IF5mhk2RcoEjrcYppes1VA==" spinCount="100000" sqref="FT79:FT80" name="Rango2_30_23_4"/>
    <protectedRange algorithmName="SHA-512" hashValue="Umj9+5Ys20VQPxBFtc6qE5LtKKSgPKwit+B8dd4XnEUaLfBM2ozpkEC4YxwK0SbBiAHDDex+pY+LomQ0lyuamQ==" saltValue="N2/MCRws+mmA+NXw0axolg==" spinCount="100000" sqref="FY79:FY80" name="Rango2_31_2_40_3"/>
    <protectedRange algorithmName="SHA-512" hashValue="Rgskw+AQdeJ5qbJdarzTa3SCkJfDGziy0Uan5N0F3IWn/H3Z/e+VcB56R7Nes7MPxNHewNP1sSSucVjz3iTLeA==" saltValue="qKZH3DnwaZHBzy3cBZo1qQ==" spinCount="100000" sqref="GF79:GF80" name="Rango2_31_28_22_4"/>
    <protectedRange algorithmName="SHA-512" hashValue="Umj9+5Ys20VQPxBFtc6qE5LtKKSgPKwit+B8dd4XnEUaLfBM2ozpkEC4YxwK0SbBiAHDDex+pY+LomQ0lyuamQ==" saltValue="N2/MCRws+mmA+NXw0axolg==" spinCount="100000" sqref="GE79:GE80" name="Rango2_31_2_66_3"/>
    <protectedRange algorithmName="SHA-512" hashValue="EEHzbvEYwO1eufllBljOz0uf9BJ2ENtvOScQ7IsS321QhYbwKn7qhHKKP8cKj02rTDvVRMWvwQ1ZP0mZWsBprQ==" saltValue="CjXqBRFbKezlWOFV37MnDQ==" spinCount="100000" sqref="GN79:GN80" name="Rango2_30_2_40_3"/>
    <protectedRange algorithmName="SHA-512" hashValue="EEHzbvEYwO1eufllBljOz0uf9BJ2ENtvOScQ7IsS321QhYbwKn7qhHKKP8cKj02rTDvVRMWvwQ1ZP0mZWsBprQ==" saltValue="CjXqBRFbKezlWOFV37MnDQ==" spinCount="100000" sqref="GQ79:GR80" name="Rango2_30_2_53_3"/>
    <protectedRange algorithmName="SHA-512" hashValue="EEHzbvEYwO1eufllBljOz0uf9BJ2ENtvOScQ7IsS321QhYbwKn7qhHKKP8cKj02rTDvVRMWvwQ1ZP0mZWsBprQ==" saltValue="CjXqBRFbKezlWOFV37MnDQ==" spinCount="100000" sqref="GW79:GW80" name="Rango2_30_2_66_3"/>
    <protectedRange algorithmName="SHA-512" hashValue="q2z5hEFmXS0v2chiPTC/VCoDWNlnhp+Xe6Ybfxe48vIsnB/KTJQxJv+pFUnCXfZ9T6vyJopuqFFNROfQTW/JUw==" saltValue="IctfdGJb5tOTpq+KPi9vww==" spinCount="100000" sqref="IA79:IA80" name="Rango2_88_39_54_4"/>
    <protectedRange algorithmName="SHA-512" hashValue="q2z5hEFmXS0v2chiPTC/VCoDWNlnhp+Xe6Ybfxe48vIsnB/KTJQxJv+pFUnCXfZ9T6vyJopuqFFNROfQTW/JUw==" saltValue="IctfdGJb5tOTpq+KPi9vww==" spinCount="100000" sqref="ID79:IJ80" name="Rango2_88_39_67_3"/>
    <protectedRange algorithmName="SHA-512" hashValue="EEHzbvEYwO1eufllBljOz0uf9BJ2ENtvOScQ7IsS321QhYbwKn7qhHKKP8cKj02rTDvVRMWvwQ1ZP0mZWsBprQ==" saltValue="CjXqBRFbKezlWOFV37MnDQ==" spinCount="100000" sqref="GN82:GN83 GQ82:GR83 GW82:GW83" name="Rango2_30_2_24"/>
    <protectedRange algorithmName="SHA-512" hashValue="Rgskw+AQdeJ5qbJdarzTa3SCkJfDGziy0Uan5N0F3IWn/H3Z/e+VcB56R7Nes7MPxNHewNP1sSSucVjz3iTLeA==" saltValue="qKZH3DnwaZHBzy3cBZo1qQ==" spinCount="100000" sqref="GF82:GF83" name="Rango2_31_28_23"/>
    <protectedRange algorithmName="SHA-512" hashValue="Umj9+5Ys20VQPxBFtc6qE5LtKKSgPKwit+B8dd4XnEUaLfBM2ozpkEC4YxwK0SbBiAHDDex+pY+LomQ0lyuamQ==" saltValue="N2/MCRws+mmA+NXw0axolg==" spinCount="100000" sqref="GJ81:GJ83 GH81:GH83 GL81:GL83 FY82:FY83 GE82:GE83" name="Rango2_31_2_33"/>
    <protectedRange algorithmName="SHA-512" hashValue="q2z5hEFmXS0v2chiPTC/VCoDWNlnhp+Xe6Ybfxe48vIsnB/KTJQxJv+pFUnCXfZ9T6vyJopuqFFNROfQTW/JUw==" saltValue="IctfdGJb5tOTpq+KPi9vww==" spinCount="100000" sqref="IE82:IJ83" name="Rango2_88_39_60"/>
    <protectedRange algorithmName="SHA-512" hashValue="XZw03RosI/l0z9FxmTtF29EdZ7P+4+ybhqoaAAUmURojSR5XbGfjC4f2i8gMqfY+RI9JvfdCA6PSh9TduXfUxA==" saltValue="5TPtLq2WoiRSae/yaDPnTw==" spinCount="100000" sqref="GM81:GM83 GK81:GK83 HJ81:HJ83 FU82:FU83 FI82:FI83 IL82:IM83 GT82:GT83 EO82:EO83 HU82:HZ83 IB82:IB83 EA82:EJ83 ER82:ES83 EV82:EW83 FF82:FF83 FQ82:FR83 FW82:FX83 FZ82:FZ83 GO82:GO83 GY82:GZ83 IO82:IO83" name="Rango2_99_87"/>
    <protectedRange algorithmName="SHA-512" hashValue="YXHanhqXL0e4jPrzkCF8r/22WmlCviFUW909WKuG1JOcU0mp0/Huh0aP3EaGYxV2ep0WGu48HsShAy4Ka2uOiw==" saltValue="h/7U5iwJm7DLR4tRVfwZYw==" spinCount="100000" sqref="GI81:GI83 GC82:GC83" name="Rango2_33_31"/>
    <protectedRange algorithmName="SHA-512" hashValue="pL4tgTKqwEsWSIEGFTBd+4pvEhE7d5Q99Eijs+L/Y1rhA0saQGGRJw5Pv2HLOP0quglztFwB6WVnQ1YGxd4AiQ==" saltValue="IF5mhk2RcoEjrcYppes1VA==" spinCount="100000" sqref="FT82:FT83" name="Rango2_30_25"/>
    <protectedRange algorithmName="SHA-512" hashValue="9+DNppQbWrLYYUMoJ+lyQctV2bX3Vq9kZnegLbpjTLP49It2ovUbcartuoQTeXgP+TGpY//7mDH/UQlFCKDGiA==" saltValue="KUnni6YEm00anzSSvyLqQA==" spinCount="100000" sqref="FH81" name="Rango2_18_11_4"/>
    <protectedRange algorithmName="SHA-512" hashValue="pL4tgTKqwEsWSIEGFTBd+4pvEhE7d5Q99Eijs+L/Y1rhA0saQGGRJw5Pv2HLOP0quglztFwB6WVnQ1YGxd4AiQ==" saltValue="IF5mhk2RcoEjrcYppes1VA==" spinCount="100000" sqref="FT81" name="Rango2_30_23_5"/>
    <protectedRange algorithmName="SHA-512" hashValue="Umj9+5Ys20VQPxBFtc6qE5LtKKSgPKwit+B8dd4XnEUaLfBM2ozpkEC4YxwK0SbBiAHDDex+pY+LomQ0lyuamQ==" saltValue="N2/MCRws+mmA+NXw0axolg==" spinCount="100000" sqref="FY81" name="Rango2_31_2_40_4"/>
    <protectedRange algorithmName="SHA-512" hashValue="Umj9+5Ys20VQPxBFtc6qE5LtKKSgPKwit+B8dd4XnEUaLfBM2ozpkEC4YxwK0SbBiAHDDex+pY+LomQ0lyuamQ==" saltValue="N2/MCRws+mmA+NXw0axolg==" spinCount="100000" sqref="GB81" name="Rango2_31_2_53_4"/>
    <protectedRange algorithmName="SHA-512" hashValue="YXHanhqXL0e4jPrzkCF8r/22WmlCviFUW909WKuG1JOcU0mp0/Huh0aP3EaGYxV2ep0WGu48HsShAy4Ka2uOiw==" saltValue="h/7U5iwJm7DLR4tRVfwZYw==" spinCount="100000" sqref="GC81" name="Rango2_33_22_4"/>
    <protectedRange algorithmName="SHA-512" hashValue="Rgskw+AQdeJ5qbJdarzTa3SCkJfDGziy0Uan5N0F3IWn/H3Z/e+VcB56R7Nes7MPxNHewNP1sSSucVjz3iTLeA==" saltValue="qKZH3DnwaZHBzy3cBZo1qQ==" spinCount="100000" sqref="GF81" name="Rango2_31_28_22_5"/>
    <protectedRange algorithmName="SHA-512" hashValue="Umj9+5Ys20VQPxBFtc6qE5LtKKSgPKwit+B8dd4XnEUaLfBM2ozpkEC4YxwK0SbBiAHDDex+pY+LomQ0lyuamQ==" saltValue="N2/MCRws+mmA+NXw0axolg==" spinCount="100000" sqref="GE81" name="Rango2_31_2_66_4"/>
    <protectedRange algorithmName="SHA-512" hashValue="EEHzbvEYwO1eufllBljOz0uf9BJ2ENtvOScQ7IsS321QhYbwKn7qhHKKP8cKj02rTDvVRMWvwQ1ZP0mZWsBprQ==" saltValue="CjXqBRFbKezlWOFV37MnDQ==" spinCount="100000" sqref="GN81" name="Rango2_30_2_40_4"/>
    <protectedRange algorithmName="SHA-512" hashValue="EEHzbvEYwO1eufllBljOz0uf9BJ2ENtvOScQ7IsS321QhYbwKn7qhHKKP8cKj02rTDvVRMWvwQ1ZP0mZWsBprQ==" saltValue="CjXqBRFbKezlWOFV37MnDQ==" spinCount="100000" sqref="GQ81:GR81" name="Rango2_30_2_53_4"/>
    <protectedRange algorithmName="SHA-512" hashValue="EEHzbvEYwO1eufllBljOz0uf9BJ2ENtvOScQ7IsS321QhYbwKn7qhHKKP8cKj02rTDvVRMWvwQ1ZP0mZWsBprQ==" saltValue="CjXqBRFbKezlWOFV37MnDQ==" spinCount="100000" sqref="GW81" name="Rango2_30_2_66_4"/>
    <protectedRange algorithmName="SHA-512" hashValue="q2z5hEFmXS0v2chiPTC/VCoDWNlnhp+Xe6Ybfxe48vIsnB/KTJQxJv+pFUnCXfZ9T6vyJopuqFFNROfQTW/JUw==" saltValue="IctfdGJb5tOTpq+KPi9vww==" spinCount="100000" sqref="IA81:IA83" name="Rango2_88_39_54_5"/>
    <protectedRange algorithmName="SHA-512" hashValue="q2z5hEFmXS0v2chiPTC/VCoDWNlnhp+Xe6Ybfxe48vIsnB/KTJQxJv+pFUnCXfZ9T6vyJopuqFFNROfQTW/JUw==" saltValue="IctfdGJb5tOTpq+KPi9vww==" spinCount="100000" sqref="ID81:IJ81 ID82:ID83" name="Rango2_88_39_67_4"/>
    <protectedRange algorithmName="SHA-512" hashValue="EEHzbvEYwO1eufllBljOz0uf9BJ2ENtvOScQ7IsS321QhYbwKn7qhHKKP8cKj02rTDvVRMWvwQ1ZP0mZWsBprQ==" saltValue="CjXqBRFbKezlWOFV37MnDQ==" spinCount="100000" sqref="GN84:GN85 GQ84:GR85 GW84:GW85" name="Rango2_30_2_25"/>
    <protectedRange algorithmName="SHA-512" hashValue="Rgskw+AQdeJ5qbJdarzTa3SCkJfDGziy0Uan5N0F3IWn/H3Z/e+VcB56R7Nes7MPxNHewNP1sSSucVjz3iTLeA==" saltValue="qKZH3DnwaZHBzy3cBZo1qQ==" spinCount="100000" sqref="GF84:GF85" name="Rango2_31_28_24"/>
    <protectedRange algorithmName="SHA-512" hashValue="Umj9+5Ys20VQPxBFtc6qE5LtKKSgPKwit+B8dd4XnEUaLfBM2ozpkEC4YxwK0SbBiAHDDex+pY+LomQ0lyuamQ==" saltValue="N2/MCRws+mmA+NXw0axolg==" spinCount="100000" sqref="GJ84:GJ85 GH84:GH85 GL84:GL85 FY84:FY85 GE84:GE85" name="Rango2_31_2_39"/>
    <protectedRange algorithmName="SHA-512" hashValue="q2z5hEFmXS0v2chiPTC/VCoDWNlnhp+Xe6Ybfxe48vIsnB/KTJQxJv+pFUnCXfZ9T6vyJopuqFFNROfQTW/JUw==" saltValue="IctfdGJb5tOTpq+KPi9vww==" spinCount="100000" sqref="IE84:IJ85" name="Rango2_88_39_66"/>
    <protectedRange algorithmName="SHA-512" hashValue="XZw03RosI/l0z9FxmTtF29EdZ7P+4+ybhqoaAAUmURojSR5XbGfjC4f2i8gMqfY+RI9JvfdCA6PSh9TduXfUxA==" saltValue="5TPtLq2WoiRSae/yaDPnTw==" spinCount="100000" sqref="GM84:GM85 GK84:GK85 HJ84:HJ85 FU84:FU85 FI84:FI85 IL84:IM85 GT84:GT85 EO84:EO85 HU84:HZ85 IB84:IB85 EA84:EJ85 ER84:ES85 EV84:EW85 FF84:FF85 FQ84:FR85 FW84:FX85 FZ84:FZ85 GO84:GO85 GY84:GZ85 IO84:IO85" name="Rango2_99_90"/>
    <protectedRange algorithmName="SHA-512" hashValue="YXHanhqXL0e4jPrzkCF8r/22WmlCviFUW909WKuG1JOcU0mp0/Huh0aP3EaGYxV2ep0WGu48HsShAy4Ka2uOiw==" saltValue="h/7U5iwJm7DLR4tRVfwZYw==" spinCount="100000" sqref="GI84:GI85 GC84:GC85" name="Rango2_33_32"/>
    <protectedRange algorithmName="SHA-512" hashValue="pL4tgTKqwEsWSIEGFTBd+4pvEhE7d5Q99Eijs+L/Y1rhA0saQGGRJw5Pv2HLOP0quglztFwB6WVnQ1YGxd4AiQ==" saltValue="IF5mhk2RcoEjrcYppes1VA==" spinCount="100000" sqref="FT84:FT85" name="Rango2_30_26"/>
    <protectedRange algorithmName="SHA-512" hashValue="q2z5hEFmXS0v2chiPTC/VCoDWNlnhp+Xe6Ybfxe48vIsnB/KTJQxJv+pFUnCXfZ9T6vyJopuqFFNROfQTW/JUw==" saltValue="IctfdGJb5tOTpq+KPi9vww==" spinCount="100000" sqref="IA84:IA85" name="Rango2_88_39_54_6"/>
    <protectedRange algorithmName="SHA-512" hashValue="q2z5hEFmXS0v2chiPTC/VCoDWNlnhp+Xe6Ybfxe48vIsnB/KTJQxJv+pFUnCXfZ9T6vyJopuqFFNROfQTW/JUw==" saltValue="IctfdGJb5tOTpq+KPi9vww==" spinCount="100000" sqref="ID84:ID85" name="Rango2_88_39_67_5"/>
    <protectedRange algorithmName="SHA-512" hashValue="EEHzbvEYwO1eufllBljOz0uf9BJ2ENtvOScQ7IsS321QhYbwKn7qhHKKP8cKj02rTDvVRMWvwQ1ZP0mZWsBprQ==" saltValue="CjXqBRFbKezlWOFV37MnDQ==" spinCount="100000" sqref="GN86 GQ86:GR86 GW86" name="Rango2_30_2_26"/>
    <protectedRange algorithmName="SHA-512" hashValue="Rgskw+AQdeJ5qbJdarzTa3SCkJfDGziy0Uan5N0F3IWn/H3Z/e+VcB56R7Nes7MPxNHewNP1sSSucVjz3iTLeA==" saltValue="qKZH3DnwaZHBzy3cBZo1qQ==" spinCount="100000" sqref="GF86" name="Rango2_31_28_25"/>
    <protectedRange algorithmName="SHA-512" hashValue="Umj9+5Ys20VQPxBFtc6qE5LtKKSgPKwit+B8dd4XnEUaLfBM2ozpkEC4YxwK0SbBiAHDDex+pY+LomQ0lyuamQ==" saltValue="N2/MCRws+mmA+NXw0axolg==" spinCount="100000" sqref="GJ86 GH86 GL86 FY86 GB86 GE86" name="Rango2_31_2_41"/>
    <protectedRange algorithmName="SHA-512" hashValue="q2z5hEFmXS0v2chiPTC/VCoDWNlnhp+Xe6Ybfxe48vIsnB/KTJQxJv+pFUnCXfZ9T6vyJopuqFFNROfQTW/JUw==" saltValue="IctfdGJb5tOTpq+KPi9vww==" spinCount="100000" sqref="IE86:IJ86" name="Rango2_88_39_68"/>
    <protectedRange algorithmName="SHA-512" hashValue="XZw03RosI/l0z9FxmTtF29EdZ7P+4+ybhqoaAAUmURojSR5XbGfjC4f2i8gMqfY+RI9JvfdCA6PSh9TduXfUxA==" saltValue="5TPtLq2WoiRSae/yaDPnTw==" spinCount="100000" sqref="GM86 GK86 HJ86 FU86 FI86 IL86:IM86 GT86 EO86 HU86:HZ86 IB86 EA86:EJ86 ER86:ES86 EV86:EW86 FF86 FQ86:FR86 FW86:FX86 FZ86 GO86 GY86:GZ86 IO86" name="Rango2_99_91"/>
    <protectedRange algorithmName="SHA-512" hashValue="YXHanhqXL0e4jPrzkCF8r/22WmlCviFUW909WKuG1JOcU0mp0/Huh0aP3EaGYxV2ep0WGu48HsShAy4Ka2uOiw==" saltValue="h/7U5iwJm7DLR4tRVfwZYw==" spinCount="100000" sqref="GI86 GC86" name="Rango2_33_33"/>
    <protectedRange algorithmName="SHA-512" hashValue="pL4tgTKqwEsWSIEGFTBd+4pvEhE7d5Q99Eijs+L/Y1rhA0saQGGRJw5Pv2HLOP0quglztFwB6WVnQ1YGxd4AiQ==" saltValue="IF5mhk2RcoEjrcYppes1VA==" spinCount="100000" sqref="FT86" name="Rango2_30_27"/>
    <protectedRange algorithmName="SHA-512" hashValue="q2z5hEFmXS0v2chiPTC/VCoDWNlnhp+Xe6Ybfxe48vIsnB/KTJQxJv+pFUnCXfZ9T6vyJopuqFFNROfQTW/JUw==" saltValue="IctfdGJb5tOTpq+KPi9vww==" spinCount="100000" sqref="IA86" name="Rango2_88_39_54_7"/>
    <protectedRange algorithmName="SHA-512" hashValue="q2z5hEFmXS0v2chiPTC/VCoDWNlnhp+Xe6Ybfxe48vIsnB/KTJQxJv+pFUnCXfZ9T6vyJopuqFFNROfQTW/JUw==" saltValue="IctfdGJb5tOTpq+KPi9vww==" spinCount="100000" sqref="ID86" name="Rango2_88_39_67_6"/>
    <protectedRange algorithmName="SHA-512" hashValue="EEHzbvEYwO1eufllBljOz0uf9BJ2ENtvOScQ7IsS321QhYbwKn7qhHKKP8cKj02rTDvVRMWvwQ1ZP0mZWsBprQ==" saltValue="CjXqBRFbKezlWOFV37MnDQ==" spinCount="100000" sqref="GN87 GQ87:GR87 GW87" name="Rango2_30_2_27"/>
    <protectedRange algorithmName="SHA-512" hashValue="Rgskw+AQdeJ5qbJdarzTa3SCkJfDGziy0Uan5N0F3IWn/H3Z/e+VcB56R7Nes7MPxNHewNP1sSSucVjz3iTLeA==" saltValue="qKZH3DnwaZHBzy3cBZo1qQ==" spinCount="100000" sqref="GF87" name="Rango2_31_28_26"/>
    <protectedRange algorithmName="SHA-512" hashValue="Umj9+5Ys20VQPxBFtc6qE5LtKKSgPKwit+B8dd4XnEUaLfBM2ozpkEC4YxwK0SbBiAHDDex+pY+LomQ0lyuamQ==" saltValue="N2/MCRws+mmA+NXw0axolg==" spinCount="100000" sqref="GJ87 GH87 GL87 FY87 GB87 GE87" name="Rango2_31_2_42"/>
    <protectedRange algorithmName="SHA-512" hashValue="q2z5hEFmXS0v2chiPTC/VCoDWNlnhp+Xe6Ybfxe48vIsnB/KTJQxJv+pFUnCXfZ9T6vyJopuqFFNROfQTW/JUw==" saltValue="IctfdGJb5tOTpq+KPi9vww==" spinCount="100000" sqref="IE87:IJ87" name="Rango2_88_39_69"/>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7"/>
    <protectedRange algorithmName="SHA-512" hashValue="YXHanhqXL0e4jPrzkCF8r/22WmlCviFUW909WKuG1JOcU0mp0/Huh0aP3EaGYxV2ep0WGu48HsShAy4Ka2uOiw==" saltValue="h/7U5iwJm7DLR4tRVfwZYw==" spinCount="100000" sqref="GI87 GC87" name="Rango2_33_34"/>
    <protectedRange algorithmName="SHA-512" hashValue="pL4tgTKqwEsWSIEGFTBd+4pvEhE7d5Q99Eijs+L/Y1rhA0saQGGRJw5Pv2HLOP0quglztFwB6WVnQ1YGxd4AiQ==" saltValue="IF5mhk2RcoEjrcYppes1VA==" spinCount="100000" sqref="FT87" name="Rango2_30_28"/>
    <protectedRange algorithmName="SHA-512" hashValue="q2z5hEFmXS0v2chiPTC/VCoDWNlnhp+Xe6Ybfxe48vIsnB/KTJQxJv+pFUnCXfZ9T6vyJopuqFFNROfQTW/JUw==" saltValue="IctfdGJb5tOTpq+KPi9vww==" spinCount="100000" sqref="IA87" name="Rango2_88_39_54_8"/>
    <protectedRange algorithmName="SHA-512" hashValue="q2z5hEFmXS0v2chiPTC/VCoDWNlnhp+Xe6Ybfxe48vIsnB/KTJQxJv+pFUnCXfZ9T6vyJopuqFFNROfQTW/JUw==" saltValue="IctfdGJb5tOTpq+KPi9vww==" spinCount="100000" sqref="ID87" name="Rango2_88_39_67_7"/>
    <protectedRange algorithmName="SHA-512" hashValue="Gqwr8n5jYbCESAqCFk8dpOzViQICBV+k0xoqBoQaZ5lHaRlvT9TZDB4yXtm+qC6OhD064ZDBOFWkwo+LHXu1sg==" saltValue="gEL9PCN2ekF2IxW9yqAGYA==" spinCount="100000" sqref="IS62" name="Rango2_40_2_4_1"/>
    <protectedRange algorithmName="SHA-512" hashValue="D8TacORwT7iz0mF9GEucchnMHfB5er2FFjQsxyeWWyeJkM6Bt3gYQ3LbcHPxZXFpVAYtFOuTrzYOCJrlZDx16g==" saltValue="QtCzIBktdS4NZkOEGcLTRQ==" spinCount="100000" sqref="IW62" name="Rango2_41_4_1"/>
    <protectedRange algorithmName="SHA-512" hashValue="Gqwr8n5jYbCESAqCFk8dpOzViQICBV+k0xoqBoQaZ5lHaRlvT9TZDB4yXtm+qC6OhD064ZDBOFWkwo+LHXu1sg==" saltValue="gEL9PCN2ekF2IxW9yqAGYA==" spinCount="100000" sqref="IS63" name="Rango2_40_2_5_1"/>
    <protectedRange algorithmName="SHA-512" hashValue="D8TacORwT7iz0mF9GEucchnMHfB5er2FFjQsxyeWWyeJkM6Bt3gYQ3LbcHPxZXFpVAYtFOuTrzYOCJrlZDx16g==" saltValue="QtCzIBktdS4NZkOEGcLTRQ==" spinCount="100000" sqref="IW63" name="Rango2_41_5_1"/>
    <protectedRange algorithmName="SHA-512" hashValue="Gqwr8n5jYbCESAqCFk8dpOzViQICBV+k0xoqBoQaZ5lHaRlvT9TZDB4yXtm+qC6OhD064ZDBOFWkwo+LHXu1sg==" saltValue="gEL9PCN2ekF2IxW9yqAGYA==" spinCount="100000" sqref="IS64:IS66" name="Rango2_40_2_7_1"/>
    <protectedRange algorithmName="SHA-512" hashValue="D8TacORwT7iz0mF9GEucchnMHfB5er2FFjQsxyeWWyeJkM6Bt3gYQ3LbcHPxZXFpVAYtFOuTrzYOCJrlZDx16g==" saltValue="QtCzIBktdS4NZkOEGcLTRQ==" spinCount="100000" sqref="IW64:IW66 JT64:JU64 JO64:JO65" name="Rango2_41_7_1"/>
    <protectedRange algorithmName="SHA-512" hashValue="Gqwr8n5jYbCESAqCFk8dpOzViQICBV+k0xoqBoQaZ5lHaRlvT9TZDB4yXtm+qC6OhD064ZDBOFWkwo+LHXu1sg==" saltValue="gEL9PCN2ekF2IxW9yqAGYA==" spinCount="100000" sqref="IS67" name="Rango2_40_2_8_1"/>
    <protectedRange algorithmName="SHA-512" hashValue="D8TacORwT7iz0mF9GEucchnMHfB5er2FFjQsxyeWWyeJkM6Bt3gYQ3LbcHPxZXFpVAYtFOuTrzYOCJrlZDx16g==" saltValue="QtCzIBktdS4NZkOEGcLTRQ==" spinCount="100000" sqref="IW67" name="Rango2_41_8_1"/>
    <protectedRange algorithmName="SHA-512" hashValue="Gqwr8n5jYbCESAqCFk8dpOzViQICBV+k0xoqBoQaZ5lHaRlvT9TZDB4yXtm+qC6OhD064ZDBOFWkwo+LHXu1sg==" saltValue="gEL9PCN2ekF2IxW9yqAGYA==" spinCount="100000" sqref="IS68:IS69" name="Rango2_40_2_9_1"/>
    <protectedRange algorithmName="SHA-512" hashValue="D8TacORwT7iz0mF9GEucchnMHfB5er2FFjQsxyeWWyeJkM6Bt3gYQ3LbcHPxZXFpVAYtFOuTrzYOCJrlZDx16g==" saltValue="QtCzIBktdS4NZkOEGcLTRQ==" spinCount="100000" sqref="IW68:IW69" name="Rango2_41_9_1"/>
    <protectedRange algorithmName="SHA-512" hashValue="Gqwr8n5jYbCESAqCFk8dpOzViQICBV+k0xoqBoQaZ5lHaRlvT9TZDB4yXtm+qC6OhD064ZDBOFWkwo+LHXu1sg==" saltValue="gEL9PCN2ekF2IxW9yqAGYA==" spinCount="100000" sqref="IS70" name="Rango2_40_2_10_1"/>
    <protectedRange algorithmName="SHA-512" hashValue="D8TacORwT7iz0mF9GEucchnMHfB5er2FFjQsxyeWWyeJkM6Bt3gYQ3LbcHPxZXFpVAYtFOuTrzYOCJrlZDx16g==" saltValue="QtCzIBktdS4NZkOEGcLTRQ==" spinCount="100000" sqref="IW70" name="Rango2_41_10_1"/>
    <protectedRange algorithmName="SHA-512" hashValue="Gqwr8n5jYbCESAqCFk8dpOzViQICBV+k0xoqBoQaZ5lHaRlvT9TZDB4yXtm+qC6OhD064ZDBOFWkwo+LHXu1sg==" saltValue="gEL9PCN2ekF2IxW9yqAGYA==" spinCount="100000" sqref="IS71" name="Rango2_40_2_11_1"/>
    <protectedRange algorithmName="SHA-512" hashValue="D8TacORwT7iz0mF9GEucchnMHfB5er2FFjQsxyeWWyeJkM6Bt3gYQ3LbcHPxZXFpVAYtFOuTrzYOCJrlZDx16g==" saltValue="QtCzIBktdS4NZkOEGcLTRQ==" spinCount="100000" sqref="IW71" name="Rango2_41_11_1"/>
    <protectedRange algorithmName="SHA-512" hashValue="Gqwr8n5jYbCESAqCFk8dpOzViQICBV+k0xoqBoQaZ5lHaRlvT9TZDB4yXtm+qC6OhD064ZDBOFWkwo+LHXu1sg==" saltValue="gEL9PCN2ekF2IxW9yqAGYA==" spinCount="100000" sqref="IS72:IS75" name="Rango2_40_2_13_1"/>
    <protectedRange algorithmName="SHA-512" hashValue="D8TacORwT7iz0mF9GEucchnMHfB5er2FFjQsxyeWWyeJkM6Bt3gYQ3LbcHPxZXFpVAYtFOuTrzYOCJrlZDx16g==" saltValue="QtCzIBktdS4NZkOEGcLTRQ==" spinCount="100000" sqref="IW72:IW75" name="Rango2_41_13_1"/>
    <protectedRange algorithmName="SHA-512" hashValue="Gqwr8n5jYbCESAqCFk8dpOzViQICBV+k0xoqBoQaZ5lHaRlvT9TZDB4yXtm+qC6OhD064ZDBOFWkwo+LHXu1sg==" saltValue="gEL9PCN2ekF2IxW9yqAGYA==" spinCount="100000" sqref="IS76" name="Rango2_40_2_13_2"/>
    <protectedRange algorithmName="SHA-512" hashValue="D8TacORwT7iz0mF9GEucchnMHfB5er2FFjQsxyeWWyeJkM6Bt3gYQ3LbcHPxZXFpVAYtFOuTrzYOCJrlZDx16g==" saltValue="QtCzIBktdS4NZkOEGcLTRQ==" spinCount="100000" sqref="IW76" name="Rango2_41_13_2"/>
    <protectedRange algorithmName="SHA-512" hashValue="Gqwr8n5jYbCESAqCFk8dpOzViQICBV+k0xoqBoQaZ5lHaRlvT9TZDB4yXtm+qC6OhD064ZDBOFWkwo+LHXu1sg==" saltValue="gEL9PCN2ekF2IxW9yqAGYA==" spinCount="100000" sqref="IS77:IS78" name="Rango2_40_2_13_3"/>
    <protectedRange algorithmName="SHA-512" hashValue="D8TacORwT7iz0mF9GEucchnMHfB5er2FFjQsxyeWWyeJkM6Bt3gYQ3LbcHPxZXFpVAYtFOuTrzYOCJrlZDx16g==" saltValue="QtCzIBktdS4NZkOEGcLTRQ==" spinCount="100000" sqref="IW77:IW78" name="Rango2_41_13_3"/>
    <protectedRange algorithmName="SHA-512" hashValue="Gqwr8n5jYbCESAqCFk8dpOzViQICBV+k0xoqBoQaZ5lHaRlvT9TZDB4yXtm+qC6OhD064ZDBOFWkwo+LHXu1sg==" saltValue="gEL9PCN2ekF2IxW9yqAGYA==" spinCount="100000" sqref="IS79:IS80" name="Rango2_40_2_13_4"/>
    <protectedRange algorithmName="SHA-512" hashValue="D8TacORwT7iz0mF9GEucchnMHfB5er2FFjQsxyeWWyeJkM6Bt3gYQ3LbcHPxZXFpVAYtFOuTrzYOCJrlZDx16g==" saltValue="QtCzIBktdS4NZkOEGcLTRQ==" spinCount="100000" sqref="IW79:IW80" name="Rango2_41_13_4"/>
    <protectedRange algorithmName="SHA-512" hashValue="Gqwr8n5jYbCESAqCFk8dpOzViQICBV+k0xoqBoQaZ5lHaRlvT9TZDB4yXtm+qC6OhD064ZDBOFWkwo+LHXu1sg==" saltValue="gEL9PCN2ekF2IxW9yqAGYA==" spinCount="100000" sqref="IS82:IS83" name="Rango2_40_2_24"/>
    <protectedRange algorithmName="SHA-512" hashValue="D8TacORwT7iz0mF9GEucchnMHfB5er2FFjQsxyeWWyeJkM6Bt3gYQ3LbcHPxZXFpVAYtFOuTrzYOCJrlZDx16g==" saltValue="QtCzIBktdS4NZkOEGcLTRQ==" spinCount="100000" sqref="IW83" name="Rango2_41_24"/>
    <protectedRange algorithmName="SHA-512" hashValue="Gqwr8n5jYbCESAqCFk8dpOzViQICBV+k0xoqBoQaZ5lHaRlvT9TZDB4yXtm+qC6OhD064ZDBOFWkwo+LHXu1sg==" saltValue="gEL9PCN2ekF2IxW9yqAGYA==" spinCount="100000" sqref="IS81" name="Rango2_40_2_13_5"/>
    <protectedRange algorithmName="SHA-512" hashValue="D8TacORwT7iz0mF9GEucchnMHfB5er2FFjQsxyeWWyeJkM6Bt3gYQ3LbcHPxZXFpVAYtFOuTrzYOCJrlZDx16g==" saltValue="QtCzIBktdS4NZkOEGcLTRQ==" spinCount="100000" sqref="IW81:IW82" name="Rango2_41_13_5"/>
    <protectedRange algorithmName="SHA-512" hashValue="Gqwr8n5jYbCESAqCFk8dpOzViQICBV+k0xoqBoQaZ5lHaRlvT9TZDB4yXtm+qC6OhD064ZDBOFWkwo+LHXu1sg==" saltValue="gEL9PCN2ekF2IxW9yqAGYA==" spinCount="100000" sqref="IS84:IS85" name="Rango2_40_2_25"/>
    <protectedRange algorithmName="SHA-512" hashValue="D8TacORwT7iz0mF9GEucchnMHfB5er2FFjQsxyeWWyeJkM6Bt3gYQ3LbcHPxZXFpVAYtFOuTrzYOCJrlZDx16g==" saltValue="QtCzIBktdS4NZkOEGcLTRQ==" spinCount="100000" sqref="IW84:IW85" name="Rango2_41_25"/>
    <protectedRange algorithmName="SHA-512" hashValue="Gqwr8n5jYbCESAqCFk8dpOzViQICBV+k0xoqBoQaZ5lHaRlvT9TZDB4yXtm+qC6OhD064ZDBOFWkwo+LHXu1sg==" saltValue="gEL9PCN2ekF2IxW9yqAGYA==" spinCount="100000" sqref="IS86" name="Rango2_40_2_26"/>
    <protectedRange algorithmName="SHA-512" hashValue="D8TacORwT7iz0mF9GEucchnMHfB5er2FFjQsxyeWWyeJkM6Bt3gYQ3LbcHPxZXFpVAYtFOuTrzYOCJrlZDx16g==" saltValue="QtCzIBktdS4NZkOEGcLTRQ==" spinCount="100000" sqref="IW86" name="Rango2_41_26"/>
    <protectedRange algorithmName="SHA-512" hashValue="Gqwr8n5jYbCESAqCFk8dpOzViQICBV+k0xoqBoQaZ5lHaRlvT9TZDB4yXtm+qC6OhD064ZDBOFWkwo+LHXu1sg==" saltValue="gEL9PCN2ekF2IxW9yqAGYA==" spinCount="100000" sqref="IS87" name="Rango2_40_2_27"/>
    <protectedRange algorithmName="SHA-512" hashValue="D8TacORwT7iz0mF9GEucchnMHfB5er2FFjQsxyeWWyeJkM6Bt3gYQ3LbcHPxZXFpVAYtFOuTrzYOCJrlZDx16g==" saltValue="QtCzIBktdS4NZkOEGcLTRQ==" spinCount="100000" sqref="IW87" name="Rango2_41_27"/>
    <protectedRange algorithmName="SHA-512" hashValue="6a5oYwZw9WJcgjqXpleUXH8uaqNEuymPPpeOb7lKBc1WoM6IG/DNyDLWmj2lYwxnZO2yhl+B61kwrxD9m9AdhQ==" saltValue="tdNQPzLQd+n9Ww064QJIaQ==" spinCount="100000" sqref="I88:I90" name="Rango2_61_16"/>
    <protectedRange algorithmName="SHA-512" hashValue="XM8+0Jh5zLWw02PI0Lt8dLqjTcW5ulySion19FAnruDN6QRp4UwcVqdfQxnOQAItgpWG7rNsELzjwy0iXOonxw==" saltValue="Sd4WFUedDfLKoMQTDrxJuQ==" spinCount="100000" sqref="K88:K90" name="Rango2_88_4_4_16"/>
    <protectedRange algorithmName="SHA-512" hashValue="EMMPgE8t/az1rHHzaZAQIhz+GQV0k2O/tQGA96sJqEEMzz1efIRa4CcLzC7iY9CCscto3g7dwz41haOE28iXYg==" saltValue="CVzFsG4X4LXUMo7796PiDQ==" spinCount="100000" sqref="L88:M90 J88:J90 B88:H88 B89:B90 D89:H90 C89:C124" name="Rango2_10_16"/>
    <protectedRange algorithmName="SHA-512" hashValue="6a5oYwZw9WJcgjqXpleUXH8uaqNEuymPPpeOb7lKBc1WoM6IG/DNyDLWmj2lYwxnZO2yhl+B61kwrxD9m9AdhQ==" saltValue="tdNQPzLQd+n9Ww064QJIaQ==" spinCount="100000" sqref="I91" name="Rango2_61_17"/>
    <protectedRange algorithmName="SHA-512" hashValue="XM8+0Jh5zLWw02PI0Lt8dLqjTcW5ulySion19FAnruDN6QRp4UwcVqdfQxnOQAItgpWG7rNsELzjwy0iXOonxw==" saltValue="Sd4WFUedDfLKoMQTDrxJuQ==" spinCount="100000" sqref="K91" name="Rango2_88_4_4_17"/>
    <protectedRange algorithmName="SHA-512" hashValue="EMMPgE8t/az1rHHzaZAQIhz+GQV0k2O/tQGA96sJqEEMzz1efIRa4CcLzC7iY9CCscto3g7dwz41haOE28iXYg==" saltValue="CVzFsG4X4LXUMo7796PiDQ==" spinCount="100000" sqref="L91:M91 J91 B91 D91:H91" name="Rango2_10_17"/>
    <protectedRange algorithmName="SHA-512" hashValue="6a5oYwZw9WJcgjqXpleUXH8uaqNEuymPPpeOb7lKBc1WoM6IG/DNyDLWmj2lYwxnZO2yhl+B61kwrxD9m9AdhQ==" saltValue="tdNQPzLQd+n9Ww064QJIaQ==" spinCount="100000" sqref="I92:I93" name="Rango2_61_18"/>
    <protectedRange algorithmName="SHA-512" hashValue="XM8+0Jh5zLWw02PI0Lt8dLqjTcW5ulySion19FAnruDN6QRp4UwcVqdfQxnOQAItgpWG7rNsELzjwy0iXOonxw==" saltValue="Sd4WFUedDfLKoMQTDrxJuQ==" spinCount="100000" sqref="K92:K93" name="Rango2_88_4_4_18"/>
    <protectedRange algorithmName="SHA-512" hashValue="EMMPgE8t/az1rHHzaZAQIhz+GQV0k2O/tQGA96sJqEEMzz1efIRa4CcLzC7iY9CCscto3g7dwz41haOE28iXYg==" saltValue="CVzFsG4X4LXUMo7796PiDQ==" spinCount="100000" sqref="L92:M93 J92:J93 B92:B93 D92:H93" name="Rango2_10_18"/>
    <protectedRange algorithmName="SHA-512" hashValue="6a5oYwZw9WJcgjqXpleUXH8uaqNEuymPPpeOb7lKBc1WoM6IG/DNyDLWmj2lYwxnZO2yhl+B61kwrxD9m9AdhQ==" saltValue="tdNQPzLQd+n9Ww064QJIaQ==" spinCount="100000" sqref="I94" name="Rango2_61_19"/>
    <protectedRange algorithmName="SHA-512" hashValue="XM8+0Jh5zLWw02PI0Lt8dLqjTcW5ulySion19FAnruDN6QRp4UwcVqdfQxnOQAItgpWG7rNsELzjwy0iXOonxw==" saltValue="Sd4WFUedDfLKoMQTDrxJuQ==" spinCount="100000" sqref="K94" name="Rango2_88_4_4_19"/>
    <protectedRange algorithmName="SHA-512" hashValue="EMMPgE8t/az1rHHzaZAQIhz+GQV0k2O/tQGA96sJqEEMzz1efIRa4CcLzC7iY9CCscto3g7dwz41haOE28iXYg==" saltValue="CVzFsG4X4LXUMo7796PiDQ==" spinCount="100000" sqref="L94:M94 J94 B94 D94:H94" name="Rango2_10_19"/>
    <protectedRange algorithmName="SHA-512" hashValue="6a5oYwZw9WJcgjqXpleUXH8uaqNEuymPPpeOb7lKBc1WoM6IG/DNyDLWmj2lYwxnZO2yhl+B61kwrxD9m9AdhQ==" saltValue="tdNQPzLQd+n9Ww064QJIaQ==" spinCount="100000" sqref="I95" name="Rango2_61_20"/>
    <protectedRange algorithmName="SHA-512" hashValue="XM8+0Jh5zLWw02PI0Lt8dLqjTcW5ulySion19FAnruDN6QRp4UwcVqdfQxnOQAItgpWG7rNsELzjwy0iXOonxw==" saltValue="Sd4WFUedDfLKoMQTDrxJuQ==" spinCount="100000" sqref="K95" name="Rango2_88_4_4_20"/>
    <protectedRange algorithmName="SHA-512" hashValue="EMMPgE8t/az1rHHzaZAQIhz+GQV0k2O/tQGA96sJqEEMzz1efIRa4CcLzC7iY9CCscto3g7dwz41haOE28iXYg==" saltValue="CVzFsG4X4LXUMo7796PiDQ==" spinCount="100000" sqref="L95:M95 J95 B95 D95:H95" name="Rango2_10_20"/>
    <protectedRange algorithmName="SHA-512" hashValue="6a5oYwZw9WJcgjqXpleUXH8uaqNEuymPPpeOb7lKBc1WoM6IG/DNyDLWmj2lYwxnZO2yhl+B61kwrxD9m9AdhQ==" saltValue="tdNQPzLQd+n9Ww064QJIaQ==" spinCount="100000" sqref="I96" name="Rango2_61_21"/>
    <protectedRange algorithmName="SHA-512" hashValue="XM8+0Jh5zLWw02PI0Lt8dLqjTcW5ulySion19FAnruDN6QRp4UwcVqdfQxnOQAItgpWG7rNsELzjwy0iXOonxw==" saltValue="Sd4WFUedDfLKoMQTDrxJuQ==" spinCount="100000" sqref="K96" name="Rango2_88_4_4_21"/>
    <protectedRange algorithmName="SHA-512" hashValue="EMMPgE8t/az1rHHzaZAQIhz+GQV0k2O/tQGA96sJqEEMzz1efIRa4CcLzC7iY9CCscto3g7dwz41haOE28iXYg==" saltValue="CVzFsG4X4LXUMo7796PiDQ==" spinCount="100000" sqref="L96:M96 J96 B96 D96:H96" name="Rango2_10_21"/>
    <protectedRange algorithmName="SHA-512" hashValue="6a5oYwZw9WJcgjqXpleUXH8uaqNEuymPPpeOb7lKBc1WoM6IG/DNyDLWmj2lYwxnZO2yhl+B61kwrxD9m9AdhQ==" saltValue="tdNQPzLQd+n9Ww064QJIaQ==" spinCount="100000" sqref="I97:I98" name="Rango2_61_22"/>
    <protectedRange algorithmName="SHA-512" hashValue="XM8+0Jh5zLWw02PI0Lt8dLqjTcW5ulySion19FAnruDN6QRp4UwcVqdfQxnOQAItgpWG7rNsELzjwy0iXOonxw==" saltValue="Sd4WFUedDfLKoMQTDrxJuQ==" spinCount="100000" sqref="K97:K98" name="Rango2_88_4_4_22"/>
    <protectedRange algorithmName="SHA-512" hashValue="EMMPgE8t/az1rHHzaZAQIhz+GQV0k2O/tQGA96sJqEEMzz1efIRa4CcLzC7iY9CCscto3g7dwz41haOE28iXYg==" saltValue="CVzFsG4X4LXUMo7796PiDQ==" spinCount="100000" sqref="L97:M98 J97:J98 B97:B98 D97:H98" name="Rango2_10_22"/>
    <protectedRange algorithmName="SHA-512" hashValue="6a5oYwZw9WJcgjqXpleUXH8uaqNEuymPPpeOb7lKBc1WoM6IG/DNyDLWmj2lYwxnZO2yhl+B61kwrxD9m9AdhQ==" saltValue="tdNQPzLQd+n9Ww064QJIaQ==" spinCount="100000" sqref="I99:I100" name="Rango2_61_24"/>
    <protectedRange algorithmName="SHA-512" hashValue="XM8+0Jh5zLWw02PI0Lt8dLqjTcW5ulySion19FAnruDN6QRp4UwcVqdfQxnOQAItgpWG7rNsELzjwy0iXOonxw==" saltValue="Sd4WFUedDfLKoMQTDrxJuQ==" spinCount="100000" sqref="K99:K100" name="Rango2_88_4_4_24"/>
    <protectedRange algorithmName="SHA-512" hashValue="EMMPgE8t/az1rHHzaZAQIhz+GQV0k2O/tQGA96sJqEEMzz1efIRa4CcLzC7iY9CCscto3g7dwz41haOE28iXYg==" saltValue="CVzFsG4X4LXUMo7796PiDQ==" spinCount="100000" sqref="L99:M100 J99:J100 B99:B100 D99:H100" name="Rango2_10_24"/>
    <protectedRange algorithmName="SHA-512" hashValue="6a5oYwZw9WJcgjqXpleUXH8uaqNEuymPPpeOb7lKBc1WoM6IG/DNyDLWmj2lYwxnZO2yhl+B61kwrxD9m9AdhQ==" saltValue="tdNQPzLQd+n9Ww064QJIaQ==" spinCount="100000" sqref="I101:I102" name="Rango2_61_25"/>
    <protectedRange algorithmName="SHA-512" hashValue="XM8+0Jh5zLWw02PI0Lt8dLqjTcW5ulySion19FAnruDN6QRp4UwcVqdfQxnOQAItgpWG7rNsELzjwy0iXOonxw==" saltValue="Sd4WFUedDfLKoMQTDrxJuQ==" spinCount="100000" sqref="K101:K102" name="Rango2_88_4_4_25"/>
    <protectedRange algorithmName="SHA-512" hashValue="EMMPgE8t/az1rHHzaZAQIhz+GQV0k2O/tQGA96sJqEEMzz1efIRa4CcLzC7iY9CCscto3g7dwz41haOE28iXYg==" saltValue="CVzFsG4X4LXUMo7796PiDQ==" spinCount="100000" sqref="L101:M102 J101:J102 B101:B102 D101:H102" name="Rango2_10_25"/>
    <protectedRange algorithmName="SHA-512" hashValue="6a5oYwZw9WJcgjqXpleUXH8uaqNEuymPPpeOb7lKBc1WoM6IG/DNyDLWmj2lYwxnZO2yhl+B61kwrxD9m9AdhQ==" saltValue="tdNQPzLQd+n9Ww064QJIaQ==" spinCount="100000" sqref="I103:I112" name="Rango2_61_26"/>
    <protectedRange algorithmName="SHA-512" hashValue="XM8+0Jh5zLWw02PI0Lt8dLqjTcW5ulySion19FAnruDN6QRp4UwcVqdfQxnOQAItgpWG7rNsELzjwy0iXOonxw==" saltValue="Sd4WFUedDfLKoMQTDrxJuQ==" spinCount="100000" sqref="K103:K112" name="Rango2_88_4_4_26"/>
    <protectedRange algorithmName="SHA-512" hashValue="EMMPgE8t/az1rHHzaZAQIhz+GQV0k2O/tQGA96sJqEEMzz1efIRa4CcLzC7iY9CCscto3g7dwz41haOE28iXYg==" saltValue="CVzFsG4X4LXUMo7796PiDQ==" spinCount="100000" sqref="L103:M112 J103:J112 B103:B112 D103:H112" name="Rango2_10_26"/>
    <protectedRange algorithmName="SHA-512" hashValue="6a5oYwZw9WJcgjqXpleUXH8uaqNEuymPPpeOb7lKBc1WoM6IG/DNyDLWmj2lYwxnZO2yhl+B61kwrxD9m9AdhQ==" saltValue="tdNQPzLQd+n9Ww064QJIaQ==" spinCount="100000" sqref="I113:I116" name="Rango2_61_27"/>
    <protectedRange algorithmName="SHA-512" hashValue="XM8+0Jh5zLWw02PI0Lt8dLqjTcW5ulySion19FAnruDN6QRp4UwcVqdfQxnOQAItgpWG7rNsELzjwy0iXOonxw==" saltValue="Sd4WFUedDfLKoMQTDrxJuQ==" spinCount="100000" sqref="K113:K116" name="Rango2_88_4_4_27"/>
    <protectedRange algorithmName="SHA-512" hashValue="EMMPgE8t/az1rHHzaZAQIhz+GQV0k2O/tQGA96sJqEEMzz1efIRa4CcLzC7iY9CCscto3g7dwz41haOE28iXYg==" saltValue="CVzFsG4X4LXUMo7796PiDQ==" spinCount="100000" sqref="L113:M116 J113:J116 B113:B116 D113:H116" name="Rango2_10_27"/>
    <protectedRange algorithmName="SHA-512" hashValue="6a5oYwZw9WJcgjqXpleUXH8uaqNEuymPPpeOb7lKBc1WoM6IG/DNyDLWmj2lYwxnZO2yhl+B61kwrxD9m9AdhQ==" saltValue="tdNQPzLQd+n9Ww064QJIaQ==" spinCount="100000" sqref="I117:I124" name="Rango2_61_28"/>
    <protectedRange algorithmName="SHA-512" hashValue="XM8+0Jh5zLWw02PI0Lt8dLqjTcW5ulySion19FAnruDN6QRp4UwcVqdfQxnOQAItgpWG7rNsELzjwy0iXOonxw==" saltValue="Sd4WFUedDfLKoMQTDrxJuQ==" spinCount="100000" sqref="K117:K124" name="Rango2_88_4_4_28"/>
    <protectedRange algorithmName="SHA-512" hashValue="EMMPgE8t/az1rHHzaZAQIhz+GQV0k2O/tQGA96sJqEEMzz1efIRa4CcLzC7iY9CCscto3g7dwz41haOE28iXYg==" saltValue="CVzFsG4X4LXUMo7796PiDQ==" spinCount="100000" sqref="L117:M124 J117:J124 B117:B124 D117:H124" name="Rango2_10_28"/>
    <protectedRange algorithmName="SHA-512" hashValue="RQ91b7oAw60DVtcgB2vRpial2kSdzJx5guGCTYUwXYkKrtrUHfiYnLf9R+SNpYXlJDYpyEJLhcWwP0EqNN86dQ==" saltValue="W3RbH3zrcY9sy39xNwXNxg==" spinCount="100000" sqref="BA88:BI90 BV88:BY90" name="Rango2_88_99_30"/>
    <protectedRange algorithmName="SHA-512" hashValue="fMbmUM1DQ7FuAPRNvFL5mPdHUYjQnlLFhkuaxvHguaqR7aWyDxcmJs0jLYQfQKY+oyhsMb4Lew4VL6i7um3/ew==" saltValue="ydaTm0CeH8+/cYqoL/AMaQ==" spinCount="100000" sqref="AU88:AU90 AW88:AZ90" name="Rango2_88_91_27"/>
    <protectedRange algorithmName="SHA-512" hashValue="CHipOQaT63FWw628cQcXXJRZlrbNZ7OgmnEbDx38UmmH7z19GRYEzXFiVOzHAy1OAaAbST7g2bHZHDKQp2qm3w==" saltValue="iRVuL+373yLHv0ZHzS9qog==" spinCount="100000" sqref="AG88:AH90 AJ88:AJ90 AL88:AL90" name="Rango2_88_7_5_30"/>
    <protectedRange algorithmName="SHA-512" hashValue="NkG6oHuDGvGBEiLAAq8MEJHEfLQUMyjihfH+DBXhT+eQW0r1yri7tOJEFRM9nbOejjjXiviq9RFo7KB7wF+xJA==" saltValue="bpjB0AAANu2X/PeR3eiFkA==" spinCount="100000" sqref="AM88:AS90" name="Rango2_88_65_28"/>
    <protectedRange algorithmName="SHA-512" hashValue="fPHvtIAf3pQeZUoAI9C2/vdXMHBpqqEq+67P5Ypyu4+9IWqs3yc9TZcMWQ0THLxUwqseQPyVvakuYFtCwJHsxA==" saltValue="QHIogSs2PrwAfdqa9PAOFQ==" spinCount="100000" sqref="AC88:AC90" name="Rango2_88_5_5_28"/>
    <protectedRange algorithmName="SHA-512" hashValue="LEEeiU6pKqm7TAP46VGlz0q+evvFwpT/0iLpRuWuQ7MacbP0OGL1/FSmrIEOg2rb6M+Jla2bPbVWiGag27j87w==" saltValue="HEVt+pS5OloNDlqSnzGLLw==" spinCount="100000" sqref="AI88:AI90" name="Rango2_8_7_28"/>
    <protectedRange algorithmName="SHA-512" hashValue="q2z5hEFmXS0v2chiPTC/VCoDWNlnhp+Xe6Ybfxe48vIsnB/KTJQxJv+pFUnCXfZ9T6vyJopuqFFNROfQTW/JUw==" saltValue="IctfdGJb5tOTpq+KPi9vww==" spinCount="100000" sqref="AE88:AF90" name="Rango2_88_39_70"/>
    <protectedRange algorithmName="SHA-512" hashValue="AYYX88LSDB6RDNMvSqt0KPGWPjBqTk56tMxTOlv5QD61MGTKAAQnSnudvNDWPN0Bbllh2qRQC+P5uq7goxjdrw==" saltValue="i/iPMewnks1FoXYOjKMEVg==" spinCount="100000" sqref="AB88:AB90" name="Rango2_87_6_28"/>
    <protectedRange algorithmName="SHA-512" hashValue="NUll9P9xh7KbSfMYpMxsRZLfDw/y/AzW2LSWlpXVscBDqiAxmzo71xjs+a2lh+jRa7pceOC849slke4+ZKx8LA==" saltValue="8qbkKpQ+CiQuLnqgShNvXA==" spinCount="100000" sqref="T88:T90" name="Rango2_88_6_28"/>
    <protectedRange algorithmName="SHA-512" hashValue="KHhv3JU/LRdRrRTxxkgFceEHPZ5UzadmpZRZR3zmQRnPvkUJZuanRafIJ+qde0IWwLZSvFIQDyUAHq6v6k7XIg==" saltValue="2GKG1kCzVNNcn+vbOPuhJA==" spinCount="100000" sqref="Q88:Q90" name="Rango2_2_5_28"/>
    <protectedRange algorithmName="SHA-512" hashValue="XZw03RosI/l0z9FxmTtF29EdZ7P+4+ybhqoaAAUmURojSR5XbGfjC4f2i8gMqfY+RI9JvfdCA6PSh9TduXfUxA==" saltValue="5TPtLq2WoiRSae/yaDPnTw==" spinCount="100000" sqref="AT88:AT90 AV88:AV90 U88:AA90 CJ88:CK90 CS88:CT90 CP88:CQ90 CV88:CY90 BR88:BU90 BZ88:CB90 CE88:CF90 O88:O90 R88:S90 BJ88:BL88 DA88:DN90 BJ90:BL90 BJ89:BK89" name="Rango2_99_99"/>
    <protectedRange algorithmName="SHA-512" hashValue="RQ91b7oAw60DVtcgB2vRpial2kSdzJx5guGCTYUwXYkKrtrUHfiYnLf9R+SNpYXlJDYpyEJLhcWwP0EqNN86dQ==" saltValue="W3RbH3zrcY9sy39xNwXNxg==" spinCount="100000" sqref="BA91:BI91 BV91:BY91" name="Rango2_88_99_31"/>
    <protectedRange algorithmName="SHA-512" hashValue="fMbmUM1DQ7FuAPRNvFL5mPdHUYjQnlLFhkuaxvHguaqR7aWyDxcmJs0jLYQfQKY+oyhsMb4Lew4VL6i7um3/ew==" saltValue="ydaTm0CeH8+/cYqoL/AMaQ==" spinCount="100000" sqref="AU91 AW91:AZ91" name="Rango2_88_91_28"/>
    <protectedRange algorithmName="SHA-512" hashValue="CHipOQaT63FWw628cQcXXJRZlrbNZ7OgmnEbDx38UmmH7z19GRYEzXFiVOzHAy1OAaAbST7g2bHZHDKQp2qm3w==" saltValue="iRVuL+373yLHv0ZHzS9qog==" spinCount="100000" sqref="AG91:AH91 AJ91 AL91" name="Rango2_88_7_5_31"/>
    <protectedRange algorithmName="SHA-512" hashValue="NkG6oHuDGvGBEiLAAq8MEJHEfLQUMyjihfH+DBXhT+eQW0r1yri7tOJEFRM9nbOejjjXiviq9RFo7KB7wF+xJA==" saltValue="bpjB0AAANu2X/PeR3eiFkA==" spinCount="100000" sqref="AM91:AS91" name="Rango2_88_65_29"/>
    <protectedRange algorithmName="SHA-512" hashValue="fPHvtIAf3pQeZUoAI9C2/vdXMHBpqqEq+67P5Ypyu4+9IWqs3yc9TZcMWQ0THLxUwqseQPyVvakuYFtCwJHsxA==" saltValue="QHIogSs2PrwAfdqa9PAOFQ==" spinCount="100000" sqref="AC91" name="Rango2_88_5_5_29"/>
    <protectedRange algorithmName="SHA-512" hashValue="LEEeiU6pKqm7TAP46VGlz0q+evvFwpT/0iLpRuWuQ7MacbP0OGL1/FSmrIEOg2rb6M+Jla2bPbVWiGag27j87w==" saltValue="HEVt+pS5OloNDlqSnzGLLw==" spinCount="100000" sqref="AI91" name="Rango2_8_7_29"/>
    <protectedRange algorithmName="SHA-512" hashValue="q2z5hEFmXS0v2chiPTC/VCoDWNlnhp+Xe6Ybfxe48vIsnB/KTJQxJv+pFUnCXfZ9T6vyJopuqFFNROfQTW/JUw==" saltValue="IctfdGJb5tOTpq+KPi9vww==" spinCount="100000" sqref="AE91:AF91" name="Rango2_88_39_71"/>
    <protectedRange algorithmName="SHA-512" hashValue="AYYX88LSDB6RDNMvSqt0KPGWPjBqTk56tMxTOlv5QD61MGTKAAQnSnudvNDWPN0Bbllh2qRQC+P5uq7goxjdrw==" saltValue="i/iPMewnks1FoXYOjKMEVg==" spinCount="100000" sqref="AB91" name="Rango2_87_6_29"/>
    <protectedRange algorithmName="SHA-512" hashValue="NUll9P9xh7KbSfMYpMxsRZLfDw/y/AzW2LSWlpXVscBDqiAxmzo71xjs+a2lh+jRa7pceOC849slke4+ZKx8LA==" saltValue="8qbkKpQ+CiQuLnqgShNvXA==" spinCount="100000" sqref="T91" name="Rango2_88_6_29"/>
    <protectedRange algorithmName="SHA-512" hashValue="KHhv3JU/LRdRrRTxxkgFceEHPZ5UzadmpZRZR3zmQRnPvkUJZuanRafIJ+qde0IWwLZSvFIQDyUAHq6v6k7XIg==" saltValue="2GKG1kCzVNNcn+vbOPuhJA==" spinCount="100000" sqref="Q91" name="Rango2_2_5_29"/>
    <protectedRange algorithmName="SHA-512" hashValue="RQ91b7oAw60DVtcgB2vRpial2kSdzJx5guGCTYUwXYkKrtrUHfiYnLf9R+SNpYXlJDYpyEJLhcWwP0EqNN86dQ==" saltValue="W3RbH3zrcY9sy39xNwXNxg==" spinCount="100000" sqref="BA92:BI93 BV92:BY93" name="Rango2_88_99_32"/>
    <protectedRange algorithmName="SHA-512" hashValue="fMbmUM1DQ7FuAPRNvFL5mPdHUYjQnlLFhkuaxvHguaqR7aWyDxcmJs0jLYQfQKY+oyhsMb4Lew4VL6i7um3/ew==" saltValue="ydaTm0CeH8+/cYqoL/AMaQ==" spinCount="100000" sqref="AU92:AU93 AW92:AZ93" name="Rango2_88_91_29"/>
    <protectedRange algorithmName="SHA-512" hashValue="CHipOQaT63FWw628cQcXXJRZlrbNZ7OgmnEbDx38UmmH7z19GRYEzXFiVOzHAy1OAaAbST7g2bHZHDKQp2qm3w==" saltValue="iRVuL+373yLHv0ZHzS9qog==" spinCount="100000" sqref="AG92:AH93 AJ92:AJ93 AL92:AL93" name="Rango2_88_7_5_32"/>
    <protectedRange algorithmName="SHA-512" hashValue="NkG6oHuDGvGBEiLAAq8MEJHEfLQUMyjihfH+DBXhT+eQW0r1yri7tOJEFRM9nbOejjjXiviq9RFo7KB7wF+xJA==" saltValue="bpjB0AAANu2X/PeR3eiFkA==" spinCount="100000" sqref="AM92:AS93" name="Rango2_88_65_30"/>
    <protectedRange algorithmName="SHA-512" hashValue="fPHvtIAf3pQeZUoAI9C2/vdXMHBpqqEq+67P5Ypyu4+9IWqs3yc9TZcMWQ0THLxUwqseQPyVvakuYFtCwJHsxA==" saltValue="QHIogSs2PrwAfdqa9PAOFQ==" spinCount="100000" sqref="AC92:AC93" name="Rango2_88_5_5_30"/>
    <protectedRange algorithmName="SHA-512" hashValue="LEEeiU6pKqm7TAP46VGlz0q+evvFwpT/0iLpRuWuQ7MacbP0OGL1/FSmrIEOg2rb6M+Jla2bPbVWiGag27j87w==" saltValue="HEVt+pS5OloNDlqSnzGLLw==" spinCount="100000" sqref="AI92:AI93" name="Rango2_8_7_30"/>
    <protectedRange algorithmName="SHA-512" hashValue="q2z5hEFmXS0v2chiPTC/VCoDWNlnhp+Xe6Ybfxe48vIsnB/KTJQxJv+pFUnCXfZ9T6vyJopuqFFNROfQTW/JUw==" saltValue="IctfdGJb5tOTpq+KPi9vww==" spinCount="100000" sqref="AE92:AF93" name="Rango2_88_39_72"/>
    <protectedRange algorithmName="SHA-512" hashValue="AYYX88LSDB6RDNMvSqt0KPGWPjBqTk56tMxTOlv5QD61MGTKAAQnSnudvNDWPN0Bbllh2qRQC+P5uq7goxjdrw==" saltValue="i/iPMewnks1FoXYOjKMEVg==" spinCount="100000" sqref="AB92:AB93" name="Rango2_87_6_30"/>
    <protectedRange algorithmName="SHA-512" hashValue="NUll9P9xh7KbSfMYpMxsRZLfDw/y/AzW2LSWlpXVscBDqiAxmzo71xjs+a2lh+jRa7pceOC849slke4+ZKx8LA==" saltValue="8qbkKpQ+CiQuLnqgShNvXA==" spinCount="100000" sqref="T92:T93" name="Rango2_88_6_30"/>
    <protectedRange algorithmName="SHA-512" hashValue="KHhv3JU/LRdRrRTxxkgFceEHPZ5UzadmpZRZR3zmQRnPvkUJZuanRafIJ+qde0IWwLZSvFIQDyUAHq6v6k7XIg==" saltValue="2GKG1kCzVNNcn+vbOPuhJA==" spinCount="100000" sqref="Q92:Q93" name="Rango2_2_5_30"/>
    <protectedRange algorithmName="SHA-512" hashValue="RQ91b7oAw60DVtcgB2vRpial2kSdzJx5guGCTYUwXYkKrtrUHfiYnLf9R+SNpYXlJDYpyEJLhcWwP0EqNN86dQ==" saltValue="W3RbH3zrcY9sy39xNwXNxg==" spinCount="100000" sqref="BA94:BI94 BV94:BY94" name="Rango2_88_99_33"/>
    <protectedRange algorithmName="SHA-512" hashValue="fMbmUM1DQ7FuAPRNvFL5mPdHUYjQnlLFhkuaxvHguaqR7aWyDxcmJs0jLYQfQKY+oyhsMb4Lew4VL6i7um3/ew==" saltValue="ydaTm0CeH8+/cYqoL/AMaQ==" spinCount="100000" sqref="AU94 AW94:AZ94" name="Rango2_88_91_30"/>
    <protectedRange algorithmName="SHA-512" hashValue="CHipOQaT63FWw628cQcXXJRZlrbNZ7OgmnEbDx38UmmH7z19GRYEzXFiVOzHAy1OAaAbST7g2bHZHDKQp2qm3w==" saltValue="iRVuL+373yLHv0ZHzS9qog==" spinCount="100000" sqref="AG94:AH94 AJ94 AL94" name="Rango2_88_7_5_33"/>
    <protectedRange algorithmName="SHA-512" hashValue="NkG6oHuDGvGBEiLAAq8MEJHEfLQUMyjihfH+DBXhT+eQW0r1yri7tOJEFRM9nbOejjjXiviq9RFo7KB7wF+xJA==" saltValue="bpjB0AAANu2X/PeR3eiFkA==" spinCount="100000" sqref="AM94:AS94" name="Rango2_88_65_31"/>
    <protectedRange algorithmName="SHA-512" hashValue="fPHvtIAf3pQeZUoAI9C2/vdXMHBpqqEq+67P5Ypyu4+9IWqs3yc9TZcMWQ0THLxUwqseQPyVvakuYFtCwJHsxA==" saltValue="QHIogSs2PrwAfdqa9PAOFQ==" spinCount="100000" sqref="AC94" name="Rango2_88_5_5_31"/>
    <protectedRange algorithmName="SHA-512" hashValue="LEEeiU6pKqm7TAP46VGlz0q+evvFwpT/0iLpRuWuQ7MacbP0OGL1/FSmrIEOg2rb6M+Jla2bPbVWiGag27j87w==" saltValue="HEVt+pS5OloNDlqSnzGLLw==" spinCount="100000" sqref="AI94" name="Rango2_8_7_31"/>
    <protectedRange algorithmName="SHA-512" hashValue="q2z5hEFmXS0v2chiPTC/VCoDWNlnhp+Xe6Ybfxe48vIsnB/KTJQxJv+pFUnCXfZ9T6vyJopuqFFNROfQTW/JUw==" saltValue="IctfdGJb5tOTpq+KPi9vww==" spinCount="100000" sqref="AE94:AF94" name="Rango2_88_39_73"/>
    <protectedRange algorithmName="SHA-512" hashValue="AYYX88LSDB6RDNMvSqt0KPGWPjBqTk56tMxTOlv5QD61MGTKAAQnSnudvNDWPN0Bbllh2qRQC+P5uq7goxjdrw==" saltValue="i/iPMewnks1FoXYOjKMEVg==" spinCount="100000" sqref="AB94" name="Rango2_87_6_31"/>
    <protectedRange algorithmName="SHA-512" hashValue="NUll9P9xh7KbSfMYpMxsRZLfDw/y/AzW2LSWlpXVscBDqiAxmzo71xjs+a2lh+jRa7pceOC849slke4+ZKx8LA==" saltValue="8qbkKpQ+CiQuLnqgShNvXA==" spinCount="100000" sqref="T94" name="Rango2_88_6_31"/>
    <protectedRange algorithmName="SHA-512" hashValue="KHhv3JU/LRdRrRTxxkgFceEHPZ5UzadmpZRZR3zmQRnPvkUJZuanRafIJ+qde0IWwLZSvFIQDyUAHq6v6k7XIg==" saltValue="2GKG1kCzVNNcn+vbOPuhJA==" spinCount="100000" sqref="Q94" name="Rango2_2_5_31"/>
    <protectedRange algorithmName="SHA-512" hashValue="RQ91b7oAw60DVtcgB2vRpial2kSdzJx5guGCTYUwXYkKrtrUHfiYnLf9R+SNpYXlJDYpyEJLhcWwP0EqNN86dQ==" saltValue="W3RbH3zrcY9sy39xNwXNxg==" spinCount="100000" sqref="BA95:BI95 BV95:BY95" name="Rango2_88_99_34"/>
    <protectedRange algorithmName="SHA-512" hashValue="fMbmUM1DQ7FuAPRNvFL5mPdHUYjQnlLFhkuaxvHguaqR7aWyDxcmJs0jLYQfQKY+oyhsMb4Lew4VL6i7um3/ew==" saltValue="ydaTm0CeH8+/cYqoL/AMaQ==" spinCount="100000" sqref="AU95 AW95:AZ95" name="Rango2_88_91_31"/>
    <protectedRange algorithmName="SHA-512" hashValue="CHipOQaT63FWw628cQcXXJRZlrbNZ7OgmnEbDx38UmmH7z19GRYEzXFiVOzHAy1OAaAbST7g2bHZHDKQp2qm3w==" saltValue="iRVuL+373yLHv0ZHzS9qog==" spinCount="100000" sqref="AG95:AH95 AJ95 AL95" name="Rango2_88_7_5_34"/>
    <protectedRange algorithmName="SHA-512" hashValue="NkG6oHuDGvGBEiLAAq8MEJHEfLQUMyjihfH+DBXhT+eQW0r1yri7tOJEFRM9nbOejjjXiviq9RFo7KB7wF+xJA==" saltValue="bpjB0AAANu2X/PeR3eiFkA==" spinCount="100000" sqref="AM95:AS95" name="Rango2_88_65_32"/>
    <protectedRange algorithmName="SHA-512" hashValue="fPHvtIAf3pQeZUoAI9C2/vdXMHBpqqEq+67P5Ypyu4+9IWqs3yc9TZcMWQ0THLxUwqseQPyVvakuYFtCwJHsxA==" saltValue="QHIogSs2PrwAfdqa9PAOFQ==" spinCount="100000" sqref="AC95" name="Rango2_88_5_5_32"/>
    <protectedRange algorithmName="SHA-512" hashValue="LEEeiU6pKqm7TAP46VGlz0q+evvFwpT/0iLpRuWuQ7MacbP0OGL1/FSmrIEOg2rb6M+Jla2bPbVWiGag27j87w==" saltValue="HEVt+pS5OloNDlqSnzGLLw==" spinCount="100000" sqref="AI95" name="Rango2_8_7_32"/>
    <protectedRange algorithmName="SHA-512" hashValue="q2z5hEFmXS0v2chiPTC/VCoDWNlnhp+Xe6Ybfxe48vIsnB/KTJQxJv+pFUnCXfZ9T6vyJopuqFFNROfQTW/JUw==" saltValue="IctfdGJb5tOTpq+KPi9vww==" spinCount="100000" sqref="AE95:AF95" name="Rango2_88_39_74"/>
    <protectedRange algorithmName="SHA-512" hashValue="AYYX88LSDB6RDNMvSqt0KPGWPjBqTk56tMxTOlv5QD61MGTKAAQnSnudvNDWPN0Bbllh2qRQC+P5uq7goxjdrw==" saltValue="i/iPMewnks1FoXYOjKMEVg==" spinCount="100000" sqref="AB95" name="Rango2_87_6_32"/>
    <protectedRange algorithmName="SHA-512" hashValue="NUll9P9xh7KbSfMYpMxsRZLfDw/y/AzW2LSWlpXVscBDqiAxmzo71xjs+a2lh+jRa7pceOC849slke4+ZKx8LA==" saltValue="8qbkKpQ+CiQuLnqgShNvXA==" spinCount="100000" sqref="T95" name="Rango2_88_6_32"/>
    <protectedRange algorithmName="SHA-512" hashValue="KHhv3JU/LRdRrRTxxkgFceEHPZ5UzadmpZRZR3zmQRnPvkUJZuanRafIJ+qde0IWwLZSvFIQDyUAHq6v6k7XIg==" saltValue="2GKG1kCzVNNcn+vbOPuhJA==" spinCount="100000" sqref="Q95" name="Rango2_2_5_32"/>
    <protectedRange algorithmName="SHA-512" hashValue="RQ91b7oAw60DVtcgB2vRpial2kSdzJx5guGCTYUwXYkKrtrUHfiYnLf9R+SNpYXlJDYpyEJLhcWwP0EqNN86dQ==" saltValue="W3RbH3zrcY9sy39xNwXNxg==" spinCount="100000" sqref="BA96:BI96 BV96:BY96" name="Rango2_88_99_35"/>
    <protectedRange algorithmName="SHA-512" hashValue="fMbmUM1DQ7FuAPRNvFL5mPdHUYjQnlLFhkuaxvHguaqR7aWyDxcmJs0jLYQfQKY+oyhsMb4Lew4VL6i7um3/ew==" saltValue="ydaTm0CeH8+/cYqoL/AMaQ==" spinCount="100000" sqref="AU96 AW96:AZ96" name="Rango2_88_91_32"/>
    <protectedRange algorithmName="SHA-512" hashValue="CHipOQaT63FWw628cQcXXJRZlrbNZ7OgmnEbDx38UmmH7z19GRYEzXFiVOzHAy1OAaAbST7g2bHZHDKQp2qm3w==" saltValue="iRVuL+373yLHv0ZHzS9qog==" spinCount="100000" sqref="AG96:AH96 AJ96 AL96" name="Rango2_88_7_5_35"/>
    <protectedRange algorithmName="SHA-512" hashValue="NkG6oHuDGvGBEiLAAq8MEJHEfLQUMyjihfH+DBXhT+eQW0r1yri7tOJEFRM9nbOejjjXiviq9RFo7KB7wF+xJA==" saltValue="bpjB0AAANu2X/PeR3eiFkA==" spinCount="100000" sqref="AM96:AS96" name="Rango2_88_65_33"/>
    <protectedRange algorithmName="SHA-512" hashValue="fPHvtIAf3pQeZUoAI9C2/vdXMHBpqqEq+67P5Ypyu4+9IWqs3yc9TZcMWQ0THLxUwqseQPyVvakuYFtCwJHsxA==" saltValue="QHIogSs2PrwAfdqa9PAOFQ==" spinCount="100000" sqref="AC96" name="Rango2_88_5_5_33"/>
    <protectedRange algorithmName="SHA-512" hashValue="LEEeiU6pKqm7TAP46VGlz0q+evvFwpT/0iLpRuWuQ7MacbP0OGL1/FSmrIEOg2rb6M+Jla2bPbVWiGag27j87w==" saltValue="HEVt+pS5OloNDlqSnzGLLw==" spinCount="100000" sqref="AI96" name="Rango2_8_7_33"/>
    <protectedRange algorithmName="SHA-512" hashValue="q2z5hEFmXS0v2chiPTC/VCoDWNlnhp+Xe6Ybfxe48vIsnB/KTJQxJv+pFUnCXfZ9T6vyJopuqFFNROfQTW/JUw==" saltValue="IctfdGJb5tOTpq+KPi9vww==" spinCount="100000" sqref="AE96:AF96" name="Rango2_88_39_75"/>
    <protectedRange algorithmName="SHA-512" hashValue="AYYX88LSDB6RDNMvSqt0KPGWPjBqTk56tMxTOlv5QD61MGTKAAQnSnudvNDWPN0Bbllh2qRQC+P5uq7goxjdrw==" saltValue="i/iPMewnks1FoXYOjKMEVg==" spinCount="100000" sqref="AB96" name="Rango2_87_6_33"/>
    <protectedRange algorithmName="SHA-512" hashValue="NUll9P9xh7KbSfMYpMxsRZLfDw/y/AzW2LSWlpXVscBDqiAxmzo71xjs+a2lh+jRa7pceOC849slke4+ZKx8LA==" saltValue="8qbkKpQ+CiQuLnqgShNvXA==" spinCount="100000" sqref="T96" name="Rango2_88_6_33"/>
    <protectedRange algorithmName="SHA-512" hashValue="KHhv3JU/LRdRrRTxxkgFceEHPZ5UzadmpZRZR3zmQRnPvkUJZuanRafIJ+qde0IWwLZSvFIQDyUAHq6v6k7XIg==" saltValue="2GKG1kCzVNNcn+vbOPuhJA==" spinCount="100000" sqref="Q96" name="Rango2_2_5_33"/>
    <protectedRange algorithmName="SHA-512" hashValue="RQ91b7oAw60DVtcgB2vRpial2kSdzJx5guGCTYUwXYkKrtrUHfiYnLf9R+SNpYXlJDYpyEJLhcWwP0EqNN86dQ==" saltValue="W3RbH3zrcY9sy39xNwXNxg==" spinCount="100000" sqref="BA97:BI98 BV97:BY98" name="Rango2_88_99_36"/>
    <protectedRange algorithmName="SHA-512" hashValue="fMbmUM1DQ7FuAPRNvFL5mPdHUYjQnlLFhkuaxvHguaqR7aWyDxcmJs0jLYQfQKY+oyhsMb4Lew4VL6i7um3/ew==" saltValue="ydaTm0CeH8+/cYqoL/AMaQ==" spinCount="100000" sqref="AU97:AU98 AW97:AZ98" name="Rango2_88_91_33"/>
    <protectedRange algorithmName="SHA-512" hashValue="CHipOQaT63FWw628cQcXXJRZlrbNZ7OgmnEbDx38UmmH7z19GRYEzXFiVOzHAy1OAaAbST7g2bHZHDKQp2qm3w==" saltValue="iRVuL+373yLHv0ZHzS9qog==" spinCount="100000" sqref="AG97:AH98 AJ97:AJ98 AL97:AL98" name="Rango2_88_7_5_36"/>
    <protectedRange algorithmName="SHA-512" hashValue="NkG6oHuDGvGBEiLAAq8MEJHEfLQUMyjihfH+DBXhT+eQW0r1yri7tOJEFRM9nbOejjjXiviq9RFo7KB7wF+xJA==" saltValue="bpjB0AAANu2X/PeR3eiFkA==" spinCount="100000" sqref="AM97:AS98" name="Rango2_88_65_34"/>
    <protectedRange algorithmName="SHA-512" hashValue="fPHvtIAf3pQeZUoAI9C2/vdXMHBpqqEq+67P5Ypyu4+9IWqs3yc9TZcMWQ0THLxUwqseQPyVvakuYFtCwJHsxA==" saltValue="QHIogSs2PrwAfdqa9PAOFQ==" spinCount="100000" sqref="AC97:AC98" name="Rango2_88_5_5_34"/>
    <protectedRange algorithmName="SHA-512" hashValue="LEEeiU6pKqm7TAP46VGlz0q+evvFwpT/0iLpRuWuQ7MacbP0OGL1/FSmrIEOg2rb6M+Jla2bPbVWiGag27j87w==" saltValue="HEVt+pS5OloNDlqSnzGLLw==" spinCount="100000" sqref="AI97:AI98" name="Rango2_8_7_34"/>
    <protectedRange algorithmName="SHA-512" hashValue="q2z5hEFmXS0v2chiPTC/VCoDWNlnhp+Xe6Ybfxe48vIsnB/KTJQxJv+pFUnCXfZ9T6vyJopuqFFNROfQTW/JUw==" saltValue="IctfdGJb5tOTpq+KPi9vww==" spinCount="100000" sqref="AE97:AF98" name="Rango2_88_39_76"/>
    <protectedRange algorithmName="SHA-512" hashValue="AYYX88LSDB6RDNMvSqt0KPGWPjBqTk56tMxTOlv5QD61MGTKAAQnSnudvNDWPN0Bbllh2qRQC+P5uq7goxjdrw==" saltValue="i/iPMewnks1FoXYOjKMEVg==" spinCount="100000" sqref="AB97:AB98" name="Rango2_87_6_34"/>
    <protectedRange algorithmName="SHA-512" hashValue="NUll9P9xh7KbSfMYpMxsRZLfDw/y/AzW2LSWlpXVscBDqiAxmzo71xjs+a2lh+jRa7pceOC849slke4+ZKx8LA==" saltValue="8qbkKpQ+CiQuLnqgShNvXA==" spinCount="100000" sqref="T97:T98" name="Rango2_88_6_34"/>
    <protectedRange algorithmName="SHA-512" hashValue="KHhv3JU/LRdRrRTxxkgFceEHPZ5UzadmpZRZR3zmQRnPvkUJZuanRafIJ+qde0IWwLZSvFIQDyUAHq6v6k7XIg==" saltValue="2GKG1kCzVNNcn+vbOPuhJA==" spinCount="100000" sqref="Q97:Q98" name="Rango2_2_5_34"/>
    <protectedRange algorithmName="SHA-512" hashValue="RQ91b7oAw60DVtcgB2vRpial2kSdzJx5guGCTYUwXYkKrtrUHfiYnLf9R+SNpYXlJDYpyEJLhcWwP0EqNN86dQ==" saltValue="W3RbH3zrcY9sy39xNwXNxg==" spinCount="100000" sqref="BA99:BI100 BV99:BY100" name="Rango2_88_99_37"/>
    <protectedRange algorithmName="SHA-512" hashValue="fMbmUM1DQ7FuAPRNvFL5mPdHUYjQnlLFhkuaxvHguaqR7aWyDxcmJs0jLYQfQKY+oyhsMb4Lew4VL6i7um3/ew==" saltValue="ydaTm0CeH8+/cYqoL/AMaQ==" spinCount="100000" sqref="AU99:AU100 AW99:AZ100" name="Rango2_88_91_34"/>
    <protectedRange algorithmName="SHA-512" hashValue="CHipOQaT63FWw628cQcXXJRZlrbNZ7OgmnEbDx38UmmH7z19GRYEzXFiVOzHAy1OAaAbST7g2bHZHDKQp2qm3w==" saltValue="iRVuL+373yLHv0ZHzS9qog==" spinCount="100000" sqref="AG99:AH100 AJ99:AJ100 AL99:AL100" name="Rango2_88_7_5_37"/>
    <protectedRange algorithmName="SHA-512" hashValue="NkG6oHuDGvGBEiLAAq8MEJHEfLQUMyjihfH+DBXhT+eQW0r1yri7tOJEFRM9nbOejjjXiviq9RFo7KB7wF+xJA==" saltValue="bpjB0AAANu2X/PeR3eiFkA==" spinCount="100000" sqref="AM99:AS100" name="Rango2_88_65_35"/>
    <protectedRange algorithmName="SHA-512" hashValue="fPHvtIAf3pQeZUoAI9C2/vdXMHBpqqEq+67P5Ypyu4+9IWqs3yc9TZcMWQ0THLxUwqseQPyVvakuYFtCwJHsxA==" saltValue="QHIogSs2PrwAfdqa9PAOFQ==" spinCount="100000" sqref="AC99:AC100" name="Rango2_88_5_5_35"/>
    <protectedRange algorithmName="SHA-512" hashValue="LEEeiU6pKqm7TAP46VGlz0q+evvFwpT/0iLpRuWuQ7MacbP0OGL1/FSmrIEOg2rb6M+Jla2bPbVWiGag27j87w==" saltValue="HEVt+pS5OloNDlqSnzGLLw==" spinCount="100000" sqref="AI99:AI100" name="Rango2_8_7_35"/>
    <protectedRange algorithmName="SHA-512" hashValue="q2z5hEFmXS0v2chiPTC/VCoDWNlnhp+Xe6Ybfxe48vIsnB/KTJQxJv+pFUnCXfZ9T6vyJopuqFFNROfQTW/JUw==" saltValue="IctfdGJb5tOTpq+KPi9vww==" spinCount="100000" sqref="AE99:AF100" name="Rango2_88_39_77"/>
    <protectedRange algorithmName="SHA-512" hashValue="AYYX88LSDB6RDNMvSqt0KPGWPjBqTk56tMxTOlv5QD61MGTKAAQnSnudvNDWPN0Bbllh2qRQC+P5uq7goxjdrw==" saltValue="i/iPMewnks1FoXYOjKMEVg==" spinCount="100000" sqref="AB99:AB100" name="Rango2_87_6_35"/>
    <protectedRange algorithmName="SHA-512" hashValue="NUll9P9xh7KbSfMYpMxsRZLfDw/y/AzW2LSWlpXVscBDqiAxmzo71xjs+a2lh+jRa7pceOC849slke4+ZKx8LA==" saltValue="8qbkKpQ+CiQuLnqgShNvXA==" spinCount="100000" sqref="T99:T100" name="Rango2_88_6_35"/>
    <protectedRange algorithmName="SHA-512" hashValue="KHhv3JU/LRdRrRTxxkgFceEHPZ5UzadmpZRZR3zmQRnPvkUJZuanRafIJ+qde0IWwLZSvFIQDyUAHq6v6k7XIg==" saltValue="2GKG1kCzVNNcn+vbOPuhJA==" spinCount="100000" sqref="Q99:Q100" name="Rango2_2_5_35"/>
    <protectedRange algorithmName="SHA-512" hashValue="RQ91b7oAw60DVtcgB2vRpial2kSdzJx5guGCTYUwXYkKrtrUHfiYnLf9R+SNpYXlJDYpyEJLhcWwP0EqNN86dQ==" saltValue="W3RbH3zrcY9sy39xNwXNxg==" spinCount="100000" sqref="BA101:BI102 BV101:BY102" name="Rango2_88_99_38"/>
    <protectedRange algorithmName="SHA-512" hashValue="fMbmUM1DQ7FuAPRNvFL5mPdHUYjQnlLFhkuaxvHguaqR7aWyDxcmJs0jLYQfQKY+oyhsMb4Lew4VL6i7um3/ew==" saltValue="ydaTm0CeH8+/cYqoL/AMaQ==" spinCount="100000" sqref="AU101:AU102 AW101:AZ102" name="Rango2_88_91_35"/>
    <protectedRange algorithmName="SHA-512" hashValue="CHipOQaT63FWw628cQcXXJRZlrbNZ7OgmnEbDx38UmmH7z19GRYEzXFiVOzHAy1OAaAbST7g2bHZHDKQp2qm3w==" saltValue="iRVuL+373yLHv0ZHzS9qog==" spinCount="100000" sqref="AG101:AH102 AJ101:AJ102 AL101:AL102" name="Rango2_88_7_5_38"/>
    <protectedRange algorithmName="SHA-512" hashValue="NkG6oHuDGvGBEiLAAq8MEJHEfLQUMyjihfH+DBXhT+eQW0r1yri7tOJEFRM9nbOejjjXiviq9RFo7KB7wF+xJA==" saltValue="bpjB0AAANu2X/PeR3eiFkA==" spinCount="100000" sqref="AM101:AS102" name="Rango2_88_65_36"/>
    <protectedRange algorithmName="SHA-512" hashValue="fPHvtIAf3pQeZUoAI9C2/vdXMHBpqqEq+67P5Ypyu4+9IWqs3yc9TZcMWQ0THLxUwqseQPyVvakuYFtCwJHsxA==" saltValue="QHIogSs2PrwAfdqa9PAOFQ==" spinCount="100000" sqref="AC101:AC102" name="Rango2_88_5_5_36"/>
    <protectedRange algorithmName="SHA-512" hashValue="LEEeiU6pKqm7TAP46VGlz0q+evvFwpT/0iLpRuWuQ7MacbP0OGL1/FSmrIEOg2rb6M+Jla2bPbVWiGag27j87w==" saltValue="HEVt+pS5OloNDlqSnzGLLw==" spinCount="100000" sqref="AI101:AI102" name="Rango2_8_7_36"/>
    <protectedRange algorithmName="SHA-512" hashValue="q2z5hEFmXS0v2chiPTC/VCoDWNlnhp+Xe6Ybfxe48vIsnB/KTJQxJv+pFUnCXfZ9T6vyJopuqFFNROfQTW/JUw==" saltValue="IctfdGJb5tOTpq+KPi9vww==" spinCount="100000" sqref="AE101:AF102" name="Rango2_88_39_78"/>
    <protectedRange algorithmName="SHA-512" hashValue="AYYX88LSDB6RDNMvSqt0KPGWPjBqTk56tMxTOlv5QD61MGTKAAQnSnudvNDWPN0Bbllh2qRQC+P5uq7goxjdrw==" saltValue="i/iPMewnks1FoXYOjKMEVg==" spinCount="100000" sqref="AB101:AB102" name="Rango2_87_6_36"/>
    <protectedRange algorithmName="SHA-512" hashValue="NUll9P9xh7KbSfMYpMxsRZLfDw/y/AzW2LSWlpXVscBDqiAxmzo71xjs+a2lh+jRa7pceOC849slke4+ZKx8LA==" saltValue="8qbkKpQ+CiQuLnqgShNvXA==" spinCount="100000" sqref="T101:T102" name="Rango2_88_6_36"/>
    <protectedRange algorithmName="SHA-512" hashValue="KHhv3JU/LRdRrRTxxkgFceEHPZ5UzadmpZRZR3zmQRnPvkUJZuanRafIJ+qde0IWwLZSvFIQDyUAHq6v6k7XIg==" saltValue="2GKG1kCzVNNcn+vbOPuhJA==" spinCount="100000" sqref="Q101:Q102" name="Rango2_2_5_36"/>
    <protectedRange algorithmName="SHA-512" hashValue="RQ91b7oAw60DVtcgB2vRpial2kSdzJx5guGCTYUwXYkKrtrUHfiYnLf9R+SNpYXlJDYpyEJLhcWwP0EqNN86dQ==" saltValue="W3RbH3zrcY9sy39xNwXNxg==" spinCount="100000" sqref="BA103:BI112 BV103:BY112" name="Rango2_88_99_39"/>
    <protectedRange algorithmName="SHA-512" hashValue="fMbmUM1DQ7FuAPRNvFL5mPdHUYjQnlLFhkuaxvHguaqR7aWyDxcmJs0jLYQfQKY+oyhsMb4Lew4VL6i7um3/ew==" saltValue="ydaTm0CeH8+/cYqoL/AMaQ==" spinCount="100000" sqref="AU103:AU112 AW103:AZ112" name="Rango2_88_91_36"/>
    <protectedRange algorithmName="SHA-512" hashValue="CHipOQaT63FWw628cQcXXJRZlrbNZ7OgmnEbDx38UmmH7z19GRYEzXFiVOzHAy1OAaAbST7g2bHZHDKQp2qm3w==" saltValue="iRVuL+373yLHv0ZHzS9qog==" spinCount="100000" sqref="AG103:AH112 AJ103:AJ112 AL103:AL112" name="Rango2_88_7_5_39"/>
    <protectedRange algorithmName="SHA-512" hashValue="NkG6oHuDGvGBEiLAAq8MEJHEfLQUMyjihfH+DBXhT+eQW0r1yri7tOJEFRM9nbOejjjXiviq9RFo7KB7wF+xJA==" saltValue="bpjB0AAANu2X/PeR3eiFkA==" spinCount="100000" sqref="AM103:AS112" name="Rango2_88_65_37"/>
    <protectedRange algorithmName="SHA-512" hashValue="fPHvtIAf3pQeZUoAI9C2/vdXMHBpqqEq+67P5Ypyu4+9IWqs3yc9TZcMWQ0THLxUwqseQPyVvakuYFtCwJHsxA==" saltValue="QHIogSs2PrwAfdqa9PAOFQ==" spinCount="100000" sqref="AC103:AC112" name="Rango2_88_5_5_37"/>
    <protectedRange algorithmName="SHA-512" hashValue="LEEeiU6pKqm7TAP46VGlz0q+evvFwpT/0iLpRuWuQ7MacbP0OGL1/FSmrIEOg2rb6M+Jla2bPbVWiGag27j87w==" saltValue="HEVt+pS5OloNDlqSnzGLLw==" spinCount="100000" sqref="AI103:AI112" name="Rango2_8_7_37"/>
    <protectedRange algorithmName="SHA-512" hashValue="q2z5hEFmXS0v2chiPTC/VCoDWNlnhp+Xe6Ybfxe48vIsnB/KTJQxJv+pFUnCXfZ9T6vyJopuqFFNROfQTW/JUw==" saltValue="IctfdGJb5tOTpq+KPi9vww==" spinCount="100000" sqref="AE103:AF112" name="Rango2_88_39_79"/>
    <protectedRange algorithmName="SHA-512" hashValue="AYYX88LSDB6RDNMvSqt0KPGWPjBqTk56tMxTOlv5QD61MGTKAAQnSnudvNDWPN0Bbllh2qRQC+P5uq7goxjdrw==" saltValue="i/iPMewnks1FoXYOjKMEVg==" spinCount="100000" sqref="AB103:AB112" name="Rango2_87_6_37"/>
    <protectedRange algorithmName="SHA-512" hashValue="NUll9P9xh7KbSfMYpMxsRZLfDw/y/AzW2LSWlpXVscBDqiAxmzo71xjs+a2lh+jRa7pceOC849slke4+ZKx8LA==" saltValue="8qbkKpQ+CiQuLnqgShNvXA==" spinCount="100000" sqref="T103:T112" name="Rango2_88_6_37"/>
    <protectedRange algorithmName="SHA-512" hashValue="KHhv3JU/LRdRrRTxxkgFceEHPZ5UzadmpZRZR3zmQRnPvkUJZuanRafIJ+qde0IWwLZSvFIQDyUAHq6v6k7XIg==" saltValue="2GKG1kCzVNNcn+vbOPuhJA==" spinCount="100000" sqref="Q103:Q112" name="Rango2_2_5_37"/>
    <protectedRange algorithmName="SHA-512" hashValue="RQ91b7oAw60DVtcgB2vRpial2kSdzJx5guGCTYUwXYkKrtrUHfiYnLf9R+SNpYXlJDYpyEJLhcWwP0EqNN86dQ==" saltValue="W3RbH3zrcY9sy39xNwXNxg==" spinCount="100000" sqref="BA113:BI116 BV113:BY116" name="Rango2_88_99_40"/>
    <protectedRange algorithmName="SHA-512" hashValue="fMbmUM1DQ7FuAPRNvFL5mPdHUYjQnlLFhkuaxvHguaqR7aWyDxcmJs0jLYQfQKY+oyhsMb4Lew4VL6i7um3/ew==" saltValue="ydaTm0CeH8+/cYqoL/AMaQ==" spinCount="100000" sqref="AU113:AU116 AW113:AZ116" name="Rango2_88_91_37"/>
    <protectedRange algorithmName="SHA-512" hashValue="CHipOQaT63FWw628cQcXXJRZlrbNZ7OgmnEbDx38UmmH7z19GRYEzXFiVOzHAy1OAaAbST7g2bHZHDKQp2qm3w==" saltValue="iRVuL+373yLHv0ZHzS9qog==" spinCount="100000" sqref="AG113:AH116 AJ113:AJ116 AL113:AL116" name="Rango2_88_7_5_40"/>
    <protectedRange algorithmName="SHA-512" hashValue="NkG6oHuDGvGBEiLAAq8MEJHEfLQUMyjihfH+DBXhT+eQW0r1yri7tOJEFRM9nbOejjjXiviq9RFo7KB7wF+xJA==" saltValue="bpjB0AAANu2X/PeR3eiFkA==" spinCount="100000" sqref="AM113:AS116" name="Rango2_88_65_38"/>
    <protectedRange algorithmName="SHA-512" hashValue="fPHvtIAf3pQeZUoAI9C2/vdXMHBpqqEq+67P5Ypyu4+9IWqs3yc9TZcMWQ0THLxUwqseQPyVvakuYFtCwJHsxA==" saltValue="QHIogSs2PrwAfdqa9PAOFQ==" spinCount="100000" sqref="AC113:AC116" name="Rango2_88_5_5_38"/>
    <protectedRange algorithmName="SHA-512" hashValue="LEEeiU6pKqm7TAP46VGlz0q+evvFwpT/0iLpRuWuQ7MacbP0OGL1/FSmrIEOg2rb6M+Jla2bPbVWiGag27j87w==" saltValue="HEVt+pS5OloNDlqSnzGLLw==" spinCount="100000" sqref="AI113:AI116" name="Rango2_8_7_38"/>
    <protectedRange algorithmName="SHA-512" hashValue="q2z5hEFmXS0v2chiPTC/VCoDWNlnhp+Xe6Ybfxe48vIsnB/KTJQxJv+pFUnCXfZ9T6vyJopuqFFNROfQTW/JUw==" saltValue="IctfdGJb5tOTpq+KPi9vww==" spinCount="100000" sqref="AE113:AF116" name="Rango2_88_39_80"/>
    <protectedRange algorithmName="SHA-512" hashValue="AYYX88LSDB6RDNMvSqt0KPGWPjBqTk56tMxTOlv5QD61MGTKAAQnSnudvNDWPN0Bbllh2qRQC+P5uq7goxjdrw==" saltValue="i/iPMewnks1FoXYOjKMEVg==" spinCount="100000" sqref="AB113:AB116" name="Rango2_87_6_38"/>
    <protectedRange algorithmName="SHA-512" hashValue="NUll9P9xh7KbSfMYpMxsRZLfDw/y/AzW2LSWlpXVscBDqiAxmzo71xjs+a2lh+jRa7pceOC849slke4+ZKx8LA==" saltValue="8qbkKpQ+CiQuLnqgShNvXA==" spinCount="100000" sqref="T113:T116" name="Rango2_88_6_38"/>
    <protectedRange algorithmName="SHA-512" hashValue="KHhv3JU/LRdRrRTxxkgFceEHPZ5UzadmpZRZR3zmQRnPvkUJZuanRafIJ+qde0IWwLZSvFIQDyUAHq6v6k7XIg==" saltValue="2GKG1kCzVNNcn+vbOPuhJA==" spinCount="100000" sqref="Q113:Q116" name="Rango2_2_5_38"/>
    <protectedRange algorithmName="SHA-512" hashValue="RQ91b7oAw60DVtcgB2vRpial2kSdzJx5guGCTYUwXYkKrtrUHfiYnLf9R+SNpYXlJDYpyEJLhcWwP0EqNN86dQ==" saltValue="W3RbH3zrcY9sy39xNwXNxg==" spinCount="100000" sqref="BA117:BI124 BV117:BY124" name="Rango2_88_99_41"/>
    <protectedRange algorithmName="SHA-512" hashValue="fMbmUM1DQ7FuAPRNvFL5mPdHUYjQnlLFhkuaxvHguaqR7aWyDxcmJs0jLYQfQKY+oyhsMb4Lew4VL6i7um3/ew==" saltValue="ydaTm0CeH8+/cYqoL/AMaQ==" spinCount="100000" sqref="AU117:AU124 AW117:AZ124" name="Rango2_88_91_38"/>
    <protectedRange algorithmName="SHA-512" hashValue="CHipOQaT63FWw628cQcXXJRZlrbNZ7OgmnEbDx38UmmH7z19GRYEzXFiVOzHAy1OAaAbST7g2bHZHDKQp2qm3w==" saltValue="iRVuL+373yLHv0ZHzS9qog==" spinCount="100000" sqref="AG117:AH124 AJ117:AJ124 AL117:AL124" name="Rango2_88_7_5_41"/>
    <protectedRange algorithmName="SHA-512" hashValue="NkG6oHuDGvGBEiLAAq8MEJHEfLQUMyjihfH+DBXhT+eQW0r1yri7tOJEFRM9nbOejjjXiviq9RFo7KB7wF+xJA==" saltValue="bpjB0AAANu2X/PeR3eiFkA==" spinCount="100000" sqref="AM117:AS124" name="Rango2_88_65_39"/>
    <protectedRange algorithmName="SHA-512" hashValue="fPHvtIAf3pQeZUoAI9C2/vdXMHBpqqEq+67P5Ypyu4+9IWqs3yc9TZcMWQ0THLxUwqseQPyVvakuYFtCwJHsxA==" saltValue="QHIogSs2PrwAfdqa9PAOFQ==" spinCount="100000" sqref="AC117:AC124" name="Rango2_88_5_5_39"/>
    <protectedRange algorithmName="SHA-512" hashValue="LEEeiU6pKqm7TAP46VGlz0q+evvFwpT/0iLpRuWuQ7MacbP0OGL1/FSmrIEOg2rb6M+Jla2bPbVWiGag27j87w==" saltValue="HEVt+pS5OloNDlqSnzGLLw==" spinCount="100000" sqref="AI117:AI124" name="Rango2_8_7_39"/>
    <protectedRange algorithmName="SHA-512" hashValue="q2z5hEFmXS0v2chiPTC/VCoDWNlnhp+Xe6Ybfxe48vIsnB/KTJQxJv+pFUnCXfZ9T6vyJopuqFFNROfQTW/JUw==" saltValue="IctfdGJb5tOTpq+KPi9vww==" spinCount="100000" sqref="AE117:AF124" name="Rango2_88_39_81"/>
    <protectedRange algorithmName="SHA-512" hashValue="AYYX88LSDB6RDNMvSqt0KPGWPjBqTk56tMxTOlv5QD61MGTKAAQnSnudvNDWPN0Bbllh2qRQC+P5uq7goxjdrw==" saltValue="i/iPMewnks1FoXYOjKMEVg==" spinCount="100000" sqref="AB117:AB124" name="Rango2_87_6_39"/>
    <protectedRange algorithmName="SHA-512" hashValue="NUll9P9xh7KbSfMYpMxsRZLfDw/y/AzW2LSWlpXVscBDqiAxmzo71xjs+a2lh+jRa7pceOC849slke4+ZKx8LA==" saltValue="8qbkKpQ+CiQuLnqgShNvXA==" spinCount="100000" sqref="T117:T124" name="Rango2_88_6_39"/>
    <protectedRange algorithmName="SHA-512" hashValue="KHhv3JU/LRdRrRTxxkgFceEHPZ5UzadmpZRZR3zmQRnPvkUJZuanRafIJ+qde0IWwLZSvFIQDyUAHq6v6k7XIg==" saltValue="2GKG1kCzVNNcn+vbOPuhJA==" spinCount="100000" sqref="Q117:Q124" name="Rango2_2_5_39"/>
    <protectedRange algorithmName="SHA-512" hashValue="EEHzbvEYwO1eufllBljOz0uf9BJ2ENtvOScQ7IsS321QhYbwKn7qhHKKP8cKj02rTDvVRMWvwQ1ZP0mZWsBprQ==" saltValue="CjXqBRFbKezlWOFV37MnDQ==" spinCount="100000" sqref="GQ88:GR90 GW88:GW90 GN88:GN90" name="Rango2_30_2_28"/>
    <protectedRange algorithmName="SHA-512" hashValue="Rgskw+AQdeJ5qbJdarzTa3SCkJfDGziy0Uan5N0F3IWn/H3Z/e+VcB56R7Nes7MPxNHewNP1sSSucVjz3iTLeA==" saltValue="qKZH3DnwaZHBzy3cBZo1qQ==" spinCount="100000" sqref="GF88:GF90" name="Rango2_31_28_27"/>
    <protectedRange algorithmName="SHA-512" hashValue="Umj9+5Ys20VQPxBFtc6qE5LtKKSgPKwit+B8dd4XnEUaLfBM2ozpkEC4YxwK0SbBiAHDDex+pY+LomQ0lyuamQ==" saltValue="N2/MCRws+mmA+NXw0axolg==" spinCount="100000" sqref="GJ88:GJ90 GH88:GH90 FY88:FY90 GL88:GL90 GE88:GE90" name="Rango2_31_2_43"/>
    <protectedRange algorithmName="SHA-512" hashValue="q2z5hEFmXS0v2chiPTC/VCoDWNlnhp+Xe6Ybfxe48vIsnB/KTJQxJv+pFUnCXfZ9T6vyJopuqFFNROfQTW/JUw==" saltValue="IctfdGJb5tOTpq+KPi9vww==" spinCount="100000" sqref="IA88:IA90 ID88:IJ90" name="Rango2_88_39_82"/>
    <protectedRange algorithmName="SHA-512" hashValue="YXHanhqXL0e4jPrzkCF8r/22WmlCviFUW909WKuG1JOcU0mp0/Huh0aP3EaGYxV2ep0WGu48HsShAy4Ka2uOiw==" saltValue="h/7U5iwJm7DLR4tRVfwZYw==" spinCount="100000" sqref="GI88:GI90 GC88:GC90" name="Rango2_33_35"/>
    <protectedRange algorithmName="SHA-512" hashValue="pL4tgTKqwEsWSIEGFTBd+4pvEhE7d5Q99Eijs+L/Y1rhA0saQGGRJw5Pv2HLOP0quglztFwB6WVnQ1YGxd4AiQ==" saltValue="IF5mhk2RcoEjrcYppes1VA==" spinCount="100000" sqref="FT88:FT90" name="Rango2_30_29"/>
    <protectedRange algorithmName="SHA-512" hashValue="EEHzbvEYwO1eufllBljOz0uf9BJ2ENtvOScQ7IsS321QhYbwKn7qhHKKP8cKj02rTDvVRMWvwQ1ZP0mZWsBprQ==" saltValue="CjXqBRFbKezlWOFV37MnDQ==" spinCount="100000" sqref="GQ91:GR91 GW91 GN91" name="Rango2_30_2_29"/>
    <protectedRange algorithmName="SHA-512" hashValue="Rgskw+AQdeJ5qbJdarzTa3SCkJfDGziy0Uan5N0F3IWn/H3Z/e+VcB56R7Nes7MPxNHewNP1sSSucVjz3iTLeA==" saltValue="qKZH3DnwaZHBzy3cBZo1qQ==" spinCount="100000" sqref="GF91" name="Rango2_31_28_28"/>
    <protectedRange algorithmName="SHA-512" hashValue="Umj9+5Ys20VQPxBFtc6qE5LtKKSgPKwit+B8dd4XnEUaLfBM2ozpkEC4YxwK0SbBiAHDDex+pY+LomQ0lyuamQ==" saltValue="N2/MCRws+mmA+NXw0axolg==" spinCount="100000" sqref="GJ91 GH91 FY91 GL91 GE91" name="Rango2_31_2_46"/>
    <protectedRange algorithmName="SHA-512" hashValue="q2z5hEFmXS0v2chiPTC/VCoDWNlnhp+Xe6Ybfxe48vIsnB/KTJQxJv+pFUnCXfZ9T6vyJopuqFFNROfQTW/JUw==" saltValue="IctfdGJb5tOTpq+KPi9vww==" spinCount="100000" sqref="IA91 ID91:IJ91" name="Rango2_88_39_83"/>
    <protectedRange algorithmName="SHA-512" hashValue="YXHanhqXL0e4jPrzkCF8r/22WmlCviFUW909WKuG1JOcU0mp0/Huh0aP3EaGYxV2ep0WGu48HsShAy4Ka2uOiw==" saltValue="h/7U5iwJm7DLR4tRVfwZYw==" spinCount="100000" sqref="GI91 GC91" name="Rango2_33_36"/>
    <protectedRange algorithmName="SHA-512" hashValue="pL4tgTKqwEsWSIEGFTBd+4pvEhE7d5Q99Eijs+L/Y1rhA0saQGGRJw5Pv2HLOP0quglztFwB6WVnQ1YGxd4AiQ==" saltValue="IF5mhk2RcoEjrcYppes1VA==" spinCount="100000" sqref="FT91" name="Rango2_30_30"/>
    <protectedRange algorithmName="SHA-512" hashValue="EEHzbvEYwO1eufllBljOz0uf9BJ2ENtvOScQ7IsS321QhYbwKn7qhHKKP8cKj02rTDvVRMWvwQ1ZP0mZWsBprQ==" saltValue="CjXqBRFbKezlWOFV37MnDQ==" spinCount="100000" sqref="GQ92:GR93 GW92:GW93 GN92:GN93" name="Rango2_30_2_30"/>
    <protectedRange algorithmName="SHA-512" hashValue="Rgskw+AQdeJ5qbJdarzTa3SCkJfDGziy0Uan5N0F3IWn/H3Z/e+VcB56R7Nes7MPxNHewNP1sSSucVjz3iTLeA==" saltValue="qKZH3DnwaZHBzy3cBZo1qQ==" spinCount="100000" sqref="GF92:GF93" name="Rango2_31_28_29"/>
    <protectedRange algorithmName="SHA-512" hashValue="Umj9+5Ys20VQPxBFtc6qE5LtKKSgPKwit+B8dd4XnEUaLfBM2ozpkEC4YxwK0SbBiAHDDex+pY+LomQ0lyuamQ==" saltValue="N2/MCRws+mmA+NXw0axolg==" spinCount="100000" sqref="GJ92:GJ93 GH92:GH93 FY92:FY93 GL92:GL93 GE92:GE93" name="Rango2_31_2_52"/>
    <protectedRange algorithmName="SHA-512" hashValue="q2z5hEFmXS0v2chiPTC/VCoDWNlnhp+Xe6Ybfxe48vIsnB/KTJQxJv+pFUnCXfZ9T6vyJopuqFFNROfQTW/JUw==" saltValue="IctfdGJb5tOTpq+KPi9vww==" spinCount="100000" sqref="IA92:IA93 ID92:IJ93" name="Rango2_88_39_84"/>
    <protectedRange algorithmName="SHA-512" hashValue="YXHanhqXL0e4jPrzkCF8r/22WmlCviFUW909WKuG1JOcU0mp0/Huh0aP3EaGYxV2ep0WGu48HsShAy4Ka2uOiw==" saltValue="h/7U5iwJm7DLR4tRVfwZYw==" spinCount="100000" sqref="GI92:GI93 GC92:GC93" name="Rango2_33_37"/>
    <protectedRange algorithmName="SHA-512" hashValue="pL4tgTKqwEsWSIEGFTBd+4pvEhE7d5Q99Eijs+L/Y1rhA0saQGGRJw5Pv2HLOP0quglztFwB6WVnQ1YGxd4AiQ==" saltValue="IF5mhk2RcoEjrcYppes1VA==" spinCount="100000" sqref="FT92:FT93" name="Rango2_30_31"/>
    <protectedRange algorithmName="SHA-512" hashValue="EEHzbvEYwO1eufllBljOz0uf9BJ2ENtvOScQ7IsS321QhYbwKn7qhHKKP8cKj02rTDvVRMWvwQ1ZP0mZWsBprQ==" saltValue="CjXqBRFbKezlWOFV37MnDQ==" spinCount="100000" sqref="GQ94:GR94 GW94 GN94" name="Rango2_30_2_33"/>
    <protectedRange algorithmName="SHA-512" hashValue="Rgskw+AQdeJ5qbJdarzTa3SCkJfDGziy0Uan5N0F3IWn/H3Z/e+VcB56R7Nes7MPxNHewNP1sSSucVjz3iTLeA==" saltValue="qKZH3DnwaZHBzy3cBZo1qQ==" spinCount="100000" sqref="GF94" name="Rango2_31_28_30"/>
    <protectedRange algorithmName="SHA-512" hashValue="Umj9+5Ys20VQPxBFtc6qE5LtKKSgPKwit+B8dd4XnEUaLfBM2ozpkEC4YxwK0SbBiAHDDex+pY+LomQ0lyuamQ==" saltValue="N2/MCRws+mmA+NXw0axolg==" spinCount="100000" sqref="GJ94 GH94 FY94 GL94 GE94" name="Rango2_31_2_54"/>
    <protectedRange algorithmName="SHA-512" hashValue="q2z5hEFmXS0v2chiPTC/VCoDWNlnhp+Xe6Ybfxe48vIsnB/KTJQxJv+pFUnCXfZ9T6vyJopuqFFNROfQTW/JUw==" saltValue="IctfdGJb5tOTpq+KPi9vww==" spinCount="100000" sqref="IA94 ID94:IJ94" name="Rango2_88_39_85"/>
    <protectedRange algorithmName="SHA-512" hashValue="YXHanhqXL0e4jPrzkCF8r/22WmlCviFUW909WKuG1JOcU0mp0/Huh0aP3EaGYxV2ep0WGu48HsShAy4Ka2uOiw==" saltValue="h/7U5iwJm7DLR4tRVfwZYw==" spinCount="100000" sqref="GI94 GC94" name="Rango2_33_38"/>
    <protectedRange algorithmName="SHA-512" hashValue="pL4tgTKqwEsWSIEGFTBd+4pvEhE7d5Q99Eijs+L/Y1rhA0saQGGRJw5Pv2HLOP0quglztFwB6WVnQ1YGxd4AiQ==" saltValue="IF5mhk2RcoEjrcYppes1VA==" spinCount="100000" sqref="FT94" name="Rango2_30_32"/>
    <protectedRange algorithmName="SHA-512" hashValue="EEHzbvEYwO1eufllBljOz0uf9BJ2ENtvOScQ7IsS321QhYbwKn7qhHKKP8cKj02rTDvVRMWvwQ1ZP0mZWsBprQ==" saltValue="CjXqBRFbKezlWOFV37MnDQ==" spinCount="100000" sqref="GQ95:GR95 GW95 GN95" name="Rango2_30_2_39"/>
    <protectedRange algorithmName="SHA-512" hashValue="Rgskw+AQdeJ5qbJdarzTa3SCkJfDGziy0Uan5N0F3IWn/H3Z/e+VcB56R7Nes7MPxNHewNP1sSSucVjz3iTLeA==" saltValue="qKZH3DnwaZHBzy3cBZo1qQ==" spinCount="100000" sqref="GF95" name="Rango2_31_28_31"/>
    <protectedRange algorithmName="SHA-512" hashValue="Umj9+5Ys20VQPxBFtc6qE5LtKKSgPKwit+B8dd4XnEUaLfBM2ozpkEC4YxwK0SbBiAHDDex+pY+LomQ0lyuamQ==" saltValue="N2/MCRws+mmA+NXw0axolg==" spinCount="100000" sqref="GJ95 GH95 FY95 GL95 GE95" name="Rango2_31_2_55"/>
    <protectedRange algorithmName="SHA-512" hashValue="q2z5hEFmXS0v2chiPTC/VCoDWNlnhp+Xe6Ybfxe48vIsnB/KTJQxJv+pFUnCXfZ9T6vyJopuqFFNROfQTW/JUw==" saltValue="IctfdGJb5tOTpq+KPi9vww==" spinCount="100000" sqref="IA95 ID95:IJ95" name="Rango2_88_39_86"/>
    <protectedRange algorithmName="SHA-512" hashValue="YXHanhqXL0e4jPrzkCF8r/22WmlCviFUW909WKuG1JOcU0mp0/Huh0aP3EaGYxV2ep0WGu48HsShAy4Ka2uOiw==" saltValue="h/7U5iwJm7DLR4tRVfwZYw==" spinCount="100000" sqref="GI95 GC95" name="Rango2_33_39"/>
    <protectedRange algorithmName="SHA-512" hashValue="pL4tgTKqwEsWSIEGFTBd+4pvEhE7d5Q99Eijs+L/Y1rhA0saQGGRJw5Pv2HLOP0quglztFwB6WVnQ1YGxd4AiQ==" saltValue="IF5mhk2RcoEjrcYppes1VA==" spinCount="100000" sqref="FT95" name="Rango2_30_33"/>
    <protectedRange algorithmName="SHA-512" hashValue="EEHzbvEYwO1eufllBljOz0uf9BJ2ENtvOScQ7IsS321QhYbwKn7qhHKKP8cKj02rTDvVRMWvwQ1ZP0mZWsBprQ==" saltValue="CjXqBRFbKezlWOFV37MnDQ==" spinCount="100000" sqref="GQ96:GR96 GW96 GN96" name="Rango2_30_2_41"/>
    <protectedRange algorithmName="SHA-512" hashValue="Rgskw+AQdeJ5qbJdarzTa3SCkJfDGziy0Uan5N0F3IWn/H3Z/e+VcB56R7Nes7MPxNHewNP1sSSucVjz3iTLeA==" saltValue="qKZH3DnwaZHBzy3cBZo1qQ==" spinCount="100000" sqref="GF96" name="Rango2_31_28_32"/>
    <protectedRange algorithmName="SHA-512" hashValue="Umj9+5Ys20VQPxBFtc6qE5LtKKSgPKwit+B8dd4XnEUaLfBM2ozpkEC4YxwK0SbBiAHDDex+pY+LomQ0lyuamQ==" saltValue="N2/MCRws+mmA+NXw0axolg==" spinCount="100000" sqref="GJ96 GH96 FY96 GL96 GE96" name="Rango2_31_2_56"/>
    <protectedRange algorithmName="SHA-512" hashValue="q2z5hEFmXS0v2chiPTC/VCoDWNlnhp+Xe6Ybfxe48vIsnB/KTJQxJv+pFUnCXfZ9T6vyJopuqFFNROfQTW/JUw==" saltValue="IctfdGJb5tOTpq+KPi9vww==" spinCount="100000" sqref="IA96 ID96:IJ96" name="Rango2_88_39_87"/>
    <protectedRange algorithmName="SHA-512" hashValue="YXHanhqXL0e4jPrzkCF8r/22WmlCviFUW909WKuG1JOcU0mp0/Huh0aP3EaGYxV2ep0WGu48HsShAy4Ka2uOiw==" saltValue="h/7U5iwJm7DLR4tRVfwZYw==" spinCount="100000" sqref="GI96 GC96" name="Rango2_33_40"/>
    <protectedRange algorithmName="SHA-512" hashValue="pL4tgTKqwEsWSIEGFTBd+4pvEhE7d5Q99Eijs+L/Y1rhA0saQGGRJw5Pv2HLOP0quglztFwB6WVnQ1YGxd4AiQ==" saltValue="IF5mhk2RcoEjrcYppes1VA==" spinCount="100000" sqref="FT96" name="Rango2_30_34"/>
    <protectedRange algorithmName="SHA-512" hashValue="EEHzbvEYwO1eufllBljOz0uf9BJ2ENtvOScQ7IsS321QhYbwKn7qhHKKP8cKj02rTDvVRMWvwQ1ZP0mZWsBprQ==" saltValue="CjXqBRFbKezlWOFV37MnDQ==" spinCount="100000" sqref="GQ97:GR98 GW97:GW98 GN97:GN98" name="Rango2_30_2_42"/>
    <protectedRange algorithmName="SHA-512" hashValue="Rgskw+AQdeJ5qbJdarzTa3SCkJfDGziy0Uan5N0F3IWn/H3Z/e+VcB56R7Nes7MPxNHewNP1sSSucVjz3iTLeA==" saltValue="qKZH3DnwaZHBzy3cBZo1qQ==" spinCount="100000" sqref="GF97:GF98" name="Rango2_31_28_33"/>
    <protectedRange algorithmName="SHA-512" hashValue="Umj9+5Ys20VQPxBFtc6qE5LtKKSgPKwit+B8dd4XnEUaLfBM2ozpkEC4YxwK0SbBiAHDDex+pY+LomQ0lyuamQ==" saltValue="N2/MCRws+mmA+NXw0axolg==" spinCount="100000" sqref="GJ97:GJ98 GH97:GH98 FY97:FY98 GL97:GL98 GE97:GE98" name="Rango2_31_2_59"/>
    <protectedRange algorithmName="SHA-512" hashValue="q2z5hEFmXS0v2chiPTC/VCoDWNlnhp+Xe6Ybfxe48vIsnB/KTJQxJv+pFUnCXfZ9T6vyJopuqFFNROfQTW/JUw==" saltValue="IctfdGJb5tOTpq+KPi9vww==" spinCount="100000" sqref="IA97:IA98 ID97:IJ98" name="Rango2_88_39_88"/>
    <protectedRange algorithmName="SHA-512" hashValue="YXHanhqXL0e4jPrzkCF8r/22WmlCviFUW909WKuG1JOcU0mp0/Huh0aP3EaGYxV2ep0WGu48HsShAy4Ka2uOiw==" saltValue="h/7U5iwJm7DLR4tRVfwZYw==" spinCount="100000" sqref="GI97:GI98 GC97:GC98" name="Rango2_33_41"/>
    <protectedRange algorithmName="SHA-512" hashValue="pL4tgTKqwEsWSIEGFTBd+4pvEhE7d5Q99Eijs+L/Y1rhA0saQGGRJw5Pv2HLOP0quglztFwB6WVnQ1YGxd4AiQ==" saltValue="IF5mhk2RcoEjrcYppes1VA==" spinCount="100000" sqref="FT97:FT98" name="Rango2_30_35"/>
    <protectedRange algorithmName="SHA-512" hashValue="EEHzbvEYwO1eufllBljOz0uf9BJ2ENtvOScQ7IsS321QhYbwKn7qhHKKP8cKj02rTDvVRMWvwQ1ZP0mZWsBprQ==" saltValue="CjXqBRFbKezlWOFV37MnDQ==" spinCount="100000" sqref="GQ99:GR100 GW99:GW100 GN99:GN100" name="Rango2_30_2_43"/>
    <protectedRange algorithmName="SHA-512" hashValue="Rgskw+AQdeJ5qbJdarzTa3SCkJfDGziy0Uan5N0F3IWn/H3Z/e+VcB56R7Nes7MPxNHewNP1sSSucVjz3iTLeA==" saltValue="qKZH3DnwaZHBzy3cBZo1qQ==" spinCount="100000" sqref="GF99:GF100" name="Rango2_31_28_34"/>
    <protectedRange algorithmName="SHA-512" hashValue="Umj9+5Ys20VQPxBFtc6qE5LtKKSgPKwit+B8dd4XnEUaLfBM2ozpkEC4YxwK0SbBiAHDDex+pY+LomQ0lyuamQ==" saltValue="N2/MCRws+mmA+NXw0axolg==" spinCount="100000" sqref="GJ99:GJ100 GH99:GH100 FY99:FY100 GL99:GL100 GE99:GE100" name="Rango2_31_2_65"/>
    <protectedRange algorithmName="SHA-512" hashValue="q2z5hEFmXS0v2chiPTC/VCoDWNlnhp+Xe6Ybfxe48vIsnB/KTJQxJv+pFUnCXfZ9T6vyJopuqFFNROfQTW/JUw==" saltValue="IctfdGJb5tOTpq+KPi9vww==" spinCount="100000" sqref="IA99:IA100 ID99:IJ100" name="Rango2_88_39_89"/>
    <protectedRange algorithmName="SHA-512" hashValue="YXHanhqXL0e4jPrzkCF8r/22WmlCviFUW909WKuG1JOcU0mp0/Huh0aP3EaGYxV2ep0WGu48HsShAy4Ka2uOiw==" saltValue="h/7U5iwJm7DLR4tRVfwZYw==" spinCount="100000" sqref="GI99:GI100 GC99:GC100" name="Rango2_33_42"/>
    <protectedRange algorithmName="SHA-512" hashValue="pL4tgTKqwEsWSIEGFTBd+4pvEhE7d5Q99Eijs+L/Y1rhA0saQGGRJw5Pv2HLOP0quglztFwB6WVnQ1YGxd4AiQ==" saltValue="IF5mhk2RcoEjrcYppes1VA==" spinCount="100000" sqref="FT99:FT100" name="Rango2_30_36"/>
    <protectedRange algorithmName="SHA-512" hashValue="EEHzbvEYwO1eufllBljOz0uf9BJ2ENtvOScQ7IsS321QhYbwKn7qhHKKP8cKj02rTDvVRMWvwQ1ZP0mZWsBprQ==" saltValue="CjXqBRFbKezlWOFV37MnDQ==" spinCount="100000" sqref="GQ101:GR102 GW101:GW102 GN101:GN102" name="Rango2_30_2_46"/>
    <protectedRange algorithmName="SHA-512" hashValue="Rgskw+AQdeJ5qbJdarzTa3SCkJfDGziy0Uan5N0F3IWn/H3Z/e+VcB56R7Nes7MPxNHewNP1sSSucVjz3iTLeA==" saltValue="qKZH3DnwaZHBzy3cBZo1qQ==" spinCount="100000" sqref="GF101:GF102" name="Rango2_31_28_35"/>
    <protectedRange algorithmName="SHA-512" hashValue="Umj9+5Ys20VQPxBFtc6qE5LtKKSgPKwit+B8dd4XnEUaLfBM2ozpkEC4YxwK0SbBiAHDDex+pY+LomQ0lyuamQ==" saltValue="N2/MCRws+mmA+NXw0axolg==" spinCount="100000" sqref="GJ101:GJ102 GH101:GH102 FY101:FY102 GL101:GL102 GE101:GE102" name="Rango2_31_2_67"/>
    <protectedRange algorithmName="SHA-512" hashValue="q2z5hEFmXS0v2chiPTC/VCoDWNlnhp+Xe6Ybfxe48vIsnB/KTJQxJv+pFUnCXfZ9T6vyJopuqFFNROfQTW/JUw==" saltValue="IctfdGJb5tOTpq+KPi9vww==" spinCount="100000" sqref="IA101:IA102 ID101:IJ102" name="Rango2_88_39_90"/>
    <protectedRange algorithmName="SHA-512" hashValue="YXHanhqXL0e4jPrzkCF8r/22WmlCviFUW909WKuG1JOcU0mp0/Huh0aP3EaGYxV2ep0WGu48HsShAy4Ka2uOiw==" saltValue="h/7U5iwJm7DLR4tRVfwZYw==" spinCount="100000" sqref="GI101:GI102 GC101:GC102" name="Rango2_33_43"/>
    <protectedRange algorithmName="SHA-512" hashValue="pL4tgTKqwEsWSIEGFTBd+4pvEhE7d5Q99Eijs+L/Y1rhA0saQGGRJw5Pv2HLOP0quglztFwB6WVnQ1YGxd4AiQ==" saltValue="IF5mhk2RcoEjrcYppes1VA==" spinCount="100000" sqref="FT101:FT102" name="Rango2_30_37"/>
    <protectedRange algorithmName="SHA-512" hashValue="EEHzbvEYwO1eufllBljOz0uf9BJ2ENtvOScQ7IsS321QhYbwKn7qhHKKP8cKj02rTDvVRMWvwQ1ZP0mZWsBprQ==" saltValue="CjXqBRFbKezlWOFV37MnDQ==" spinCount="100000" sqref="GQ103:GR112 GW103:GW112 GN103:GN112" name="Rango2_30_2_52"/>
    <protectedRange algorithmName="SHA-512" hashValue="Rgskw+AQdeJ5qbJdarzTa3SCkJfDGziy0Uan5N0F3IWn/H3Z/e+VcB56R7Nes7MPxNHewNP1sSSucVjz3iTLeA==" saltValue="qKZH3DnwaZHBzy3cBZo1qQ==" spinCount="100000" sqref="GF103:GF112" name="Rango2_31_28_36"/>
    <protectedRange algorithmName="SHA-512" hashValue="Umj9+5Ys20VQPxBFtc6qE5LtKKSgPKwit+B8dd4XnEUaLfBM2ozpkEC4YxwK0SbBiAHDDex+pY+LomQ0lyuamQ==" saltValue="N2/MCRws+mmA+NXw0axolg==" spinCount="100000" sqref="GJ103:GJ112 GH103:GH112 FY103:FY112 GB107:GB108 GL103:GL112 GE103:GE112 GB110 GB112" name="Rango2_31_2_68"/>
    <protectedRange algorithmName="SHA-512" hashValue="q2z5hEFmXS0v2chiPTC/VCoDWNlnhp+Xe6Ybfxe48vIsnB/KTJQxJv+pFUnCXfZ9T6vyJopuqFFNROfQTW/JUw==" saltValue="IctfdGJb5tOTpq+KPi9vww==" spinCount="100000" sqref="IA103:IA112 ID103:IJ112" name="Rango2_88_39_91"/>
    <protectedRange algorithmName="SHA-512" hashValue="YXHanhqXL0e4jPrzkCF8r/22WmlCviFUW909WKuG1JOcU0mp0/Huh0aP3EaGYxV2ep0WGu48HsShAy4Ka2uOiw==" saltValue="h/7U5iwJm7DLR4tRVfwZYw==" spinCount="100000" sqref="GI103:GI112 GC103:GC112" name="Rango2_33_44"/>
    <protectedRange algorithmName="SHA-512" hashValue="pL4tgTKqwEsWSIEGFTBd+4pvEhE7d5Q99Eijs+L/Y1rhA0saQGGRJw5Pv2HLOP0quglztFwB6WVnQ1YGxd4AiQ==" saltValue="IF5mhk2RcoEjrcYppes1VA==" spinCount="100000" sqref="FT103:FT112" name="Rango2_30_38"/>
    <protectedRange algorithmName="SHA-512" hashValue="EEHzbvEYwO1eufllBljOz0uf9BJ2ENtvOScQ7IsS321QhYbwKn7qhHKKP8cKj02rTDvVRMWvwQ1ZP0mZWsBprQ==" saltValue="CjXqBRFbKezlWOFV37MnDQ==" spinCount="100000" sqref="GQ113:GR116 GW113:GW116 GN113:GN116" name="Rango2_30_2_54"/>
    <protectedRange algorithmName="SHA-512" hashValue="Rgskw+AQdeJ5qbJdarzTa3SCkJfDGziy0Uan5N0F3IWn/H3Z/e+VcB56R7Nes7MPxNHewNP1sSSucVjz3iTLeA==" saltValue="qKZH3DnwaZHBzy3cBZo1qQ==" spinCount="100000" sqref="GF113:GF116" name="Rango2_31_28_37"/>
    <protectedRange algorithmName="SHA-512" hashValue="Umj9+5Ys20VQPxBFtc6qE5LtKKSgPKwit+B8dd4XnEUaLfBM2ozpkEC4YxwK0SbBiAHDDex+pY+LomQ0lyuamQ==" saltValue="N2/MCRws+mmA+NXw0axolg==" spinCount="100000" sqref="GJ113:GJ116 GH113:GH116 FY113:FY116 GB116 GL113:GL116 GE113:GE116" name="Rango2_31_2_69"/>
    <protectedRange algorithmName="SHA-512" hashValue="q2z5hEFmXS0v2chiPTC/VCoDWNlnhp+Xe6Ybfxe48vIsnB/KTJQxJv+pFUnCXfZ9T6vyJopuqFFNROfQTW/JUw==" saltValue="IctfdGJb5tOTpq+KPi9vww==" spinCount="100000" sqref="IA113:IA116 ID113:IJ116" name="Rango2_88_39_92"/>
    <protectedRange algorithmName="SHA-512" hashValue="YXHanhqXL0e4jPrzkCF8r/22WmlCviFUW909WKuG1JOcU0mp0/Huh0aP3EaGYxV2ep0WGu48HsShAy4Ka2uOiw==" saltValue="h/7U5iwJm7DLR4tRVfwZYw==" spinCount="100000" sqref="GI113:GI116 GC113:GC116" name="Rango2_33_45"/>
    <protectedRange algorithmName="SHA-512" hashValue="pL4tgTKqwEsWSIEGFTBd+4pvEhE7d5Q99Eijs+L/Y1rhA0saQGGRJw5Pv2HLOP0quglztFwB6WVnQ1YGxd4AiQ==" saltValue="IF5mhk2RcoEjrcYppes1VA==" spinCount="100000" sqref="FT113:FT116" name="Rango2_30_39"/>
    <protectedRange algorithmName="SHA-512" hashValue="EEHzbvEYwO1eufllBljOz0uf9BJ2ENtvOScQ7IsS321QhYbwKn7qhHKKP8cKj02rTDvVRMWvwQ1ZP0mZWsBprQ==" saltValue="CjXqBRFbKezlWOFV37MnDQ==" spinCount="100000" sqref="GQ117:GR124 GW117:GW124 GN117:GN124" name="Rango2_30_2_55"/>
    <protectedRange algorithmName="SHA-512" hashValue="Rgskw+AQdeJ5qbJdarzTa3SCkJfDGziy0Uan5N0F3IWn/H3Z/e+VcB56R7Nes7MPxNHewNP1sSSucVjz3iTLeA==" saltValue="qKZH3DnwaZHBzy3cBZo1qQ==" spinCount="100000" sqref="GF117:GF124" name="Rango2_31_28_38"/>
    <protectedRange algorithmName="SHA-512" hashValue="Umj9+5Ys20VQPxBFtc6qE5LtKKSgPKwit+B8dd4XnEUaLfBM2ozpkEC4YxwK0SbBiAHDDex+pY+LomQ0lyuamQ==" saltValue="N2/MCRws+mmA+NXw0axolg==" spinCount="100000" sqref="GJ117:GJ124 GH117:GH124 FY117:FY124 GB118 GL117:GL124 GE117:GE124 GB122:GB124" name="Rango2_31_2_70"/>
    <protectedRange algorithmName="SHA-512" hashValue="q2z5hEFmXS0v2chiPTC/VCoDWNlnhp+Xe6Ybfxe48vIsnB/KTJQxJv+pFUnCXfZ9T6vyJopuqFFNROfQTW/JUw==" saltValue="IctfdGJb5tOTpq+KPi9vww==" spinCount="100000" sqref="IA117:IA124 ID117:IJ124" name="Rango2_88_39_93"/>
    <protectedRange algorithmName="SHA-512" hashValue="YXHanhqXL0e4jPrzkCF8r/22WmlCviFUW909WKuG1JOcU0mp0/Huh0aP3EaGYxV2ep0WGu48HsShAy4Ka2uOiw==" saltValue="h/7U5iwJm7DLR4tRVfwZYw==" spinCount="100000" sqref="GI117:GI124 GC117:GC124" name="Rango2_33_46"/>
    <protectedRange algorithmName="SHA-512" hashValue="pL4tgTKqwEsWSIEGFTBd+4pvEhE7d5Q99Eijs+L/Y1rhA0saQGGRJw5Pv2HLOP0quglztFwB6WVnQ1YGxd4AiQ==" saltValue="IF5mhk2RcoEjrcYppes1VA==" spinCount="100000" sqref="FT117:FT124" name="Rango2_30_40"/>
    <protectedRange algorithmName="SHA-512" hashValue="Gqwr8n5jYbCESAqCFk8dpOzViQICBV+k0xoqBoQaZ5lHaRlvT9TZDB4yXtm+qC6OhD064ZDBOFWkwo+LHXu1sg==" saltValue="gEL9PCN2ekF2IxW9yqAGYA==" spinCount="100000" sqref="IS88:IS90" name="Rango2_40_2_28"/>
    <protectedRange algorithmName="SHA-512" hashValue="D8TacORwT7iz0mF9GEucchnMHfB5er2FFjQsxyeWWyeJkM6Bt3gYQ3LbcHPxZXFpVAYtFOuTrzYOCJrlZDx16g==" saltValue="QtCzIBktdS4NZkOEGcLTRQ==" spinCount="100000" sqref="IW88:IW90" name="Rango2_41_28"/>
    <protectedRange algorithmName="SHA-512" hashValue="Gqwr8n5jYbCESAqCFk8dpOzViQICBV+k0xoqBoQaZ5lHaRlvT9TZDB4yXtm+qC6OhD064ZDBOFWkwo+LHXu1sg==" saltValue="gEL9PCN2ekF2IxW9yqAGYA==" spinCount="100000" sqref="IS91" name="Rango2_40_2_29"/>
    <protectedRange algorithmName="SHA-512" hashValue="D8TacORwT7iz0mF9GEucchnMHfB5er2FFjQsxyeWWyeJkM6Bt3gYQ3LbcHPxZXFpVAYtFOuTrzYOCJrlZDx16g==" saltValue="QtCzIBktdS4NZkOEGcLTRQ==" spinCount="100000" sqref="IW91" name="Rango2_41_29"/>
    <protectedRange algorithmName="SHA-512" hashValue="Gqwr8n5jYbCESAqCFk8dpOzViQICBV+k0xoqBoQaZ5lHaRlvT9TZDB4yXtm+qC6OhD064ZDBOFWkwo+LHXu1sg==" saltValue="gEL9PCN2ekF2IxW9yqAGYA==" spinCount="100000" sqref="IS92:IS93" name="Rango2_40_2_30"/>
    <protectedRange algorithmName="SHA-512" hashValue="D8TacORwT7iz0mF9GEucchnMHfB5er2FFjQsxyeWWyeJkM6Bt3gYQ3LbcHPxZXFpVAYtFOuTrzYOCJrlZDx16g==" saltValue="QtCzIBktdS4NZkOEGcLTRQ==" spinCount="100000" sqref="IW92:IW93" name="Rango2_41_30"/>
    <protectedRange algorithmName="SHA-512" hashValue="Gqwr8n5jYbCESAqCFk8dpOzViQICBV+k0xoqBoQaZ5lHaRlvT9TZDB4yXtm+qC6OhD064ZDBOFWkwo+LHXu1sg==" saltValue="gEL9PCN2ekF2IxW9yqAGYA==" spinCount="100000" sqref="IS94" name="Rango2_40_2_31"/>
    <protectedRange algorithmName="SHA-512" hashValue="D8TacORwT7iz0mF9GEucchnMHfB5er2FFjQsxyeWWyeJkM6Bt3gYQ3LbcHPxZXFpVAYtFOuTrzYOCJrlZDx16g==" saltValue="QtCzIBktdS4NZkOEGcLTRQ==" spinCount="100000" sqref="IW94" name="Rango2_41_31"/>
    <protectedRange algorithmName="SHA-512" hashValue="Gqwr8n5jYbCESAqCFk8dpOzViQICBV+k0xoqBoQaZ5lHaRlvT9TZDB4yXtm+qC6OhD064ZDBOFWkwo+LHXu1sg==" saltValue="gEL9PCN2ekF2IxW9yqAGYA==" spinCount="100000" sqref="IS95" name="Rango2_40_2_32"/>
    <protectedRange algorithmName="SHA-512" hashValue="D8TacORwT7iz0mF9GEucchnMHfB5er2FFjQsxyeWWyeJkM6Bt3gYQ3LbcHPxZXFpVAYtFOuTrzYOCJrlZDx16g==" saltValue="QtCzIBktdS4NZkOEGcLTRQ==" spinCount="100000" sqref="IW95" name="Rango2_41_32"/>
    <protectedRange algorithmName="SHA-512" hashValue="Gqwr8n5jYbCESAqCFk8dpOzViQICBV+k0xoqBoQaZ5lHaRlvT9TZDB4yXtm+qC6OhD064ZDBOFWkwo+LHXu1sg==" saltValue="gEL9PCN2ekF2IxW9yqAGYA==" spinCount="100000" sqref="IS96" name="Rango2_40_2_33"/>
    <protectedRange algorithmName="SHA-512" hashValue="D8TacORwT7iz0mF9GEucchnMHfB5er2FFjQsxyeWWyeJkM6Bt3gYQ3LbcHPxZXFpVAYtFOuTrzYOCJrlZDx16g==" saltValue="QtCzIBktdS4NZkOEGcLTRQ==" spinCount="100000" sqref="IW96" name="Rango2_41_33"/>
    <protectedRange algorithmName="SHA-512" hashValue="Gqwr8n5jYbCESAqCFk8dpOzViQICBV+k0xoqBoQaZ5lHaRlvT9TZDB4yXtm+qC6OhD064ZDBOFWkwo+LHXu1sg==" saltValue="gEL9PCN2ekF2IxW9yqAGYA==" spinCount="100000" sqref="IS97:IS98" name="Rango2_40_2_34"/>
    <protectedRange algorithmName="SHA-512" hashValue="D8TacORwT7iz0mF9GEucchnMHfB5er2FFjQsxyeWWyeJkM6Bt3gYQ3LbcHPxZXFpVAYtFOuTrzYOCJrlZDx16g==" saltValue="QtCzIBktdS4NZkOEGcLTRQ==" spinCount="100000" sqref="IW97:IW98" name="Rango2_41_34"/>
    <protectedRange algorithmName="SHA-512" hashValue="Gqwr8n5jYbCESAqCFk8dpOzViQICBV+k0xoqBoQaZ5lHaRlvT9TZDB4yXtm+qC6OhD064ZDBOFWkwo+LHXu1sg==" saltValue="gEL9PCN2ekF2IxW9yqAGYA==" spinCount="100000" sqref="IS99:IS100" name="Rango2_40_2_35"/>
    <protectedRange algorithmName="SHA-512" hashValue="D8TacORwT7iz0mF9GEucchnMHfB5er2FFjQsxyeWWyeJkM6Bt3gYQ3LbcHPxZXFpVAYtFOuTrzYOCJrlZDx16g==" saltValue="QtCzIBktdS4NZkOEGcLTRQ==" spinCount="100000" sqref="IW99:IW100" name="Rango2_41_35"/>
    <protectedRange algorithmName="SHA-512" hashValue="Gqwr8n5jYbCESAqCFk8dpOzViQICBV+k0xoqBoQaZ5lHaRlvT9TZDB4yXtm+qC6OhD064ZDBOFWkwo+LHXu1sg==" saltValue="gEL9PCN2ekF2IxW9yqAGYA==" spinCount="100000" sqref="IS101:IS102" name="Rango2_40_2_36"/>
    <protectedRange algorithmName="SHA-512" hashValue="D8TacORwT7iz0mF9GEucchnMHfB5er2FFjQsxyeWWyeJkM6Bt3gYQ3LbcHPxZXFpVAYtFOuTrzYOCJrlZDx16g==" saltValue="QtCzIBktdS4NZkOEGcLTRQ==" spinCount="100000" sqref="IW101:IW102" name="Rango2_41_36"/>
    <protectedRange algorithmName="SHA-512" hashValue="Gqwr8n5jYbCESAqCFk8dpOzViQICBV+k0xoqBoQaZ5lHaRlvT9TZDB4yXtm+qC6OhD064ZDBOFWkwo+LHXu1sg==" saltValue="gEL9PCN2ekF2IxW9yqAGYA==" spinCount="100000" sqref="IS103:IS112" name="Rango2_40_2_37"/>
    <protectedRange algorithmName="SHA-512" hashValue="D8TacORwT7iz0mF9GEucchnMHfB5er2FFjQsxyeWWyeJkM6Bt3gYQ3LbcHPxZXFpVAYtFOuTrzYOCJrlZDx16g==" saltValue="QtCzIBktdS4NZkOEGcLTRQ==" spinCount="100000" sqref="IW103:IW112" name="Rango2_41_37"/>
    <protectedRange algorithmName="SHA-512" hashValue="Gqwr8n5jYbCESAqCFk8dpOzViQICBV+k0xoqBoQaZ5lHaRlvT9TZDB4yXtm+qC6OhD064ZDBOFWkwo+LHXu1sg==" saltValue="gEL9PCN2ekF2IxW9yqAGYA==" spinCount="100000" sqref="IS113:IS116" name="Rango2_40_2_38"/>
    <protectedRange algorithmName="SHA-512" hashValue="D8TacORwT7iz0mF9GEucchnMHfB5er2FFjQsxyeWWyeJkM6Bt3gYQ3LbcHPxZXFpVAYtFOuTrzYOCJrlZDx16g==" saltValue="QtCzIBktdS4NZkOEGcLTRQ==" spinCount="100000" sqref="IW113:IW116" name="Rango2_41_38"/>
    <protectedRange algorithmName="SHA-512" hashValue="Gqwr8n5jYbCESAqCFk8dpOzViQICBV+k0xoqBoQaZ5lHaRlvT9TZDB4yXtm+qC6OhD064ZDBOFWkwo+LHXu1sg==" saltValue="gEL9PCN2ekF2IxW9yqAGYA==" spinCount="100000" sqref="IS117:IS124" name="Rango2_40_2_39"/>
    <protectedRange algorithmName="SHA-512" hashValue="D8TacORwT7iz0mF9GEucchnMHfB5er2FFjQsxyeWWyeJkM6Bt3gYQ3LbcHPxZXFpVAYtFOuTrzYOCJrlZDx16g==" saltValue="QtCzIBktdS4NZkOEGcLTRQ==" spinCount="100000" sqref="IW117:IW124" name="Rango2_41_39"/>
    <protectedRange algorithmName="SHA-512" hashValue="RQ91b7oAw60DVtcgB2vRpial2kSdzJx5guGCTYUwXYkKrtrUHfiYnLf9R+SNpYXlJDYpyEJLhcWwP0EqNN86dQ==" saltValue="W3RbH3zrcY9sy39xNwXNxg==" spinCount="100000" sqref="BA125:BI125 BV125:BY125" name="Rango2_88_99_42"/>
    <protectedRange algorithmName="SHA-512" hashValue="fMbmUM1DQ7FuAPRNvFL5mPdHUYjQnlLFhkuaxvHguaqR7aWyDxcmJs0jLYQfQKY+oyhsMb4Lew4VL6i7um3/ew==" saltValue="ydaTm0CeH8+/cYqoL/AMaQ==" spinCount="100000" sqref="AU125 AW125:AZ125" name="Rango2_88_91_39"/>
    <protectedRange algorithmName="SHA-512" hashValue="CHipOQaT63FWw628cQcXXJRZlrbNZ7OgmnEbDx38UmmH7z19GRYEzXFiVOzHAy1OAaAbST7g2bHZHDKQp2qm3w==" saltValue="iRVuL+373yLHv0ZHzS9qog==" spinCount="100000" sqref="AG125:AH125 AJ125 AL125" name="Rango2_88_7_5_42"/>
    <protectedRange algorithmName="SHA-512" hashValue="NkG6oHuDGvGBEiLAAq8MEJHEfLQUMyjihfH+DBXhT+eQW0r1yri7tOJEFRM9nbOejjjXiviq9RFo7KB7wF+xJA==" saltValue="bpjB0AAANu2X/PeR3eiFkA==" spinCount="100000" sqref="AM125:AS125" name="Rango2_88_65_40"/>
    <protectedRange algorithmName="SHA-512" hashValue="fPHvtIAf3pQeZUoAI9C2/vdXMHBpqqEq+67P5Ypyu4+9IWqs3yc9TZcMWQ0THLxUwqseQPyVvakuYFtCwJHsxA==" saltValue="QHIogSs2PrwAfdqa9PAOFQ==" spinCount="100000" sqref="AC125" name="Rango2_88_5_5_40"/>
    <protectedRange algorithmName="SHA-512" hashValue="LEEeiU6pKqm7TAP46VGlz0q+evvFwpT/0iLpRuWuQ7MacbP0OGL1/FSmrIEOg2rb6M+Jla2bPbVWiGag27j87w==" saltValue="HEVt+pS5OloNDlqSnzGLLw==" spinCount="100000" sqref="AI125" name="Rango2_8_7_40"/>
    <protectedRange algorithmName="SHA-512" hashValue="q2z5hEFmXS0v2chiPTC/VCoDWNlnhp+Xe6Ybfxe48vIsnB/KTJQxJv+pFUnCXfZ9T6vyJopuqFFNROfQTW/JUw==" saltValue="IctfdGJb5tOTpq+KPi9vww==" spinCount="100000" sqref="AE125:AF125" name="Rango2_88_39_94"/>
    <protectedRange algorithmName="SHA-512" hashValue="AYYX88LSDB6RDNMvSqt0KPGWPjBqTk56tMxTOlv5QD61MGTKAAQnSnudvNDWPN0Bbllh2qRQC+P5uq7goxjdrw==" saltValue="i/iPMewnks1FoXYOjKMEVg==" spinCount="100000" sqref="AB125" name="Rango2_87_6_40"/>
    <protectedRange algorithmName="SHA-512" hashValue="NUll9P9xh7KbSfMYpMxsRZLfDw/y/AzW2LSWlpXVscBDqiAxmzo71xjs+a2lh+jRa7pceOC849slke4+ZKx8LA==" saltValue="8qbkKpQ+CiQuLnqgShNvXA==" spinCount="100000" sqref="T125" name="Rango2_88_6_40"/>
    <protectedRange algorithmName="SHA-512" hashValue="KHhv3JU/LRdRrRTxxkgFceEHPZ5UzadmpZRZR3zmQRnPvkUJZuanRafIJ+qde0IWwLZSvFIQDyUAHq6v6k7XIg==" saltValue="2GKG1kCzVNNcn+vbOPuhJA==" spinCount="100000" sqref="Q125" name="Rango2_2_5_40"/>
    <protectedRange algorithmName="SHA-512" hashValue="RQ91b7oAw60DVtcgB2vRpial2kSdzJx5guGCTYUwXYkKrtrUHfiYnLf9R+SNpYXlJDYpyEJLhcWwP0EqNN86dQ==" saltValue="W3RbH3zrcY9sy39xNwXNxg==" spinCount="100000" sqref="BA126:BI126 BV126:BY126" name="Rango2_88_99_43"/>
    <protectedRange algorithmName="SHA-512" hashValue="fMbmUM1DQ7FuAPRNvFL5mPdHUYjQnlLFhkuaxvHguaqR7aWyDxcmJs0jLYQfQKY+oyhsMb4Lew4VL6i7um3/ew==" saltValue="ydaTm0CeH8+/cYqoL/AMaQ==" spinCount="100000" sqref="AU126 AW126:AZ126" name="Rango2_88_91_40"/>
    <protectedRange algorithmName="SHA-512" hashValue="CHipOQaT63FWw628cQcXXJRZlrbNZ7OgmnEbDx38UmmH7z19GRYEzXFiVOzHAy1OAaAbST7g2bHZHDKQp2qm3w==" saltValue="iRVuL+373yLHv0ZHzS9qog==" spinCount="100000" sqref="AG126:AH126 AJ126 AL126" name="Rango2_88_7_5_43"/>
    <protectedRange algorithmName="SHA-512" hashValue="NkG6oHuDGvGBEiLAAq8MEJHEfLQUMyjihfH+DBXhT+eQW0r1yri7tOJEFRM9nbOejjjXiviq9RFo7KB7wF+xJA==" saltValue="bpjB0AAANu2X/PeR3eiFkA==" spinCount="100000" sqref="AM126:AS126" name="Rango2_88_65_41"/>
    <protectedRange algorithmName="SHA-512" hashValue="fPHvtIAf3pQeZUoAI9C2/vdXMHBpqqEq+67P5Ypyu4+9IWqs3yc9TZcMWQ0THLxUwqseQPyVvakuYFtCwJHsxA==" saltValue="QHIogSs2PrwAfdqa9PAOFQ==" spinCount="100000" sqref="AC126" name="Rango2_88_5_5_41"/>
    <protectedRange algorithmName="SHA-512" hashValue="LEEeiU6pKqm7TAP46VGlz0q+evvFwpT/0iLpRuWuQ7MacbP0OGL1/FSmrIEOg2rb6M+Jla2bPbVWiGag27j87w==" saltValue="HEVt+pS5OloNDlqSnzGLLw==" spinCount="100000" sqref="AI126" name="Rango2_8_7_41"/>
    <protectedRange algorithmName="SHA-512" hashValue="q2z5hEFmXS0v2chiPTC/VCoDWNlnhp+Xe6Ybfxe48vIsnB/KTJQxJv+pFUnCXfZ9T6vyJopuqFFNROfQTW/JUw==" saltValue="IctfdGJb5tOTpq+KPi9vww==" spinCount="100000" sqref="AE126:AF126" name="Rango2_88_39_95"/>
    <protectedRange algorithmName="SHA-512" hashValue="AYYX88LSDB6RDNMvSqt0KPGWPjBqTk56tMxTOlv5QD61MGTKAAQnSnudvNDWPN0Bbllh2qRQC+P5uq7goxjdrw==" saltValue="i/iPMewnks1FoXYOjKMEVg==" spinCount="100000" sqref="AB126" name="Rango2_87_6_41"/>
    <protectedRange algorithmName="SHA-512" hashValue="NUll9P9xh7KbSfMYpMxsRZLfDw/y/AzW2LSWlpXVscBDqiAxmzo71xjs+a2lh+jRa7pceOC849slke4+ZKx8LA==" saltValue="8qbkKpQ+CiQuLnqgShNvXA==" spinCount="100000" sqref="T126" name="Rango2_88_6_41"/>
    <protectedRange algorithmName="SHA-512" hashValue="KHhv3JU/LRdRrRTxxkgFceEHPZ5UzadmpZRZR3zmQRnPvkUJZuanRafIJ+qde0IWwLZSvFIQDyUAHq6v6k7XIg==" saltValue="2GKG1kCzVNNcn+vbOPuhJA==" spinCount="100000" sqref="Q126" name="Rango2_2_5_41"/>
    <protectedRange algorithmName="SHA-512" hashValue="RQ91b7oAw60DVtcgB2vRpial2kSdzJx5guGCTYUwXYkKrtrUHfiYnLf9R+SNpYXlJDYpyEJLhcWwP0EqNN86dQ==" saltValue="W3RbH3zrcY9sy39xNwXNxg==" spinCount="100000" sqref="BA127:BI127 BV127:BY127" name="Rango2_88_99_44"/>
    <protectedRange algorithmName="SHA-512" hashValue="fMbmUM1DQ7FuAPRNvFL5mPdHUYjQnlLFhkuaxvHguaqR7aWyDxcmJs0jLYQfQKY+oyhsMb4Lew4VL6i7um3/ew==" saltValue="ydaTm0CeH8+/cYqoL/AMaQ==" spinCount="100000" sqref="AU127 AW127:AZ127" name="Rango2_88_91_41"/>
    <protectedRange algorithmName="SHA-512" hashValue="CHipOQaT63FWw628cQcXXJRZlrbNZ7OgmnEbDx38UmmH7z19GRYEzXFiVOzHAy1OAaAbST7g2bHZHDKQp2qm3w==" saltValue="iRVuL+373yLHv0ZHzS9qog==" spinCount="100000" sqref="AG127:AH127 AJ127 AL127" name="Rango2_88_7_5_44"/>
    <protectedRange algorithmName="SHA-512" hashValue="NkG6oHuDGvGBEiLAAq8MEJHEfLQUMyjihfH+DBXhT+eQW0r1yri7tOJEFRM9nbOejjjXiviq9RFo7KB7wF+xJA==" saltValue="bpjB0AAANu2X/PeR3eiFkA==" spinCount="100000" sqref="AM127:AS127" name="Rango2_88_65_42"/>
    <protectedRange algorithmName="SHA-512" hashValue="fPHvtIAf3pQeZUoAI9C2/vdXMHBpqqEq+67P5Ypyu4+9IWqs3yc9TZcMWQ0THLxUwqseQPyVvakuYFtCwJHsxA==" saltValue="QHIogSs2PrwAfdqa9PAOFQ==" spinCount="100000" sqref="AC127" name="Rango2_88_5_5_42"/>
    <protectedRange algorithmName="SHA-512" hashValue="LEEeiU6pKqm7TAP46VGlz0q+evvFwpT/0iLpRuWuQ7MacbP0OGL1/FSmrIEOg2rb6M+Jla2bPbVWiGag27j87w==" saltValue="HEVt+pS5OloNDlqSnzGLLw==" spinCount="100000" sqref="AI127" name="Rango2_8_7_42"/>
    <protectedRange algorithmName="SHA-512" hashValue="q2z5hEFmXS0v2chiPTC/VCoDWNlnhp+Xe6Ybfxe48vIsnB/KTJQxJv+pFUnCXfZ9T6vyJopuqFFNROfQTW/JUw==" saltValue="IctfdGJb5tOTpq+KPi9vww==" spinCount="100000" sqref="AE127:AF127" name="Rango2_88_39_96"/>
    <protectedRange algorithmName="SHA-512" hashValue="AYYX88LSDB6RDNMvSqt0KPGWPjBqTk56tMxTOlv5QD61MGTKAAQnSnudvNDWPN0Bbllh2qRQC+P5uq7goxjdrw==" saltValue="i/iPMewnks1FoXYOjKMEVg==" spinCount="100000" sqref="AB127" name="Rango2_87_6_42"/>
    <protectedRange algorithmName="SHA-512" hashValue="NUll9P9xh7KbSfMYpMxsRZLfDw/y/AzW2LSWlpXVscBDqiAxmzo71xjs+a2lh+jRa7pceOC849slke4+ZKx8LA==" saltValue="8qbkKpQ+CiQuLnqgShNvXA==" spinCount="100000" sqref="T127" name="Rango2_88_6_42"/>
    <protectedRange algorithmName="SHA-512" hashValue="KHhv3JU/LRdRrRTxxkgFceEHPZ5UzadmpZRZR3zmQRnPvkUJZuanRafIJ+qde0IWwLZSvFIQDyUAHq6v6k7XIg==" saltValue="2GKG1kCzVNNcn+vbOPuhJA==" spinCount="100000" sqref="Q127" name="Rango2_2_5_42"/>
    <protectedRange algorithmName="SHA-512" hashValue="RQ91b7oAw60DVtcgB2vRpial2kSdzJx5guGCTYUwXYkKrtrUHfiYnLf9R+SNpYXlJDYpyEJLhcWwP0EqNN86dQ==" saltValue="W3RbH3zrcY9sy39xNwXNxg==" spinCount="100000" sqref="BA128:BI129 BV128:BY129" name="Rango2_88_99_45"/>
    <protectedRange algorithmName="SHA-512" hashValue="fMbmUM1DQ7FuAPRNvFL5mPdHUYjQnlLFhkuaxvHguaqR7aWyDxcmJs0jLYQfQKY+oyhsMb4Lew4VL6i7um3/ew==" saltValue="ydaTm0CeH8+/cYqoL/AMaQ==" spinCount="100000" sqref="AU128:AU129 AW128:AZ129" name="Rango2_88_91_42"/>
    <protectedRange algorithmName="SHA-512" hashValue="CHipOQaT63FWw628cQcXXJRZlrbNZ7OgmnEbDx38UmmH7z19GRYEzXFiVOzHAy1OAaAbST7g2bHZHDKQp2qm3w==" saltValue="iRVuL+373yLHv0ZHzS9qog==" spinCount="100000" sqref="AG128:AH129 AJ128:AJ129 AL128:AL129" name="Rango2_88_7_5_45"/>
    <protectedRange algorithmName="SHA-512" hashValue="NkG6oHuDGvGBEiLAAq8MEJHEfLQUMyjihfH+DBXhT+eQW0r1yri7tOJEFRM9nbOejjjXiviq9RFo7KB7wF+xJA==" saltValue="bpjB0AAANu2X/PeR3eiFkA==" spinCount="100000" sqref="AM128:AS129" name="Rango2_88_65_43"/>
    <protectedRange algorithmName="SHA-512" hashValue="fPHvtIAf3pQeZUoAI9C2/vdXMHBpqqEq+67P5Ypyu4+9IWqs3yc9TZcMWQ0THLxUwqseQPyVvakuYFtCwJHsxA==" saltValue="QHIogSs2PrwAfdqa9PAOFQ==" spinCount="100000" sqref="AC128:AC129" name="Rango2_88_5_5_43"/>
    <protectedRange algorithmName="SHA-512" hashValue="LEEeiU6pKqm7TAP46VGlz0q+evvFwpT/0iLpRuWuQ7MacbP0OGL1/FSmrIEOg2rb6M+Jla2bPbVWiGag27j87w==" saltValue="HEVt+pS5OloNDlqSnzGLLw==" spinCount="100000" sqref="AI128:AI129" name="Rango2_8_7_43"/>
    <protectedRange algorithmName="SHA-512" hashValue="q2z5hEFmXS0v2chiPTC/VCoDWNlnhp+Xe6Ybfxe48vIsnB/KTJQxJv+pFUnCXfZ9T6vyJopuqFFNROfQTW/JUw==" saltValue="IctfdGJb5tOTpq+KPi9vww==" spinCount="100000" sqref="AE128:AF129" name="Rango2_88_39_97"/>
    <protectedRange algorithmName="SHA-512" hashValue="AYYX88LSDB6RDNMvSqt0KPGWPjBqTk56tMxTOlv5QD61MGTKAAQnSnudvNDWPN0Bbllh2qRQC+P5uq7goxjdrw==" saltValue="i/iPMewnks1FoXYOjKMEVg==" spinCount="100000" sqref="AB128:AB129" name="Rango2_87_6_43"/>
    <protectedRange algorithmName="SHA-512" hashValue="NUll9P9xh7KbSfMYpMxsRZLfDw/y/AzW2LSWlpXVscBDqiAxmzo71xjs+a2lh+jRa7pceOC849slke4+ZKx8LA==" saltValue="8qbkKpQ+CiQuLnqgShNvXA==" spinCount="100000" sqref="T128:T129" name="Rango2_88_6_43"/>
    <protectedRange algorithmName="SHA-512" hashValue="KHhv3JU/LRdRrRTxxkgFceEHPZ5UzadmpZRZR3zmQRnPvkUJZuanRafIJ+qde0IWwLZSvFIQDyUAHq6v6k7XIg==" saltValue="2GKG1kCzVNNcn+vbOPuhJA==" spinCount="100000" sqref="Q128:Q129" name="Rango2_2_5_43"/>
    <protectedRange algorithmName="SHA-512" hashValue="RQ91b7oAw60DVtcgB2vRpial2kSdzJx5guGCTYUwXYkKrtrUHfiYnLf9R+SNpYXlJDYpyEJLhcWwP0EqNN86dQ==" saltValue="W3RbH3zrcY9sy39xNwXNxg==" spinCount="100000" sqref="BA130:BI130 BV130:BY130" name="Rango2_88_99_47"/>
    <protectedRange algorithmName="SHA-512" hashValue="fMbmUM1DQ7FuAPRNvFL5mPdHUYjQnlLFhkuaxvHguaqR7aWyDxcmJs0jLYQfQKY+oyhsMb4Lew4VL6i7um3/ew==" saltValue="ydaTm0CeH8+/cYqoL/AMaQ==" spinCount="100000" sqref="AU130 AW130:AZ130" name="Rango2_88_91_43"/>
    <protectedRange algorithmName="SHA-512" hashValue="CHipOQaT63FWw628cQcXXJRZlrbNZ7OgmnEbDx38UmmH7z19GRYEzXFiVOzHAy1OAaAbST7g2bHZHDKQp2qm3w==" saltValue="iRVuL+373yLHv0ZHzS9qog==" spinCount="100000" sqref="AG130:AH130 AJ130 AL130" name="Rango2_88_7_5_47"/>
    <protectedRange algorithmName="SHA-512" hashValue="NkG6oHuDGvGBEiLAAq8MEJHEfLQUMyjihfH+DBXhT+eQW0r1yri7tOJEFRM9nbOejjjXiviq9RFo7KB7wF+xJA==" saltValue="bpjB0AAANu2X/PeR3eiFkA==" spinCount="100000" sqref="AM130:AS130" name="Rango2_88_65_44"/>
    <protectedRange algorithmName="SHA-512" hashValue="fPHvtIAf3pQeZUoAI9C2/vdXMHBpqqEq+67P5Ypyu4+9IWqs3yc9TZcMWQ0THLxUwqseQPyVvakuYFtCwJHsxA==" saltValue="QHIogSs2PrwAfdqa9PAOFQ==" spinCount="100000" sqref="AC130" name="Rango2_88_5_5_44"/>
    <protectedRange algorithmName="SHA-512" hashValue="LEEeiU6pKqm7TAP46VGlz0q+evvFwpT/0iLpRuWuQ7MacbP0OGL1/FSmrIEOg2rb6M+Jla2bPbVWiGag27j87w==" saltValue="HEVt+pS5OloNDlqSnzGLLw==" spinCount="100000" sqref="AI130" name="Rango2_8_7_44"/>
    <protectedRange algorithmName="SHA-512" hashValue="q2z5hEFmXS0v2chiPTC/VCoDWNlnhp+Xe6Ybfxe48vIsnB/KTJQxJv+pFUnCXfZ9T6vyJopuqFFNROfQTW/JUw==" saltValue="IctfdGJb5tOTpq+KPi9vww==" spinCount="100000" sqref="AE130:AF130" name="Rango2_88_39_98"/>
    <protectedRange algorithmName="SHA-512" hashValue="AYYX88LSDB6RDNMvSqt0KPGWPjBqTk56tMxTOlv5QD61MGTKAAQnSnudvNDWPN0Bbllh2qRQC+P5uq7goxjdrw==" saltValue="i/iPMewnks1FoXYOjKMEVg==" spinCount="100000" sqref="AB130" name="Rango2_87_6_44"/>
    <protectedRange algorithmName="SHA-512" hashValue="NUll9P9xh7KbSfMYpMxsRZLfDw/y/AzW2LSWlpXVscBDqiAxmzo71xjs+a2lh+jRa7pceOC849slke4+ZKx8LA==" saltValue="8qbkKpQ+CiQuLnqgShNvXA==" spinCount="100000" sqref="T130" name="Rango2_88_6_44"/>
    <protectedRange algorithmName="SHA-512" hashValue="KHhv3JU/LRdRrRTxxkgFceEHPZ5UzadmpZRZR3zmQRnPvkUJZuanRafIJ+qde0IWwLZSvFIQDyUAHq6v6k7XIg==" saltValue="2GKG1kCzVNNcn+vbOPuhJA==" spinCount="100000" sqref="Q130" name="Rango2_2_5_44"/>
    <protectedRange algorithmName="SHA-512" hashValue="RQ91b7oAw60DVtcgB2vRpial2kSdzJx5guGCTYUwXYkKrtrUHfiYnLf9R+SNpYXlJDYpyEJLhcWwP0EqNN86dQ==" saltValue="W3RbH3zrcY9sy39xNwXNxg==" spinCount="100000" sqref="BA131:BI131 BV131:BY131" name="Rango2_88_99_48"/>
    <protectedRange algorithmName="SHA-512" hashValue="fMbmUM1DQ7FuAPRNvFL5mPdHUYjQnlLFhkuaxvHguaqR7aWyDxcmJs0jLYQfQKY+oyhsMb4Lew4VL6i7um3/ew==" saltValue="ydaTm0CeH8+/cYqoL/AMaQ==" spinCount="100000" sqref="AU131 AW131:AZ131" name="Rango2_88_91_44"/>
    <protectedRange algorithmName="SHA-512" hashValue="CHipOQaT63FWw628cQcXXJRZlrbNZ7OgmnEbDx38UmmH7z19GRYEzXFiVOzHAy1OAaAbST7g2bHZHDKQp2qm3w==" saltValue="iRVuL+373yLHv0ZHzS9qog==" spinCount="100000" sqref="AG131:AH131 AJ131 AL131" name="Rango2_88_7_5_48"/>
    <protectedRange algorithmName="SHA-512" hashValue="NkG6oHuDGvGBEiLAAq8MEJHEfLQUMyjihfH+DBXhT+eQW0r1yri7tOJEFRM9nbOejjjXiviq9RFo7KB7wF+xJA==" saltValue="bpjB0AAANu2X/PeR3eiFkA==" spinCount="100000" sqref="AM131:AS131" name="Rango2_88_65_45"/>
    <protectedRange algorithmName="SHA-512" hashValue="fPHvtIAf3pQeZUoAI9C2/vdXMHBpqqEq+67P5Ypyu4+9IWqs3yc9TZcMWQ0THLxUwqseQPyVvakuYFtCwJHsxA==" saltValue="QHIogSs2PrwAfdqa9PAOFQ==" spinCount="100000" sqref="AC131" name="Rango2_88_5_5_45"/>
    <protectedRange algorithmName="SHA-512" hashValue="LEEeiU6pKqm7TAP46VGlz0q+evvFwpT/0iLpRuWuQ7MacbP0OGL1/FSmrIEOg2rb6M+Jla2bPbVWiGag27j87w==" saltValue="HEVt+pS5OloNDlqSnzGLLw==" spinCount="100000" sqref="AI131" name="Rango2_8_7_45"/>
    <protectedRange algorithmName="SHA-512" hashValue="q2z5hEFmXS0v2chiPTC/VCoDWNlnhp+Xe6Ybfxe48vIsnB/KTJQxJv+pFUnCXfZ9T6vyJopuqFFNROfQTW/JUw==" saltValue="IctfdGJb5tOTpq+KPi9vww==" spinCount="100000" sqref="AE131:AF131" name="Rango2_88_39_99"/>
    <protectedRange algorithmName="SHA-512" hashValue="AYYX88LSDB6RDNMvSqt0KPGWPjBqTk56tMxTOlv5QD61MGTKAAQnSnudvNDWPN0Bbllh2qRQC+P5uq7goxjdrw==" saltValue="i/iPMewnks1FoXYOjKMEVg==" spinCount="100000" sqref="AB131" name="Rango2_87_6_45"/>
    <protectedRange algorithmName="SHA-512" hashValue="NUll9P9xh7KbSfMYpMxsRZLfDw/y/AzW2LSWlpXVscBDqiAxmzo71xjs+a2lh+jRa7pceOC849slke4+ZKx8LA==" saltValue="8qbkKpQ+CiQuLnqgShNvXA==" spinCount="100000" sqref="T131" name="Rango2_88_6_45"/>
    <protectedRange algorithmName="SHA-512" hashValue="KHhv3JU/LRdRrRTxxkgFceEHPZ5UzadmpZRZR3zmQRnPvkUJZuanRafIJ+qde0IWwLZSvFIQDyUAHq6v6k7XIg==" saltValue="2GKG1kCzVNNcn+vbOPuhJA==" spinCount="100000" sqref="Q131" name="Rango2_2_5_45"/>
    <protectedRange algorithmName="SHA-512" hashValue="RQ91b7oAw60DVtcgB2vRpial2kSdzJx5guGCTYUwXYkKrtrUHfiYnLf9R+SNpYXlJDYpyEJLhcWwP0EqNN86dQ==" saltValue="W3RbH3zrcY9sy39xNwXNxg==" spinCount="100000" sqref="BA132:BI132 BV132:BY132" name="Rango2_88_99_49"/>
    <protectedRange algorithmName="SHA-512" hashValue="fMbmUM1DQ7FuAPRNvFL5mPdHUYjQnlLFhkuaxvHguaqR7aWyDxcmJs0jLYQfQKY+oyhsMb4Lew4VL6i7um3/ew==" saltValue="ydaTm0CeH8+/cYqoL/AMaQ==" spinCount="100000" sqref="AU132 AW132:AZ132" name="Rango2_88_91_45"/>
    <protectedRange algorithmName="SHA-512" hashValue="CHipOQaT63FWw628cQcXXJRZlrbNZ7OgmnEbDx38UmmH7z19GRYEzXFiVOzHAy1OAaAbST7g2bHZHDKQp2qm3w==" saltValue="iRVuL+373yLHv0ZHzS9qog==" spinCount="100000" sqref="AG132:AH132 AJ132 AL132" name="Rango2_88_7_5_49"/>
    <protectedRange algorithmName="SHA-512" hashValue="NkG6oHuDGvGBEiLAAq8MEJHEfLQUMyjihfH+DBXhT+eQW0r1yri7tOJEFRM9nbOejjjXiviq9RFo7KB7wF+xJA==" saltValue="bpjB0AAANu2X/PeR3eiFkA==" spinCount="100000" sqref="AM132:AS132" name="Rango2_88_65_46"/>
    <protectedRange algorithmName="SHA-512" hashValue="fPHvtIAf3pQeZUoAI9C2/vdXMHBpqqEq+67P5Ypyu4+9IWqs3yc9TZcMWQ0THLxUwqseQPyVvakuYFtCwJHsxA==" saltValue="QHIogSs2PrwAfdqa9PAOFQ==" spinCount="100000" sqref="AC132" name="Rango2_88_5_5_46"/>
    <protectedRange algorithmName="SHA-512" hashValue="LEEeiU6pKqm7TAP46VGlz0q+evvFwpT/0iLpRuWuQ7MacbP0OGL1/FSmrIEOg2rb6M+Jla2bPbVWiGag27j87w==" saltValue="HEVt+pS5OloNDlqSnzGLLw==" spinCount="100000" sqref="AI132" name="Rango2_8_7_46"/>
    <protectedRange algorithmName="SHA-512" hashValue="AYYX88LSDB6RDNMvSqt0KPGWPjBqTk56tMxTOlv5QD61MGTKAAQnSnudvNDWPN0Bbllh2qRQC+P5uq7goxjdrw==" saltValue="i/iPMewnks1FoXYOjKMEVg==" spinCount="100000" sqref="AB132" name="Rango2_87_6_46"/>
    <protectedRange algorithmName="SHA-512" hashValue="NUll9P9xh7KbSfMYpMxsRZLfDw/y/AzW2LSWlpXVscBDqiAxmzo71xjs+a2lh+jRa7pceOC849slke4+ZKx8LA==" saltValue="8qbkKpQ+CiQuLnqgShNvXA==" spinCount="100000" sqref="T132" name="Rango2_88_6_46"/>
    <protectedRange algorithmName="SHA-512" hashValue="KHhv3JU/LRdRrRTxxkgFceEHPZ5UzadmpZRZR3zmQRnPvkUJZuanRafIJ+qde0IWwLZSvFIQDyUAHq6v6k7XIg==" saltValue="2GKG1kCzVNNcn+vbOPuhJA==" spinCount="100000" sqref="Q132" name="Rango2_2_5_46"/>
    <protectedRange algorithmName="SHA-512" hashValue="RQ91b7oAw60DVtcgB2vRpial2kSdzJx5guGCTYUwXYkKrtrUHfiYnLf9R+SNpYXlJDYpyEJLhcWwP0EqNN86dQ==" saltValue="W3RbH3zrcY9sy39xNwXNxg==" spinCount="100000" sqref="BA133:BI133 BV133:BY133" name="Rango2_88_99_50"/>
    <protectedRange algorithmName="SHA-512" hashValue="fMbmUM1DQ7FuAPRNvFL5mPdHUYjQnlLFhkuaxvHguaqR7aWyDxcmJs0jLYQfQKY+oyhsMb4Lew4VL6i7um3/ew==" saltValue="ydaTm0CeH8+/cYqoL/AMaQ==" spinCount="100000" sqref="AU133 AW133:AZ133" name="Rango2_88_91_46"/>
    <protectedRange algorithmName="SHA-512" hashValue="CHipOQaT63FWw628cQcXXJRZlrbNZ7OgmnEbDx38UmmH7z19GRYEzXFiVOzHAy1OAaAbST7g2bHZHDKQp2qm3w==" saltValue="iRVuL+373yLHv0ZHzS9qog==" spinCount="100000" sqref="AG133:AH133 AJ133 AL133" name="Rango2_88_7_5_50"/>
    <protectedRange algorithmName="SHA-512" hashValue="NkG6oHuDGvGBEiLAAq8MEJHEfLQUMyjihfH+DBXhT+eQW0r1yri7tOJEFRM9nbOejjjXiviq9RFo7KB7wF+xJA==" saltValue="bpjB0AAANu2X/PeR3eiFkA==" spinCount="100000" sqref="AM133:AS133" name="Rango2_88_65_47"/>
    <protectedRange algorithmName="SHA-512" hashValue="fPHvtIAf3pQeZUoAI9C2/vdXMHBpqqEq+67P5Ypyu4+9IWqs3yc9TZcMWQ0THLxUwqseQPyVvakuYFtCwJHsxA==" saltValue="QHIogSs2PrwAfdqa9PAOFQ==" spinCount="100000" sqref="AC133" name="Rango2_88_5_5_47"/>
    <protectedRange algorithmName="SHA-512" hashValue="LEEeiU6pKqm7TAP46VGlz0q+evvFwpT/0iLpRuWuQ7MacbP0OGL1/FSmrIEOg2rb6M+Jla2bPbVWiGag27j87w==" saltValue="HEVt+pS5OloNDlqSnzGLLw==" spinCount="100000" sqref="AI133" name="Rango2_8_7_47"/>
    <protectedRange algorithmName="SHA-512" hashValue="AYYX88LSDB6RDNMvSqt0KPGWPjBqTk56tMxTOlv5QD61MGTKAAQnSnudvNDWPN0Bbllh2qRQC+P5uq7goxjdrw==" saltValue="i/iPMewnks1FoXYOjKMEVg==" spinCount="100000" sqref="AB133" name="Rango2_87_6_47"/>
    <protectedRange algorithmName="SHA-512" hashValue="NUll9P9xh7KbSfMYpMxsRZLfDw/y/AzW2LSWlpXVscBDqiAxmzo71xjs+a2lh+jRa7pceOC849slke4+ZKx8LA==" saltValue="8qbkKpQ+CiQuLnqgShNvXA==" spinCount="100000" sqref="T133" name="Rango2_88_6_47"/>
    <protectedRange algorithmName="SHA-512" hashValue="KHhv3JU/LRdRrRTxxkgFceEHPZ5UzadmpZRZR3zmQRnPvkUJZuanRafIJ+qde0IWwLZSvFIQDyUAHq6v6k7XIg==" saltValue="2GKG1kCzVNNcn+vbOPuhJA==" spinCount="100000" sqref="Q133" name="Rango2_2_5_47"/>
    <protectedRange algorithmName="SHA-512" hashValue="RQ91b7oAw60DVtcgB2vRpial2kSdzJx5guGCTYUwXYkKrtrUHfiYnLf9R+SNpYXlJDYpyEJLhcWwP0EqNN86dQ==" saltValue="W3RbH3zrcY9sy39xNwXNxg==" spinCount="100000" sqref="BA134:BI134 BV134:BY134" name="Rango2_88_99_51"/>
    <protectedRange algorithmName="SHA-512" hashValue="fMbmUM1DQ7FuAPRNvFL5mPdHUYjQnlLFhkuaxvHguaqR7aWyDxcmJs0jLYQfQKY+oyhsMb4Lew4VL6i7um3/ew==" saltValue="ydaTm0CeH8+/cYqoL/AMaQ==" spinCount="100000" sqref="AU134 AW134:AZ134" name="Rango2_88_91_47"/>
    <protectedRange algorithmName="SHA-512" hashValue="CHipOQaT63FWw628cQcXXJRZlrbNZ7OgmnEbDx38UmmH7z19GRYEzXFiVOzHAy1OAaAbST7g2bHZHDKQp2qm3w==" saltValue="iRVuL+373yLHv0ZHzS9qog==" spinCount="100000" sqref="AG134:AH134 AJ134 AL134" name="Rango2_88_7_5_51"/>
    <protectedRange algorithmName="SHA-512" hashValue="NkG6oHuDGvGBEiLAAq8MEJHEfLQUMyjihfH+DBXhT+eQW0r1yri7tOJEFRM9nbOejjjXiviq9RFo7KB7wF+xJA==" saltValue="bpjB0AAANu2X/PeR3eiFkA==" spinCount="100000" sqref="AM134:AS134" name="Rango2_88_65_48"/>
    <protectedRange algorithmName="SHA-512" hashValue="fPHvtIAf3pQeZUoAI9C2/vdXMHBpqqEq+67P5Ypyu4+9IWqs3yc9TZcMWQ0THLxUwqseQPyVvakuYFtCwJHsxA==" saltValue="QHIogSs2PrwAfdqa9PAOFQ==" spinCount="100000" sqref="AC134" name="Rango2_88_5_5_48"/>
    <protectedRange algorithmName="SHA-512" hashValue="LEEeiU6pKqm7TAP46VGlz0q+evvFwpT/0iLpRuWuQ7MacbP0OGL1/FSmrIEOg2rb6M+Jla2bPbVWiGag27j87w==" saltValue="HEVt+pS5OloNDlqSnzGLLw==" spinCount="100000" sqref="AI134" name="Rango2_8_7_48"/>
    <protectedRange algorithmName="SHA-512" hashValue="AYYX88LSDB6RDNMvSqt0KPGWPjBqTk56tMxTOlv5QD61MGTKAAQnSnudvNDWPN0Bbllh2qRQC+P5uq7goxjdrw==" saltValue="i/iPMewnks1FoXYOjKMEVg==" spinCount="100000" sqref="AB134" name="Rango2_87_6_48"/>
    <protectedRange algorithmName="SHA-512" hashValue="NUll9P9xh7KbSfMYpMxsRZLfDw/y/AzW2LSWlpXVscBDqiAxmzo71xjs+a2lh+jRa7pceOC849slke4+ZKx8LA==" saltValue="8qbkKpQ+CiQuLnqgShNvXA==" spinCount="100000" sqref="T134" name="Rango2_88_6_48"/>
    <protectedRange algorithmName="SHA-512" hashValue="KHhv3JU/LRdRrRTxxkgFceEHPZ5UzadmpZRZR3zmQRnPvkUJZuanRafIJ+qde0IWwLZSvFIQDyUAHq6v6k7XIg==" saltValue="2GKG1kCzVNNcn+vbOPuhJA==" spinCount="100000" sqref="Q134" name="Rango2_2_5_48"/>
    <protectedRange algorithmName="SHA-512" hashValue="RQ91b7oAw60DVtcgB2vRpial2kSdzJx5guGCTYUwXYkKrtrUHfiYnLf9R+SNpYXlJDYpyEJLhcWwP0EqNN86dQ==" saltValue="W3RbH3zrcY9sy39xNwXNxg==" spinCount="100000" sqref="BA135:BI135 BV135:BY135" name="Rango2_88_99_52"/>
    <protectedRange algorithmName="SHA-512" hashValue="fMbmUM1DQ7FuAPRNvFL5mPdHUYjQnlLFhkuaxvHguaqR7aWyDxcmJs0jLYQfQKY+oyhsMb4Lew4VL6i7um3/ew==" saltValue="ydaTm0CeH8+/cYqoL/AMaQ==" spinCount="100000" sqref="AU135 AW135:AZ135" name="Rango2_88_91_48"/>
    <protectedRange algorithmName="SHA-512" hashValue="CHipOQaT63FWw628cQcXXJRZlrbNZ7OgmnEbDx38UmmH7z19GRYEzXFiVOzHAy1OAaAbST7g2bHZHDKQp2qm3w==" saltValue="iRVuL+373yLHv0ZHzS9qog==" spinCount="100000" sqref="AG135:AH135 AJ135 AL135" name="Rango2_88_7_5_52"/>
    <protectedRange algorithmName="SHA-512" hashValue="NkG6oHuDGvGBEiLAAq8MEJHEfLQUMyjihfH+DBXhT+eQW0r1yri7tOJEFRM9nbOejjjXiviq9RFo7KB7wF+xJA==" saltValue="bpjB0AAANu2X/PeR3eiFkA==" spinCount="100000" sqref="AM135:AS135" name="Rango2_88_65_49"/>
    <protectedRange algorithmName="SHA-512" hashValue="fPHvtIAf3pQeZUoAI9C2/vdXMHBpqqEq+67P5Ypyu4+9IWqs3yc9TZcMWQ0THLxUwqseQPyVvakuYFtCwJHsxA==" saltValue="QHIogSs2PrwAfdqa9PAOFQ==" spinCount="100000" sqref="AC135" name="Rango2_88_5_5_49"/>
    <protectedRange algorithmName="SHA-512" hashValue="LEEeiU6pKqm7TAP46VGlz0q+evvFwpT/0iLpRuWuQ7MacbP0OGL1/FSmrIEOg2rb6M+Jla2bPbVWiGag27j87w==" saltValue="HEVt+pS5OloNDlqSnzGLLw==" spinCount="100000" sqref="AI135" name="Rango2_8_7_49"/>
    <protectedRange algorithmName="SHA-512" hashValue="AYYX88LSDB6RDNMvSqt0KPGWPjBqTk56tMxTOlv5QD61MGTKAAQnSnudvNDWPN0Bbllh2qRQC+P5uq7goxjdrw==" saltValue="i/iPMewnks1FoXYOjKMEVg==" spinCount="100000" sqref="AB135" name="Rango2_87_6_49"/>
    <protectedRange algorithmName="SHA-512" hashValue="NUll9P9xh7KbSfMYpMxsRZLfDw/y/AzW2LSWlpXVscBDqiAxmzo71xjs+a2lh+jRa7pceOC849slke4+ZKx8LA==" saltValue="8qbkKpQ+CiQuLnqgShNvXA==" spinCount="100000" sqref="T135" name="Rango2_88_6_49"/>
    <protectedRange algorithmName="SHA-512" hashValue="KHhv3JU/LRdRrRTxxkgFceEHPZ5UzadmpZRZR3zmQRnPvkUJZuanRafIJ+qde0IWwLZSvFIQDyUAHq6v6k7XIg==" saltValue="2GKG1kCzVNNcn+vbOPuhJA==" spinCount="100000" sqref="Q135" name="Rango2_2_5_49"/>
    <protectedRange algorithmName="SHA-512" hashValue="RQ91b7oAw60DVtcgB2vRpial2kSdzJx5guGCTYUwXYkKrtrUHfiYnLf9R+SNpYXlJDYpyEJLhcWwP0EqNN86dQ==" saltValue="W3RbH3zrcY9sy39xNwXNxg==" spinCount="100000" sqref="BA136:BI138 BV136:BY138" name="Rango2_88_99_53"/>
    <protectedRange algorithmName="SHA-512" hashValue="fMbmUM1DQ7FuAPRNvFL5mPdHUYjQnlLFhkuaxvHguaqR7aWyDxcmJs0jLYQfQKY+oyhsMb4Lew4VL6i7um3/ew==" saltValue="ydaTm0CeH8+/cYqoL/AMaQ==" spinCount="100000" sqref="AU136:AU138 AW136:AZ138" name="Rango2_88_91_49"/>
    <protectedRange algorithmName="SHA-512" hashValue="CHipOQaT63FWw628cQcXXJRZlrbNZ7OgmnEbDx38UmmH7z19GRYEzXFiVOzHAy1OAaAbST7g2bHZHDKQp2qm3w==" saltValue="iRVuL+373yLHv0ZHzS9qog==" spinCount="100000" sqref="AG136:AH138 AJ136:AJ138 AL136:AL138" name="Rango2_88_7_5_53"/>
    <protectedRange algorithmName="SHA-512" hashValue="NkG6oHuDGvGBEiLAAq8MEJHEfLQUMyjihfH+DBXhT+eQW0r1yri7tOJEFRM9nbOejjjXiviq9RFo7KB7wF+xJA==" saltValue="bpjB0AAANu2X/PeR3eiFkA==" spinCount="100000" sqref="AM136:AS138" name="Rango2_88_65_50"/>
    <protectedRange algorithmName="SHA-512" hashValue="fPHvtIAf3pQeZUoAI9C2/vdXMHBpqqEq+67P5Ypyu4+9IWqs3yc9TZcMWQ0THLxUwqseQPyVvakuYFtCwJHsxA==" saltValue="QHIogSs2PrwAfdqa9PAOFQ==" spinCount="100000" sqref="AC136:AC138" name="Rango2_88_5_5_50"/>
    <protectedRange algorithmName="SHA-512" hashValue="LEEeiU6pKqm7TAP46VGlz0q+evvFwpT/0iLpRuWuQ7MacbP0OGL1/FSmrIEOg2rb6M+Jla2bPbVWiGag27j87w==" saltValue="HEVt+pS5OloNDlqSnzGLLw==" spinCount="100000" sqref="AI136:AI138" name="Rango2_8_7_50"/>
    <protectedRange algorithmName="SHA-512" hashValue="AYYX88LSDB6RDNMvSqt0KPGWPjBqTk56tMxTOlv5QD61MGTKAAQnSnudvNDWPN0Bbllh2qRQC+P5uq7goxjdrw==" saltValue="i/iPMewnks1FoXYOjKMEVg==" spinCount="100000" sqref="AB136:AB138" name="Rango2_87_6_50"/>
    <protectedRange algorithmName="SHA-512" hashValue="NUll9P9xh7KbSfMYpMxsRZLfDw/y/AzW2LSWlpXVscBDqiAxmzo71xjs+a2lh+jRa7pceOC849slke4+ZKx8LA==" saltValue="8qbkKpQ+CiQuLnqgShNvXA==" spinCount="100000" sqref="T136:T138" name="Rango2_88_6_50"/>
    <protectedRange algorithmName="SHA-512" hashValue="KHhv3JU/LRdRrRTxxkgFceEHPZ5UzadmpZRZR3zmQRnPvkUJZuanRafIJ+qde0IWwLZSvFIQDyUAHq6v6k7XIg==" saltValue="2GKG1kCzVNNcn+vbOPuhJA==" spinCount="100000" sqref="Q136:Q138" name="Rango2_2_5_50"/>
    <protectedRange algorithmName="SHA-512" hashValue="RQ91b7oAw60DVtcgB2vRpial2kSdzJx5guGCTYUwXYkKrtrUHfiYnLf9R+SNpYXlJDYpyEJLhcWwP0EqNN86dQ==" saltValue="W3RbH3zrcY9sy39xNwXNxg==" spinCount="100000" sqref="BA139:BI139 BV139:BY139" name="Rango2_88_99_54"/>
    <protectedRange algorithmName="SHA-512" hashValue="fMbmUM1DQ7FuAPRNvFL5mPdHUYjQnlLFhkuaxvHguaqR7aWyDxcmJs0jLYQfQKY+oyhsMb4Lew4VL6i7um3/ew==" saltValue="ydaTm0CeH8+/cYqoL/AMaQ==" spinCount="100000" sqref="AU139 AW139:AZ139" name="Rango2_88_91_50"/>
    <protectedRange algorithmName="SHA-512" hashValue="CHipOQaT63FWw628cQcXXJRZlrbNZ7OgmnEbDx38UmmH7z19GRYEzXFiVOzHAy1OAaAbST7g2bHZHDKQp2qm3w==" saltValue="iRVuL+373yLHv0ZHzS9qog==" spinCount="100000" sqref="AG139:AH139 AJ139 AL139" name="Rango2_88_7_5_54"/>
    <protectedRange algorithmName="SHA-512" hashValue="NkG6oHuDGvGBEiLAAq8MEJHEfLQUMyjihfH+DBXhT+eQW0r1yri7tOJEFRM9nbOejjjXiviq9RFo7KB7wF+xJA==" saltValue="bpjB0AAANu2X/PeR3eiFkA==" spinCount="100000" sqref="AM139:AS139" name="Rango2_88_65_51"/>
    <protectedRange algorithmName="SHA-512" hashValue="fPHvtIAf3pQeZUoAI9C2/vdXMHBpqqEq+67P5Ypyu4+9IWqs3yc9TZcMWQ0THLxUwqseQPyVvakuYFtCwJHsxA==" saltValue="QHIogSs2PrwAfdqa9PAOFQ==" spinCount="100000" sqref="AC139" name="Rango2_88_5_5_51"/>
    <protectedRange algorithmName="SHA-512" hashValue="LEEeiU6pKqm7TAP46VGlz0q+evvFwpT/0iLpRuWuQ7MacbP0OGL1/FSmrIEOg2rb6M+Jla2bPbVWiGag27j87w==" saltValue="HEVt+pS5OloNDlqSnzGLLw==" spinCount="100000" sqref="AI139" name="Rango2_8_7_51"/>
    <protectedRange algorithmName="SHA-512" hashValue="AYYX88LSDB6RDNMvSqt0KPGWPjBqTk56tMxTOlv5QD61MGTKAAQnSnudvNDWPN0Bbllh2qRQC+P5uq7goxjdrw==" saltValue="i/iPMewnks1FoXYOjKMEVg==" spinCount="100000" sqref="AB139" name="Rango2_87_6_51"/>
    <protectedRange algorithmName="SHA-512" hashValue="NUll9P9xh7KbSfMYpMxsRZLfDw/y/AzW2LSWlpXVscBDqiAxmzo71xjs+a2lh+jRa7pceOC849slke4+ZKx8LA==" saltValue="8qbkKpQ+CiQuLnqgShNvXA==" spinCount="100000" sqref="T139" name="Rango2_88_6_51"/>
    <protectedRange algorithmName="SHA-512" hashValue="KHhv3JU/LRdRrRTxxkgFceEHPZ5UzadmpZRZR3zmQRnPvkUJZuanRafIJ+qde0IWwLZSvFIQDyUAHq6v6k7XIg==" saltValue="2GKG1kCzVNNcn+vbOPuhJA==" spinCount="100000" sqref="Q139" name="Rango2_2_5_51"/>
    <protectedRange algorithmName="SHA-512" hashValue="RQ91b7oAw60DVtcgB2vRpial2kSdzJx5guGCTYUwXYkKrtrUHfiYnLf9R+SNpYXlJDYpyEJLhcWwP0EqNN86dQ==" saltValue="W3RbH3zrcY9sy39xNwXNxg==" spinCount="100000" sqref="BA140:BI140 BV140:BY140" name="Rango2_88_99_55"/>
    <protectedRange algorithmName="SHA-512" hashValue="fMbmUM1DQ7FuAPRNvFL5mPdHUYjQnlLFhkuaxvHguaqR7aWyDxcmJs0jLYQfQKY+oyhsMb4Lew4VL6i7um3/ew==" saltValue="ydaTm0CeH8+/cYqoL/AMaQ==" spinCount="100000" sqref="AU140 AW140:AZ140" name="Rango2_88_91_51"/>
    <protectedRange algorithmName="SHA-512" hashValue="CHipOQaT63FWw628cQcXXJRZlrbNZ7OgmnEbDx38UmmH7z19GRYEzXFiVOzHAy1OAaAbST7g2bHZHDKQp2qm3w==" saltValue="iRVuL+373yLHv0ZHzS9qog==" spinCount="100000" sqref="AG140:AH140 AJ140 AL140" name="Rango2_88_7_5_55"/>
    <protectedRange algorithmName="SHA-512" hashValue="NkG6oHuDGvGBEiLAAq8MEJHEfLQUMyjihfH+DBXhT+eQW0r1yri7tOJEFRM9nbOejjjXiviq9RFo7KB7wF+xJA==" saltValue="bpjB0AAANu2X/PeR3eiFkA==" spinCount="100000" sqref="AM140:AS140" name="Rango2_88_65_52"/>
    <protectedRange algorithmName="SHA-512" hashValue="fPHvtIAf3pQeZUoAI9C2/vdXMHBpqqEq+67P5Ypyu4+9IWqs3yc9TZcMWQ0THLxUwqseQPyVvakuYFtCwJHsxA==" saltValue="QHIogSs2PrwAfdqa9PAOFQ==" spinCount="100000" sqref="AC140" name="Rango2_88_5_5_52"/>
    <protectedRange algorithmName="SHA-512" hashValue="LEEeiU6pKqm7TAP46VGlz0q+evvFwpT/0iLpRuWuQ7MacbP0OGL1/FSmrIEOg2rb6M+Jla2bPbVWiGag27j87w==" saltValue="HEVt+pS5OloNDlqSnzGLLw==" spinCount="100000" sqref="AI140" name="Rango2_8_7_52"/>
    <protectedRange algorithmName="SHA-512" hashValue="AYYX88LSDB6RDNMvSqt0KPGWPjBqTk56tMxTOlv5QD61MGTKAAQnSnudvNDWPN0Bbllh2qRQC+P5uq7goxjdrw==" saltValue="i/iPMewnks1FoXYOjKMEVg==" spinCount="100000" sqref="AB140" name="Rango2_87_6_52"/>
    <protectedRange algorithmName="SHA-512" hashValue="NUll9P9xh7KbSfMYpMxsRZLfDw/y/AzW2LSWlpXVscBDqiAxmzo71xjs+a2lh+jRa7pceOC849slke4+ZKx8LA==" saltValue="8qbkKpQ+CiQuLnqgShNvXA==" spinCount="100000" sqref="T140" name="Rango2_88_6_52"/>
    <protectedRange algorithmName="SHA-512" hashValue="KHhv3JU/LRdRrRTxxkgFceEHPZ5UzadmpZRZR3zmQRnPvkUJZuanRafIJ+qde0IWwLZSvFIQDyUAHq6v6k7XIg==" saltValue="2GKG1kCzVNNcn+vbOPuhJA==" spinCount="100000" sqref="Q140" name="Rango2_2_5_52"/>
    <protectedRange algorithmName="SHA-512" hashValue="RQ91b7oAw60DVtcgB2vRpial2kSdzJx5guGCTYUwXYkKrtrUHfiYnLf9R+SNpYXlJDYpyEJLhcWwP0EqNN86dQ==" saltValue="W3RbH3zrcY9sy39xNwXNxg==" spinCount="100000" sqref="BA141:BI141 BV141:BY141" name="Rango2_88_99_56"/>
    <protectedRange algorithmName="SHA-512" hashValue="fMbmUM1DQ7FuAPRNvFL5mPdHUYjQnlLFhkuaxvHguaqR7aWyDxcmJs0jLYQfQKY+oyhsMb4Lew4VL6i7um3/ew==" saltValue="ydaTm0CeH8+/cYqoL/AMaQ==" spinCount="100000" sqref="AU141 AW141:AZ141" name="Rango2_88_91_52"/>
    <protectedRange algorithmName="SHA-512" hashValue="CHipOQaT63FWw628cQcXXJRZlrbNZ7OgmnEbDx38UmmH7z19GRYEzXFiVOzHAy1OAaAbST7g2bHZHDKQp2qm3w==" saltValue="iRVuL+373yLHv0ZHzS9qog==" spinCount="100000" sqref="AG141:AH141 AJ141 AL141" name="Rango2_88_7_5_56"/>
    <protectedRange algorithmName="SHA-512" hashValue="NkG6oHuDGvGBEiLAAq8MEJHEfLQUMyjihfH+DBXhT+eQW0r1yri7tOJEFRM9nbOejjjXiviq9RFo7KB7wF+xJA==" saltValue="bpjB0AAANu2X/PeR3eiFkA==" spinCount="100000" sqref="AM141:AS141" name="Rango2_88_65_53"/>
    <protectedRange algorithmName="SHA-512" hashValue="fPHvtIAf3pQeZUoAI9C2/vdXMHBpqqEq+67P5Ypyu4+9IWqs3yc9TZcMWQ0THLxUwqseQPyVvakuYFtCwJHsxA==" saltValue="QHIogSs2PrwAfdqa9PAOFQ==" spinCount="100000" sqref="AC141" name="Rango2_88_5_5_53"/>
    <protectedRange algorithmName="SHA-512" hashValue="LEEeiU6pKqm7TAP46VGlz0q+evvFwpT/0iLpRuWuQ7MacbP0OGL1/FSmrIEOg2rb6M+Jla2bPbVWiGag27j87w==" saltValue="HEVt+pS5OloNDlqSnzGLLw==" spinCount="100000" sqref="AI141" name="Rango2_8_7_53"/>
    <protectedRange algorithmName="SHA-512" hashValue="AYYX88LSDB6RDNMvSqt0KPGWPjBqTk56tMxTOlv5QD61MGTKAAQnSnudvNDWPN0Bbllh2qRQC+P5uq7goxjdrw==" saltValue="i/iPMewnks1FoXYOjKMEVg==" spinCount="100000" sqref="AB141" name="Rango2_87_6_53"/>
    <protectedRange algorithmName="SHA-512" hashValue="NUll9P9xh7KbSfMYpMxsRZLfDw/y/AzW2LSWlpXVscBDqiAxmzo71xjs+a2lh+jRa7pceOC849slke4+ZKx8LA==" saltValue="8qbkKpQ+CiQuLnqgShNvXA==" spinCount="100000" sqref="T141" name="Rango2_88_6_53"/>
    <protectedRange algorithmName="SHA-512" hashValue="KHhv3JU/LRdRrRTxxkgFceEHPZ5UzadmpZRZR3zmQRnPvkUJZuanRafIJ+qde0IWwLZSvFIQDyUAHq6v6k7XIg==" saltValue="2GKG1kCzVNNcn+vbOPuhJA==" spinCount="100000" sqref="Q141" name="Rango2_2_5_53"/>
    <protectedRange algorithmName="SHA-512" hashValue="EEHzbvEYwO1eufllBljOz0uf9BJ2ENtvOScQ7IsS321QhYbwKn7qhHKKP8cKj02rTDvVRMWvwQ1ZP0mZWsBprQ==" saltValue="CjXqBRFbKezlWOFV37MnDQ==" spinCount="100000" sqref="GQ125:GR125 GW125 GN125" name="Rango2_30_2_56"/>
    <protectedRange algorithmName="SHA-512" hashValue="Rgskw+AQdeJ5qbJdarzTa3SCkJfDGziy0Uan5N0F3IWn/H3Z/e+VcB56R7Nes7MPxNHewNP1sSSucVjz3iTLeA==" saltValue="qKZH3DnwaZHBzy3cBZo1qQ==" spinCount="100000" sqref="GF125" name="Rango2_31_28_39"/>
    <protectedRange algorithmName="SHA-512" hashValue="Umj9+5Ys20VQPxBFtc6qE5LtKKSgPKwit+B8dd4XnEUaLfBM2ozpkEC4YxwK0SbBiAHDDex+pY+LomQ0lyuamQ==" saltValue="N2/MCRws+mmA+NXw0axolg==" spinCount="100000" sqref="GJ125 GH125 GE125 GB125 GL125 FY125" name="Rango2_31_2_71"/>
    <protectedRange algorithmName="SHA-512" hashValue="YXHanhqXL0e4jPrzkCF8r/22WmlCviFUW909WKuG1JOcU0mp0/Huh0aP3EaGYxV2ep0WGu48HsShAy4Ka2uOiw==" saltValue="h/7U5iwJm7DLR4tRVfwZYw==" spinCount="100000" sqref="GI125 GC125" name="Rango2_33_47"/>
    <protectedRange algorithmName="SHA-512" hashValue="pL4tgTKqwEsWSIEGFTBd+4pvEhE7d5Q99Eijs+L/Y1rhA0saQGGRJw5Pv2HLOP0quglztFwB6WVnQ1YGxd4AiQ==" saltValue="IF5mhk2RcoEjrcYppes1VA==" spinCount="100000" sqref="FT125" name="Rango2_30_41"/>
    <protectedRange algorithmName="SHA-512" hashValue="EEHzbvEYwO1eufllBljOz0uf9BJ2ENtvOScQ7IsS321QhYbwKn7qhHKKP8cKj02rTDvVRMWvwQ1ZP0mZWsBprQ==" saltValue="CjXqBRFbKezlWOFV37MnDQ==" spinCount="100000" sqref="GQ126:GR126 GW126 GN126" name="Rango2_30_2_59"/>
    <protectedRange algorithmName="SHA-512" hashValue="Rgskw+AQdeJ5qbJdarzTa3SCkJfDGziy0Uan5N0F3IWn/H3Z/e+VcB56R7Nes7MPxNHewNP1sSSucVjz3iTLeA==" saltValue="qKZH3DnwaZHBzy3cBZo1qQ==" spinCount="100000" sqref="GF126" name="Rango2_31_28_40"/>
    <protectedRange algorithmName="SHA-512" hashValue="Umj9+5Ys20VQPxBFtc6qE5LtKKSgPKwit+B8dd4XnEUaLfBM2ozpkEC4YxwK0SbBiAHDDex+pY+LomQ0lyuamQ==" saltValue="N2/MCRws+mmA+NXw0axolg==" spinCount="100000" sqref="GJ126 GH126 GE126 GL126 FY126" name="Rango2_31_2_72"/>
    <protectedRange algorithmName="SHA-512" hashValue="YXHanhqXL0e4jPrzkCF8r/22WmlCviFUW909WKuG1JOcU0mp0/Huh0aP3EaGYxV2ep0WGu48HsShAy4Ka2uOiw==" saltValue="h/7U5iwJm7DLR4tRVfwZYw==" spinCount="100000" sqref="GI126 GC126" name="Rango2_33_48"/>
    <protectedRange algorithmName="SHA-512" hashValue="pL4tgTKqwEsWSIEGFTBd+4pvEhE7d5Q99Eijs+L/Y1rhA0saQGGRJw5Pv2HLOP0quglztFwB6WVnQ1YGxd4AiQ==" saltValue="IF5mhk2RcoEjrcYppes1VA==" spinCount="100000" sqref="FT126" name="Rango2_30_42"/>
    <protectedRange algorithmName="SHA-512" hashValue="EEHzbvEYwO1eufllBljOz0uf9BJ2ENtvOScQ7IsS321QhYbwKn7qhHKKP8cKj02rTDvVRMWvwQ1ZP0mZWsBprQ==" saltValue="CjXqBRFbKezlWOFV37MnDQ==" spinCount="100000" sqref="GQ127:GR127 GW127 GN127" name="Rango2_30_2_65"/>
    <protectedRange algorithmName="SHA-512" hashValue="Rgskw+AQdeJ5qbJdarzTa3SCkJfDGziy0Uan5N0F3IWn/H3Z/e+VcB56R7Nes7MPxNHewNP1sSSucVjz3iTLeA==" saltValue="qKZH3DnwaZHBzy3cBZo1qQ==" spinCount="100000" sqref="GF127" name="Rango2_31_28_41"/>
    <protectedRange algorithmName="SHA-512" hashValue="Umj9+5Ys20VQPxBFtc6qE5LtKKSgPKwit+B8dd4XnEUaLfBM2ozpkEC4YxwK0SbBiAHDDex+pY+LomQ0lyuamQ==" saltValue="N2/MCRws+mmA+NXw0axolg==" spinCount="100000" sqref="GJ127 GH127 GE127 GL127 FY127" name="Rango2_31_2_73"/>
    <protectedRange algorithmName="SHA-512" hashValue="YXHanhqXL0e4jPrzkCF8r/22WmlCviFUW909WKuG1JOcU0mp0/Huh0aP3EaGYxV2ep0WGu48HsShAy4Ka2uOiw==" saltValue="h/7U5iwJm7DLR4tRVfwZYw==" spinCount="100000" sqref="GI127 GC127" name="Rango2_33_49"/>
    <protectedRange algorithmName="SHA-512" hashValue="pL4tgTKqwEsWSIEGFTBd+4pvEhE7d5Q99Eijs+L/Y1rhA0saQGGRJw5Pv2HLOP0quglztFwB6WVnQ1YGxd4AiQ==" saltValue="IF5mhk2RcoEjrcYppes1VA==" spinCount="100000" sqref="FT127" name="Rango2_30_43"/>
    <protectedRange algorithmName="SHA-512" hashValue="EEHzbvEYwO1eufllBljOz0uf9BJ2ENtvOScQ7IsS321QhYbwKn7qhHKKP8cKj02rTDvVRMWvwQ1ZP0mZWsBprQ==" saltValue="CjXqBRFbKezlWOFV37MnDQ==" spinCount="100000" sqref="GQ128:GR129 GW128:GW129 GN128:GN129" name="Rango2_30_2_67"/>
    <protectedRange algorithmName="SHA-512" hashValue="Rgskw+AQdeJ5qbJdarzTa3SCkJfDGziy0Uan5N0F3IWn/H3Z/e+VcB56R7Nes7MPxNHewNP1sSSucVjz3iTLeA==" saltValue="qKZH3DnwaZHBzy3cBZo1qQ==" spinCount="100000" sqref="GF128:GF129" name="Rango2_31_28_42"/>
    <protectedRange algorithmName="SHA-512" hashValue="Umj9+5Ys20VQPxBFtc6qE5LtKKSgPKwit+B8dd4XnEUaLfBM2ozpkEC4YxwK0SbBiAHDDex+pY+LomQ0lyuamQ==" saltValue="N2/MCRws+mmA+NXw0axolg==" spinCount="100000" sqref="GJ128:GJ129 GH128:GH129 GE128:GE129 GB129 GL128:GL129 FY128:FY129" name="Rango2_31_2_74"/>
    <protectedRange algorithmName="SHA-512" hashValue="YXHanhqXL0e4jPrzkCF8r/22WmlCviFUW909WKuG1JOcU0mp0/Huh0aP3EaGYxV2ep0WGu48HsShAy4Ka2uOiw==" saltValue="h/7U5iwJm7DLR4tRVfwZYw==" spinCount="100000" sqref="GI128:GI129 GC128:GC129" name="Rango2_33_50"/>
    <protectedRange algorithmName="SHA-512" hashValue="pL4tgTKqwEsWSIEGFTBd+4pvEhE7d5Q99Eijs+L/Y1rhA0saQGGRJw5Pv2HLOP0quglztFwB6WVnQ1YGxd4AiQ==" saltValue="IF5mhk2RcoEjrcYppes1VA==" spinCount="100000" sqref="FT128:FT129" name="Rango2_30_44"/>
    <protectedRange algorithmName="SHA-512" hashValue="EEHzbvEYwO1eufllBljOz0uf9BJ2ENtvOScQ7IsS321QhYbwKn7qhHKKP8cKj02rTDvVRMWvwQ1ZP0mZWsBprQ==" saltValue="CjXqBRFbKezlWOFV37MnDQ==" spinCount="100000" sqref="GQ130:GR130 GW130 GN130" name="Rango2_30_2_68"/>
    <protectedRange algorithmName="SHA-512" hashValue="Rgskw+AQdeJ5qbJdarzTa3SCkJfDGziy0Uan5N0F3IWn/H3Z/e+VcB56R7Nes7MPxNHewNP1sSSucVjz3iTLeA==" saltValue="qKZH3DnwaZHBzy3cBZo1qQ==" spinCount="100000" sqref="GF130" name="Rango2_31_28_43"/>
    <protectedRange algorithmName="SHA-512" hashValue="Umj9+5Ys20VQPxBFtc6qE5LtKKSgPKwit+B8dd4XnEUaLfBM2ozpkEC4YxwK0SbBiAHDDex+pY+LomQ0lyuamQ==" saltValue="N2/MCRws+mmA+NXw0axolg==" spinCount="100000" sqref="GJ130 GH130 GE130 GB130 GL130 FY130" name="Rango2_31_2_75"/>
    <protectedRange algorithmName="SHA-512" hashValue="YXHanhqXL0e4jPrzkCF8r/22WmlCviFUW909WKuG1JOcU0mp0/Huh0aP3EaGYxV2ep0WGu48HsShAy4Ka2uOiw==" saltValue="h/7U5iwJm7DLR4tRVfwZYw==" spinCount="100000" sqref="GI130 GC130" name="Rango2_33_51"/>
    <protectedRange algorithmName="SHA-512" hashValue="pL4tgTKqwEsWSIEGFTBd+4pvEhE7d5Q99Eijs+L/Y1rhA0saQGGRJw5Pv2HLOP0quglztFwB6WVnQ1YGxd4AiQ==" saltValue="IF5mhk2RcoEjrcYppes1VA==" spinCount="100000" sqref="FT130" name="Rango2_30_45"/>
    <protectedRange algorithmName="SHA-512" hashValue="EEHzbvEYwO1eufllBljOz0uf9BJ2ENtvOScQ7IsS321QhYbwKn7qhHKKP8cKj02rTDvVRMWvwQ1ZP0mZWsBprQ==" saltValue="CjXqBRFbKezlWOFV37MnDQ==" spinCount="100000" sqref="GQ131:GR131 GW131 GN131" name="Rango2_30_2_69"/>
    <protectedRange algorithmName="SHA-512" hashValue="Rgskw+AQdeJ5qbJdarzTa3SCkJfDGziy0Uan5N0F3IWn/H3Z/e+VcB56R7Nes7MPxNHewNP1sSSucVjz3iTLeA==" saltValue="qKZH3DnwaZHBzy3cBZo1qQ==" spinCount="100000" sqref="GF131" name="Rango2_31_28_44"/>
    <protectedRange algorithmName="SHA-512" hashValue="Umj9+5Ys20VQPxBFtc6qE5LtKKSgPKwit+B8dd4XnEUaLfBM2ozpkEC4YxwK0SbBiAHDDex+pY+LomQ0lyuamQ==" saltValue="N2/MCRws+mmA+NXw0axolg==" spinCount="100000" sqref="GJ131 GH131 GE131 GB131 GL131 FY131" name="Rango2_31_2_76"/>
    <protectedRange algorithmName="SHA-512" hashValue="YXHanhqXL0e4jPrzkCF8r/22WmlCviFUW909WKuG1JOcU0mp0/Huh0aP3EaGYxV2ep0WGu48HsShAy4Ka2uOiw==" saltValue="h/7U5iwJm7DLR4tRVfwZYw==" spinCount="100000" sqref="GI131 GC131" name="Rango2_33_52"/>
    <protectedRange algorithmName="SHA-512" hashValue="pL4tgTKqwEsWSIEGFTBd+4pvEhE7d5Q99Eijs+L/Y1rhA0saQGGRJw5Pv2HLOP0quglztFwB6WVnQ1YGxd4AiQ==" saltValue="IF5mhk2RcoEjrcYppes1VA==" spinCount="100000" sqref="FT131" name="Rango2_30_46"/>
    <protectedRange algorithmName="SHA-512" hashValue="EEHzbvEYwO1eufllBljOz0uf9BJ2ENtvOScQ7IsS321QhYbwKn7qhHKKP8cKj02rTDvVRMWvwQ1ZP0mZWsBprQ==" saltValue="CjXqBRFbKezlWOFV37MnDQ==" spinCount="100000" sqref="GQ132:GR132 GW132 GN132" name="Rango2_30_2_70"/>
    <protectedRange algorithmName="SHA-512" hashValue="Rgskw+AQdeJ5qbJdarzTa3SCkJfDGziy0Uan5N0F3IWn/H3Z/e+VcB56R7Nes7MPxNHewNP1sSSucVjz3iTLeA==" saltValue="qKZH3DnwaZHBzy3cBZo1qQ==" spinCount="100000" sqref="GF132" name="Rango2_31_28_45"/>
    <protectedRange algorithmName="SHA-512" hashValue="Umj9+5Ys20VQPxBFtc6qE5LtKKSgPKwit+B8dd4XnEUaLfBM2ozpkEC4YxwK0SbBiAHDDex+pY+LomQ0lyuamQ==" saltValue="N2/MCRws+mmA+NXw0axolg==" spinCount="100000" sqref="GJ132 GH132 GE132 GB132 GL132 FY132" name="Rango2_31_2_77"/>
    <protectedRange algorithmName="SHA-512" hashValue="YXHanhqXL0e4jPrzkCF8r/22WmlCviFUW909WKuG1JOcU0mp0/Huh0aP3EaGYxV2ep0WGu48HsShAy4Ka2uOiw==" saltValue="h/7U5iwJm7DLR4tRVfwZYw==" spinCount="100000" sqref="GI132 GC132" name="Rango2_33_53"/>
    <protectedRange algorithmName="SHA-512" hashValue="pL4tgTKqwEsWSIEGFTBd+4pvEhE7d5Q99Eijs+L/Y1rhA0saQGGRJw5Pv2HLOP0quglztFwB6WVnQ1YGxd4AiQ==" saltValue="IF5mhk2RcoEjrcYppes1VA==" spinCount="100000" sqref="FT132" name="Rango2_30_47"/>
    <protectedRange algorithmName="SHA-512" hashValue="EEHzbvEYwO1eufllBljOz0uf9BJ2ENtvOScQ7IsS321QhYbwKn7qhHKKP8cKj02rTDvVRMWvwQ1ZP0mZWsBprQ==" saltValue="CjXqBRFbKezlWOFV37MnDQ==" spinCount="100000" sqref="GQ133:GR133 GW133 GN133" name="Rango2_30_2_71"/>
    <protectedRange algorithmName="SHA-512" hashValue="Rgskw+AQdeJ5qbJdarzTa3SCkJfDGziy0Uan5N0F3IWn/H3Z/e+VcB56R7Nes7MPxNHewNP1sSSucVjz3iTLeA==" saltValue="qKZH3DnwaZHBzy3cBZo1qQ==" spinCount="100000" sqref="GF133" name="Rango2_31_28_46"/>
    <protectedRange algorithmName="SHA-512" hashValue="Umj9+5Ys20VQPxBFtc6qE5LtKKSgPKwit+B8dd4XnEUaLfBM2ozpkEC4YxwK0SbBiAHDDex+pY+LomQ0lyuamQ==" saltValue="N2/MCRws+mmA+NXw0axolg==" spinCount="100000" sqref="GJ133 GH133 GE133 GL133 FY133" name="Rango2_31_2_78"/>
    <protectedRange algorithmName="SHA-512" hashValue="YXHanhqXL0e4jPrzkCF8r/22WmlCviFUW909WKuG1JOcU0mp0/Huh0aP3EaGYxV2ep0WGu48HsShAy4Ka2uOiw==" saltValue="h/7U5iwJm7DLR4tRVfwZYw==" spinCount="100000" sqref="GI133 GC133" name="Rango2_33_54"/>
    <protectedRange algorithmName="SHA-512" hashValue="pL4tgTKqwEsWSIEGFTBd+4pvEhE7d5Q99Eijs+L/Y1rhA0saQGGRJw5Pv2HLOP0quglztFwB6WVnQ1YGxd4AiQ==" saltValue="IF5mhk2RcoEjrcYppes1VA==" spinCount="100000" sqref="FT133" name="Rango2_30_48"/>
    <protectedRange algorithmName="SHA-512" hashValue="EEHzbvEYwO1eufllBljOz0uf9BJ2ENtvOScQ7IsS321QhYbwKn7qhHKKP8cKj02rTDvVRMWvwQ1ZP0mZWsBprQ==" saltValue="CjXqBRFbKezlWOFV37MnDQ==" spinCount="100000" sqref="GQ134:GR134 GW134 GN134" name="Rango2_30_2_72"/>
    <protectedRange algorithmName="SHA-512" hashValue="Rgskw+AQdeJ5qbJdarzTa3SCkJfDGziy0Uan5N0F3IWn/H3Z/e+VcB56R7Nes7MPxNHewNP1sSSucVjz3iTLeA==" saltValue="qKZH3DnwaZHBzy3cBZo1qQ==" spinCount="100000" sqref="GF134" name="Rango2_31_28_47"/>
    <protectedRange algorithmName="SHA-512" hashValue="Umj9+5Ys20VQPxBFtc6qE5LtKKSgPKwit+B8dd4XnEUaLfBM2ozpkEC4YxwK0SbBiAHDDex+pY+LomQ0lyuamQ==" saltValue="N2/MCRws+mmA+NXw0axolg==" spinCount="100000" sqref="GJ134 GH134 GE134 GL134 FY134" name="Rango2_31_2_79"/>
    <protectedRange algorithmName="SHA-512" hashValue="YXHanhqXL0e4jPrzkCF8r/22WmlCviFUW909WKuG1JOcU0mp0/Huh0aP3EaGYxV2ep0WGu48HsShAy4Ka2uOiw==" saltValue="h/7U5iwJm7DLR4tRVfwZYw==" spinCount="100000" sqref="GI134 GC134" name="Rango2_33_55"/>
    <protectedRange algorithmName="SHA-512" hashValue="pL4tgTKqwEsWSIEGFTBd+4pvEhE7d5Q99Eijs+L/Y1rhA0saQGGRJw5Pv2HLOP0quglztFwB6WVnQ1YGxd4AiQ==" saltValue="IF5mhk2RcoEjrcYppes1VA==" spinCount="100000" sqref="FT134" name="Rango2_30_49"/>
    <protectedRange algorithmName="SHA-512" hashValue="EEHzbvEYwO1eufllBljOz0uf9BJ2ENtvOScQ7IsS321QhYbwKn7qhHKKP8cKj02rTDvVRMWvwQ1ZP0mZWsBprQ==" saltValue="CjXqBRFbKezlWOFV37MnDQ==" spinCount="100000" sqref="GQ135:GR135 GW135 GN135" name="Rango2_30_2_73"/>
    <protectedRange algorithmName="SHA-512" hashValue="Rgskw+AQdeJ5qbJdarzTa3SCkJfDGziy0Uan5N0F3IWn/H3Z/e+VcB56R7Nes7MPxNHewNP1sSSucVjz3iTLeA==" saltValue="qKZH3DnwaZHBzy3cBZo1qQ==" spinCount="100000" sqref="GF135" name="Rango2_31_28_48"/>
    <protectedRange algorithmName="SHA-512" hashValue="Umj9+5Ys20VQPxBFtc6qE5LtKKSgPKwit+B8dd4XnEUaLfBM2ozpkEC4YxwK0SbBiAHDDex+pY+LomQ0lyuamQ==" saltValue="N2/MCRws+mmA+NXw0axolg==" spinCount="100000" sqref="GJ135 GH135 GE135 GL135 FY135" name="Rango2_31_2_80"/>
    <protectedRange algorithmName="SHA-512" hashValue="YXHanhqXL0e4jPrzkCF8r/22WmlCviFUW909WKuG1JOcU0mp0/Huh0aP3EaGYxV2ep0WGu48HsShAy4Ka2uOiw==" saltValue="h/7U5iwJm7DLR4tRVfwZYw==" spinCount="100000" sqref="GI135 GC135" name="Rango2_33_56"/>
    <protectedRange algorithmName="SHA-512" hashValue="pL4tgTKqwEsWSIEGFTBd+4pvEhE7d5Q99Eijs+L/Y1rhA0saQGGRJw5Pv2HLOP0quglztFwB6WVnQ1YGxd4AiQ==" saltValue="IF5mhk2RcoEjrcYppes1VA==" spinCount="100000" sqref="FT135" name="Rango2_30_50"/>
    <protectedRange algorithmName="SHA-512" hashValue="EEHzbvEYwO1eufllBljOz0uf9BJ2ENtvOScQ7IsS321QhYbwKn7qhHKKP8cKj02rTDvVRMWvwQ1ZP0mZWsBprQ==" saltValue="CjXqBRFbKezlWOFV37MnDQ==" spinCount="100000" sqref="GQ136:GR138 GW136:GW138 GN136:GN138" name="Rango2_30_2_74"/>
    <protectedRange algorithmName="SHA-512" hashValue="Rgskw+AQdeJ5qbJdarzTa3SCkJfDGziy0Uan5N0F3IWn/H3Z/e+VcB56R7Nes7MPxNHewNP1sSSucVjz3iTLeA==" saltValue="qKZH3DnwaZHBzy3cBZo1qQ==" spinCount="100000" sqref="GF136:GF138" name="Rango2_31_28_49"/>
    <protectedRange algorithmName="SHA-512" hashValue="Umj9+5Ys20VQPxBFtc6qE5LtKKSgPKwit+B8dd4XnEUaLfBM2ozpkEC4YxwK0SbBiAHDDex+pY+LomQ0lyuamQ==" saltValue="N2/MCRws+mmA+NXw0axolg==" spinCount="100000" sqref="GJ136:GJ138 GH136:GH138 GE136:GE138 GB136 GL136:GL138 FY136:FY138" name="Rango2_31_2_81"/>
    <protectedRange algorithmName="SHA-512" hashValue="YXHanhqXL0e4jPrzkCF8r/22WmlCviFUW909WKuG1JOcU0mp0/Huh0aP3EaGYxV2ep0WGu48HsShAy4Ka2uOiw==" saltValue="h/7U5iwJm7DLR4tRVfwZYw==" spinCount="100000" sqref="GI136:GI138 GC136:GC138" name="Rango2_33_57"/>
    <protectedRange algorithmName="SHA-512" hashValue="pL4tgTKqwEsWSIEGFTBd+4pvEhE7d5Q99Eijs+L/Y1rhA0saQGGRJw5Pv2HLOP0quglztFwB6WVnQ1YGxd4AiQ==" saltValue="IF5mhk2RcoEjrcYppes1VA==" spinCount="100000" sqref="FT136:FT138" name="Rango2_30_51"/>
    <protectedRange algorithmName="SHA-512" hashValue="EEHzbvEYwO1eufllBljOz0uf9BJ2ENtvOScQ7IsS321QhYbwKn7qhHKKP8cKj02rTDvVRMWvwQ1ZP0mZWsBprQ==" saltValue="CjXqBRFbKezlWOFV37MnDQ==" spinCount="100000" sqref="GQ139:GR139 GW139 GN139" name="Rango2_30_2_75"/>
    <protectedRange algorithmName="SHA-512" hashValue="Rgskw+AQdeJ5qbJdarzTa3SCkJfDGziy0Uan5N0F3IWn/H3Z/e+VcB56R7Nes7MPxNHewNP1sSSucVjz3iTLeA==" saltValue="qKZH3DnwaZHBzy3cBZo1qQ==" spinCount="100000" sqref="GF139" name="Rango2_31_28_50"/>
    <protectedRange algorithmName="SHA-512" hashValue="Umj9+5Ys20VQPxBFtc6qE5LtKKSgPKwit+B8dd4XnEUaLfBM2ozpkEC4YxwK0SbBiAHDDex+pY+LomQ0lyuamQ==" saltValue="N2/MCRws+mmA+NXw0axolg==" spinCount="100000" sqref="GJ139 GH139 GE139 GB139 GL139 FY139" name="Rango2_31_2_82"/>
    <protectedRange algorithmName="SHA-512" hashValue="YXHanhqXL0e4jPrzkCF8r/22WmlCviFUW909WKuG1JOcU0mp0/Huh0aP3EaGYxV2ep0WGu48HsShAy4Ka2uOiw==" saltValue="h/7U5iwJm7DLR4tRVfwZYw==" spinCount="100000" sqref="GI139 GC139" name="Rango2_33_58"/>
    <protectedRange algorithmName="SHA-512" hashValue="pL4tgTKqwEsWSIEGFTBd+4pvEhE7d5Q99Eijs+L/Y1rhA0saQGGRJw5Pv2HLOP0quglztFwB6WVnQ1YGxd4AiQ==" saltValue="IF5mhk2RcoEjrcYppes1VA==" spinCount="100000" sqref="FT139" name="Rango2_30_52"/>
    <protectedRange algorithmName="SHA-512" hashValue="EEHzbvEYwO1eufllBljOz0uf9BJ2ENtvOScQ7IsS321QhYbwKn7qhHKKP8cKj02rTDvVRMWvwQ1ZP0mZWsBprQ==" saltValue="CjXqBRFbKezlWOFV37MnDQ==" spinCount="100000" sqref="GQ140:GR140 GW140 GN140" name="Rango2_30_2_76"/>
    <protectedRange algorithmName="SHA-512" hashValue="Rgskw+AQdeJ5qbJdarzTa3SCkJfDGziy0Uan5N0F3IWn/H3Z/e+VcB56R7Nes7MPxNHewNP1sSSucVjz3iTLeA==" saltValue="qKZH3DnwaZHBzy3cBZo1qQ==" spinCount="100000" sqref="GF140" name="Rango2_31_28_51"/>
    <protectedRange algorithmName="SHA-512" hashValue="Umj9+5Ys20VQPxBFtc6qE5LtKKSgPKwit+B8dd4XnEUaLfBM2ozpkEC4YxwK0SbBiAHDDex+pY+LomQ0lyuamQ==" saltValue="N2/MCRws+mmA+NXw0axolg==" spinCount="100000" sqref="GJ140 GH140 GE140 GB140 GL140 FY140" name="Rango2_31_2_83"/>
    <protectedRange algorithmName="SHA-512" hashValue="YXHanhqXL0e4jPrzkCF8r/22WmlCviFUW909WKuG1JOcU0mp0/Huh0aP3EaGYxV2ep0WGu48HsShAy4Ka2uOiw==" saltValue="h/7U5iwJm7DLR4tRVfwZYw==" spinCount="100000" sqref="GI140 GC140" name="Rango2_33_59"/>
    <protectedRange algorithmName="SHA-512" hashValue="pL4tgTKqwEsWSIEGFTBd+4pvEhE7d5Q99Eijs+L/Y1rhA0saQGGRJw5Pv2HLOP0quglztFwB6WVnQ1YGxd4AiQ==" saltValue="IF5mhk2RcoEjrcYppes1VA==" spinCount="100000" sqref="FT140" name="Rango2_30_53"/>
    <protectedRange algorithmName="SHA-512" hashValue="EEHzbvEYwO1eufllBljOz0uf9BJ2ENtvOScQ7IsS321QhYbwKn7qhHKKP8cKj02rTDvVRMWvwQ1ZP0mZWsBprQ==" saltValue="CjXqBRFbKezlWOFV37MnDQ==" spinCount="100000" sqref="GQ141:GR141 GW141 GN141" name="Rango2_30_2_77"/>
    <protectedRange algorithmName="SHA-512" hashValue="Rgskw+AQdeJ5qbJdarzTa3SCkJfDGziy0Uan5N0F3IWn/H3Z/e+VcB56R7Nes7MPxNHewNP1sSSucVjz3iTLeA==" saltValue="qKZH3DnwaZHBzy3cBZo1qQ==" spinCount="100000" sqref="GF141" name="Rango2_31_28_52"/>
    <protectedRange algorithmName="SHA-512" hashValue="Umj9+5Ys20VQPxBFtc6qE5LtKKSgPKwit+B8dd4XnEUaLfBM2ozpkEC4YxwK0SbBiAHDDex+pY+LomQ0lyuamQ==" saltValue="N2/MCRws+mmA+NXw0axolg==" spinCount="100000" sqref="GJ141 GH141 GE141 GB141 GL141 FY141" name="Rango2_31_2_84"/>
    <protectedRange algorithmName="SHA-512" hashValue="YXHanhqXL0e4jPrzkCF8r/22WmlCviFUW909WKuG1JOcU0mp0/Huh0aP3EaGYxV2ep0WGu48HsShAy4Ka2uOiw==" saltValue="h/7U5iwJm7DLR4tRVfwZYw==" spinCount="100000" sqref="GI141 GC141" name="Rango2_33_60"/>
    <protectedRange algorithmName="SHA-512" hashValue="pL4tgTKqwEsWSIEGFTBd+4pvEhE7d5Q99Eijs+L/Y1rhA0saQGGRJw5Pv2HLOP0quglztFwB6WVnQ1YGxd4AiQ==" saltValue="IF5mhk2RcoEjrcYppes1VA==" spinCount="100000" sqref="FT141" name="Rango2_30_54"/>
    <protectedRange algorithmName="SHA-512" hashValue="Gqwr8n5jYbCESAqCFk8dpOzViQICBV+k0xoqBoQaZ5lHaRlvT9TZDB4yXtm+qC6OhD064ZDBOFWkwo+LHXu1sg==" saltValue="gEL9PCN2ekF2IxW9yqAGYA==" spinCount="100000" sqref="IS125" name="Rango2_40_2_40"/>
    <protectedRange algorithmName="SHA-512" hashValue="D8TacORwT7iz0mF9GEucchnMHfB5er2FFjQsxyeWWyeJkM6Bt3gYQ3LbcHPxZXFpVAYtFOuTrzYOCJrlZDx16g==" saltValue="QtCzIBktdS4NZkOEGcLTRQ==" spinCount="100000" sqref="IW125" name="Rango2_41_40"/>
    <protectedRange algorithmName="SHA-512" hashValue="Gqwr8n5jYbCESAqCFk8dpOzViQICBV+k0xoqBoQaZ5lHaRlvT9TZDB4yXtm+qC6OhD064ZDBOFWkwo+LHXu1sg==" saltValue="gEL9PCN2ekF2IxW9yqAGYA==" spinCount="100000" sqref="IS126" name="Rango2_40_2_41"/>
    <protectedRange algorithmName="SHA-512" hashValue="D8TacORwT7iz0mF9GEucchnMHfB5er2FFjQsxyeWWyeJkM6Bt3gYQ3LbcHPxZXFpVAYtFOuTrzYOCJrlZDx16g==" saltValue="QtCzIBktdS4NZkOEGcLTRQ==" spinCount="100000" sqref="IW126" name="Rango2_41_41"/>
    <protectedRange algorithmName="SHA-512" hashValue="Gqwr8n5jYbCESAqCFk8dpOzViQICBV+k0xoqBoQaZ5lHaRlvT9TZDB4yXtm+qC6OhD064ZDBOFWkwo+LHXu1sg==" saltValue="gEL9PCN2ekF2IxW9yqAGYA==" spinCount="100000" sqref="IS127" name="Rango2_40_2_42"/>
    <protectedRange algorithmName="SHA-512" hashValue="D8TacORwT7iz0mF9GEucchnMHfB5er2FFjQsxyeWWyeJkM6Bt3gYQ3LbcHPxZXFpVAYtFOuTrzYOCJrlZDx16g==" saltValue="QtCzIBktdS4NZkOEGcLTRQ==" spinCount="100000" sqref="IW127" name="Rango2_41_42"/>
    <protectedRange algorithmName="SHA-512" hashValue="Gqwr8n5jYbCESAqCFk8dpOzViQICBV+k0xoqBoQaZ5lHaRlvT9TZDB4yXtm+qC6OhD064ZDBOFWkwo+LHXu1sg==" saltValue="gEL9PCN2ekF2IxW9yqAGYA==" spinCount="100000" sqref="IS128:IS129" name="Rango2_40_2_43"/>
    <protectedRange algorithmName="SHA-512" hashValue="D8TacORwT7iz0mF9GEucchnMHfB5er2FFjQsxyeWWyeJkM6Bt3gYQ3LbcHPxZXFpVAYtFOuTrzYOCJrlZDx16g==" saltValue="QtCzIBktdS4NZkOEGcLTRQ==" spinCount="100000" sqref="IW128:IW129" name="Rango2_41_43"/>
    <protectedRange algorithmName="SHA-512" hashValue="Gqwr8n5jYbCESAqCFk8dpOzViQICBV+k0xoqBoQaZ5lHaRlvT9TZDB4yXtm+qC6OhD064ZDBOFWkwo+LHXu1sg==" saltValue="gEL9PCN2ekF2IxW9yqAGYA==" spinCount="100000" sqref="IS130" name="Rango2_40_2_44"/>
    <protectedRange algorithmName="SHA-512" hashValue="D8TacORwT7iz0mF9GEucchnMHfB5er2FFjQsxyeWWyeJkM6Bt3gYQ3LbcHPxZXFpVAYtFOuTrzYOCJrlZDx16g==" saltValue="QtCzIBktdS4NZkOEGcLTRQ==" spinCount="100000" sqref="IW130" name="Rango2_41_44"/>
    <protectedRange algorithmName="SHA-512" hashValue="Gqwr8n5jYbCESAqCFk8dpOzViQICBV+k0xoqBoQaZ5lHaRlvT9TZDB4yXtm+qC6OhD064ZDBOFWkwo+LHXu1sg==" saltValue="gEL9PCN2ekF2IxW9yqAGYA==" spinCount="100000" sqref="IS131" name="Rango2_40_2_45"/>
    <protectedRange algorithmName="SHA-512" hashValue="D8TacORwT7iz0mF9GEucchnMHfB5er2FFjQsxyeWWyeJkM6Bt3gYQ3LbcHPxZXFpVAYtFOuTrzYOCJrlZDx16g==" saltValue="QtCzIBktdS4NZkOEGcLTRQ==" spinCount="100000" sqref="IW131" name="Rango2_41_45"/>
    <protectedRange algorithmName="SHA-512" hashValue="Gqwr8n5jYbCESAqCFk8dpOzViQICBV+k0xoqBoQaZ5lHaRlvT9TZDB4yXtm+qC6OhD064ZDBOFWkwo+LHXu1sg==" saltValue="gEL9PCN2ekF2IxW9yqAGYA==" spinCount="100000" sqref="IS132" name="Rango2_40_2_46"/>
    <protectedRange algorithmName="SHA-512" hashValue="D8TacORwT7iz0mF9GEucchnMHfB5er2FFjQsxyeWWyeJkM6Bt3gYQ3LbcHPxZXFpVAYtFOuTrzYOCJrlZDx16g==" saltValue="QtCzIBktdS4NZkOEGcLTRQ==" spinCount="100000" sqref="IW132" name="Rango2_41_46"/>
    <protectedRange algorithmName="SHA-512" hashValue="Gqwr8n5jYbCESAqCFk8dpOzViQICBV+k0xoqBoQaZ5lHaRlvT9TZDB4yXtm+qC6OhD064ZDBOFWkwo+LHXu1sg==" saltValue="gEL9PCN2ekF2IxW9yqAGYA==" spinCount="100000" sqref="IS133" name="Rango2_40_2_47"/>
    <protectedRange algorithmName="SHA-512" hashValue="D8TacORwT7iz0mF9GEucchnMHfB5er2FFjQsxyeWWyeJkM6Bt3gYQ3LbcHPxZXFpVAYtFOuTrzYOCJrlZDx16g==" saltValue="QtCzIBktdS4NZkOEGcLTRQ==" spinCount="100000" sqref="IW133" name="Rango2_41_47"/>
    <protectedRange algorithmName="SHA-512" hashValue="Gqwr8n5jYbCESAqCFk8dpOzViQICBV+k0xoqBoQaZ5lHaRlvT9TZDB4yXtm+qC6OhD064ZDBOFWkwo+LHXu1sg==" saltValue="gEL9PCN2ekF2IxW9yqAGYA==" spinCount="100000" sqref="IS134" name="Rango2_40_2_48"/>
    <protectedRange algorithmName="SHA-512" hashValue="D8TacORwT7iz0mF9GEucchnMHfB5er2FFjQsxyeWWyeJkM6Bt3gYQ3LbcHPxZXFpVAYtFOuTrzYOCJrlZDx16g==" saltValue="QtCzIBktdS4NZkOEGcLTRQ==" spinCount="100000" sqref="IW134" name="Rango2_41_48"/>
    <protectedRange algorithmName="SHA-512" hashValue="Gqwr8n5jYbCESAqCFk8dpOzViQICBV+k0xoqBoQaZ5lHaRlvT9TZDB4yXtm+qC6OhD064ZDBOFWkwo+LHXu1sg==" saltValue="gEL9PCN2ekF2IxW9yqAGYA==" spinCount="100000" sqref="IS135" name="Rango2_40_2_49"/>
    <protectedRange algorithmName="SHA-512" hashValue="D8TacORwT7iz0mF9GEucchnMHfB5er2FFjQsxyeWWyeJkM6Bt3gYQ3LbcHPxZXFpVAYtFOuTrzYOCJrlZDx16g==" saltValue="QtCzIBktdS4NZkOEGcLTRQ==" spinCount="100000" sqref="IW135" name="Rango2_41_49"/>
    <protectedRange algorithmName="SHA-512" hashValue="Gqwr8n5jYbCESAqCFk8dpOzViQICBV+k0xoqBoQaZ5lHaRlvT9TZDB4yXtm+qC6OhD064ZDBOFWkwo+LHXu1sg==" saltValue="gEL9PCN2ekF2IxW9yqAGYA==" spinCount="100000" sqref="IS136:IS138" name="Rango2_40_2_50"/>
    <protectedRange algorithmName="SHA-512" hashValue="D8TacORwT7iz0mF9GEucchnMHfB5er2FFjQsxyeWWyeJkM6Bt3gYQ3LbcHPxZXFpVAYtFOuTrzYOCJrlZDx16g==" saltValue="QtCzIBktdS4NZkOEGcLTRQ==" spinCount="100000" sqref="IW136:IW138" name="Rango2_41_50"/>
    <protectedRange algorithmName="SHA-512" hashValue="Gqwr8n5jYbCESAqCFk8dpOzViQICBV+k0xoqBoQaZ5lHaRlvT9TZDB4yXtm+qC6OhD064ZDBOFWkwo+LHXu1sg==" saltValue="gEL9PCN2ekF2IxW9yqAGYA==" spinCount="100000" sqref="IS139" name="Rango2_40_2_51"/>
    <protectedRange algorithmName="SHA-512" hashValue="D8TacORwT7iz0mF9GEucchnMHfB5er2FFjQsxyeWWyeJkM6Bt3gYQ3LbcHPxZXFpVAYtFOuTrzYOCJrlZDx16g==" saltValue="QtCzIBktdS4NZkOEGcLTRQ==" spinCount="100000" sqref="IW139" name="Rango2_41_51"/>
    <protectedRange algorithmName="SHA-512" hashValue="Gqwr8n5jYbCESAqCFk8dpOzViQICBV+k0xoqBoQaZ5lHaRlvT9TZDB4yXtm+qC6OhD064ZDBOFWkwo+LHXu1sg==" saltValue="gEL9PCN2ekF2IxW9yqAGYA==" spinCount="100000" sqref="IS140" name="Rango2_40_2_52"/>
    <protectedRange algorithmName="SHA-512" hashValue="D8TacORwT7iz0mF9GEucchnMHfB5er2FFjQsxyeWWyeJkM6Bt3gYQ3LbcHPxZXFpVAYtFOuTrzYOCJrlZDx16g==" saltValue="QtCzIBktdS4NZkOEGcLTRQ==" spinCount="100000" sqref="IW140" name="Rango2_41_52"/>
    <protectedRange algorithmName="SHA-512" hashValue="Gqwr8n5jYbCESAqCFk8dpOzViQICBV+k0xoqBoQaZ5lHaRlvT9TZDB4yXtm+qC6OhD064ZDBOFWkwo+LHXu1sg==" saltValue="gEL9PCN2ekF2IxW9yqAGYA==" spinCount="100000" sqref="IS141" name="Rango2_40_2_53"/>
    <protectedRange algorithmName="SHA-512" hashValue="D8TacORwT7iz0mF9GEucchnMHfB5er2FFjQsxyeWWyeJkM6Bt3gYQ3LbcHPxZXFpVAYtFOuTrzYOCJrlZDx16g==" saltValue="QtCzIBktdS4NZkOEGcLTRQ==" spinCount="100000" sqref="IW141" name="Rango2_41_53"/>
    <protectedRange algorithmName="SHA-512" hashValue="6a5oYwZw9WJcgjqXpleUXH8uaqNEuymPPpeOb7lKBc1WoM6IG/DNyDLWmj2lYwxnZO2yhl+B61kwrxD9m9AdhQ==" saltValue="tdNQPzLQd+n9Ww064QJIaQ==" spinCount="100000" sqref="I142:I143" name="Rango2_61_29"/>
    <protectedRange algorithmName="SHA-512" hashValue="XM8+0Jh5zLWw02PI0Lt8dLqjTcW5ulySion19FAnruDN6QRp4UwcVqdfQxnOQAItgpWG7rNsELzjwy0iXOonxw==" saltValue="Sd4WFUedDfLKoMQTDrxJuQ==" spinCount="100000" sqref="K142:K143" name="Rango2_88_4_4_29"/>
    <protectedRange algorithmName="SHA-512" hashValue="EMMPgE8t/az1rHHzaZAQIhz+GQV0k2O/tQGA96sJqEEMzz1efIRa4CcLzC7iY9CCscto3g7dwz41haOE28iXYg==" saltValue="CVzFsG4X4LXUMo7796PiDQ==" spinCount="100000" sqref="L142:M143 J142:J143 B142:H142 B143 D143:H143 C143:C187" name="Rango2_10_29"/>
    <protectedRange algorithmName="SHA-512" hashValue="6a5oYwZw9WJcgjqXpleUXH8uaqNEuymPPpeOb7lKBc1WoM6IG/DNyDLWmj2lYwxnZO2yhl+B61kwrxD9m9AdhQ==" saltValue="tdNQPzLQd+n9Ww064QJIaQ==" spinCount="100000" sqref="I144" name="Rango2_61_30"/>
    <protectedRange algorithmName="SHA-512" hashValue="XM8+0Jh5zLWw02PI0Lt8dLqjTcW5ulySion19FAnruDN6QRp4UwcVqdfQxnOQAItgpWG7rNsELzjwy0iXOonxw==" saltValue="Sd4WFUedDfLKoMQTDrxJuQ==" spinCount="100000" sqref="K144" name="Rango2_88_4_4_30"/>
    <protectedRange algorithmName="SHA-512" hashValue="EMMPgE8t/az1rHHzaZAQIhz+GQV0k2O/tQGA96sJqEEMzz1efIRa4CcLzC7iY9CCscto3g7dwz41haOE28iXYg==" saltValue="CVzFsG4X4LXUMo7796PiDQ==" spinCount="100000" sqref="L144:M144 J144 B144 D144:H144" name="Rango2_10_30"/>
    <protectedRange algorithmName="SHA-512" hashValue="6a5oYwZw9WJcgjqXpleUXH8uaqNEuymPPpeOb7lKBc1WoM6IG/DNyDLWmj2lYwxnZO2yhl+B61kwrxD9m9AdhQ==" saltValue="tdNQPzLQd+n9Ww064QJIaQ==" spinCount="100000" sqref="I145" name="Rango2_61_31"/>
    <protectedRange algorithmName="SHA-512" hashValue="XM8+0Jh5zLWw02PI0Lt8dLqjTcW5ulySion19FAnruDN6QRp4UwcVqdfQxnOQAItgpWG7rNsELzjwy0iXOonxw==" saltValue="Sd4WFUedDfLKoMQTDrxJuQ==" spinCount="100000" sqref="K145" name="Rango2_88_4_4_31"/>
    <protectedRange algorithmName="SHA-512" hashValue="EMMPgE8t/az1rHHzaZAQIhz+GQV0k2O/tQGA96sJqEEMzz1efIRa4CcLzC7iY9CCscto3g7dwz41haOE28iXYg==" saltValue="CVzFsG4X4LXUMo7796PiDQ==" spinCount="100000" sqref="L145:M145 J145 B145 D145:H145" name="Rango2_10_31"/>
    <protectedRange algorithmName="SHA-512" hashValue="6a5oYwZw9WJcgjqXpleUXH8uaqNEuymPPpeOb7lKBc1WoM6IG/DNyDLWmj2lYwxnZO2yhl+B61kwrxD9m9AdhQ==" saltValue="tdNQPzLQd+n9Ww064QJIaQ==" spinCount="100000" sqref="I146:I147" name="Rango2_61_32"/>
    <protectedRange algorithmName="SHA-512" hashValue="XM8+0Jh5zLWw02PI0Lt8dLqjTcW5ulySion19FAnruDN6QRp4UwcVqdfQxnOQAItgpWG7rNsELzjwy0iXOonxw==" saltValue="Sd4WFUedDfLKoMQTDrxJuQ==" spinCount="100000" sqref="K146:K147" name="Rango2_88_4_4_32"/>
    <protectedRange algorithmName="SHA-512" hashValue="EMMPgE8t/az1rHHzaZAQIhz+GQV0k2O/tQGA96sJqEEMzz1efIRa4CcLzC7iY9CCscto3g7dwz41haOE28iXYg==" saltValue="CVzFsG4X4LXUMo7796PiDQ==" spinCount="100000" sqref="L146:M147 J146:J147 B146:B147 D146:H147" name="Rango2_10_32"/>
    <protectedRange algorithmName="SHA-512" hashValue="6a5oYwZw9WJcgjqXpleUXH8uaqNEuymPPpeOb7lKBc1WoM6IG/DNyDLWmj2lYwxnZO2yhl+B61kwrxD9m9AdhQ==" saltValue="tdNQPzLQd+n9Ww064QJIaQ==" spinCount="100000" sqref="I148:I149" name="Rango2_61_33"/>
    <protectedRange algorithmName="SHA-512" hashValue="XM8+0Jh5zLWw02PI0Lt8dLqjTcW5ulySion19FAnruDN6QRp4UwcVqdfQxnOQAItgpWG7rNsELzjwy0iXOonxw==" saltValue="Sd4WFUedDfLKoMQTDrxJuQ==" spinCount="100000" sqref="K148:K149" name="Rango2_88_4_4_33"/>
    <protectedRange algorithmName="SHA-512" hashValue="EMMPgE8t/az1rHHzaZAQIhz+GQV0k2O/tQGA96sJqEEMzz1efIRa4CcLzC7iY9CCscto3g7dwz41haOE28iXYg==" saltValue="CVzFsG4X4LXUMo7796PiDQ==" spinCount="100000" sqref="L148:M149 J148:J149 B148:B149 D148:H149" name="Rango2_10_33"/>
    <protectedRange algorithmName="SHA-512" hashValue="6a5oYwZw9WJcgjqXpleUXH8uaqNEuymPPpeOb7lKBc1WoM6IG/DNyDLWmj2lYwxnZO2yhl+B61kwrxD9m9AdhQ==" saltValue="tdNQPzLQd+n9Ww064QJIaQ==" spinCount="100000" sqref="I150" name="Rango2_61_34"/>
    <protectedRange algorithmName="SHA-512" hashValue="XM8+0Jh5zLWw02PI0Lt8dLqjTcW5ulySion19FAnruDN6QRp4UwcVqdfQxnOQAItgpWG7rNsELzjwy0iXOonxw==" saltValue="Sd4WFUedDfLKoMQTDrxJuQ==" spinCount="100000" sqref="K150" name="Rango2_88_4_4_34"/>
    <protectedRange algorithmName="SHA-512" hashValue="EMMPgE8t/az1rHHzaZAQIhz+GQV0k2O/tQGA96sJqEEMzz1efIRa4CcLzC7iY9CCscto3g7dwz41haOE28iXYg==" saltValue="CVzFsG4X4LXUMo7796PiDQ==" spinCount="100000" sqref="L150:M150 J150 B150 D150:H150" name="Rango2_10_34"/>
    <protectedRange algorithmName="SHA-512" hashValue="6a5oYwZw9WJcgjqXpleUXH8uaqNEuymPPpeOb7lKBc1WoM6IG/DNyDLWmj2lYwxnZO2yhl+B61kwrxD9m9AdhQ==" saltValue="tdNQPzLQd+n9Ww064QJIaQ==" spinCount="100000" sqref="I151" name="Rango2_61_35"/>
    <protectedRange algorithmName="SHA-512" hashValue="XM8+0Jh5zLWw02PI0Lt8dLqjTcW5ulySion19FAnruDN6QRp4UwcVqdfQxnOQAItgpWG7rNsELzjwy0iXOonxw==" saltValue="Sd4WFUedDfLKoMQTDrxJuQ==" spinCount="100000" sqref="K151" name="Rango2_88_4_4_35"/>
    <protectedRange algorithmName="SHA-512" hashValue="EMMPgE8t/az1rHHzaZAQIhz+GQV0k2O/tQGA96sJqEEMzz1efIRa4CcLzC7iY9CCscto3g7dwz41haOE28iXYg==" saltValue="CVzFsG4X4LXUMo7796PiDQ==" spinCount="100000" sqref="L151:M151 J151 B151 D151:H151" name="Rango2_10_35"/>
    <protectedRange algorithmName="SHA-512" hashValue="6a5oYwZw9WJcgjqXpleUXH8uaqNEuymPPpeOb7lKBc1WoM6IG/DNyDLWmj2lYwxnZO2yhl+B61kwrxD9m9AdhQ==" saltValue="tdNQPzLQd+n9Ww064QJIaQ==" spinCount="100000" sqref="I152" name="Rango2_61_36"/>
    <protectedRange algorithmName="SHA-512" hashValue="XM8+0Jh5zLWw02PI0Lt8dLqjTcW5ulySion19FAnruDN6QRp4UwcVqdfQxnOQAItgpWG7rNsELzjwy0iXOonxw==" saltValue="Sd4WFUedDfLKoMQTDrxJuQ==" spinCount="100000" sqref="K152" name="Rango2_88_4_4_36"/>
    <protectedRange algorithmName="SHA-512" hashValue="EMMPgE8t/az1rHHzaZAQIhz+GQV0k2O/tQGA96sJqEEMzz1efIRa4CcLzC7iY9CCscto3g7dwz41haOE28iXYg==" saltValue="CVzFsG4X4LXUMo7796PiDQ==" spinCount="100000" sqref="L152:M152 J152 B152 D152:H152" name="Rango2_10_36"/>
    <protectedRange algorithmName="SHA-512" hashValue="6a5oYwZw9WJcgjqXpleUXH8uaqNEuymPPpeOb7lKBc1WoM6IG/DNyDLWmj2lYwxnZO2yhl+B61kwrxD9m9AdhQ==" saltValue="tdNQPzLQd+n9Ww064QJIaQ==" spinCount="100000" sqref="I153" name="Rango2_61_37"/>
    <protectedRange algorithmName="SHA-512" hashValue="XM8+0Jh5zLWw02PI0Lt8dLqjTcW5ulySion19FAnruDN6QRp4UwcVqdfQxnOQAItgpWG7rNsELzjwy0iXOonxw==" saltValue="Sd4WFUedDfLKoMQTDrxJuQ==" spinCount="100000" sqref="K153" name="Rango2_88_4_4_37"/>
    <protectedRange algorithmName="SHA-512" hashValue="EMMPgE8t/az1rHHzaZAQIhz+GQV0k2O/tQGA96sJqEEMzz1efIRa4CcLzC7iY9CCscto3g7dwz41haOE28iXYg==" saltValue="CVzFsG4X4LXUMo7796PiDQ==" spinCount="100000" sqref="L153:M153 J153 B153 D153:H153" name="Rango2_10_37"/>
    <protectedRange algorithmName="SHA-512" hashValue="6a5oYwZw9WJcgjqXpleUXH8uaqNEuymPPpeOb7lKBc1WoM6IG/DNyDLWmj2lYwxnZO2yhl+B61kwrxD9m9AdhQ==" saltValue="tdNQPzLQd+n9Ww064QJIaQ==" spinCount="100000" sqref="I154" name="Rango2_61_38"/>
    <protectedRange algorithmName="SHA-512" hashValue="XM8+0Jh5zLWw02PI0Lt8dLqjTcW5ulySion19FAnruDN6QRp4UwcVqdfQxnOQAItgpWG7rNsELzjwy0iXOonxw==" saltValue="Sd4WFUedDfLKoMQTDrxJuQ==" spinCount="100000" sqref="K154" name="Rango2_88_4_4_38"/>
    <protectedRange algorithmName="SHA-512" hashValue="EMMPgE8t/az1rHHzaZAQIhz+GQV0k2O/tQGA96sJqEEMzz1efIRa4CcLzC7iY9CCscto3g7dwz41haOE28iXYg==" saltValue="CVzFsG4X4LXUMo7796PiDQ==" spinCount="100000" sqref="L154:M154 J154 B154 D154:H154" name="Rango2_10_38"/>
    <protectedRange algorithmName="SHA-512" hashValue="6a5oYwZw9WJcgjqXpleUXH8uaqNEuymPPpeOb7lKBc1WoM6IG/DNyDLWmj2lYwxnZO2yhl+B61kwrxD9m9AdhQ==" saltValue="tdNQPzLQd+n9Ww064QJIaQ==" spinCount="100000" sqref="I155:I156" name="Rango2_61_39"/>
    <protectedRange algorithmName="SHA-512" hashValue="XM8+0Jh5zLWw02PI0Lt8dLqjTcW5ulySion19FAnruDN6QRp4UwcVqdfQxnOQAItgpWG7rNsELzjwy0iXOonxw==" saltValue="Sd4WFUedDfLKoMQTDrxJuQ==" spinCount="100000" sqref="K155:K156" name="Rango2_88_4_4_39"/>
    <protectedRange algorithmName="SHA-512" hashValue="EMMPgE8t/az1rHHzaZAQIhz+GQV0k2O/tQGA96sJqEEMzz1efIRa4CcLzC7iY9CCscto3g7dwz41haOE28iXYg==" saltValue="CVzFsG4X4LXUMo7796PiDQ==" spinCount="100000" sqref="L155:M156 J155:J156 B155:B156 D155:H156" name="Rango2_10_39"/>
    <protectedRange algorithmName="SHA-512" hashValue="6a5oYwZw9WJcgjqXpleUXH8uaqNEuymPPpeOb7lKBc1WoM6IG/DNyDLWmj2lYwxnZO2yhl+B61kwrxD9m9AdhQ==" saltValue="tdNQPzLQd+n9Ww064QJIaQ==" spinCount="100000" sqref="I157" name="Rango2_61_40"/>
    <protectedRange algorithmName="SHA-512" hashValue="XM8+0Jh5zLWw02PI0Lt8dLqjTcW5ulySion19FAnruDN6QRp4UwcVqdfQxnOQAItgpWG7rNsELzjwy0iXOonxw==" saltValue="Sd4WFUedDfLKoMQTDrxJuQ==" spinCount="100000" sqref="K157" name="Rango2_88_4_4_40"/>
    <protectedRange algorithmName="SHA-512" hashValue="EMMPgE8t/az1rHHzaZAQIhz+GQV0k2O/tQGA96sJqEEMzz1efIRa4CcLzC7iY9CCscto3g7dwz41haOE28iXYg==" saltValue="CVzFsG4X4LXUMo7796PiDQ==" spinCount="100000" sqref="L157:M157 J157 B157 D157:H157" name="Rango2_10_40"/>
    <protectedRange algorithmName="SHA-512" hashValue="6a5oYwZw9WJcgjqXpleUXH8uaqNEuymPPpeOb7lKBc1WoM6IG/DNyDLWmj2lYwxnZO2yhl+B61kwrxD9m9AdhQ==" saltValue="tdNQPzLQd+n9Ww064QJIaQ==" spinCount="100000" sqref="I158:I161" name="Rango2_61_41"/>
    <protectedRange algorithmName="SHA-512" hashValue="XM8+0Jh5zLWw02PI0Lt8dLqjTcW5ulySion19FAnruDN6QRp4UwcVqdfQxnOQAItgpWG7rNsELzjwy0iXOonxw==" saltValue="Sd4WFUedDfLKoMQTDrxJuQ==" spinCount="100000" sqref="K158:K161" name="Rango2_88_4_4_41"/>
    <protectedRange algorithmName="SHA-512" hashValue="EMMPgE8t/az1rHHzaZAQIhz+GQV0k2O/tQGA96sJqEEMzz1efIRa4CcLzC7iY9CCscto3g7dwz41haOE28iXYg==" saltValue="CVzFsG4X4LXUMo7796PiDQ==" spinCount="100000" sqref="L158:M161 J158:J161 B158:B161 D158:H161" name="Rango2_10_41"/>
    <protectedRange algorithmName="SHA-512" hashValue="6a5oYwZw9WJcgjqXpleUXH8uaqNEuymPPpeOb7lKBc1WoM6IG/DNyDLWmj2lYwxnZO2yhl+B61kwrxD9m9AdhQ==" saltValue="tdNQPzLQd+n9Ww064QJIaQ==" spinCount="100000" sqref="I162" name="Rango2_61_42"/>
    <protectedRange algorithmName="SHA-512" hashValue="XM8+0Jh5zLWw02PI0Lt8dLqjTcW5ulySion19FAnruDN6QRp4UwcVqdfQxnOQAItgpWG7rNsELzjwy0iXOonxw==" saltValue="Sd4WFUedDfLKoMQTDrxJuQ==" spinCount="100000" sqref="K162" name="Rango2_88_4_4_42"/>
    <protectedRange algorithmName="SHA-512" hashValue="EMMPgE8t/az1rHHzaZAQIhz+GQV0k2O/tQGA96sJqEEMzz1efIRa4CcLzC7iY9CCscto3g7dwz41haOE28iXYg==" saltValue="CVzFsG4X4LXUMo7796PiDQ==" spinCount="100000" sqref="L162:M162 J162 B162 D162:H162" name="Rango2_10_42"/>
    <protectedRange algorithmName="SHA-512" hashValue="6a5oYwZw9WJcgjqXpleUXH8uaqNEuymPPpeOb7lKBc1WoM6IG/DNyDLWmj2lYwxnZO2yhl+B61kwrxD9m9AdhQ==" saltValue="tdNQPzLQd+n9Ww064QJIaQ==" spinCount="100000" sqref="I163" name="Rango2_61_43"/>
    <protectedRange algorithmName="SHA-512" hashValue="XM8+0Jh5zLWw02PI0Lt8dLqjTcW5ulySion19FAnruDN6QRp4UwcVqdfQxnOQAItgpWG7rNsELzjwy0iXOonxw==" saltValue="Sd4WFUedDfLKoMQTDrxJuQ==" spinCount="100000" sqref="K163" name="Rango2_88_4_4_43"/>
    <protectedRange algorithmName="SHA-512" hashValue="EMMPgE8t/az1rHHzaZAQIhz+GQV0k2O/tQGA96sJqEEMzz1efIRa4CcLzC7iY9CCscto3g7dwz41haOE28iXYg==" saltValue="CVzFsG4X4LXUMo7796PiDQ==" spinCount="100000" sqref="L163:M163 J163 B163 D163:H163" name="Rango2_10_43"/>
    <protectedRange algorithmName="SHA-512" hashValue="6a5oYwZw9WJcgjqXpleUXH8uaqNEuymPPpeOb7lKBc1WoM6IG/DNyDLWmj2lYwxnZO2yhl+B61kwrxD9m9AdhQ==" saltValue="tdNQPzLQd+n9Ww064QJIaQ==" spinCount="100000" sqref="I164:I165" name="Rango2_61_44"/>
    <protectedRange algorithmName="SHA-512" hashValue="XM8+0Jh5zLWw02PI0Lt8dLqjTcW5ulySion19FAnruDN6QRp4UwcVqdfQxnOQAItgpWG7rNsELzjwy0iXOonxw==" saltValue="Sd4WFUedDfLKoMQTDrxJuQ==" spinCount="100000" sqref="K164:K165" name="Rango2_88_4_4_44"/>
    <protectedRange algorithmName="SHA-512" hashValue="EMMPgE8t/az1rHHzaZAQIhz+GQV0k2O/tQGA96sJqEEMzz1efIRa4CcLzC7iY9CCscto3g7dwz41haOE28iXYg==" saltValue="CVzFsG4X4LXUMo7796PiDQ==" spinCount="100000" sqref="L164:M165 J164:J165 B164:B165 D164:H165" name="Rango2_10_44"/>
    <protectedRange algorithmName="SHA-512" hashValue="6a5oYwZw9WJcgjqXpleUXH8uaqNEuymPPpeOb7lKBc1WoM6IG/DNyDLWmj2lYwxnZO2yhl+B61kwrxD9m9AdhQ==" saltValue="tdNQPzLQd+n9Ww064QJIaQ==" spinCount="100000" sqref="I166" name="Rango2_61_45"/>
    <protectedRange algorithmName="SHA-512" hashValue="XM8+0Jh5zLWw02PI0Lt8dLqjTcW5ulySion19FAnruDN6QRp4UwcVqdfQxnOQAItgpWG7rNsELzjwy0iXOonxw==" saltValue="Sd4WFUedDfLKoMQTDrxJuQ==" spinCount="100000" sqref="K166" name="Rango2_88_4_4_45"/>
    <protectedRange algorithmName="SHA-512" hashValue="EMMPgE8t/az1rHHzaZAQIhz+GQV0k2O/tQGA96sJqEEMzz1efIRa4CcLzC7iY9CCscto3g7dwz41haOE28iXYg==" saltValue="CVzFsG4X4LXUMo7796PiDQ==" spinCount="100000" sqref="L166:M166 J166 B166 D166:H166" name="Rango2_10_45"/>
    <protectedRange algorithmName="SHA-512" hashValue="6a5oYwZw9WJcgjqXpleUXH8uaqNEuymPPpeOb7lKBc1WoM6IG/DNyDLWmj2lYwxnZO2yhl+B61kwrxD9m9AdhQ==" saltValue="tdNQPzLQd+n9Ww064QJIaQ==" spinCount="100000" sqref="I167" name="Rango2_61_46"/>
    <protectedRange algorithmName="SHA-512" hashValue="XM8+0Jh5zLWw02PI0Lt8dLqjTcW5ulySion19FAnruDN6QRp4UwcVqdfQxnOQAItgpWG7rNsELzjwy0iXOonxw==" saltValue="Sd4WFUedDfLKoMQTDrxJuQ==" spinCount="100000" sqref="K167" name="Rango2_88_4_4_46"/>
    <protectedRange algorithmName="SHA-512" hashValue="EMMPgE8t/az1rHHzaZAQIhz+GQV0k2O/tQGA96sJqEEMzz1efIRa4CcLzC7iY9CCscto3g7dwz41haOE28iXYg==" saltValue="CVzFsG4X4LXUMo7796PiDQ==" spinCount="100000" sqref="L167:M167 J167 B167 D167:H167" name="Rango2_10_46"/>
    <protectedRange algorithmName="SHA-512" hashValue="6a5oYwZw9WJcgjqXpleUXH8uaqNEuymPPpeOb7lKBc1WoM6IG/DNyDLWmj2lYwxnZO2yhl+B61kwrxD9m9AdhQ==" saltValue="tdNQPzLQd+n9Ww064QJIaQ==" spinCount="100000" sqref="I168" name="Rango2_61_47"/>
    <protectedRange algorithmName="SHA-512" hashValue="XM8+0Jh5zLWw02PI0Lt8dLqjTcW5ulySion19FAnruDN6QRp4UwcVqdfQxnOQAItgpWG7rNsELzjwy0iXOonxw==" saltValue="Sd4WFUedDfLKoMQTDrxJuQ==" spinCount="100000" sqref="K168" name="Rango2_88_4_4_47"/>
    <protectedRange algorithmName="SHA-512" hashValue="EMMPgE8t/az1rHHzaZAQIhz+GQV0k2O/tQGA96sJqEEMzz1efIRa4CcLzC7iY9CCscto3g7dwz41haOE28iXYg==" saltValue="CVzFsG4X4LXUMo7796PiDQ==" spinCount="100000" sqref="L168:M168 J168 B168 D168:H168" name="Rango2_10_47"/>
    <protectedRange algorithmName="SHA-512" hashValue="6a5oYwZw9WJcgjqXpleUXH8uaqNEuymPPpeOb7lKBc1WoM6IG/DNyDLWmj2lYwxnZO2yhl+B61kwrxD9m9AdhQ==" saltValue="tdNQPzLQd+n9Ww064QJIaQ==" spinCount="100000" sqref="I169" name="Rango2_61_48"/>
    <protectedRange algorithmName="SHA-512" hashValue="XM8+0Jh5zLWw02PI0Lt8dLqjTcW5ulySion19FAnruDN6QRp4UwcVqdfQxnOQAItgpWG7rNsELzjwy0iXOonxw==" saltValue="Sd4WFUedDfLKoMQTDrxJuQ==" spinCount="100000" sqref="K169" name="Rango2_88_4_4_48"/>
    <protectedRange algorithmName="SHA-512" hashValue="EMMPgE8t/az1rHHzaZAQIhz+GQV0k2O/tQGA96sJqEEMzz1efIRa4CcLzC7iY9CCscto3g7dwz41haOE28iXYg==" saltValue="CVzFsG4X4LXUMo7796PiDQ==" spinCount="100000" sqref="L169:M169 J169 B169 D169:H169" name="Rango2_10_48"/>
    <protectedRange algorithmName="SHA-512" hashValue="6a5oYwZw9WJcgjqXpleUXH8uaqNEuymPPpeOb7lKBc1WoM6IG/DNyDLWmj2lYwxnZO2yhl+B61kwrxD9m9AdhQ==" saltValue="tdNQPzLQd+n9Ww064QJIaQ==" spinCount="100000" sqref="I170" name="Rango2_61_49"/>
    <protectedRange algorithmName="SHA-512" hashValue="XM8+0Jh5zLWw02PI0Lt8dLqjTcW5ulySion19FAnruDN6QRp4UwcVqdfQxnOQAItgpWG7rNsELzjwy0iXOonxw==" saltValue="Sd4WFUedDfLKoMQTDrxJuQ==" spinCount="100000" sqref="K170" name="Rango2_88_4_4_49"/>
    <protectedRange algorithmName="SHA-512" hashValue="EMMPgE8t/az1rHHzaZAQIhz+GQV0k2O/tQGA96sJqEEMzz1efIRa4CcLzC7iY9CCscto3g7dwz41haOE28iXYg==" saltValue="CVzFsG4X4LXUMo7796PiDQ==" spinCount="100000" sqref="L170:M170 J170 B170 D170:H170" name="Rango2_10_49"/>
    <protectedRange algorithmName="SHA-512" hashValue="6a5oYwZw9WJcgjqXpleUXH8uaqNEuymPPpeOb7lKBc1WoM6IG/DNyDLWmj2lYwxnZO2yhl+B61kwrxD9m9AdhQ==" saltValue="tdNQPzLQd+n9Ww064QJIaQ==" spinCount="100000" sqref="I171:I172" name="Rango2_61_50"/>
    <protectedRange algorithmName="SHA-512" hashValue="XM8+0Jh5zLWw02PI0Lt8dLqjTcW5ulySion19FAnruDN6QRp4UwcVqdfQxnOQAItgpWG7rNsELzjwy0iXOonxw==" saltValue="Sd4WFUedDfLKoMQTDrxJuQ==" spinCount="100000" sqref="K171:K172" name="Rango2_88_4_4_50"/>
    <protectedRange algorithmName="SHA-512" hashValue="EMMPgE8t/az1rHHzaZAQIhz+GQV0k2O/tQGA96sJqEEMzz1efIRa4CcLzC7iY9CCscto3g7dwz41haOE28iXYg==" saltValue="CVzFsG4X4LXUMo7796PiDQ==" spinCount="100000" sqref="L171:M172 J171:J172 B171:B172 D171:H172" name="Rango2_10_50"/>
    <protectedRange algorithmName="SHA-512" hashValue="6a5oYwZw9WJcgjqXpleUXH8uaqNEuymPPpeOb7lKBc1WoM6IG/DNyDLWmj2lYwxnZO2yhl+B61kwrxD9m9AdhQ==" saltValue="tdNQPzLQd+n9Ww064QJIaQ==" spinCount="100000" sqref="I173:I175" name="Rango2_61_51"/>
    <protectedRange algorithmName="SHA-512" hashValue="XM8+0Jh5zLWw02PI0Lt8dLqjTcW5ulySion19FAnruDN6QRp4UwcVqdfQxnOQAItgpWG7rNsELzjwy0iXOonxw==" saltValue="Sd4WFUedDfLKoMQTDrxJuQ==" spinCount="100000" sqref="K173:K175" name="Rango2_88_4_4_51"/>
    <protectedRange algorithmName="SHA-512" hashValue="EMMPgE8t/az1rHHzaZAQIhz+GQV0k2O/tQGA96sJqEEMzz1efIRa4CcLzC7iY9CCscto3g7dwz41haOE28iXYg==" saltValue="CVzFsG4X4LXUMo7796PiDQ==" spinCount="100000" sqref="L173:M175 J173:J175 B173:B175 D173:H175" name="Rango2_10_51"/>
    <protectedRange algorithmName="SHA-512" hashValue="6a5oYwZw9WJcgjqXpleUXH8uaqNEuymPPpeOb7lKBc1WoM6IG/DNyDLWmj2lYwxnZO2yhl+B61kwrxD9m9AdhQ==" saltValue="tdNQPzLQd+n9Ww064QJIaQ==" spinCount="100000" sqref="I176" name="Rango2_61_52"/>
    <protectedRange algorithmName="SHA-512" hashValue="XM8+0Jh5zLWw02PI0Lt8dLqjTcW5ulySion19FAnruDN6QRp4UwcVqdfQxnOQAItgpWG7rNsELzjwy0iXOonxw==" saltValue="Sd4WFUedDfLKoMQTDrxJuQ==" spinCount="100000" sqref="K176" name="Rango2_88_4_4_52"/>
    <protectedRange algorithmName="SHA-512" hashValue="EMMPgE8t/az1rHHzaZAQIhz+GQV0k2O/tQGA96sJqEEMzz1efIRa4CcLzC7iY9CCscto3g7dwz41haOE28iXYg==" saltValue="CVzFsG4X4LXUMo7796PiDQ==" spinCount="100000" sqref="L176:M176 J176 B176 D176:H176" name="Rango2_10_52"/>
    <protectedRange algorithmName="SHA-512" hashValue="6a5oYwZw9WJcgjqXpleUXH8uaqNEuymPPpeOb7lKBc1WoM6IG/DNyDLWmj2lYwxnZO2yhl+B61kwrxD9m9AdhQ==" saltValue="tdNQPzLQd+n9Ww064QJIaQ==" spinCount="100000" sqref="I177:I178" name="Rango2_61_53"/>
    <protectedRange algorithmName="SHA-512" hashValue="XM8+0Jh5zLWw02PI0Lt8dLqjTcW5ulySion19FAnruDN6QRp4UwcVqdfQxnOQAItgpWG7rNsELzjwy0iXOonxw==" saltValue="Sd4WFUedDfLKoMQTDrxJuQ==" spinCount="100000" sqref="K177:K178" name="Rango2_88_4_4_53"/>
    <protectedRange algorithmName="SHA-512" hashValue="EMMPgE8t/az1rHHzaZAQIhz+GQV0k2O/tQGA96sJqEEMzz1efIRa4CcLzC7iY9CCscto3g7dwz41haOE28iXYg==" saltValue="CVzFsG4X4LXUMo7796PiDQ==" spinCount="100000" sqref="L177:M178 J177:J178 B177:B178 D177:H178" name="Rango2_10_53"/>
    <protectedRange algorithmName="SHA-512" hashValue="6a5oYwZw9WJcgjqXpleUXH8uaqNEuymPPpeOb7lKBc1WoM6IG/DNyDLWmj2lYwxnZO2yhl+B61kwrxD9m9AdhQ==" saltValue="tdNQPzLQd+n9Ww064QJIaQ==" spinCount="100000" sqref="I179" name="Rango2_61_54"/>
    <protectedRange algorithmName="SHA-512" hashValue="XM8+0Jh5zLWw02PI0Lt8dLqjTcW5ulySion19FAnruDN6QRp4UwcVqdfQxnOQAItgpWG7rNsELzjwy0iXOonxw==" saltValue="Sd4WFUedDfLKoMQTDrxJuQ==" spinCount="100000" sqref="K179" name="Rango2_88_4_4_54"/>
    <protectedRange algorithmName="SHA-512" hashValue="EMMPgE8t/az1rHHzaZAQIhz+GQV0k2O/tQGA96sJqEEMzz1efIRa4CcLzC7iY9CCscto3g7dwz41haOE28iXYg==" saltValue="CVzFsG4X4LXUMo7796PiDQ==" spinCount="100000" sqref="L179:M179 J179 B179 D179:H179" name="Rango2_10_54"/>
    <protectedRange algorithmName="SHA-512" hashValue="6a5oYwZw9WJcgjqXpleUXH8uaqNEuymPPpeOb7lKBc1WoM6IG/DNyDLWmj2lYwxnZO2yhl+B61kwrxD9m9AdhQ==" saltValue="tdNQPzLQd+n9Ww064QJIaQ==" spinCount="100000" sqref="I180" name="Rango2_61_55"/>
    <protectedRange algorithmName="SHA-512" hashValue="XM8+0Jh5zLWw02PI0Lt8dLqjTcW5ulySion19FAnruDN6QRp4UwcVqdfQxnOQAItgpWG7rNsELzjwy0iXOonxw==" saltValue="Sd4WFUedDfLKoMQTDrxJuQ==" spinCount="100000" sqref="K180" name="Rango2_88_4_4_55"/>
    <protectedRange algorithmName="SHA-512" hashValue="EMMPgE8t/az1rHHzaZAQIhz+GQV0k2O/tQGA96sJqEEMzz1efIRa4CcLzC7iY9CCscto3g7dwz41haOE28iXYg==" saltValue="CVzFsG4X4LXUMo7796PiDQ==" spinCount="100000" sqref="L180:M180 J180 B180 D180:H180" name="Rango2_10_55"/>
    <protectedRange algorithmName="SHA-512" hashValue="6a5oYwZw9WJcgjqXpleUXH8uaqNEuymPPpeOb7lKBc1WoM6IG/DNyDLWmj2lYwxnZO2yhl+B61kwrxD9m9AdhQ==" saltValue="tdNQPzLQd+n9Ww064QJIaQ==" spinCount="100000" sqref="I181" name="Rango2_61_56"/>
    <protectedRange algorithmName="SHA-512" hashValue="XM8+0Jh5zLWw02PI0Lt8dLqjTcW5ulySion19FAnruDN6QRp4UwcVqdfQxnOQAItgpWG7rNsELzjwy0iXOonxw==" saltValue="Sd4WFUedDfLKoMQTDrxJuQ==" spinCount="100000" sqref="K181" name="Rango2_88_4_4_56"/>
    <protectedRange algorithmName="SHA-512" hashValue="EMMPgE8t/az1rHHzaZAQIhz+GQV0k2O/tQGA96sJqEEMzz1efIRa4CcLzC7iY9CCscto3g7dwz41haOE28iXYg==" saltValue="CVzFsG4X4LXUMo7796PiDQ==" spinCount="100000" sqref="L181:M181 J181 B181 D181:H181" name="Rango2_10_56"/>
    <protectedRange algorithmName="SHA-512" hashValue="6a5oYwZw9WJcgjqXpleUXH8uaqNEuymPPpeOb7lKBc1WoM6IG/DNyDLWmj2lYwxnZO2yhl+B61kwrxD9m9AdhQ==" saltValue="tdNQPzLQd+n9Ww064QJIaQ==" spinCount="100000" sqref="I182" name="Rango2_61_57"/>
    <protectedRange algorithmName="SHA-512" hashValue="XM8+0Jh5zLWw02PI0Lt8dLqjTcW5ulySion19FAnruDN6QRp4UwcVqdfQxnOQAItgpWG7rNsELzjwy0iXOonxw==" saltValue="Sd4WFUedDfLKoMQTDrxJuQ==" spinCount="100000" sqref="K182" name="Rango2_88_4_4_57"/>
    <protectedRange algorithmName="SHA-512" hashValue="EMMPgE8t/az1rHHzaZAQIhz+GQV0k2O/tQGA96sJqEEMzz1efIRa4CcLzC7iY9CCscto3g7dwz41haOE28iXYg==" saltValue="CVzFsG4X4LXUMo7796PiDQ==" spinCount="100000" sqref="L182:M182 J182 B182 D182:H182" name="Rango2_10_57"/>
    <protectedRange algorithmName="SHA-512" hashValue="6a5oYwZw9WJcgjqXpleUXH8uaqNEuymPPpeOb7lKBc1WoM6IG/DNyDLWmj2lYwxnZO2yhl+B61kwrxD9m9AdhQ==" saltValue="tdNQPzLQd+n9Ww064QJIaQ==" spinCount="100000" sqref="I183" name="Rango2_61_58"/>
    <protectedRange algorithmName="SHA-512" hashValue="XM8+0Jh5zLWw02PI0Lt8dLqjTcW5ulySion19FAnruDN6QRp4UwcVqdfQxnOQAItgpWG7rNsELzjwy0iXOonxw==" saltValue="Sd4WFUedDfLKoMQTDrxJuQ==" spinCount="100000" sqref="K183" name="Rango2_88_4_4_58"/>
    <protectedRange algorithmName="SHA-512" hashValue="EMMPgE8t/az1rHHzaZAQIhz+GQV0k2O/tQGA96sJqEEMzz1efIRa4CcLzC7iY9CCscto3g7dwz41haOE28iXYg==" saltValue="CVzFsG4X4LXUMo7796PiDQ==" spinCount="100000" sqref="L183:M183 J183 B183 D183:H183" name="Rango2_10_58"/>
    <protectedRange algorithmName="SHA-512" hashValue="6a5oYwZw9WJcgjqXpleUXH8uaqNEuymPPpeOb7lKBc1WoM6IG/DNyDLWmj2lYwxnZO2yhl+B61kwrxD9m9AdhQ==" saltValue="tdNQPzLQd+n9Ww064QJIaQ==" spinCount="100000" sqref="I184:I187" name="Rango2_61_59"/>
    <protectedRange algorithmName="SHA-512" hashValue="XM8+0Jh5zLWw02PI0Lt8dLqjTcW5ulySion19FAnruDN6QRp4UwcVqdfQxnOQAItgpWG7rNsELzjwy0iXOonxw==" saltValue="Sd4WFUedDfLKoMQTDrxJuQ==" spinCount="100000" sqref="K184:K187" name="Rango2_88_4_4_59"/>
    <protectedRange algorithmName="SHA-512" hashValue="EMMPgE8t/az1rHHzaZAQIhz+GQV0k2O/tQGA96sJqEEMzz1efIRa4CcLzC7iY9CCscto3g7dwz41haOE28iXYg==" saltValue="CVzFsG4X4LXUMo7796PiDQ==" spinCount="100000" sqref="L184:M187 J184:J187 B184:B187 D184:H187" name="Rango2_10_59"/>
    <protectedRange algorithmName="SHA-512" hashValue="RQ91b7oAw60DVtcgB2vRpial2kSdzJx5guGCTYUwXYkKrtrUHfiYnLf9R+SNpYXlJDYpyEJLhcWwP0EqNN86dQ==" saltValue="W3RbH3zrcY9sy39xNwXNxg==" spinCount="100000" sqref="BA142:BI143 BV142:BY143" name="Rango2_88_99_57"/>
    <protectedRange algorithmName="SHA-512" hashValue="fMbmUM1DQ7FuAPRNvFL5mPdHUYjQnlLFhkuaxvHguaqR7aWyDxcmJs0jLYQfQKY+oyhsMb4Lew4VL6i7um3/ew==" saltValue="ydaTm0CeH8+/cYqoL/AMaQ==" spinCount="100000" sqref="AU142:AU143 AW142:AZ143" name="Rango2_88_91_53"/>
    <protectedRange algorithmName="SHA-512" hashValue="CHipOQaT63FWw628cQcXXJRZlrbNZ7OgmnEbDx38UmmH7z19GRYEzXFiVOzHAy1OAaAbST7g2bHZHDKQp2qm3w==" saltValue="iRVuL+373yLHv0ZHzS9qog==" spinCount="100000" sqref="AJ142:AJ143 AG142:AH143 AL142:AL143" name="Rango2_88_7_5_57"/>
    <protectedRange algorithmName="SHA-512" hashValue="NkG6oHuDGvGBEiLAAq8MEJHEfLQUMyjihfH+DBXhT+eQW0r1yri7tOJEFRM9nbOejjjXiviq9RFo7KB7wF+xJA==" saltValue="bpjB0AAANu2X/PeR3eiFkA==" spinCount="100000" sqref="AM142:AS143" name="Rango2_88_65_54"/>
    <protectedRange algorithmName="SHA-512" hashValue="fPHvtIAf3pQeZUoAI9C2/vdXMHBpqqEq+67P5Ypyu4+9IWqs3yc9TZcMWQ0THLxUwqseQPyVvakuYFtCwJHsxA==" saltValue="QHIogSs2PrwAfdqa9PAOFQ==" spinCount="100000" sqref="AC142:AC143" name="Rango2_88_5_5_54"/>
    <protectedRange algorithmName="SHA-512" hashValue="LEEeiU6pKqm7TAP46VGlz0q+evvFwpT/0iLpRuWuQ7MacbP0OGL1/FSmrIEOg2rb6M+Jla2bPbVWiGag27j87w==" saltValue="HEVt+pS5OloNDlqSnzGLLw==" spinCount="100000" sqref="AI142:AI143" name="Rango2_8_7_54"/>
    <protectedRange algorithmName="SHA-512" hashValue="AYYX88LSDB6RDNMvSqt0KPGWPjBqTk56tMxTOlv5QD61MGTKAAQnSnudvNDWPN0Bbllh2qRQC+P5uq7goxjdrw==" saltValue="i/iPMewnks1FoXYOjKMEVg==" spinCount="100000" sqref="AB142:AB143" name="Rango2_87_6_54"/>
    <protectedRange algorithmName="SHA-512" hashValue="NUll9P9xh7KbSfMYpMxsRZLfDw/y/AzW2LSWlpXVscBDqiAxmzo71xjs+a2lh+jRa7pceOC849slke4+ZKx8LA==" saltValue="8qbkKpQ+CiQuLnqgShNvXA==" spinCount="100000" sqref="T142:T143" name="Rango2_88_6_54"/>
    <protectedRange algorithmName="SHA-512" hashValue="KHhv3JU/LRdRrRTxxkgFceEHPZ5UzadmpZRZR3zmQRnPvkUJZuanRafIJ+qde0IWwLZSvFIQDyUAHq6v6k7XIg==" saltValue="2GKG1kCzVNNcn+vbOPuhJA==" spinCount="100000" sqref="Q142:Q143" name="Rango2_2_5_54"/>
    <protectedRange algorithmName="SHA-512" hashValue="RQ91b7oAw60DVtcgB2vRpial2kSdzJx5guGCTYUwXYkKrtrUHfiYnLf9R+SNpYXlJDYpyEJLhcWwP0EqNN86dQ==" saltValue="W3RbH3zrcY9sy39xNwXNxg==" spinCount="100000" sqref="BA144:BI144 BV144:BY144" name="Rango2_88_99_58"/>
    <protectedRange algorithmName="SHA-512" hashValue="fMbmUM1DQ7FuAPRNvFL5mPdHUYjQnlLFhkuaxvHguaqR7aWyDxcmJs0jLYQfQKY+oyhsMb4Lew4VL6i7um3/ew==" saltValue="ydaTm0CeH8+/cYqoL/AMaQ==" spinCount="100000" sqref="AU144 AW144:AZ144" name="Rango2_88_91_54"/>
    <protectedRange algorithmName="SHA-512" hashValue="CHipOQaT63FWw628cQcXXJRZlrbNZ7OgmnEbDx38UmmH7z19GRYEzXFiVOzHAy1OAaAbST7g2bHZHDKQp2qm3w==" saltValue="iRVuL+373yLHv0ZHzS9qog==" spinCount="100000" sqref="AJ144 AG144:AH144 AL144" name="Rango2_88_7_5_58"/>
    <protectedRange algorithmName="SHA-512" hashValue="NkG6oHuDGvGBEiLAAq8MEJHEfLQUMyjihfH+DBXhT+eQW0r1yri7tOJEFRM9nbOejjjXiviq9RFo7KB7wF+xJA==" saltValue="bpjB0AAANu2X/PeR3eiFkA==" spinCount="100000" sqref="AM144:AS144" name="Rango2_88_65_55"/>
    <protectedRange algorithmName="SHA-512" hashValue="fPHvtIAf3pQeZUoAI9C2/vdXMHBpqqEq+67P5Ypyu4+9IWqs3yc9TZcMWQ0THLxUwqseQPyVvakuYFtCwJHsxA==" saltValue="QHIogSs2PrwAfdqa9PAOFQ==" spinCount="100000" sqref="AC144" name="Rango2_88_5_5_55"/>
    <protectedRange algorithmName="SHA-512" hashValue="LEEeiU6pKqm7TAP46VGlz0q+evvFwpT/0iLpRuWuQ7MacbP0OGL1/FSmrIEOg2rb6M+Jla2bPbVWiGag27j87w==" saltValue="HEVt+pS5OloNDlqSnzGLLw==" spinCount="100000" sqref="AI144" name="Rango2_8_7_55"/>
    <protectedRange algorithmName="SHA-512" hashValue="AYYX88LSDB6RDNMvSqt0KPGWPjBqTk56tMxTOlv5QD61MGTKAAQnSnudvNDWPN0Bbllh2qRQC+P5uq7goxjdrw==" saltValue="i/iPMewnks1FoXYOjKMEVg==" spinCount="100000" sqref="AB144" name="Rango2_87_6_55"/>
    <protectedRange algorithmName="SHA-512" hashValue="NUll9P9xh7KbSfMYpMxsRZLfDw/y/AzW2LSWlpXVscBDqiAxmzo71xjs+a2lh+jRa7pceOC849slke4+ZKx8LA==" saltValue="8qbkKpQ+CiQuLnqgShNvXA==" spinCount="100000" sqref="T144" name="Rango2_88_6_55"/>
    <protectedRange algorithmName="SHA-512" hashValue="KHhv3JU/LRdRrRTxxkgFceEHPZ5UzadmpZRZR3zmQRnPvkUJZuanRafIJ+qde0IWwLZSvFIQDyUAHq6v6k7XIg==" saltValue="2GKG1kCzVNNcn+vbOPuhJA==" spinCount="100000" sqref="Q144" name="Rango2_2_5_55"/>
    <protectedRange algorithmName="SHA-512" hashValue="RQ91b7oAw60DVtcgB2vRpial2kSdzJx5guGCTYUwXYkKrtrUHfiYnLf9R+SNpYXlJDYpyEJLhcWwP0EqNN86dQ==" saltValue="W3RbH3zrcY9sy39xNwXNxg==" spinCount="100000" sqref="BA145:BI145 BV145:BY145" name="Rango2_88_99_59"/>
    <protectedRange algorithmName="SHA-512" hashValue="fMbmUM1DQ7FuAPRNvFL5mPdHUYjQnlLFhkuaxvHguaqR7aWyDxcmJs0jLYQfQKY+oyhsMb4Lew4VL6i7um3/ew==" saltValue="ydaTm0CeH8+/cYqoL/AMaQ==" spinCount="100000" sqref="AU145 AW145:AZ145" name="Rango2_88_91_55"/>
    <protectedRange algorithmName="SHA-512" hashValue="CHipOQaT63FWw628cQcXXJRZlrbNZ7OgmnEbDx38UmmH7z19GRYEzXFiVOzHAy1OAaAbST7g2bHZHDKQp2qm3w==" saltValue="iRVuL+373yLHv0ZHzS9qog==" spinCount="100000" sqref="AJ145 AG145:AH145 AL145" name="Rango2_88_7_5_59"/>
    <protectedRange algorithmName="SHA-512" hashValue="NkG6oHuDGvGBEiLAAq8MEJHEfLQUMyjihfH+DBXhT+eQW0r1yri7tOJEFRM9nbOejjjXiviq9RFo7KB7wF+xJA==" saltValue="bpjB0AAANu2X/PeR3eiFkA==" spinCount="100000" sqref="AM145:AS145" name="Rango2_88_65_56"/>
    <protectedRange algorithmName="SHA-512" hashValue="fPHvtIAf3pQeZUoAI9C2/vdXMHBpqqEq+67P5Ypyu4+9IWqs3yc9TZcMWQ0THLxUwqseQPyVvakuYFtCwJHsxA==" saltValue="QHIogSs2PrwAfdqa9PAOFQ==" spinCount="100000" sqref="AC145" name="Rango2_88_5_5_56"/>
    <protectedRange algorithmName="SHA-512" hashValue="LEEeiU6pKqm7TAP46VGlz0q+evvFwpT/0iLpRuWuQ7MacbP0OGL1/FSmrIEOg2rb6M+Jla2bPbVWiGag27j87w==" saltValue="HEVt+pS5OloNDlqSnzGLLw==" spinCount="100000" sqref="AI145" name="Rango2_8_7_56"/>
    <protectedRange algorithmName="SHA-512" hashValue="AYYX88LSDB6RDNMvSqt0KPGWPjBqTk56tMxTOlv5QD61MGTKAAQnSnudvNDWPN0Bbllh2qRQC+P5uq7goxjdrw==" saltValue="i/iPMewnks1FoXYOjKMEVg==" spinCount="100000" sqref="AB145" name="Rango2_87_6_56"/>
    <protectedRange algorithmName="SHA-512" hashValue="NUll9P9xh7KbSfMYpMxsRZLfDw/y/AzW2LSWlpXVscBDqiAxmzo71xjs+a2lh+jRa7pceOC849slke4+ZKx8LA==" saltValue="8qbkKpQ+CiQuLnqgShNvXA==" spinCount="100000" sqref="T145" name="Rango2_88_6_56"/>
    <protectedRange algorithmName="SHA-512" hashValue="KHhv3JU/LRdRrRTxxkgFceEHPZ5UzadmpZRZR3zmQRnPvkUJZuanRafIJ+qde0IWwLZSvFIQDyUAHq6v6k7XIg==" saltValue="2GKG1kCzVNNcn+vbOPuhJA==" spinCount="100000" sqref="Q145" name="Rango2_2_5_56"/>
    <protectedRange algorithmName="SHA-512" hashValue="RQ91b7oAw60DVtcgB2vRpial2kSdzJx5guGCTYUwXYkKrtrUHfiYnLf9R+SNpYXlJDYpyEJLhcWwP0EqNN86dQ==" saltValue="W3RbH3zrcY9sy39xNwXNxg==" spinCount="100000" sqref="BA146:BI147 BV146:BY147" name="Rango2_88_99_60"/>
    <protectedRange algorithmName="SHA-512" hashValue="fMbmUM1DQ7FuAPRNvFL5mPdHUYjQnlLFhkuaxvHguaqR7aWyDxcmJs0jLYQfQKY+oyhsMb4Lew4VL6i7um3/ew==" saltValue="ydaTm0CeH8+/cYqoL/AMaQ==" spinCount="100000" sqref="AU146:AU147 AW146:AZ147" name="Rango2_88_91_56"/>
    <protectedRange algorithmName="SHA-512" hashValue="CHipOQaT63FWw628cQcXXJRZlrbNZ7OgmnEbDx38UmmH7z19GRYEzXFiVOzHAy1OAaAbST7g2bHZHDKQp2qm3w==" saltValue="iRVuL+373yLHv0ZHzS9qog==" spinCount="100000" sqref="AJ146:AJ147 AG146:AH147 AL146:AL147" name="Rango2_88_7_5_60"/>
    <protectedRange algorithmName="SHA-512" hashValue="NkG6oHuDGvGBEiLAAq8MEJHEfLQUMyjihfH+DBXhT+eQW0r1yri7tOJEFRM9nbOejjjXiviq9RFo7KB7wF+xJA==" saltValue="bpjB0AAANu2X/PeR3eiFkA==" spinCount="100000" sqref="AM146:AS147" name="Rango2_88_65_57"/>
    <protectedRange algorithmName="SHA-512" hashValue="fPHvtIAf3pQeZUoAI9C2/vdXMHBpqqEq+67P5Ypyu4+9IWqs3yc9TZcMWQ0THLxUwqseQPyVvakuYFtCwJHsxA==" saltValue="QHIogSs2PrwAfdqa9PAOFQ==" spinCount="100000" sqref="AC146:AC147" name="Rango2_88_5_5_57"/>
    <protectedRange algorithmName="SHA-512" hashValue="LEEeiU6pKqm7TAP46VGlz0q+evvFwpT/0iLpRuWuQ7MacbP0OGL1/FSmrIEOg2rb6M+Jla2bPbVWiGag27j87w==" saltValue="HEVt+pS5OloNDlqSnzGLLw==" spinCount="100000" sqref="AI146:AI147" name="Rango2_8_7_57"/>
    <protectedRange algorithmName="SHA-512" hashValue="AYYX88LSDB6RDNMvSqt0KPGWPjBqTk56tMxTOlv5QD61MGTKAAQnSnudvNDWPN0Bbllh2qRQC+P5uq7goxjdrw==" saltValue="i/iPMewnks1FoXYOjKMEVg==" spinCount="100000" sqref="AB146:AB147" name="Rango2_87_6_57"/>
    <protectedRange algorithmName="SHA-512" hashValue="NUll9P9xh7KbSfMYpMxsRZLfDw/y/AzW2LSWlpXVscBDqiAxmzo71xjs+a2lh+jRa7pceOC849slke4+ZKx8LA==" saltValue="8qbkKpQ+CiQuLnqgShNvXA==" spinCount="100000" sqref="T146:T147" name="Rango2_88_6_57"/>
    <protectedRange algorithmName="SHA-512" hashValue="KHhv3JU/LRdRrRTxxkgFceEHPZ5UzadmpZRZR3zmQRnPvkUJZuanRafIJ+qde0IWwLZSvFIQDyUAHq6v6k7XIg==" saltValue="2GKG1kCzVNNcn+vbOPuhJA==" spinCount="100000" sqref="Q146:Q147" name="Rango2_2_5_57"/>
    <protectedRange algorithmName="SHA-512" hashValue="RQ91b7oAw60DVtcgB2vRpial2kSdzJx5guGCTYUwXYkKrtrUHfiYnLf9R+SNpYXlJDYpyEJLhcWwP0EqNN86dQ==" saltValue="W3RbH3zrcY9sy39xNwXNxg==" spinCount="100000" sqref="BA148:BI149 BV148:BY149" name="Rango2_88_99_61"/>
    <protectedRange algorithmName="SHA-512" hashValue="fMbmUM1DQ7FuAPRNvFL5mPdHUYjQnlLFhkuaxvHguaqR7aWyDxcmJs0jLYQfQKY+oyhsMb4Lew4VL6i7um3/ew==" saltValue="ydaTm0CeH8+/cYqoL/AMaQ==" spinCount="100000" sqref="AU148:AU149 AW148:AZ149" name="Rango2_88_91_57"/>
    <protectedRange algorithmName="SHA-512" hashValue="CHipOQaT63FWw628cQcXXJRZlrbNZ7OgmnEbDx38UmmH7z19GRYEzXFiVOzHAy1OAaAbST7g2bHZHDKQp2qm3w==" saltValue="iRVuL+373yLHv0ZHzS9qog==" spinCount="100000" sqref="AJ148:AJ149 AG148:AH149 AL148:AL149" name="Rango2_88_7_5_61"/>
    <protectedRange algorithmName="SHA-512" hashValue="NkG6oHuDGvGBEiLAAq8MEJHEfLQUMyjihfH+DBXhT+eQW0r1yri7tOJEFRM9nbOejjjXiviq9RFo7KB7wF+xJA==" saltValue="bpjB0AAANu2X/PeR3eiFkA==" spinCount="100000" sqref="AM148:AS149" name="Rango2_88_65_58"/>
    <protectedRange algorithmName="SHA-512" hashValue="fPHvtIAf3pQeZUoAI9C2/vdXMHBpqqEq+67P5Ypyu4+9IWqs3yc9TZcMWQ0THLxUwqseQPyVvakuYFtCwJHsxA==" saltValue="QHIogSs2PrwAfdqa9PAOFQ==" spinCount="100000" sqref="AC148:AC149" name="Rango2_88_5_5_58"/>
    <protectedRange algorithmName="SHA-512" hashValue="LEEeiU6pKqm7TAP46VGlz0q+evvFwpT/0iLpRuWuQ7MacbP0OGL1/FSmrIEOg2rb6M+Jla2bPbVWiGag27j87w==" saltValue="HEVt+pS5OloNDlqSnzGLLw==" spinCount="100000" sqref="AI148:AI149" name="Rango2_8_7_58"/>
    <protectedRange algorithmName="SHA-512" hashValue="AYYX88LSDB6RDNMvSqt0KPGWPjBqTk56tMxTOlv5QD61MGTKAAQnSnudvNDWPN0Bbllh2qRQC+P5uq7goxjdrw==" saltValue="i/iPMewnks1FoXYOjKMEVg==" spinCount="100000" sqref="AB148:AB149" name="Rango2_87_6_58"/>
    <protectedRange algorithmName="SHA-512" hashValue="NUll9P9xh7KbSfMYpMxsRZLfDw/y/AzW2LSWlpXVscBDqiAxmzo71xjs+a2lh+jRa7pceOC849slke4+ZKx8LA==" saltValue="8qbkKpQ+CiQuLnqgShNvXA==" spinCount="100000" sqref="T148:T149" name="Rango2_88_6_58"/>
    <protectedRange algorithmName="SHA-512" hashValue="KHhv3JU/LRdRrRTxxkgFceEHPZ5UzadmpZRZR3zmQRnPvkUJZuanRafIJ+qde0IWwLZSvFIQDyUAHq6v6k7XIg==" saltValue="2GKG1kCzVNNcn+vbOPuhJA==" spinCount="100000" sqref="Q148:Q149" name="Rango2_2_5_58"/>
    <protectedRange algorithmName="SHA-512" hashValue="RQ91b7oAw60DVtcgB2vRpial2kSdzJx5guGCTYUwXYkKrtrUHfiYnLf9R+SNpYXlJDYpyEJLhcWwP0EqNN86dQ==" saltValue="W3RbH3zrcY9sy39xNwXNxg==" spinCount="100000" sqref="BA150:BI150 BV150:BY150" name="Rango2_88_99_62"/>
    <protectedRange algorithmName="SHA-512" hashValue="fMbmUM1DQ7FuAPRNvFL5mPdHUYjQnlLFhkuaxvHguaqR7aWyDxcmJs0jLYQfQKY+oyhsMb4Lew4VL6i7um3/ew==" saltValue="ydaTm0CeH8+/cYqoL/AMaQ==" spinCount="100000" sqref="AU150 AW150:AZ150" name="Rango2_88_91_58"/>
    <protectedRange algorithmName="SHA-512" hashValue="CHipOQaT63FWw628cQcXXJRZlrbNZ7OgmnEbDx38UmmH7z19GRYEzXFiVOzHAy1OAaAbST7g2bHZHDKQp2qm3w==" saltValue="iRVuL+373yLHv0ZHzS9qog==" spinCount="100000" sqref="AJ150 AG150:AH150 AL150" name="Rango2_88_7_5_62"/>
    <protectedRange algorithmName="SHA-512" hashValue="NkG6oHuDGvGBEiLAAq8MEJHEfLQUMyjihfH+DBXhT+eQW0r1yri7tOJEFRM9nbOejjjXiviq9RFo7KB7wF+xJA==" saltValue="bpjB0AAANu2X/PeR3eiFkA==" spinCount="100000" sqref="AM150:AS150" name="Rango2_88_65_59"/>
    <protectedRange algorithmName="SHA-512" hashValue="fPHvtIAf3pQeZUoAI9C2/vdXMHBpqqEq+67P5Ypyu4+9IWqs3yc9TZcMWQ0THLxUwqseQPyVvakuYFtCwJHsxA==" saltValue="QHIogSs2PrwAfdqa9PAOFQ==" spinCount="100000" sqref="AC150" name="Rango2_88_5_5_59"/>
    <protectedRange algorithmName="SHA-512" hashValue="LEEeiU6pKqm7TAP46VGlz0q+evvFwpT/0iLpRuWuQ7MacbP0OGL1/FSmrIEOg2rb6M+Jla2bPbVWiGag27j87w==" saltValue="HEVt+pS5OloNDlqSnzGLLw==" spinCount="100000" sqref="AI150" name="Rango2_8_7_59"/>
    <protectedRange algorithmName="SHA-512" hashValue="AYYX88LSDB6RDNMvSqt0KPGWPjBqTk56tMxTOlv5QD61MGTKAAQnSnudvNDWPN0Bbllh2qRQC+P5uq7goxjdrw==" saltValue="i/iPMewnks1FoXYOjKMEVg==" spinCount="100000" sqref="AB150" name="Rango2_87_6_59"/>
    <protectedRange algorithmName="SHA-512" hashValue="NUll9P9xh7KbSfMYpMxsRZLfDw/y/AzW2LSWlpXVscBDqiAxmzo71xjs+a2lh+jRa7pceOC849slke4+ZKx8LA==" saltValue="8qbkKpQ+CiQuLnqgShNvXA==" spinCount="100000" sqref="T150" name="Rango2_88_6_59"/>
    <protectedRange algorithmName="SHA-512" hashValue="KHhv3JU/LRdRrRTxxkgFceEHPZ5UzadmpZRZR3zmQRnPvkUJZuanRafIJ+qde0IWwLZSvFIQDyUAHq6v6k7XIg==" saltValue="2GKG1kCzVNNcn+vbOPuhJA==" spinCount="100000" sqref="Q150" name="Rango2_2_5_59"/>
    <protectedRange algorithmName="SHA-512" hashValue="RQ91b7oAw60DVtcgB2vRpial2kSdzJx5guGCTYUwXYkKrtrUHfiYnLf9R+SNpYXlJDYpyEJLhcWwP0EqNN86dQ==" saltValue="W3RbH3zrcY9sy39xNwXNxg==" spinCount="100000" sqref="BA151:BI151 BV151:BY151" name="Rango2_88_99_63"/>
    <protectedRange algorithmName="SHA-512" hashValue="fMbmUM1DQ7FuAPRNvFL5mPdHUYjQnlLFhkuaxvHguaqR7aWyDxcmJs0jLYQfQKY+oyhsMb4Lew4VL6i7um3/ew==" saltValue="ydaTm0CeH8+/cYqoL/AMaQ==" spinCount="100000" sqref="AU151 AW151:AZ151" name="Rango2_88_91_59"/>
    <protectedRange algorithmName="SHA-512" hashValue="CHipOQaT63FWw628cQcXXJRZlrbNZ7OgmnEbDx38UmmH7z19GRYEzXFiVOzHAy1OAaAbST7g2bHZHDKQp2qm3w==" saltValue="iRVuL+373yLHv0ZHzS9qog==" spinCount="100000" sqref="AJ151 AG151:AH151 AL151" name="Rango2_88_7_5_63"/>
    <protectedRange algorithmName="SHA-512" hashValue="NkG6oHuDGvGBEiLAAq8MEJHEfLQUMyjihfH+DBXhT+eQW0r1yri7tOJEFRM9nbOejjjXiviq9RFo7KB7wF+xJA==" saltValue="bpjB0AAANu2X/PeR3eiFkA==" spinCount="100000" sqref="AM151:AS151" name="Rango2_88_65_60"/>
    <protectedRange algorithmName="SHA-512" hashValue="fPHvtIAf3pQeZUoAI9C2/vdXMHBpqqEq+67P5Ypyu4+9IWqs3yc9TZcMWQ0THLxUwqseQPyVvakuYFtCwJHsxA==" saltValue="QHIogSs2PrwAfdqa9PAOFQ==" spinCount="100000" sqref="AC151" name="Rango2_88_5_5_60"/>
    <protectedRange algorithmName="SHA-512" hashValue="LEEeiU6pKqm7TAP46VGlz0q+evvFwpT/0iLpRuWuQ7MacbP0OGL1/FSmrIEOg2rb6M+Jla2bPbVWiGag27j87w==" saltValue="HEVt+pS5OloNDlqSnzGLLw==" spinCount="100000" sqref="AI151" name="Rango2_8_7_60"/>
    <protectedRange algorithmName="SHA-512" hashValue="AYYX88LSDB6RDNMvSqt0KPGWPjBqTk56tMxTOlv5QD61MGTKAAQnSnudvNDWPN0Bbllh2qRQC+P5uq7goxjdrw==" saltValue="i/iPMewnks1FoXYOjKMEVg==" spinCount="100000" sqref="AB151" name="Rango2_87_6_60"/>
    <protectedRange algorithmName="SHA-512" hashValue="NUll9P9xh7KbSfMYpMxsRZLfDw/y/AzW2LSWlpXVscBDqiAxmzo71xjs+a2lh+jRa7pceOC849slke4+ZKx8LA==" saltValue="8qbkKpQ+CiQuLnqgShNvXA==" spinCount="100000" sqref="T151" name="Rango2_88_6_60"/>
    <protectedRange algorithmName="SHA-512" hashValue="KHhv3JU/LRdRrRTxxkgFceEHPZ5UzadmpZRZR3zmQRnPvkUJZuanRafIJ+qde0IWwLZSvFIQDyUAHq6v6k7XIg==" saltValue="2GKG1kCzVNNcn+vbOPuhJA==" spinCount="100000" sqref="Q151" name="Rango2_2_5_60"/>
    <protectedRange algorithmName="SHA-512" hashValue="RQ91b7oAw60DVtcgB2vRpial2kSdzJx5guGCTYUwXYkKrtrUHfiYnLf9R+SNpYXlJDYpyEJLhcWwP0EqNN86dQ==" saltValue="W3RbH3zrcY9sy39xNwXNxg==" spinCount="100000" sqref="BA152:BI152 BV152:BY152" name="Rango2_88_99_64"/>
    <protectedRange algorithmName="SHA-512" hashValue="fMbmUM1DQ7FuAPRNvFL5mPdHUYjQnlLFhkuaxvHguaqR7aWyDxcmJs0jLYQfQKY+oyhsMb4Lew4VL6i7um3/ew==" saltValue="ydaTm0CeH8+/cYqoL/AMaQ==" spinCount="100000" sqref="AU152 AW152:AZ152" name="Rango2_88_91_60"/>
    <protectedRange algorithmName="SHA-512" hashValue="CHipOQaT63FWw628cQcXXJRZlrbNZ7OgmnEbDx38UmmH7z19GRYEzXFiVOzHAy1OAaAbST7g2bHZHDKQp2qm3w==" saltValue="iRVuL+373yLHv0ZHzS9qog==" spinCount="100000" sqref="AJ152 AG152:AH152 AL152" name="Rango2_88_7_5_64"/>
    <protectedRange algorithmName="SHA-512" hashValue="NkG6oHuDGvGBEiLAAq8MEJHEfLQUMyjihfH+DBXhT+eQW0r1yri7tOJEFRM9nbOejjjXiviq9RFo7KB7wF+xJA==" saltValue="bpjB0AAANu2X/PeR3eiFkA==" spinCount="100000" sqref="AM152:AS152" name="Rango2_88_65_61"/>
    <protectedRange algorithmName="SHA-512" hashValue="fPHvtIAf3pQeZUoAI9C2/vdXMHBpqqEq+67P5Ypyu4+9IWqs3yc9TZcMWQ0THLxUwqseQPyVvakuYFtCwJHsxA==" saltValue="QHIogSs2PrwAfdqa9PAOFQ==" spinCount="100000" sqref="AC152" name="Rango2_88_5_5_61"/>
    <protectedRange algorithmName="SHA-512" hashValue="LEEeiU6pKqm7TAP46VGlz0q+evvFwpT/0iLpRuWuQ7MacbP0OGL1/FSmrIEOg2rb6M+Jla2bPbVWiGag27j87w==" saltValue="HEVt+pS5OloNDlqSnzGLLw==" spinCount="100000" sqref="AI152" name="Rango2_8_7_61"/>
    <protectedRange algorithmName="SHA-512" hashValue="AYYX88LSDB6RDNMvSqt0KPGWPjBqTk56tMxTOlv5QD61MGTKAAQnSnudvNDWPN0Bbllh2qRQC+P5uq7goxjdrw==" saltValue="i/iPMewnks1FoXYOjKMEVg==" spinCount="100000" sqref="AB152" name="Rango2_87_6_61"/>
    <protectedRange algorithmName="SHA-512" hashValue="NUll9P9xh7KbSfMYpMxsRZLfDw/y/AzW2LSWlpXVscBDqiAxmzo71xjs+a2lh+jRa7pceOC849slke4+ZKx8LA==" saltValue="8qbkKpQ+CiQuLnqgShNvXA==" spinCount="100000" sqref="T152" name="Rango2_88_6_61"/>
    <protectedRange algorithmName="SHA-512" hashValue="KHhv3JU/LRdRrRTxxkgFceEHPZ5UzadmpZRZR3zmQRnPvkUJZuanRafIJ+qde0IWwLZSvFIQDyUAHq6v6k7XIg==" saltValue="2GKG1kCzVNNcn+vbOPuhJA==" spinCount="100000" sqref="Q152" name="Rango2_2_5_61"/>
    <protectedRange algorithmName="SHA-512" hashValue="RQ91b7oAw60DVtcgB2vRpial2kSdzJx5guGCTYUwXYkKrtrUHfiYnLf9R+SNpYXlJDYpyEJLhcWwP0EqNN86dQ==" saltValue="W3RbH3zrcY9sy39xNwXNxg==" spinCount="100000" sqref="BA153:BI153 BV153:BY153" name="Rango2_88_99_65"/>
    <protectedRange algorithmName="SHA-512" hashValue="fMbmUM1DQ7FuAPRNvFL5mPdHUYjQnlLFhkuaxvHguaqR7aWyDxcmJs0jLYQfQKY+oyhsMb4Lew4VL6i7um3/ew==" saltValue="ydaTm0CeH8+/cYqoL/AMaQ==" spinCount="100000" sqref="AU153 AW153:AZ153" name="Rango2_88_91_61"/>
    <protectedRange algorithmName="SHA-512" hashValue="CHipOQaT63FWw628cQcXXJRZlrbNZ7OgmnEbDx38UmmH7z19GRYEzXFiVOzHAy1OAaAbST7g2bHZHDKQp2qm3w==" saltValue="iRVuL+373yLHv0ZHzS9qog==" spinCount="100000" sqref="AJ153 AG153:AH153 AL153" name="Rango2_88_7_5_65"/>
    <protectedRange algorithmName="SHA-512" hashValue="NkG6oHuDGvGBEiLAAq8MEJHEfLQUMyjihfH+DBXhT+eQW0r1yri7tOJEFRM9nbOejjjXiviq9RFo7KB7wF+xJA==" saltValue="bpjB0AAANu2X/PeR3eiFkA==" spinCount="100000" sqref="AM153:AS153" name="Rango2_88_65_62"/>
    <protectedRange algorithmName="SHA-512" hashValue="fPHvtIAf3pQeZUoAI9C2/vdXMHBpqqEq+67P5Ypyu4+9IWqs3yc9TZcMWQ0THLxUwqseQPyVvakuYFtCwJHsxA==" saltValue="QHIogSs2PrwAfdqa9PAOFQ==" spinCount="100000" sqref="AC153" name="Rango2_88_5_5_62"/>
    <protectedRange algorithmName="SHA-512" hashValue="LEEeiU6pKqm7TAP46VGlz0q+evvFwpT/0iLpRuWuQ7MacbP0OGL1/FSmrIEOg2rb6M+Jla2bPbVWiGag27j87w==" saltValue="HEVt+pS5OloNDlqSnzGLLw==" spinCount="100000" sqref="AI153" name="Rango2_8_7_62"/>
    <protectedRange algorithmName="SHA-512" hashValue="AYYX88LSDB6RDNMvSqt0KPGWPjBqTk56tMxTOlv5QD61MGTKAAQnSnudvNDWPN0Bbllh2qRQC+P5uq7goxjdrw==" saltValue="i/iPMewnks1FoXYOjKMEVg==" spinCount="100000" sqref="AB153" name="Rango2_87_6_62"/>
    <protectedRange algorithmName="SHA-512" hashValue="NUll9P9xh7KbSfMYpMxsRZLfDw/y/AzW2LSWlpXVscBDqiAxmzo71xjs+a2lh+jRa7pceOC849slke4+ZKx8LA==" saltValue="8qbkKpQ+CiQuLnqgShNvXA==" spinCount="100000" sqref="T153" name="Rango2_88_6_62"/>
    <protectedRange algorithmName="SHA-512" hashValue="KHhv3JU/LRdRrRTxxkgFceEHPZ5UzadmpZRZR3zmQRnPvkUJZuanRafIJ+qde0IWwLZSvFIQDyUAHq6v6k7XIg==" saltValue="2GKG1kCzVNNcn+vbOPuhJA==" spinCount="100000" sqref="Q153" name="Rango2_2_5_62"/>
    <protectedRange algorithmName="SHA-512" hashValue="RQ91b7oAw60DVtcgB2vRpial2kSdzJx5guGCTYUwXYkKrtrUHfiYnLf9R+SNpYXlJDYpyEJLhcWwP0EqNN86dQ==" saltValue="W3RbH3zrcY9sy39xNwXNxg==" spinCount="100000" sqref="BA154:BI154 BV154:BY154" name="Rango2_88_99_66"/>
    <protectedRange algorithmName="SHA-512" hashValue="fMbmUM1DQ7FuAPRNvFL5mPdHUYjQnlLFhkuaxvHguaqR7aWyDxcmJs0jLYQfQKY+oyhsMb4Lew4VL6i7um3/ew==" saltValue="ydaTm0CeH8+/cYqoL/AMaQ==" spinCount="100000" sqref="AU154 AW154:AZ154" name="Rango2_88_91_62"/>
    <protectedRange algorithmName="SHA-512" hashValue="CHipOQaT63FWw628cQcXXJRZlrbNZ7OgmnEbDx38UmmH7z19GRYEzXFiVOzHAy1OAaAbST7g2bHZHDKQp2qm3w==" saltValue="iRVuL+373yLHv0ZHzS9qog==" spinCount="100000" sqref="AJ154 AG154:AH154 AL154" name="Rango2_88_7_5_66"/>
    <protectedRange algorithmName="SHA-512" hashValue="NkG6oHuDGvGBEiLAAq8MEJHEfLQUMyjihfH+DBXhT+eQW0r1yri7tOJEFRM9nbOejjjXiviq9RFo7KB7wF+xJA==" saltValue="bpjB0AAANu2X/PeR3eiFkA==" spinCount="100000" sqref="AM154:AS154" name="Rango2_88_65_63"/>
    <protectedRange algorithmName="SHA-512" hashValue="fPHvtIAf3pQeZUoAI9C2/vdXMHBpqqEq+67P5Ypyu4+9IWqs3yc9TZcMWQ0THLxUwqseQPyVvakuYFtCwJHsxA==" saltValue="QHIogSs2PrwAfdqa9PAOFQ==" spinCount="100000" sqref="AC154" name="Rango2_88_5_5_63"/>
    <protectedRange algorithmName="SHA-512" hashValue="LEEeiU6pKqm7TAP46VGlz0q+evvFwpT/0iLpRuWuQ7MacbP0OGL1/FSmrIEOg2rb6M+Jla2bPbVWiGag27j87w==" saltValue="HEVt+pS5OloNDlqSnzGLLw==" spinCount="100000" sqref="AI154" name="Rango2_8_7_63"/>
    <protectedRange algorithmName="SHA-512" hashValue="AYYX88LSDB6RDNMvSqt0KPGWPjBqTk56tMxTOlv5QD61MGTKAAQnSnudvNDWPN0Bbllh2qRQC+P5uq7goxjdrw==" saltValue="i/iPMewnks1FoXYOjKMEVg==" spinCount="100000" sqref="AB154" name="Rango2_87_6_63"/>
    <protectedRange algorithmName="SHA-512" hashValue="NUll9P9xh7KbSfMYpMxsRZLfDw/y/AzW2LSWlpXVscBDqiAxmzo71xjs+a2lh+jRa7pceOC849slke4+ZKx8LA==" saltValue="8qbkKpQ+CiQuLnqgShNvXA==" spinCount="100000" sqref="T154" name="Rango2_88_6_63"/>
    <protectedRange algorithmName="SHA-512" hashValue="KHhv3JU/LRdRrRTxxkgFceEHPZ5UzadmpZRZR3zmQRnPvkUJZuanRafIJ+qde0IWwLZSvFIQDyUAHq6v6k7XIg==" saltValue="2GKG1kCzVNNcn+vbOPuhJA==" spinCount="100000" sqref="Q154" name="Rango2_2_5_63"/>
    <protectedRange algorithmName="SHA-512" hashValue="RQ91b7oAw60DVtcgB2vRpial2kSdzJx5guGCTYUwXYkKrtrUHfiYnLf9R+SNpYXlJDYpyEJLhcWwP0EqNN86dQ==" saltValue="W3RbH3zrcY9sy39xNwXNxg==" spinCount="100000" sqref="BA155:BI156 BV155:BY156" name="Rango2_88_99_67"/>
    <protectedRange algorithmName="SHA-512" hashValue="fMbmUM1DQ7FuAPRNvFL5mPdHUYjQnlLFhkuaxvHguaqR7aWyDxcmJs0jLYQfQKY+oyhsMb4Lew4VL6i7um3/ew==" saltValue="ydaTm0CeH8+/cYqoL/AMaQ==" spinCount="100000" sqref="AU155:AU156 AW155:AZ156" name="Rango2_88_91_63"/>
    <protectedRange algorithmName="SHA-512" hashValue="CHipOQaT63FWw628cQcXXJRZlrbNZ7OgmnEbDx38UmmH7z19GRYEzXFiVOzHAy1OAaAbST7g2bHZHDKQp2qm3w==" saltValue="iRVuL+373yLHv0ZHzS9qog==" spinCount="100000" sqref="AJ155:AJ156 AG155:AH156 AL155:AL156" name="Rango2_88_7_5_67"/>
    <protectedRange algorithmName="SHA-512" hashValue="NkG6oHuDGvGBEiLAAq8MEJHEfLQUMyjihfH+DBXhT+eQW0r1yri7tOJEFRM9nbOejjjXiviq9RFo7KB7wF+xJA==" saltValue="bpjB0AAANu2X/PeR3eiFkA==" spinCount="100000" sqref="AM155:AS156" name="Rango2_88_65_64"/>
    <protectedRange algorithmName="SHA-512" hashValue="fPHvtIAf3pQeZUoAI9C2/vdXMHBpqqEq+67P5Ypyu4+9IWqs3yc9TZcMWQ0THLxUwqseQPyVvakuYFtCwJHsxA==" saltValue="QHIogSs2PrwAfdqa9PAOFQ==" spinCount="100000" sqref="AC155:AC156" name="Rango2_88_5_5_64"/>
    <protectedRange algorithmName="SHA-512" hashValue="LEEeiU6pKqm7TAP46VGlz0q+evvFwpT/0iLpRuWuQ7MacbP0OGL1/FSmrIEOg2rb6M+Jla2bPbVWiGag27j87w==" saltValue="HEVt+pS5OloNDlqSnzGLLw==" spinCount="100000" sqref="AI155:AI156" name="Rango2_8_7_64"/>
    <protectedRange algorithmName="SHA-512" hashValue="AYYX88LSDB6RDNMvSqt0KPGWPjBqTk56tMxTOlv5QD61MGTKAAQnSnudvNDWPN0Bbllh2qRQC+P5uq7goxjdrw==" saltValue="i/iPMewnks1FoXYOjKMEVg==" spinCount="100000" sqref="AB155:AB156" name="Rango2_87_6_64"/>
    <protectedRange algorithmName="SHA-512" hashValue="NUll9P9xh7KbSfMYpMxsRZLfDw/y/AzW2LSWlpXVscBDqiAxmzo71xjs+a2lh+jRa7pceOC849slke4+ZKx8LA==" saltValue="8qbkKpQ+CiQuLnqgShNvXA==" spinCount="100000" sqref="T155:T156" name="Rango2_88_6_64"/>
    <protectedRange algorithmName="SHA-512" hashValue="KHhv3JU/LRdRrRTxxkgFceEHPZ5UzadmpZRZR3zmQRnPvkUJZuanRafIJ+qde0IWwLZSvFIQDyUAHq6v6k7XIg==" saltValue="2GKG1kCzVNNcn+vbOPuhJA==" spinCount="100000" sqref="Q155:Q156" name="Rango2_2_5_64"/>
    <protectedRange algorithmName="SHA-512" hashValue="RQ91b7oAw60DVtcgB2vRpial2kSdzJx5guGCTYUwXYkKrtrUHfiYnLf9R+SNpYXlJDYpyEJLhcWwP0EqNN86dQ==" saltValue="W3RbH3zrcY9sy39xNwXNxg==" spinCount="100000" sqref="BA157:BI157 BV157:BY157" name="Rango2_88_99_68"/>
    <protectedRange algorithmName="SHA-512" hashValue="fMbmUM1DQ7FuAPRNvFL5mPdHUYjQnlLFhkuaxvHguaqR7aWyDxcmJs0jLYQfQKY+oyhsMb4Lew4VL6i7um3/ew==" saltValue="ydaTm0CeH8+/cYqoL/AMaQ==" spinCount="100000" sqref="AU157 AW157:AZ157" name="Rango2_88_91_64"/>
    <protectedRange algorithmName="SHA-512" hashValue="CHipOQaT63FWw628cQcXXJRZlrbNZ7OgmnEbDx38UmmH7z19GRYEzXFiVOzHAy1OAaAbST7g2bHZHDKQp2qm3w==" saltValue="iRVuL+373yLHv0ZHzS9qog==" spinCount="100000" sqref="AJ157 AG157:AH157 AL157" name="Rango2_88_7_5_68"/>
    <protectedRange algorithmName="SHA-512" hashValue="NkG6oHuDGvGBEiLAAq8MEJHEfLQUMyjihfH+DBXhT+eQW0r1yri7tOJEFRM9nbOejjjXiviq9RFo7KB7wF+xJA==" saltValue="bpjB0AAANu2X/PeR3eiFkA==" spinCount="100000" sqref="AM157:AS157" name="Rango2_88_65_65"/>
    <protectedRange algorithmName="SHA-512" hashValue="fPHvtIAf3pQeZUoAI9C2/vdXMHBpqqEq+67P5Ypyu4+9IWqs3yc9TZcMWQ0THLxUwqseQPyVvakuYFtCwJHsxA==" saltValue="QHIogSs2PrwAfdqa9PAOFQ==" spinCount="100000" sqref="AC157" name="Rango2_88_5_5_65"/>
    <protectedRange algorithmName="SHA-512" hashValue="LEEeiU6pKqm7TAP46VGlz0q+evvFwpT/0iLpRuWuQ7MacbP0OGL1/FSmrIEOg2rb6M+Jla2bPbVWiGag27j87w==" saltValue="HEVt+pS5OloNDlqSnzGLLw==" spinCount="100000" sqref="AI157" name="Rango2_8_7_65"/>
    <protectedRange algorithmName="SHA-512" hashValue="AYYX88LSDB6RDNMvSqt0KPGWPjBqTk56tMxTOlv5QD61MGTKAAQnSnudvNDWPN0Bbllh2qRQC+P5uq7goxjdrw==" saltValue="i/iPMewnks1FoXYOjKMEVg==" spinCount="100000" sqref="AB157" name="Rango2_87_6_65"/>
    <protectedRange algorithmName="SHA-512" hashValue="NUll9P9xh7KbSfMYpMxsRZLfDw/y/AzW2LSWlpXVscBDqiAxmzo71xjs+a2lh+jRa7pceOC849slke4+ZKx8LA==" saltValue="8qbkKpQ+CiQuLnqgShNvXA==" spinCount="100000" sqref="T157" name="Rango2_88_6_65"/>
    <protectedRange algorithmName="SHA-512" hashValue="KHhv3JU/LRdRrRTxxkgFceEHPZ5UzadmpZRZR3zmQRnPvkUJZuanRafIJ+qde0IWwLZSvFIQDyUAHq6v6k7XIg==" saltValue="2GKG1kCzVNNcn+vbOPuhJA==" spinCount="100000" sqref="Q157" name="Rango2_2_5_65"/>
    <protectedRange algorithmName="SHA-512" hashValue="RQ91b7oAw60DVtcgB2vRpial2kSdzJx5guGCTYUwXYkKrtrUHfiYnLf9R+SNpYXlJDYpyEJLhcWwP0EqNN86dQ==" saltValue="W3RbH3zrcY9sy39xNwXNxg==" spinCount="100000" sqref="BA158:BI161 BV158:BY161" name="Rango2_88_99_69"/>
    <protectedRange algorithmName="SHA-512" hashValue="fMbmUM1DQ7FuAPRNvFL5mPdHUYjQnlLFhkuaxvHguaqR7aWyDxcmJs0jLYQfQKY+oyhsMb4Lew4VL6i7um3/ew==" saltValue="ydaTm0CeH8+/cYqoL/AMaQ==" spinCount="100000" sqref="AU158:AU161 AW158:AZ161" name="Rango2_88_91_65"/>
    <protectedRange algorithmName="SHA-512" hashValue="CHipOQaT63FWw628cQcXXJRZlrbNZ7OgmnEbDx38UmmH7z19GRYEzXFiVOzHAy1OAaAbST7g2bHZHDKQp2qm3w==" saltValue="iRVuL+373yLHv0ZHzS9qog==" spinCount="100000" sqref="AJ158:AJ161 AG158:AH161 AL158:AL161" name="Rango2_88_7_5_69"/>
    <protectedRange algorithmName="SHA-512" hashValue="NkG6oHuDGvGBEiLAAq8MEJHEfLQUMyjihfH+DBXhT+eQW0r1yri7tOJEFRM9nbOejjjXiviq9RFo7KB7wF+xJA==" saltValue="bpjB0AAANu2X/PeR3eiFkA==" spinCount="100000" sqref="AM158:AS161" name="Rango2_88_65_66"/>
    <protectedRange algorithmName="SHA-512" hashValue="fPHvtIAf3pQeZUoAI9C2/vdXMHBpqqEq+67P5Ypyu4+9IWqs3yc9TZcMWQ0THLxUwqseQPyVvakuYFtCwJHsxA==" saltValue="QHIogSs2PrwAfdqa9PAOFQ==" spinCount="100000" sqref="AC158:AC161" name="Rango2_88_5_5_66"/>
    <protectedRange algorithmName="SHA-512" hashValue="LEEeiU6pKqm7TAP46VGlz0q+evvFwpT/0iLpRuWuQ7MacbP0OGL1/FSmrIEOg2rb6M+Jla2bPbVWiGag27j87w==" saltValue="HEVt+pS5OloNDlqSnzGLLw==" spinCount="100000" sqref="AI158:AI161" name="Rango2_8_7_66"/>
    <protectedRange algorithmName="SHA-512" hashValue="AYYX88LSDB6RDNMvSqt0KPGWPjBqTk56tMxTOlv5QD61MGTKAAQnSnudvNDWPN0Bbllh2qRQC+P5uq7goxjdrw==" saltValue="i/iPMewnks1FoXYOjKMEVg==" spinCount="100000" sqref="AB158:AB161" name="Rango2_87_6_66"/>
    <protectedRange algorithmName="SHA-512" hashValue="NUll9P9xh7KbSfMYpMxsRZLfDw/y/AzW2LSWlpXVscBDqiAxmzo71xjs+a2lh+jRa7pceOC849slke4+ZKx8LA==" saltValue="8qbkKpQ+CiQuLnqgShNvXA==" spinCount="100000" sqref="T158:T161" name="Rango2_88_6_66"/>
    <protectedRange algorithmName="SHA-512" hashValue="KHhv3JU/LRdRrRTxxkgFceEHPZ5UzadmpZRZR3zmQRnPvkUJZuanRafIJ+qde0IWwLZSvFIQDyUAHq6v6k7XIg==" saltValue="2GKG1kCzVNNcn+vbOPuhJA==" spinCount="100000" sqref="Q158:Q161" name="Rango2_2_5_66"/>
    <protectedRange algorithmName="SHA-512" hashValue="RQ91b7oAw60DVtcgB2vRpial2kSdzJx5guGCTYUwXYkKrtrUHfiYnLf9R+SNpYXlJDYpyEJLhcWwP0EqNN86dQ==" saltValue="W3RbH3zrcY9sy39xNwXNxg==" spinCount="100000" sqref="BA162:BI162 BV162:BY162" name="Rango2_88_99_70"/>
    <protectedRange algorithmName="SHA-512" hashValue="fMbmUM1DQ7FuAPRNvFL5mPdHUYjQnlLFhkuaxvHguaqR7aWyDxcmJs0jLYQfQKY+oyhsMb4Lew4VL6i7um3/ew==" saltValue="ydaTm0CeH8+/cYqoL/AMaQ==" spinCount="100000" sqref="AU162 AW162:AZ162" name="Rango2_88_91_66"/>
    <protectedRange algorithmName="SHA-512" hashValue="CHipOQaT63FWw628cQcXXJRZlrbNZ7OgmnEbDx38UmmH7z19GRYEzXFiVOzHAy1OAaAbST7g2bHZHDKQp2qm3w==" saltValue="iRVuL+373yLHv0ZHzS9qog==" spinCount="100000" sqref="AJ162 AG162:AH162 AL162" name="Rango2_88_7_5_70"/>
    <protectedRange algorithmName="SHA-512" hashValue="NkG6oHuDGvGBEiLAAq8MEJHEfLQUMyjihfH+DBXhT+eQW0r1yri7tOJEFRM9nbOejjjXiviq9RFo7KB7wF+xJA==" saltValue="bpjB0AAANu2X/PeR3eiFkA==" spinCount="100000" sqref="AM162:AS162" name="Rango2_88_65_67"/>
    <protectedRange algorithmName="SHA-512" hashValue="fPHvtIAf3pQeZUoAI9C2/vdXMHBpqqEq+67P5Ypyu4+9IWqs3yc9TZcMWQ0THLxUwqseQPyVvakuYFtCwJHsxA==" saltValue="QHIogSs2PrwAfdqa9PAOFQ==" spinCount="100000" sqref="AC162" name="Rango2_88_5_5_67"/>
    <protectedRange algorithmName="SHA-512" hashValue="LEEeiU6pKqm7TAP46VGlz0q+evvFwpT/0iLpRuWuQ7MacbP0OGL1/FSmrIEOg2rb6M+Jla2bPbVWiGag27j87w==" saltValue="HEVt+pS5OloNDlqSnzGLLw==" spinCount="100000" sqref="AI162" name="Rango2_8_7_67"/>
    <protectedRange algorithmName="SHA-512" hashValue="AYYX88LSDB6RDNMvSqt0KPGWPjBqTk56tMxTOlv5QD61MGTKAAQnSnudvNDWPN0Bbllh2qRQC+P5uq7goxjdrw==" saltValue="i/iPMewnks1FoXYOjKMEVg==" spinCount="100000" sqref="AB162" name="Rango2_87_6_67"/>
    <protectedRange algorithmName="SHA-512" hashValue="NUll9P9xh7KbSfMYpMxsRZLfDw/y/AzW2LSWlpXVscBDqiAxmzo71xjs+a2lh+jRa7pceOC849slke4+ZKx8LA==" saltValue="8qbkKpQ+CiQuLnqgShNvXA==" spinCount="100000" sqref="T162" name="Rango2_88_6_67"/>
    <protectedRange algorithmName="SHA-512" hashValue="KHhv3JU/LRdRrRTxxkgFceEHPZ5UzadmpZRZR3zmQRnPvkUJZuanRafIJ+qde0IWwLZSvFIQDyUAHq6v6k7XIg==" saltValue="2GKG1kCzVNNcn+vbOPuhJA==" spinCount="100000" sqref="Q162" name="Rango2_2_5_67"/>
    <protectedRange algorithmName="SHA-512" hashValue="RQ91b7oAw60DVtcgB2vRpial2kSdzJx5guGCTYUwXYkKrtrUHfiYnLf9R+SNpYXlJDYpyEJLhcWwP0EqNN86dQ==" saltValue="W3RbH3zrcY9sy39xNwXNxg==" spinCount="100000" sqref="BA163:BI163 BV163:BY163" name="Rango2_88_99_71"/>
    <protectedRange algorithmName="SHA-512" hashValue="fMbmUM1DQ7FuAPRNvFL5mPdHUYjQnlLFhkuaxvHguaqR7aWyDxcmJs0jLYQfQKY+oyhsMb4Lew4VL6i7um3/ew==" saltValue="ydaTm0CeH8+/cYqoL/AMaQ==" spinCount="100000" sqref="AU163 AW163:AZ163" name="Rango2_88_91_67"/>
    <protectedRange algorithmName="SHA-512" hashValue="CHipOQaT63FWw628cQcXXJRZlrbNZ7OgmnEbDx38UmmH7z19GRYEzXFiVOzHAy1OAaAbST7g2bHZHDKQp2qm3w==" saltValue="iRVuL+373yLHv0ZHzS9qog==" spinCount="100000" sqref="AJ163 AG163:AH163 AL163" name="Rango2_88_7_5_71"/>
    <protectedRange algorithmName="SHA-512" hashValue="NkG6oHuDGvGBEiLAAq8MEJHEfLQUMyjihfH+DBXhT+eQW0r1yri7tOJEFRM9nbOejjjXiviq9RFo7KB7wF+xJA==" saltValue="bpjB0AAANu2X/PeR3eiFkA==" spinCount="100000" sqref="AM163:AS163" name="Rango2_88_65_68"/>
    <protectedRange algorithmName="SHA-512" hashValue="fPHvtIAf3pQeZUoAI9C2/vdXMHBpqqEq+67P5Ypyu4+9IWqs3yc9TZcMWQ0THLxUwqseQPyVvakuYFtCwJHsxA==" saltValue="QHIogSs2PrwAfdqa9PAOFQ==" spinCount="100000" sqref="AC163" name="Rango2_88_5_5_68"/>
    <protectedRange algorithmName="SHA-512" hashValue="LEEeiU6pKqm7TAP46VGlz0q+evvFwpT/0iLpRuWuQ7MacbP0OGL1/FSmrIEOg2rb6M+Jla2bPbVWiGag27j87w==" saltValue="HEVt+pS5OloNDlqSnzGLLw==" spinCount="100000" sqref="AI163" name="Rango2_8_7_68"/>
    <protectedRange algorithmName="SHA-512" hashValue="AYYX88LSDB6RDNMvSqt0KPGWPjBqTk56tMxTOlv5QD61MGTKAAQnSnudvNDWPN0Bbllh2qRQC+P5uq7goxjdrw==" saltValue="i/iPMewnks1FoXYOjKMEVg==" spinCount="100000" sqref="AB163" name="Rango2_87_6_68"/>
    <protectedRange algorithmName="SHA-512" hashValue="NUll9P9xh7KbSfMYpMxsRZLfDw/y/AzW2LSWlpXVscBDqiAxmzo71xjs+a2lh+jRa7pceOC849slke4+ZKx8LA==" saltValue="8qbkKpQ+CiQuLnqgShNvXA==" spinCount="100000" sqref="T163" name="Rango2_88_6_68"/>
    <protectedRange algorithmName="SHA-512" hashValue="KHhv3JU/LRdRrRTxxkgFceEHPZ5UzadmpZRZR3zmQRnPvkUJZuanRafIJ+qde0IWwLZSvFIQDyUAHq6v6k7XIg==" saltValue="2GKG1kCzVNNcn+vbOPuhJA==" spinCount="100000" sqref="Q163" name="Rango2_2_5_68"/>
    <protectedRange algorithmName="SHA-512" hashValue="RQ91b7oAw60DVtcgB2vRpial2kSdzJx5guGCTYUwXYkKrtrUHfiYnLf9R+SNpYXlJDYpyEJLhcWwP0EqNN86dQ==" saltValue="W3RbH3zrcY9sy39xNwXNxg==" spinCount="100000" sqref="BA164:BI165 BV164:BY165" name="Rango2_88_99_72"/>
    <protectedRange algorithmName="SHA-512" hashValue="fMbmUM1DQ7FuAPRNvFL5mPdHUYjQnlLFhkuaxvHguaqR7aWyDxcmJs0jLYQfQKY+oyhsMb4Lew4VL6i7um3/ew==" saltValue="ydaTm0CeH8+/cYqoL/AMaQ==" spinCount="100000" sqref="AU164:AU165 AW164:AZ165" name="Rango2_88_91_68"/>
    <protectedRange algorithmName="SHA-512" hashValue="CHipOQaT63FWw628cQcXXJRZlrbNZ7OgmnEbDx38UmmH7z19GRYEzXFiVOzHAy1OAaAbST7g2bHZHDKQp2qm3w==" saltValue="iRVuL+373yLHv0ZHzS9qog==" spinCount="100000" sqref="AJ164:AJ165 AG164:AH165 AL164:AL165" name="Rango2_88_7_5_72"/>
    <protectedRange algorithmName="SHA-512" hashValue="NkG6oHuDGvGBEiLAAq8MEJHEfLQUMyjihfH+DBXhT+eQW0r1yri7tOJEFRM9nbOejjjXiviq9RFo7KB7wF+xJA==" saltValue="bpjB0AAANu2X/PeR3eiFkA==" spinCount="100000" sqref="AM164:AS165" name="Rango2_88_65_69"/>
    <protectedRange algorithmName="SHA-512" hashValue="fPHvtIAf3pQeZUoAI9C2/vdXMHBpqqEq+67P5Ypyu4+9IWqs3yc9TZcMWQ0THLxUwqseQPyVvakuYFtCwJHsxA==" saltValue="QHIogSs2PrwAfdqa9PAOFQ==" spinCount="100000" sqref="AC164:AC165" name="Rango2_88_5_5_69"/>
    <protectedRange algorithmName="SHA-512" hashValue="LEEeiU6pKqm7TAP46VGlz0q+evvFwpT/0iLpRuWuQ7MacbP0OGL1/FSmrIEOg2rb6M+Jla2bPbVWiGag27j87w==" saltValue="HEVt+pS5OloNDlqSnzGLLw==" spinCount="100000" sqref="AI164:AI165" name="Rango2_8_7_69"/>
    <protectedRange algorithmName="SHA-512" hashValue="AYYX88LSDB6RDNMvSqt0KPGWPjBqTk56tMxTOlv5QD61MGTKAAQnSnudvNDWPN0Bbllh2qRQC+P5uq7goxjdrw==" saltValue="i/iPMewnks1FoXYOjKMEVg==" spinCount="100000" sqref="AB164:AB165" name="Rango2_87_6_69"/>
    <protectedRange algorithmName="SHA-512" hashValue="NUll9P9xh7KbSfMYpMxsRZLfDw/y/AzW2LSWlpXVscBDqiAxmzo71xjs+a2lh+jRa7pceOC849slke4+ZKx8LA==" saltValue="8qbkKpQ+CiQuLnqgShNvXA==" spinCount="100000" sqref="T164:T165" name="Rango2_88_6_69"/>
    <protectedRange algorithmName="SHA-512" hashValue="KHhv3JU/LRdRrRTxxkgFceEHPZ5UzadmpZRZR3zmQRnPvkUJZuanRafIJ+qde0IWwLZSvFIQDyUAHq6v6k7XIg==" saltValue="2GKG1kCzVNNcn+vbOPuhJA==" spinCount="100000" sqref="Q164:Q165" name="Rango2_2_5_69"/>
    <protectedRange algorithmName="SHA-512" hashValue="RQ91b7oAw60DVtcgB2vRpial2kSdzJx5guGCTYUwXYkKrtrUHfiYnLf9R+SNpYXlJDYpyEJLhcWwP0EqNN86dQ==" saltValue="W3RbH3zrcY9sy39xNwXNxg==" spinCount="100000" sqref="BA166:BI166 BV166:BY166" name="Rango2_88_99_73"/>
    <protectedRange algorithmName="SHA-512" hashValue="fMbmUM1DQ7FuAPRNvFL5mPdHUYjQnlLFhkuaxvHguaqR7aWyDxcmJs0jLYQfQKY+oyhsMb4Lew4VL6i7um3/ew==" saltValue="ydaTm0CeH8+/cYqoL/AMaQ==" spinCount="100000" sqref="AU166 AW166:AZ166" name="Rango2_88_91_69"/>
    <protectedRange algorithmName="SHA-512" hashValue="CHipOQaT63FWw628cQcXXJRZlrbNZ7OgmnEbDx38UmmH7z19GRYEzXFiVOzHAy1OAaAbST7g2bHZHDKQp2qm3w==" saltValue="iRVuL+373yLHv0ZHzS9qog==" spinCount="100000" sqref="AJ166 AG166:AH166 AL166" name="Rango2_88_7_5_73"/>
    <protectedRange algorithmName="SHA-512" hashValue="NkG6oHuDGvGBEiLAAq8MEJHEfLQUMyjihfH+DBXhT+eQW0r1yri7tOJEFRM9nbOejjjXiviq9RFo7KB7wF+xJA==" saltValue="bpjB0AAANu2X/PeR3eiFkA==" spinCount="100000" sqref="AM166:AS166" name="Rango2_88_65_70"/>
    <protectedRange algorithmName="SHA-512" hashValue="fPHvtIAf3pQeZUoAI9C2/vdXMHBpqqEq+67P5Ypyu4+9IWqs3yc9TZcMWQ0THLxUwqseQPyVvakuYFtCwJHsxA==" saltValue="QHIogSs2PrwAfdqa9PAOFQ==" spinCount="100000" sqref="AC166" name="Rango2_88_5_5_70"/>
    <protectedRange algorithmName="SHA-512" hashValue="LEEeiU6pKqm7TAP46VGlz0q+evvFwpT/0iLpRuWuQ7MacbP0OGL1/FSmrIEOg2rb6M+Jla2bPbVWiGag27j87w==" saltValue="HEVt+pS5OloNDlqSnzGLLw==" spinCount="100000" sqref="AI166" name="Rango2_8_7_70"/>
    <protectedRange algorithmName="SHA-512" hashValue="AYYX88LSDB6RDNMvSqt0KPGWPjBqTk56tMxTOlv5QD61MGTKAAQnSnudvNDWPN0Bbllh2qRQC+P5uq7goxjdrw==" saltValue="i/iPMewnks1FoXYOjKMEVg==" spinCount="100000" sqref="AB166" name="Rango2_87_6_70"/>
    <protectedRange algorithmName="SHA-512" hashValue="NUll9P9xh7KbSfMYpMxsRZLfDw/y/AzW2LSWlpXVscBDqiAxmzo71xjs+a2lh+jRa7pceOC849slke4+ZKx8LA==" saltValue="8qbkKpQ+CiQuLnqgShNvXA==" spinCount="100000" sqref="T166" name="Rango2_88_6_70"/>
    <protectedRange algorithmName="SHA-512" hashValue="KHhv3JU/LRdRrRTxxkgFceEHPZ5UzadmpZRZR3zmQRnPvkUJZuanRafIJ+qde0IWwLZSvFIQDyUAHq6v6k7XIg==" saltValue="2GKG1kCzVNNcn+vbOPuhJA==" spinCount="100000" sqref="Q166" name="Rango2_2_5_70"/>
    <protectedRange algorithmName="SHA-512" hashValue="RQ91b7oAw60DVtcgB2vRpial2kSdzJx5guGCTYUwXYkKrtrUHfiYnLf9R+SNpYXlJDYpyEJLhcWwP0EqNN86dQ==" saltValue="W3RbH3zrcY9sy39xNwXNxg==" spinCount="100000" sqref="BA167:BI167 BV167:BY167" name="Rango2_88_99_74"/>
    <protectedRange algorithmName="SHA-512" hashValue="fMbmUM1DQ7FuAPRNvFL5mPdHUYjQnlLFhkuaxvHguaqR7aWyDxcmJs0jLYQfQKY+oyhsMb4Lew4VL6i7um3/ew==" saltValue="ydaTm0CeH8+/cYqoL/AMaQ==" spinCount="100000" sqref="AU167 AW167:AZ167" name="Rango2_88_91_70"/>
    <protectedRange algorithmName="SHA-512" hashValue="CHipOQaT63FWw628cQcXXJRZlrbNZ7OgmnEbDx38UmmH7z19GRYEzXFiVOzHAy1OAaAbST7g2bHZHDKQp2qm3w==" saltValue="iRVuL+373yLHv0ZHzS9qog==" spinCount="100000" sqref="AJ167 AG167:AH167 AL167" name="Rango2_88_7_5_74"/>
    <protectedRange algorithmName="SHA-512" hashValue="NkG6oHuDGvGBEiLAAq8MEJHEfLQUMyjihfH+DBXhT+eQW0r1yri7tOJEFRM9nbOejjjXiviq9RFo7KB7wF+xJA==" saltValue="bpjB0AAANu2X/PeR3eiFkA==" spinCount="100000" sqref="AM167:AS167" name="Rango2_88_65_71"/>
    <protectedRange algorithmName="SHA-512" hashValue="fPHvtIAf3pQeZUoAI9C2/vdXMHBpqqEq+67P5Ypyu4+9IWqs3yc9TZcMWQ0THLxUwqseQPyVvakuYFtCwJHsxA==" saltValue="QHIogSs2PrwAfdqa9PAOFQ==" spinCount="100000" sqref="AC167" name="Rango2_88_5_5_71"/>
    <protectedRange algorithmName="SHA-512" hashValue="LEEeiU6pKqm7TAP46VGlz0q+evvFwpT/0iLpRuWuQ7MacbP0OGL1/FSmrIEOg2rb6M+Jla2bPbVWiGag27j87w==" saltValue="HEVt+pS5OloNDlqSnzGLLw==" spinCount="100000" sqref="AI167" name="Rango2_8_7_71"/>
    <protectedRange algorithmName="SHA-512" hashValue="AYYX88LSDB6RDNMvSqt0KPGWPjBqTk56tMxTOlv5QD61MGTKAAQnSnudvNDWPN0Bbllh2qRQC+P5uq7goxjdrw==" saltValue="i/iPMewnks1FoXYOjKMEVg==" spinCount="100000" sqref="AB167" name="Rango2_87_6_71"/>
    <protectedRange algorithmName="SHA-512" hashValue="NUll9P9xh7KbSfMYpMxsRZLfDw/y/AzW2LSWlpXVscBDqiAxmzo71xjs+a2lh+jRa7pceOC849slke4+ZKx8LA==" saltValue="8qbkKpQ+CiQuLnqgShNvXA==" spinCount="100000" sqref="T167" name="Rango2_88_6_71"/>
    <protectedRange algorithmName="SHA-512" hashValue="KHhv3JU/LRdRrRTxxkgFceEHPZ5UzadmpZRZR3zmQRnPvkUJZuanRafIJ+qde0IWwLZSvFIQDyUAHq6v6k7XIg==" saltValue="2GKG1kCzVNNcn+vbOPuhJA==" spinCount="100000" sqref="Q167" name="Rango2_2_5_71"/>
    <protectedRange algorithmName="SHA-512" hashValue="RQ91b7oAw60DVtcgB2vRpial2kSdzJx5guGCTYUwXYkKrtrUHfiYnLf9R+SNpYXlJDYpyEJLhcWwP0EqNN86dQ==" saltValue="W3RbH3zrcY9sy39xNwXNxg==" spinCount="100000" sqref="BA168:BI168 BV168:BY168" name="Rango2_88_99_75"/>
    <protectedRange algorithmName="SHA-512" hashValue="fMbmUM1DQ7FuAPRNvFL5mPdHUYjQnlLFhkuaxvHguaqR7aWyDxcmJs0jLYQfQKY+oyhsMb4Lew4VL6i7um3/ew==" saltValue="ydaTm0CeH8+/cYqoL/AMaQ==" spinCount="100000" sqref="AU168 AW168:AZ168" name="Rango2_88_91_71"/>
    <protectedRange algorithmName="SHA-512" hashValue="CHipOQaT63FWw628cQcXXJRZlrbNZ7OgmnEbDx38UmmH7z19GRYEzXFiVOzHAy1OAaAbST7g2bHZHDKQp2qm3w==" saltValue="iRVuL+373yLHv0ZHzS9qog==" spinCount="100000" sqref="AJ168 AG168:AH168 AL168" name="Rango2_88_7_5_75"/>
    <protectedRange algorithmName="SHA-512" hashValue="NkG6oHuDGvGBEiLAAq8MEJHEfLQUMyjihfH+DBXhT+eQW0r1yri7tOJEFRM9nbOejjjXiviq9RFo7KB7wF+xJA==" saltValue="bpjB0AAANu2X/PeR3eiFkA==" spinCount="100000" sqref="AM168:AS168" name="Rango2_88_65_72"/>
    <protectedRange algorithmName="SHA-512" hashValue="fPHvtIAf3pQeZUoAI9C2/vdXMHBpqqEq+67P5Ypyu4+9IWqs3yc9TZcMWQ0THLxUwqseQPyVvakuYFtCwJHsxA==" saltValue="QHIogSs2PrwAfdqa9PAOFQ==" spinCount="100000" sqref="AC168" name="Rango2_88_5_5_72"/>
    <protectedRange algorithmName="SHA-512" hashValue="LEEeiU6pKqm7TAP46VGlz0q+evvFwpT/0iLpRuWuQ7MacbP0OGL1/FSmrIEOg2rb6M+Jla2bPbVWiGag27j87w==" saltValue="HEVt+pS5OloNDlqSnzGLLw==" spinCount="100000" sqref="AI168" name="Rango2_8_7_72"/>
    <protectedRange algorithmName="SHA-512" hashValue="AYYX88LSDB6RDNMvSqt0KPGWPjBqTk56tMxTOlv5QD61MGTKAAQnSnudvNDWPN0Bbllh2qRQC+P5uq7goxjdrw==" saltValue="i/iPMewnks1FoXYOjKMEVg==" spinCount="100000" sqref="AB168" name="Rango2_87_6_72"/>
    <protectedRange algorithmName="SHA-512" hashValue="NUll9P9xh7KbSfMYpMxsRZLfDw/y/AzW2LSWlpXVscBDqiAxmzo71xjs+a2lh+jRa7pceOC849slke4+ZKx8LA==" saltValue="8qbkKpQ+CiQuLnqgShNvXA==" spinCount="100000" sqref="T168" name="Rango2_88_6_72"/>
    <protectedRange algorithmName="SHA-512" hashValue="KHhv3JU/LRdRrRTxxkgFceEHPZ5UzadmpZRZR3zmQRnPvkUJZuanRafIJ+qde0IWwLZSvFIQDyUAHq6v6k7XIg==" saltValue="2GKG1kCzVNNcn+vbOPuhJA==" spinCount="100000" sqref="Q168" name="Rango2_2_5_72"/>
    <protectedRange algorithmName="SHA-512" hashValue="RQ91b7oAw60DVtcgB2vRpial2kSdzJx5guGCTYUwXYkKrtrUHfiYnLf9R+SNpYXlJDYpyEJLhcWwP0EqNN86dQ==" saltValue="W3RbH3zrcY9sy39xNwXNxg==" spinCount="100000" sqref="BA169:BI169 BV169:BY169" name="Rango2_88_99_76"/>
    <protectedRange algorithmName="SHA-512" hashValue="fMbmUM1DQ7FuAPRNvFL5mPdHUYjQnlLFhkuaxvHguaqR7aWyDxcmJs0jLYQfQKY+oyhsMb4Lew4VL6i7um3/ew==" saltValue="ydaTm0CeH8+/cYqoL/AMaQ==" spinCount="100000" sqref="AU169 AW169:AZ169" name="Rango2_88_91_72"/>
    <protectedRange algorithmName="SHA-512" hashValue="CHipOQaT63FWw628cQcXXJRZlrbNZ7OgmnEbDx38UmmH7z19GRYEzXFiVOzHAy1OAaAbST7g2bHZHDKQp2qm3w==" saltValue="iRVuL+373yLHv0ZHzS9qog==" spinCount="100000" sqref="AJ169 AG169:AH169 AL169" name="Rango2_88_7_5_76"/>
    <protectedRange algorithmName="SHA-512" hashValue="NkG6oHuDGvGBEiLAAq8MEJHEfLQUMyjihfH+DBXhT+eQW0r1yri7tOJEFRM9nbOejjjXiviq9RFo7KB7wF+xJA==" saltValue="bpjB0AAANu2X/PeR3eiFkA==" spinCount="100000" sqref="AM169:AS169" name="Rango2_88_65_73"/>
    <protectedRange algorithmName="SHA-512" hashValue="fPHvtIAf3pQeZUoAI9C2/vdXMHBpqqEq+67P5Ypyu4+9IWqs3yc9TZcMWQ0THLxUwqseQPyVvakuYFtCwJHsxA==" saltValue="QHIogSs2PrwAfdqa9PAOFQ==" spinCount="100000" sqref="AC169" name="Rango2_88_5_5_73"/>
    <protectedRange algorithmName="SHA-512" hashValue="LEEeiU6pKqm7TAP46VGlz0q+evvFwpT/0iLpRuWuQ7MacbP0OGL1/FSmrIEOg2rb6M+Jla2bPbVWiGag27j87w==" saltValue="HEVt+pS5OloNDlqSnzGLLw==" spinCount="100000" sqref="AI169" name="Rango2_8_7_73"/>
    <protectedRange algorithmName="SHA-512" hashValue="AYYX88LSDB6RDNMvSqt0KPGWPjBqTk56tMxTOlv5QD61MGTKAAQnSnudvNDWPN0Bbllh2qRQC+P5uq7goxjdrw==" saltValue="i/iPMewnks1FoXYOjKMEVg==" spinCount="100000" sqref="AB169" name="Rango2_87_6_73"/>
    <protectedRange algorithmName="SHA-512" hashValue="NUll9P9xh7KbSfMYpMxsRZLfDw/y/AzW2LSWlpXVscBDqiAxmzo71xjs+a2lh+jRa7pceOC849slke4+ZKx8LA==" saltValue="8qbkKpQ+CiQuLnqgShNvXA==" spinCount="100000" sqref="T169" name="Rango2_88_6_73"/>
    <protectedRange algorithmName="SHA-512" hashValue="KHhv3JU/LRdRrRTxxkgFceEHPZ5UzadmpZRZR3zmQRnPvkUJZuanRafIJ+qde0IWwLZSvFIQDyUAHq6v6k7XIg==" saltValue="2GKG1kCzVNNcn+vbOPuhJA==" spinCount="100000" sqref="Q169" name="Rango2_2_5_73"/>
    <protectedRange algorithmName="SHA-512" hashValue="RQ91b7oAw60DVtcgB2vRpial2kSdzJx5guGCTYUwXYkKrtrUHfiYnLf9R+SNpYXlJDYpyEJLhcWwP0EqNN86dQ==" saltValue="W3RbH3zrcY9sy39xNwXNxg==" spinCount="100000" sqref="BA170:BI170 BV170:BY170" name="Rango2_88_99_77"/>
    <protectedRange algorithmName="SHA-512" hashValue="fMbmUM1DQ7FuAPRNvFL5mPdHUYjQnlLFhkuaxvHguaqR7aWyDxcmJs0jLYQfQKY+oyhsMb4Lew4VL6i7um3/ew==" saltValue="ydaTm0CeH8+/cYqoL/AMaQ==" spinCount="100000" sqref="AU170 AW170:AZ170" name="Rango2_88_91_73"/>
    <protectedRange algorithmName="SHA-512" hashValue="CHipOQaT63FWw628cQcXXJRZlrbNZ7OgmnEbDx38UmmH7z19GRYEzXFiVOzHAy1OAaAbST7g2bHZHDKQp2qm3w==" saltValue="iRVuL+373yLHv0ZHzS9qog==" spinCount="100000" sqref="AJ170 AG170:AH170 AL170" name="Rango2_88_7_5_77"/>
    <protectedRange algorithmName="SHA-512" hashValue="NkG6oHuDGvGBEiLAAq8MEJHEfLQUMyjihfH+DBXhT+eQW0r1yri7tOJEFRM9nbOejjjXiviq9RFo7KB7wF+xJA==" saltValue="bpjB0AAANu2X/PeR3eiFkA==" spinCount="100000" sqref="AM170:AS170" name="Rango2_88_65_74"/>
    <protectedRange algorithmName="SHA-512" hashValue="fPHvtIAf3pQeZUoAI9C2/vdXMHBpqqEq+67P5Ypyu4+9IWqs3yc9TZcMWQ0THLxUwqseQPyVvakuYFtCwJHsxA==" saltValue="QHIogSs2PrwAfdqa9PAOFQ==" spinCount="100000" sqref="AC170" name="Rango2_88_5_5_74"/>
    <protectedRange algorithmName="SHA-512" hashValue="LEEeiU6pKqm7TAP46VGlz0q+evvFwpT/0iLpRuWuQ7MacbP0OGL1/FSmrIEOg2rb6M+Jla2bPbVWiGag27j87w==" saltValue="HEVt+pS5OloNDlqSnzGLLw==" spinCount="100000" sqref="AI170" name="Rango2_8_7_74"/>
    <protectedRange algorithmName="SHA-512" hashValue="AYYX88LSDB6RDNMvSqt0KPGWPjBqTk56tMxTOlv5QD61MGTKAAQnSnudvNDWPN0Bbllh2qRQC+P5uq7goxjdrw==" saltValue="i/iPMewnks1FoXYOjKMEVg==" spinCount="100000" sqref="AB170" name="Rango2_87_6_74"/>
    <protectedRange algorithmName="SHA-512" hashValue="NUll9P9xh7KbSfMYpMxsRZLfDw/y/AzW2LSWlpXVscBDqiAxmzo71xjs+a2lh+jRa7pceOC849slke4+ZKx8LA==" saltValue="8qbkKpQ+CiQuLnqgShNvXA==" spinCount="100000" sqref="T170" name="Rango2_88_6_74"/>
    <protectedRange algorithmName="SHA-512" hashValue="KHhv3JU/LRdRrRTxxkgFceEHPZ5UzadmpZRZR3zmQRnPvkUJZuanRafIJ+qde0IWwLZSvFIQDyUAHq6v6k7XIg==" saltValue="2GKG1kCzVNNcn+vbOPuhJA==" spinCount="100000" sqref="Q170" name="Rango2_2_5_74"/>
    <protectedRange algorithmName="SHA-512" hashValue="RQ91b7oAw60DVtcgB2vRpial2kSdzJx5guGCTYUwXYkKrtrUHfiYnLf9R+SNpYXlJDYpyEJLhcWwP0EqNN86dQ==" saltValue="W3RbH3zrcY9sy39xNwXNxg==" spinCount="100000" sqref="BA171:BI172 BV171:BY172" name="Rango2_88_99_78"/>
    <protectedRange algorithmName="SHA-512" hashValue="fMbmUM1DQ7FuAPRNvFL5mPdHUYjQnlLFhkuaxvHguaqR7aWyDxcmJs0jLYQfQKY+oyhsMb4Lew4VL6i7um3/ew==" saltValue="ydaTm0CeH8+/cYqoL/AMaQ==" spinCount="100000" sqref="AU171:AU172 AW171:AZ172" name="Rango2_88_91_74"/>
    <protectedRange algorithmName="SHA-512" hashValue="CHipOQaT63FWw628cQcXXJRZlrbNZ7OgmnEbDx38UmmH7z19GRYEzXFiVOzHAy1OAaAbST7g2bHZHDKQp2qm3w==" saltValue="iRVuL+373yLHv0ZHzS9qog==" spinCount="100000" sqref="AJ171:AJ172 AG171:AH172 AL171:AL172" name="Rango2_88_7_5_78"/>
    <protectedRange algorithmName="SHA-512" hashValue="NkG6oHuDGvGBEiLAAq8MEJHEfLQUMyjihfH+DBXhT+eQW0r1yri7tOJEFRM9nbOejjjXiviq9RFo7KB7wF+xJA==" saltValue="bpjB0AAANu2X/PeR3eiFkA==" spinCount="100000" sqref="AM171:AS172" name="Rango2_88_65_75"/>
    <protectedRange algorithmName="SHA-512" hashValue="fPHvtIAf3pQeZUoAI9C2/vdXMHBpqqEq+67P5Ypyu4+9IWqs3yc9TZcMWQ0THLxUwqseQPyVvakuYFtCwJHsxA==" saltValue="QHIogSs2PrwAfdqa9PAOFQ==" spinCount="100000" sqref="AC171:AC172" name="Rango2_88_5_5_75"/>
    <protectedRange algorithmName="SHA-512" hashValue="LEEeiU6pKqm7TAP46VGlz0q+evvFwpT/0iLpRuWuQ7MacbP0OGL1/FSmrIEOg2rb6M+Jla2bPbVWiGag27j87w==" saltValue="HEVt+pS5OloNDlqSnzGLLw==" spinCount="100000" sqref="AI171:AI172" name="Rango2_8_7_75"/>
    <protectedRange algorithmName="SHA-512" hashValue="AYYX88LSDB6RDNMvSqt0KPGWPjBqTk56tMxTOlv5QD61MGTKAAQnSnudvNDWPN0Bbllh2qRQC+P5uq7goxjdrw==" saltValue="i/iPMewnks1FoXYOjKMEVg==" spinCount="100000" sqref="AB171:AB172" name="Rango2_87_6_75"/>
    <protectedRange algorithmName="SHA-512" hashValue="NUll9P9xh7KbSfMYpMxsRZLfDw/y/AzW2LSWlpXVscBDqiAxmzo71xjs+a2lh+jRa7pceOC849slke4+ZKx8LA==" saltValue="8qbkKpQ+CiQuLnqgShNvXA==" spinCount="100000" sqref="T171:T172" name="Rango2_88_6_75"/>
    <protectedRange algorithmName="SHA-512" hashValue="KHhv3JU/LRdRrRTxxkgFceEHPZ5UzadmpZRZR3zmQRnPvkUJZuanRafIJ+qde0IWwLZSvFIQDyUAHq6v6k7XIg==" saltValue="2GKG1kCzVNNcn+vbOPuhJA==" spinCount="100000" sqref="Q171:Q172" name="Rango2_2_5_75"/>
    <protectedRange algorithmName="SHA-512" hashValue="RQ91b7oAw60DVtcgB2vRpial2kSdzJx5guGCTYUwXYkKrtrUHfiYnLf9R+SNpYXlJDYpyEJLhcWwP0EqNN86dQ==" saltValue="W3RbH3zrcY9sy39xNwXNxg==" spinCount="100000" sqref="BA173:BI175 BV173:BY175" name="Rango2_88_99_79"/>
    <protectedRange algorithmName="SHA-512" hashValue="fMbmUM1DQ7FuAPRNvFL5mPdHUYjQnlLFhkuaxvHguaqR7aWyDxcmJs0jLYQfQKY+oyhsMb4Lew4VL6i7um3/ew==" saltValue="ydaTm0CeH8+/cYqoL/AMaQ==" spinCount="100000" sqref="AU173:AU175 AW173:AZ175" name="Rango2_88_91_75"/>
    <protectedRange algorithmName="SHA-512" hashValue="CHipOQaT63FWw628cQcXXJRZlrbNZ7OgmnEbDx38UmmH7z19GRYEzXFiVOzHAy1OAaAbST7g2bHZHDKQp2qm3w==" saltValue="iRVuL+373yLHv0ZHzS9qog==" spinCount="100000" sqref="AJ173:AJ175 AG173:AH175 AL173:AL175" name="Rango2_88_7_5_79"/>
    <protectedRange algorithmName="SHA-512" hashValue="NkG6oHuDGvGBEiLAAq8MEJHEfLQUMyjihfH+DBXhT+eQW0r1yri7tOJEFRM9nbOejjjXiviq9RFo7KB7wF+xJA==" saltValue="bpjB0AAANu2X/PeR3eiFkA==" spinCount="100000" sqref="AM173:AS175" name="Rango2_88_65_76"/>
    <protectedRange algorithmName="SHA-512" hashValue="fPHvtIAf3pQeZUoAI9C2/vdXMHBpqqEq+67P5Ypyu4+9IWqs3yc9TZcMWQ0THLxUwqseQPyVvakuYFtCwJHsxA==" saltValue="QHIogSs2PrwAfdqa9PAOFQ==" spinCount="100000" sqref="AC173:AC175" name="Rango2_88_5_5_76"/>
    <protectedRange algorithmName="SHA-512" hashValue="LEEeiU6pKqm7TAP46VGlz0q+evvFwpT/0iLpRuWuQ7MacbP0OGL1/FSmrIEOg2rb6M+Jla2bPbVWiGag27j87w==" saltValue="HEVt+pS5OloNDlqSnzGLLw==" spinCount="100000" sqref="AI173:AI175" name="Rango2_8_7_76"/>
    <protectedRange algorithmName="SHA-512" hashValue="AYYX88LSDB6RDNMvSqt0KPGWPjBqTk56tMxTOlv5QD61MGTKAAQnSnudvNDWPN0Bbllh2qRQC+P5uq7goxjdrw==" saltValue="i/iPMewnks1FoXYOjKMEVg==" spinCount="100000" sqref="AB173:AB175" name="Rango2_87_6_76"/>
    <protectedRange algorithmName="SHA-512" hashValue="NUll9P9xh7KbSfMYpMxsRZLfDw/y/AzW2LSWlpXVscBDqiAxmzo71xjs+a2lh+jRa7pceOC849slke4+ZKx8LA==" saltValue="8qbkKpQ+CiQuLnqgShNvXA==" spinCount="100000" sqref="T173:T175" name="Rango2_88_6_76"/>
    <protectedRange algorithmName="SHA-512" hashValue="KHhv3JU/LRdRrRTxxkgFceEHPZ5UzadmpZRZR3zmQRnPvkUJZuanRafIJ+qde0IWwLZSvFIQDyUAHq6v6k7XIg==" saltValue="2GKG1kCzVNNcn+vbOPuhJA==" spinCount="100000" sqref="Q173:Q175" name="Rango2_2_5_76"/>
    <protectedRange algorithmName="SHA-512" hashValue="RQ91b7oAw60DVtcgB2vRpial2kSdzJx5guGCTYUwXYkKrtrUHfiYnLf9R+SNpYXlJDYpyEJLhcWwP0EqNN86dQ==" saltValue="W3RbH3zrcY9sy39xNwXNxg==" spinCount="100000" sqref="BA176:BI176 BV176:BY176" name="Rango2_88_99_80"/>
    <protectedRange algorithmName="SHA-512" hashValue="fMbmUM1DQ7FuAPRNvFL5mPdHUYjQnlLFhkuaxvHguaqR7aWyDxcmJs0jLYQfQKY+oyhsMb4Lew4VL6i7um3/ew==" saltValue="ydaTm0CeH8+/cYqoL/AMaQ==" spinCount="100000" sqref="AU176 AW176:AZ176" name="Rango2_88_91_76"/>
    <protectedRange algorithmName="SHA-512" hashValue="CHipOQaT63FWw628cQcXXJRZlrbNZ7OgmnEbDx38UmmH7z19GRYEzXFiVOzHAy1OAaAbST7g2bHZHDKQp2qm3w==" saltValue="iRVuL+373yLHv0ZHzS9qog==" spinCount="100000" sqref="AJ176 AG176:AH176 AL176" name="Rango2_88_7_5_80"/>
    <protectedRange algorithmName="SHA-512" hashValue="NkG6oHuDGvGBEiLAAq8MEJHEfLQUMyjihfH+DBXhT+eQW0r1yri7tOJEFRM9nbOejjjXiviq9RFo7KB7wF+xJA==" saltValue="bpjB0AAANu2X/PeR3eiFkA==" spinCount="100000" sqref="AM176:AS176" name="Rango2_88_65_77"/>
    <protectedRange algorithmName="SHA-512" hashValue="fPHvtIAf3pQeZUoAI9C2/vdXMHBpqqEq+67P5Ypyu4+9IWqs3yc9TZcMWQ0THLxUwqseQPyVvakuYFtCwJHsxA==" saltValue="QHIogSs2PrwAfdqa9PAOFQ==" spinCount="100000" sqref="AC176" name="Rango2_88_5_5_77"/>
    <protectedRange algorithmName="SHA-512" hashValue="LEEeiU6pKqm7TAP46VGlz0q+evvFwpT/0iLpRuWuQ7MacbP0OGL1/FSmrIEOg2rb6M+Jla2bPbVWiGag27j87w==" saltValue="HEVt+pS5OloNDlqSnzGLLw==" spinCount="100000" sqref="AI176" name="Rango2_8_7_77"/>
    <protectedRange algorithmName="SHA-512" hashValue="AYYX88LSDB6RDNMvSqt0KPGWPjBqTk56tMxTOlv5QD61MGTKAAQnSnudvNDWPN0Bbllh2qRQC+P5uq7goxjdrw==" saltValue="i/iPMewnks1FoXYOjKMEVg==" spinCount="100000" sqref="AB176" name="Rango2_87_6_77"/>
    <protectedRange algorithmName="SHA-512" hashValue="NUll9P9xh7KbSfMYpMxsRZLfDw/y/AzW2LSWlpXVscBDqiAxmzo71xjs+a2lh+jRa7pceOC849slke4+ZKx8LA==" saltValue="8qbkKpQ+CiQuLnqgShNvXA==" spinCount="100000" sqref="T176" name="Rango2_88_6_77"/>
    <protectedRange algorithmName="SHA-512" hashValue="KHhv3JU/LRdRrRTxxkgFceEHPZ5UzadmpZRZR3zmQRnPvkUJZuanRafIJ+qde0IWwLZSvFIQDyUAHq6v6k7XIg==" saltValue="2GKG1kCzVNNcn+vbOPuhJA==" spinCount="100000" sqref="Q176" name="Rango2_2_5_77"/>
    <protectedRange algorithmName="SHA-512" hashValue="RQ91b7oAw60DVtcgB2vRpial2kSdzJx5guGCTYUwXYkKrtrUHfiYnLf9R+SNpYXlJDYpyEJLhcWwP0EqNN86dQ==" saltValue="W3RbH3zrcY9sy39xNwXNxg==" spinCount="100000" sqref="BA177:BI178 BV177:BY178" name="Rango2_88_99_81"/>
    <protectedRange algorithmName="SHA-512" hashValue="fMbmUM1DQ7FuAPRNvFL5mPdHUYjQnlLFhkuaxvHguaqR7aWyDxcmJs0jLYQfQKY+oyhsMb4Lew4VL6i7um3/ew==" saltValue="ydaTm0CeH8+/cYqoL/AMaQ==" spinCount="100000" sqref="AU177:AU178 AW177:AZ178" name="Rango2_88_91_77"/>
    <protectedRange algorithmName="SHA-512" hashValue="CHipOQaT63FWw628cQcXXJRZlrbNZ7OgmnEbDx38UmmH7z19GRYEzXFiVOzHAy1OAaAbST7g2bHZHDKQp2qm3w==" saltValue="iRVuL+373yLHv0ZHzS9qog==" spinCount="100000" sqref="AJ177:AJ178 AG177:AH178 AL177:AL178" name="Rango2_88_7_5_81"/>
    <protectedRange algorithmName="SHA-512" hashValue="NkG6oHuDGvGBEiLAAq8MEJHEfLQUMyjihfH+DBXhT+eQW0r1yri7tOJEFRM9nbOejjjXiviq9RFo7KB7wF+xJA==" saltValue="bpjB0AAANu2X/PeR3eiFkA==" spinCount="100000" sqref="AM177:AS178" name="Rango2_88_65_78"/>
    <protectedRange algorithmName="SHA-512" hashValue="fPHvtIAf3pQeZUoAI9C2/vdXMHBpqqEq+67P5Ypyu4+9IWqs3yc9TZcMWQ0THLxUwqseQPyVvakuYFtCwJHsxA==" saltValue="QHIogSs2PrwAfdqa9PAOFQ==" spinCount="100000" sqref="AC177:AC178" name="Rango2_88_5_5_78"/>
    <protectedRange algorithmName="SHA-512" hashValue="LEEeiU6pKqm7TAP46VGlz0q+evvFwpT/0iLpRuWuQ7MacbP0OGL1/FSmrIEOg2rb6M+Jla2bPbVWiGag27j87w==" saltValue="HEVt+pS5OloNDlqSnzGLLw==" spinCount="100000" sqref="AI177:AI178" name="Rango2_8_7_78"/>
    <protectedRange algorithmName="SHA-512" hashValue="AYYX88LSDB6RDNMvSqt0KPGWPjBqTk56tMxTOlv5QD61MGTKAAQnSnudvNDWPN0Bbllh2qRQC+P5uq7goxjdrw==" saltValue="i/iPMewnks1FoXYOjKMEVg==" spinCount="100000" sqref="AB177:AB178" name="Rango2_87_6_78"/>
    <protectedRange algorithmName="SHA-512" hashValue="NUll9P9xh7KbSfMYpMxsRZLfDw/y/AzW2LSWlpXVscBDqiAxmzo71xjs+a2lh+jRa7pceOC849slke4+ZKx8LA==" saltValue="8qbkKpQ+CiQuLnqgShNvXA==" spinCount="100000" sqref="T177:T178" name="Rango2_88_6_78"/>
    <protectedRange algorithmName="SHA-512" hashValue="KHhv3JU/LRdRrRTxxkgFceEHPZ5UzadmpZRZR3zmQRnPvkUJZuanRafIJ+qde0IWwLZSvFIQDyUAHq6v6k7XIg==" saltValue="2GKG1kCzVNNcn+vbOPuhJA==" spinCount="100000" sqref="Q177:Q178" name="Rango2_2_5_78"/>
    <protectedRange algorithmName="SHA-512" hashValue="RQ91b7oAw60DVtcgB2vRpial2kSdzJx5guGCTYUwXYkKrtrUHfiYnLf9R+SNpYXlJDYpyEJLhcWwP0EqNN86dQ==" saltValue="W3RbH3zrcY9sy39xNwXNxg==" spinCount="100000" sqref="BA179:BI179 BV179:BY179" name="Rango2_88_99_82"/>
    <protectedRange algorithmName="SHA-512" hashValue="fMbmUM1DQ7FuAPRNvFL5mPdHUYjQnlLFhkuaxvHguaqR7aWyDxcmJs0jLYQfQKY+oyhsMb4Lew4VL6i7um3/ew==" saltValue="ydaTm0CeH8+/cYqoL/AMaQ==" spinCount="100000" sqref="AU179 AW179:AZ179" name="Rango2_88_91_78"/>
    <protectedRange algorithmName="SHA-512" hashValue="CHipOQaT63FWw628cQcXXJRZlrbNZ7OgmnEbDx38UmmH7z19GRYEzXFiVOzHAy1OAaAbST7g2bHZHDKQp2qm3w==" saltValue="iRVuL+373yLHv0ZHzS9qog==" spinCount="100000" sqref="AJ179 AG179:AH179 AL179" name="Rango2_88_7_5_82"/>
    <protectedRange algorithmName="SHA-512" hashValue="NkG6oHuDGvGBEiLAAq8MEJHEfLQUMyjihfH+DBXhT+eQW0r1yri7tOJEFRM9nbOejjjXiviq9RFo7KB7wF+xJA==" saltValue="bpjB0AAANu2X/PeR3eiFkA==" spinCount="100000" sqref="AM179:AS179" name="Rango2_88_65_79"/>
    <protectedRange algorithmName="SHA-512" hashValue="fPHvtIAf3pQeZUoAI9C2/vdXMHBpqqEq+67P5Ypyu4+9IWqs3yc9TZcMWQ0THLxUwqseQPyVvakuYFtCwJHsxA==" saltValue="QHIogSs2PrwAfdqa9PAOFQ==" spinCount="100000" sqref="AC179" name="Rango2_88_5_5_79"/>
    <protectedRange algorithmName="SHA-512" hashValue="LEEeiU6pKqm7TAP46VGlz0q+evvFwpT/0iLpRuWuQ7MacbP0OGL1/FSmrIEOg2rb6M+Jla2bPbVWiGag27j87w==" saltValue="HEVt+pS5OloNDlqSnzGLLw==" spinCount="100000" sqref="AI179" name="Rango2_8_7_79"/>
    <protectedRange algorithmName="SHA-512" hashValue="AYYX88LSDB6RDNMvSqt0KPGWPjBqTk56tMxTOlv5QD61MGTKAAQnSnudvNDWPN0Bbllh2qRQC+P5uq7goxjdrw==" saltValue="i/iPMewnks1FoXYOjKMEVg==" spinCount="100000" sqref="AB179" name="Rango2_87_6_79"/>
    <protectedRange algorithmName="SHA-512" hashValue="NUll9P9xh7KbSfMYpMxsRZLfDw/y/AzW2LSWlpXVscBDqiAxmzo71xjs+a2lh+jRa7pceOC849slke4+ZKx8LA==" saltValue="8qbkKpQ+CiQuLnqgShNvXA==" spinCount="100000" sqref="T179" name="Rango2_88_6_79"/>
    <protectedRange algorithmName="SHA-512" hashValue="KHhv3JU/LRdRrRTxxkgFceEHPZ5UzadmpZRZR3zmQRnPvkUJZuanRafIJ+qde0IWwLZSvFIQDyUAHq6v6k7XIg==" saltValue="2GKG1kCzVNNcn+vbOPuhJA==" spinCount="100000" sqref="Q179" name="Rango2_2_5_79"/>
    <protectedRange algorithmName="SHA-512" hashValue="RQ91b7oAw60DVtcgB2vRpial2kSdzJx5guGCTYUwXYkKrtrUHfiYnLf9R+SNpYXlJDYpyEJLhcWwP0EqNN86dQ==" saltValue="W3RbH3zrcY9sy39xNwXNxg==" spinCount="100000" sqref="BA180:BI180 BV180:BY180" name="Rango2_88_99_83"/>
    <protectedRange algorithmName="SHA-512" hashValue="fMbmUM1DQ7FuAPRNvFL5mPdHUYjQnlLFhkuaxvHguaqR7aWyDxcmJs0jLYQfQKY+oyhsMb4Lew4VL6i7um3/ew==" saltValue="ydaTm0CeH8+/cYqoL/AMaQ==" spinCount="100000" sqref="AU180 AW180:AZ180" name="Rango2_88_91_79"/>
    <protectedRange algorithmName="SHA-512" hashValue="CHipOQaT63FWw628cQcXXJRZlrbNZ7OgmnEbDx38UmmH7z19GRYEzXFiVOzHAy1OAaAbST7g2bHZHDKQp2qm3w==" saltValue="iRVuL+373yLHv0ZHzS9qog==" spinCount="100000" sqref="AJ180 AG180:AH180 AL180" name="Rango2_88_7_5_83"/>
    <protectedRange algorithmName="SHA-512" hashValue="NkG6oHuDGvGBEiLAAq8MEJHEfLQUMyjihfH+DBXhT+eQW0r1yri7tOJEFRM9nbOejjjXiviq9RFo7KB7wF+xJA==" saltValue="bpjB0AAANu2X/PeR3eiFkA==" spinCount="100000" sqref="AM180:AS180" name="Rango2_88_65_80"/>
    <protectedRange algorithmName="SHA-512" hashValue="fPHvtIAf3pQeZUoAI9C2/vdXMHBpqqEq+67P5Ypyu4+9IWqs3yc9TZcMWQ0THLxUwqseQPyVvakuYFtCwJHsxA==" saltValue="QHIogSs2PrwAfdqa9PAOFQ==" spinCount="100000" sqref="AC180" name="Rango2_88_5_5_80"/>
    <protectedRange algorithmName="SHA-512" hashValue="LEEeiU6pKqm7TAP46VGlz0q+evvFwpT/0iLpRuWuQ7MacbP0OGL1/FSmrIEOg2rb6M+Jla2bPbVWiGag27j87w==" saltValue="HEVt+pS5OloNDlqSnzGLLw==" spinCount="100000" sqref="AI180" name="Rango2_8_7_80"/>
    <protectedRange algorithmName="SHA-512" hashValue="AYYX88LSDB6RDNMvSqt0KPGWPjBqTk56tMxTOlv5QD61MGTKAAQnSnudvNDWPN0Bbllh2qRQC+P5uq7goxjdrw==" saltValue="i/iPMewnks1FoXYOjKMEVg==" spinCount="100000" sqref="AB180" name="Rango2_87_6_80"/>
    <protectedRange algorithmName="SHA-512" hashValue="NUll9P9xh7KbSfMYpMxsRZLfDw/y/AzW2LSWlpXVscBDqiAxmzo71xjs+a2lh+jRa7pceOC849slke4+ZKx8LA==" saltValue="8qbkKpQ+CiQuLnqgShNvXA==" spinCount="100000" sqref="T180" name="Rango2_88_6_80"/>
    <protectedRange algorithmName="SHA-512" hashValue="KHhv3JU/LRdRrRTxxkgFceEHPZ5UzadmpZRZR3zmQRnPvkUJZuanRafIJ+qde0IWwLZSvFIQDyUAHq6v6k7XIg==" saltValue="2GKG1kCzVNNcn+vbOPuhJA==" spinCount="100000" sqref="Q180" name="Rango2_2_5_80"/>
    <protectedRange algorithmName="SHA-512" hashValue="RQ91b7oAw60DVtcgB2vRpial2kSdzJx5guGCTYUwXYkKrtrUHfiYnLf9R+SNpYXlJDYpyEJLhcWwP0EqNN86dQ==" saltValue="W3RbH3zrcY9sy39xNwXNxg==" spinCount="100000" sqref="BA181:BI181 BV181:BY181" name="Rango2_88_99_84"/>
    <protectedRange algorithmName="SHA-512" hashValue="fMbmUM1DQ7FuAPRNvFL5mPdHUYjQnlLFhkuaxvHguaqR7aWyDxcmJs0jLYQfQKY+oyhsMb4Lew4VL6i7um3/ew==" saltValue="ydaTm0CeH8+/cYqoL/AMaQ==" spinCount="100000" sqref="AU181 AW181:AZ181" name="Rango2_88_91_80"/>
    <protectedRange algorithmName="SHA-512" hashValue="CHipOQaT63FWw628cQcXXJRZlrbNZ7OgmnEbDx38UmmH7z19GRYEzXFiVOzHAy1OAaAbST7g2bHZHDKQp2qm3w==" saltValue="iRVuL+373yLHv0ZHzS9qog==" spinCount="100000" sqref="AJ181 AG181:AH181 AL181" name="Rango2_88_7_5_84"/>
    <protectedRange algorithmName="SHA-512" hashValue="NkG6oHuDGvGBEiLAAq8MEJHEfLQUMyjihfH+DBXhT+eQW0r1yri7tOJEFRM9nbOejjjXiviq9RFo7KB7wF+xJA==" saltValue="bpjB0AAANu2X/PeR3eiFkA==" spinCount="100000" sqref="AM181:AS181" name="Rango2_88_65_81"/>
    <protectedRange algorithmName="SHA-512" hashValue="fPHvtIAf3pQeZUoAI9C2/vdXMHBpqqEq+67P5Ypyu4+9IWqs3yc9TZcMWQ0THLxUwqseQPyVvakuYFtCwJHsxA==" saltValue="QHIogSs2PrwAfdqa9PAOFQ==" spinCount="100000" sqref="AC181" name="Rango2_88_5_5_81"/>
    <protectedRange algorithmName="SHA-512" hashValue="LEEeiU6pKqm7TAP46VGlz0q+evvFwpT/0iLpRuWuQ7MacbP0OGL1/FSmrIEOg2rb6M+Jla2bPbVWiGag27j87w==" saltValue="HEVt+pS5OloNDlqSnzGLLw==" spinCount="100000" sqref="AI181" name="Rango2_8_7_81"/>
    <protectedRange algorithmName="SHA-512" hashValue="AYYX88LSDB6RDNMvSqt0KPGWPjBqTk56tMxTOlv5QD61MGTKAAQnSnudvNDWPN0Bbllh2qRQC+P5uq7goxjdrw==" saltValue="i/iPMewnks1FoXYOjKMEVg==" spinCount="100000" sqref="AB181" name="Rango2_87_6_81"/>
    <protectedRange algorithmName="SHA-512" hashValue="NUll9P9xh7KbSfMYpMxsRZLfDw/y/AzW2LSWlpXVscBDqiAxmzo71xjs+a2lh+jRa7pceOC849slke4+ZKx8LA==" saltValue="8qbkKpQ+CiQuLnqgShNvXA==" spinCount="100000" sqref="T181" name="Rango2_88_6_81"/>
    <protectedRange algorithmName="SHA-512" hashValue="KHhv3JU/LRdRrRTxxkgFceEHPZ5UzadmpZRZR3zmQRnPvkUJZuanRafIJ+qde0IWwLZSvFIQDyUAHq6v6k7XIg==" saltValue="2GKG1kCzVNNcn+vbOPuhJA==" spinCount="100000" sqref="Q181" name="Rango2_2_5_81"/>
    <protectedRange algorithmName="SHA-512" hashValue="RQ91b7oAw60DVtcgB2vRpial2kSdzJx5guGCTYUwXYkKrtrUHfiYnLf9R+SNpYXlJDYpyEJLhcWwP0EqNN86dQ==" saltValue="W3RbH3zrcY9sy39xNwXNxg==" spinCount="100000" sqref="BA182:BI182 BV182:BY182" name="Rango2_88_99_85"/>
    <protectedRange algorithmName="SHA-512" hashValue="fMbmUM1DQ7FuAPRNvFL5mPdHUYjQnlLFhkuaxvHguaqR7aWyDxcmJs0jLYQfQKY+oyhsMb4Lew4VL6i7um3/ew==" saltValue="ydaTm0CeH8+/cYqoL/AMaQ==" spinCount="100000" sqref="AU182 AW182:AZ182" name="Rango2_88_91_81"/>
    <protectedRange algorithmName="SHA-512" hashValue="CHipOQaT63FWw628cQcXXJRZlrbNZ7OgmnEbDx38UmmH7z19GRYEzXFiVOzHAy1OAaAbST7g2bHZHDKQp2qm3w==" saltValue="iRVuL+373yLHv0ZHzS9qog==" spinCount="100000" sqref="AJ182 AG182:AH182 AL182" name="Rango2_88_7_5_85"/>
    <protectedRange algorithmName="SHA-512" hashValue="NkG6oHuDGvGBEiLAAq8MEJHEfLQUMyjihfH+DBXhT+eQW0r1yri7tOJEFRM9nbOejjjXiviq9RFo7KB7wF+xJA==" saltValue="bpjB0AAANu2X/PeR3eiFkA==" spinCount="100000" sqref="AM182:AS182" name="Rango2_88_65_82"/>
    <protectedRange algorithmName="SHA-512" hashValue="fPHvtIAf3pQeZUoAI9C2/vdXMHBpqqEq+67P5Ypyu4+9IWqs3yc9TZcMWQ0THLxUwqseQPyVvakuYFtCwJHsxA==" saltValue="QHIogSs2PrwAfdqa9PAOFQ==" spinCount="100000" sqref="AC182" name="Rango2_88_5_5_82"/>
    <protectedRange algorithmName="SHA-512" hashValue="LEEeiU6pKqm7TAP46VGlz0q+evvFwpT/0iLpRuWuQ7MacbP0OGL1/FSmrIEOg2rb6M+Jla2bPbVWiGag27j87w==" saltValue="HEVt+pS5OloNDlqSnzGLLw==" spinCount="100000" sqref="AI182" name="Rango2_8_7_82"/>
    <protectedRange algorithmName="SHA-512" hashValue="AYYX88LSDB6RDNMvSqt0KPGWPjBqTk56tMxTOlv5QD61MGTKAAQnSnudvNDWPN0Bbllh2qRQC+P5uq7goxjdrw==" saltValue="i/iPMewnks1FoXYOjKMEVg==" spinCount="100000" sqref="AB182" name="Rango2_87_6_82"/>
    <protectedRange algorithmName="SHA-512" hashValue="NUll9P9xh7KbSfMYpMxsRZLfDw/y/AzW2LSWlpXVscBDqiAxmzo71xjs+a2lh+jRa7pceOC849slke4+ZKx8LA==" saltValue="8qbkKpQ+CiQuLnqgShNvXA==" spinCount="100000" sqref="T182" name="Rango2_88_6_82"/>
    <protectedRange algorithmName="SHA-512" hashValue="KHhv3JU/LRdRrRTxxkgFceEHPZ5UzadmpZRZR3zmQRnPvkUJZuanRafIJ+qde0IWwLZSvFIQDyUAHq6v6k7XIg==" saltValue="2GKG1kCzVNNcn+vbOPuhJA==" spinCount="100000" sqref="Q182" name="Rango2_2_5_82"/>
    <protectedRange algorithmName="SHA-512" hashValue="RQ91b7oAw60DVtcgB2vRpial2kSdzJx5guGCTYUwXYkKrtrUHfiYnLf9R+SNpYXlJDYpyEJLhcWwP0EqNN86dQ==" saltValue="W3RbH3zrcY9sy39xNwXNxg==" spinCount="100000" sqref="BA183:BI183 BV183:BY183" name="Rango2_88_99_86"/>
    <protectedRange algorithmName="SHA-512" hashValue="fMbmUM1DQ7FuAPRNvFL5mPdHUYjQnlLFhkuaxvHguaqR7aWyDxcmJs0jLYQfQKY+oyhsMb4Lew4VL6i7um3/ew==" saltValue="ydaTm0CeH8+/cYqoL/AMaQ==" spinCount="100000" sqref="AU183 AW183:AZ183" name="Rango2_88_91_82"/>
    <protectedRange algorithmName="SHA-512" hashValue="CHipOQaT63FWw628cQcXXJRZlrbNZ7OgmnEbDx38UmmH7z19GRYEzXFiVOzHAy1OAaAbST7g2bHZHDKQp2qm3w==" saltValue="iRVuL+373yLHv0ZHzS9qog==" spinCount="100000" sqref="AJ183 AG183:AH183 AL183" name="Rango2_88_7_5_86"/>
    <protectedRange algorithmName="SHA-512" hashValue="NkG6oHuDGvGBEiLAAq8MEJHEfLQUMyjihfH+DBXhT+eQW0r1yri7tOJEFRM9nbOejjjXiviq9RFo7KB7wF+xJA==" saltValue="bpjB0AAANu2X/PeR3eiFkA==" spinCount="100000" sqref="AM183:AS183" name="Rango2_88_65_83"/>
    <protectedRange algorithmName="SHA-512" hashValue="fPHvtIAf3pQeZUoAI9C2/vdXMHBpqqEq+67P5Ypyu4+9IWqs3yc9TZcMWQ0THLxUwqseQPyVvakuYFtCwJHsxA==" saltValue="QHIogSs2PrwAfdqa9PAOFQ==" spinCount="100000" sqref="AC183" name="Rango2_88_5_5_83"/>
    <protectedRange algorithmName="SHA-512" hashValue="LEEeiU6pKqm7TAP46VGlz0q+evvFwpT/0iLpRuWuQ7MacbP0OGL1/FSmrIEOg2rb6M+Jla2bPbVWiGag27j87w==" saltValue="HEVt+pS5OloNDlqSnzGLLw==" spinCount="100000" sqref="AI183" name="Rango2_8_7_83"/>
    <protectedRange algorithmName="SHA-512" hashValue="AYYX88LSDB6RDNMvSqt0KPGWPjBqTk56tMxTOlv5QD61MGTKAAQnSnudvNDWPN0Bbllh2qRQC+P5uq7goxjdrw==" saltValue="i/iPMewnks1FoXYOjKMEVg==" spinCount="100000" sqref="AB183" name="Rango2_87_6_83"/>
    <protectedRange algorithmName="SHA-512" hashValue="NUll9P9xh7KbSfMYpMxsRZLfDw/y/AzW2LSWlpXVscBDqiAxmzo71xjs+a2lh+jRa7pceOC849slke4+ZKx8LA==" saltValue="8qbkKpQ+CiQuLnqgShNvXA==" spinCount="100000" sqref="T183" name="Rango2_88_6_83"/>
    <protectedRange algorithmName="SHA-512" hashValue="KHhv3JU/LRdRrRTxxkgFceEHPZ5UzadmpZRZR3zmQRnPvkUJZuanRafIJ+qde0IWwLZSvFIQDyUAHq6v6k7XIg==" saltValue="2GKG1kCzVNNcn+vbOPuhJA==" spinCount="100000" sqref="Q183" name="Rango2_2_5_83"/>
    <protectedRange algorithmName="SHA-512" hashValue="RQ91b7oAw60DVtcgB2vRpial2kSdzJx5guGCTYUwXYkKrtrUHfiYnLf9R+SNpYXlJDYpyEJLhcWwP0EqNN86dQ==" saltValue="W3RbH3zrcY9sy39xNwXNxg==" spinCount="100000" sqref="BA184:BI187 BV184:BY187" name="Rango2_88_99_87"/>
    <protectedRange algorithmName="SHA-512" hashValue="fMbmUM1DQ7FuAPRNvFL5mPdHUYjQnlLFhkuaxvHguaqR7aWyDxcmJs0jLYQfQKY+oyhsMb4Lew4VL6i7um3/ew==" saltValue="ydaTm0CeH8+/cYqoL/AMaQ==" spinCount="100000" sqref="AU184:AU187 AW184:AZ187" name="Rango2_88_91_83"/>
    <protectedRange algorithmName="SHA-512" hashValue="CHipOQaT63FWw628cQcXXJRZlrbNZ7OgmnEbDx38UmmH7z19GRYEzXFiVOzHAy1OAaAbST7g2bHZHDKQp2qm3w==" saltValue="iRVuL+373yLHv0ZHzS9qog==" spinCount="100000" sqref="AJ184:AJ187 AG184:AH187 AL184:AL187" name="Rango2_88_7_5_87"/>
    <protectedRange algorithmName="SHA-512" hashValue="NkG6oHuDGvGBEiLAAq8MEJHEfLQUMyjihfH+DBXhT+eQW0r1yri7tOJEFRM9nbOejjjXiviq9RFo7KB7wF+xJA==" saltValue="bpjB0AAANu2X/PeR3eiFkA==" spinCount="100000" sqref="AM184:AS187" name="Rango2_88_65_84"/>
    <protectedRange algorithmName="SHA-512" hashValue="fPHvtIAf3pQeZUoAI9C2/vdXMHBpqqEq+67P5Ypyu4+9IWqs3yc9TZcMWQ0THLxUwqseQPyVvakuYFtCwJHsxA==" saltValue="QHIogSs2PrwAfdqa9PAOFQ==" spinCount="100000" sqref="AC184:AC187" name="Rango2_88_5_5_84"/>
    <protectedRange algorithmName="SHA-512" hashValue="LEEeiU6pKqm7TAP46VGlz0q+evvFwpT/0iLpRuWuQ7MacbP0OGL1/FSmrIEOg2rb6M+Jla2bPbVWiGag27j87w==" saltValue="HEVt+pS5OloNDlqSnzGLLw==" spinCount="100000" sqref="AI184:AI187" name="Rango2_8_7_84"/>
    <protectedRange algorithmName="SHA-512" hashValue="AYYX88LSDB6RDNMvSqt0KPGWPjBqTk56tMxTOlv5QD61MGTKAAQnSnudvNDWPN0Bbllh2qRQC+P5uq7goxjdrw==" saltValue="i/iPMewnks1FoXYOjKMEVg==" spinCount="100000" sqref="AB184:AB187" name="Rango2_87_6_84"/>
    <protectedRange algorithmName="SHA-512" hashValue="NUll9P9xh7KbSfMYpMxsRZLfDw/y/AzW2LSWlpXVscBDqiAxmzo71xjs+a2lh+jRa7pceOC849slke4+ZKx8LA==" saltValue="8qbkKpQ+CiQuLnqgShNvXA==" spinCount="100000" sqref="T184:T187" name="Rango2_88_6_84"/>
    <protectedRange algorithmName="SHA-512" hashValue="KHhv3JU/LRdRrRTxxkgFceEHPZ5UzadmpZRZR3zmQRnPvkUJZuanRafIJ+qde0IWwLZSvFIQDyUAHq6v6k7XIg==" saltValue="2GKG1kCzVNNcn+vbOPuhJA==" spinCount="100000" sqref="Q184:Q187" name="Rango2_2_5_84"/>
    <protectedRange algorithmName="SHA-512" hashValue="9+DNppQbWrLYYUMoJ+lyQctV2bX3Vq9kZnegLbpjTLP49It2ovUbcartuoQTeXgP+TGpY//7mDH/UQlFCKDGiA==" saltValue="KUnni6YEm00anzSSvyLqQA==" spinCount="100000" sqref="FN142" name="Rango2_20_2"/>
    <protectedRange algorithmName="SHA-512" hashValue="9+DNppQbWrLYYUMoJ+lyQctV2bX3Vq9kZnegLbpjTLP49It2ovUbcartuoQTeXgP+TGpY//7mDH/UQlFCKDGiA==" saltValue="KUnni6YEm00anzSSvyLqQA==" spinCount="100000" sqref="FK142" name="Rango2_19_2"/>
    <protectedRange algorithmName="SHA-512" hashValue="9+DNppQbWrLYYUMoJ+lyQctV2bX3Vq9kZnegLbpjTLP49It2ovUbcartuoQTeXgP+TGpY//7mDH/UQlFCKDGiA==" saltValue="KUnni6YEm00anzSSvyLqQA==" spinCount="100000" sqref="FH142" name="Rango2_18_2"/>
    <protectedRange algorithmName="SHA-512" hashValue="9+DNppQbWrLYYUMoJ+lyQctV2bX3Vq9kZnegLbpjTLP49It2ovUbcartuoQTeXgP+TGpY//7mDH/UQlFCKDGiA==" saltValue="KUnni6YEm00anzSSvyLqQA==" spinCount="100000" sqref="FE142" name="Rango2_17_2"/>
    <protectedRange algorithmName="SHA-512" hashValue="9+DNppQbWrLYYUMoJ+lyQctV2bX3Vq9kZnegLbpjTLP49It2ovUbcartuoQTeXgP+TGpY//7mDH/UQlFCKDGiA==" saltValue="KUnni6YEm00anzSSvyLqQA==" spinCount="100000" sqref="HD142:HI142" name="Rango2_15_2"/>
    <protectedRange algorithmName="SHA-512" hashValue="EEHzbvEYwO1eufllBljOz0uf9BJ2ENtvOScQ7IsS321QhYbwKn7qhHKKP8cKj02rTDvVRMWvwQ1ZP0mZWsBprQ==" saltValue="CjXqBRFbKezlWOFV37MnDQ==" spinCount="100000" sqref="GW142:GW143 GN142:GN143 GQ142:GR143" name="Rango2_30_2_78"/>
    <protectedRange algorithmName="SHA-512" hashValue="Rgskw+AQdeJ5qbJdarzTa3SCkJfDGziy0Uan5N0F3IWn/H3Z/e+VcB56R7Nes7MPxNHewNP1sSSucVjz3iTLeA==" saltValue="qKZH3DnwaZHBzy3cBZo1qQ==" spinCount="100000" sqref="GF142:GF143" name="Rango2_31_28_53"/>
    <protectedRange algorithmName="SHA-512" hashValue="Umj9+5Ys20VQPxBFtc6qE5LtKKSgPKwit+B8dd4XnEUaLfBM2ozpkEC4YxwK0SbBiAHDDex+pY+LomQ0lyuamQ==" saltValue="N2/MCRws+mmA+NXw0axolg==" spinCount="100000" sqref="GJ142:GJ143 GH142:GH143 GE142:GE143 GL142:GL143 FY142:FY143 GB142" name="Rango2_31_2_85"/>
    <protectedRange algorithmName="SHA-512" hashValue="YXHanhqXL0e4jPrzkCF8r/22WmlCviFUW909WKuG1JOcU0mp0/Huh0aP3EaGYxV2ep0WGu48HsShAy4Ka2uOiw==" saltValue="h/7U5iwJm7DLR4tRVfwZYw==" spinCount="100000" sqref="GI142:GI143 GC142:GC143" name="Rango2_33_61"/>
    <protectedRange algorithmName="SHA-512" hashValue="pL4tgTKqwEsWSIEGFTBd+4pvEhE7d5Q99Eijs+L/Y1rhA0saQGGRJw5Pv2HLOP0quglztFwB6WVnQ1YGxd4AiQ==" saltValue="IF5mhk2RcoEjrcYppes1VA==" spinCount="100000" sqref="FT142:FT143" name="Rango2_30_55"/>
    <protectedRange algorithmName="SHA-512" hashValue="EEHzbvEYwO1eufllBljOz0uf9BJ2ENtvOScQ7IsS321QhYbwKn7qhHKKP8cKj02rTDvVRMWvwQ1ZP0mZWsBprQ==" saltValue="CjXqBRFbKezlWOFV37MnDQ==" spinCount="100000" sqref="GW144 GN144 GQ144:GR144" name="Rango2_30_2_79"/>
    <protectedRange algorithmName="SHA-512" hashValue="Rgskw+AQdeJ5qbJdarzTa3SCkJfDGziy0Uan5N0F3IWn/H3Z/e+VcB56R7Nes7MPxNHewNP1sSSucVjz3iTLeA==" saltValue="qKZH3DnwaZHBzy3cBZo1qQ==" spinCount="100000" sqref="GF144" name="Rango2_31_28_54"/>
    <protectedRange algorithmName="SHA-512" hashValue="Umj9+5Ys20VQPxBFtc6qE5LtKKSgPKwit+B8dd4XnEUaLfBM2ozpkEC4YxwK0SbBiAHDDex+pY+LomQ0lyuamQ==" saltValue="N2/MCRws+mmA+NXw0axolg==" spinCount="100000" sqref="GJ144 GH144 GE144 GL144 FY144 GB144" name="Rango2_31_2_86"/>
    <protectedRange algorithmName="SHA-512" hashValue="YXHanhqXL0e4jPrzkCF8r/22WmlCviFUW909WKuG1JOcU0mp0/Huh0aP3EaGYxV2ep0WGu48HsShAy4Ka2uOiw==" saltValue="h/7U5iwJm7DLR4tRVfwZYw==" spinCount="100000" sqref="GI144 GC144" name="Rango2_33_62"/>
    <protectedRange algorithmName="SHA-512" hashValue="pL4tgTKqwEsWSIEGFTBd+4pvEhE7d5Q99Eijs+L/Y1rhA0saQGGRJw5Pv2HLOP0quglztFwB6WVnQ1YGxd4AiQ==" saltValue="IF5mhk2RcoEjrcYppes1VA==" spinCount="100000" sqref="FT144" name="Rango2_30_56"/>
    <protectedRange algorithmName="SHA-512" hashValue="EEHzbvEYwO1eufllBljOz0uf9BJ2ENtvOScQ7IsS321QhYbwKn7qhHKKP8cKj02rTDvVRMWvwQ1ZP0mZWsBprQ==" saltValue="CjXqBRFbKezlWOFV37MnDQ==" spinCount="100000" sqref="GW145 GN145 GQ145:GR145" name="Rango2_30_2_80"/>
    <protectedRange algorithmName="SHA-512" hashValue="Rgskw+AQdeJ5qbJdarzTa3SCkJfDGziy0Uan5N0F3IWn/H3Z/e+VcB56R7Nes7MPxNHewNP1sSSucVjz3iTLeA==" saltValue="qKZH3DnwaZHBzy3cBZo1qQ==" spinCount="100000" sqref="GF145" name="Rango2_31_28_55"/>
    <protectedRange algorithmName="SHA-512" hashValue="Umj9+5Ys20VQPxBFtc6qE5LtKKSgPKwit+B8dd4XnEUaLfBM2ozpkEC4YxwK0SbBiAHDDex+pY+LomQ0lyuamQ==" saltValue="N2/MCRws+mmA+NXw0axolg==" spinCount="100000" sqref="GJ145 GH145 GE145 GL145 FY145 GB145" name="Rango2_31_2_87"/>
    <protectedRange algorithmName="SHA-512" hashValue="YXHanhqXL0e4jPrzkCF8r/22WmlCviFUW909WKuG1JOcU0mp0/Huh0aP3EaGYxV2ep0WGu48HsShAy4Ka2uOiw==" saltValue="h/7U5iwJm7DLR4tRVfwZYw==" spinCount="100000" sqref="GI145 GC145" name="Rango2_33_63"/>
    <protectedRange algorithmName="SHA-512" hashValue="pL4tgTKqwEsWSIEGFTBd+4pvEhE7d5Q99Eijs+L/Y1rhA0saQGGRJw5Pv2HLOP0quglztFwB6WVnQ1YGxd4AiQ==" saltValue="IF5mhk2RcoEjrcYppes1VA==" spinCount="100000" sqref="FT145" name="Rango2_30_57"/>
    <protectedRange algorithmName="SHA-512" hashValue="EEHzbvEYwO1eufllBljOz0uf9BJ2ENtvOScQ7IsS321QhYbwKn7qhHKKP8cKj02rTDvVRMWvwQ1ZP0mZWsBprQ==" saltValue="CjXqBRFbKezlWOFV37MnDQ==" spinCount="100000" sqref="GW146:GW147 GN146:GN147 GQ146:GR147" name="Rango2_30_2_81"/>
    <protectedRange algorithmName="SHA-512" hashValue="Rgskw+AQdeJ5qbJdarzTa3SCkJfDGziy0Uan5N0F3IWn/H3Z/e+VcB56R7Nes7MPxNHewNP1sSSucVjz3iTLeA==" saltValue="qKZH3DnwaZHBzy3cBZo1qQ==" spinCount="100000" sqref="GF146:GF147" name="Rango2_31_28_56"/>
    <protectedRange algorithmName="SHA-512" hashValue="Umj9+5Ys20VQPxBFtc6qE5LtKKSgPKwit+B8dd4XnEUaLfBM2ozpkEC4YxwK0SbBiAHDDex+pY+LomQ0lyuamQ==" saltValue="N2/MCRws+mmA+NXw0axolg==" spinCount="100000" sqref="GJ146:GJ147 GH146:GH147 GE146:GE147 GL146:GL147 FY146:FY147 GB147" name="Rango2_31_2_88"/>
    <protectedRange algorithmName="SHA-512" hashValue="YXHanhqXL0e4jPrzkCF8r/22WmlCviFUW909WKuG1JOcU0mp0/Huh0aP3EaGYxV2ep0WGu48HsShAy4Ka2uOiw==" saltValue="h/7U5iwJm7DLR4tRVfwZYw==" spinCount="100000" sqref="GI146:GI147 GC146:GC147" name="Rango2_33_64"/>
    <protectedRange algorithmName="SHA-512" hashValue="pL4tgTKqwEsWSIEGFTBd+4pvEhE7d5Q99Eijs+L/Y1rhA0saQGGRJw5Pv2HLOP0quglztFwB6WVnQ1YGxd4AiQ==" saltValue="IF5mhk2RcoEjrcYppes1VA==" spinCount="100000" sqref="FT146:FT147" name="Rango2_30_58"/>
    <protectedRange algorithmName="SHA-512" hashValue="EEHzbvEYwO1eufllBljOz0uf9BJ2ENtvOScQ7IsS321QhYbwKn7qhHKKP8cKj02rTDvVRMWvwQ1ZP0mZWsBprQ==" saltValue="CjXqBRFbKezlWOFV37MnDQ==" spinCount="100000" sqref="GW148:GW149 GN148:GN149 GQ148:GR149" name="Rango2_30_2_82"/>
    <protectedRange algorithmName="SHA-512" hashValue="Rgskw+AQdeJ5qbJdarzTa3SCkJfDGziy0Uan5N0F3IWn/H3Z/e+VcB56R7Nes7MPxNHewNP1sSSucVjz3iTLeA==" saltValue="qKZH3DnwaZHBzy3cBZo1qQ==" spinCount="100000" sqref="GF148:GF149" name="Rango2_31_28_57"/>
    <protectedRange algorithmName="SHA-512" hashValue="Umj9+5Ys20VQPxBFtc6qE5LtKKSgPKwit+B8dd4XnEUaLfBM2ozpkEC4YxwK0SbBiAHDDex+pY+LomQ0lyuamQ==" saltValue="N2/MCRws+mmA+NXw0axolg==" spinCount="100000" sqref="GJ148:GJ149 GH148:GH149 GE148:GE149 GL148:GL149 FY148:FY149" name="Rango2_31_2_89"/>
    <protectedRange algorithmName="SHA-512" hashValue="YXHanhqXL0e4jPrzkCF8r/22WmlCviFUW909WKuG1JOcU0mp0/Huh0aP3EaGYxV2ep0WGu48HsShAy4Ka2uOiw==" saltValue="h/7U5iwJm7DLR4tRVfwZYw==" spinCount="100000" sqref="GI148:GI149 GC148:GC149" name="Rango2_33_65"/>
    <protectedRange algorithmName="SHA-512" hashValue="pL4tgTKqwEsWSIEGFTBd+4pvEhE7d5Q99Eijs+L/Y1rhA0saQGGRJw5Pv2HLOP0quglztFwB6WVnQ1YGxd4AiQ==" saltValue="IF5mhk2RcoEjrcYppes1VA==" spinCount="100000" sqref="FT148:FT149" name="Rango2_30_59"/>
    <protectedRange algorithmName="SHA-512" hashValue="EEHzbvEYwO1eufllBljOz0uf9BJ2ENtvOScQ7IsS321QhYbwKn7qhHKKP8cKj02rTDvVRMWvwQ1ZP0mZWsBprQ==" saltValue="CjXqBRFbKezlWOFV37MnDQ==" spinCount="100000" sqref="GW150 GN150 GQ150:GR150" name="Rango2_30_2_83"/>
    <protectedRange algorithmName="SHA-512" hashValue="Rgskw+AQdeJ5qbJdarzTa3SCkJfDGziy0Uan5N0F3IWn/H3Z/e+VcB56R7Nes7MPxNHewNP1sSSucVjz3iTLeA==" saltValue="qKZH3DnwaZHBzy3cBZo1qQ==" spinCount="100000" sqref="GF150" name="Rango2_31_28_58"/>
    <protectedRange algorithmName="SHA-512" hashValue="Umj9+5Ys20VQPxBFtc6qE5LtKKSgPKwit+B8dd4XnEUaLfBM2ozpkEC4YxwK0SbBiAHDDex+pY+LomQ0lyuamQ==" saltValue="N2/MCRws+mmA+NXw0axolg==" spinCount="100000" sqref="GJ150 GH150 GE150 GL150 FY150 GB150" name="Rango2_31_2_90"/>
    <protectedRange algorithmName="SHA-512" hashValue="YXHanhqXL0e4jPrzkCF8r/22WmlCviFUW909WKuG1JOcU0mp0/Huh0aP3EaGYxV2ep0WGu48HsShAy4Ka2uOiw==" saltValue="h/7U5iwJm7DLR4tRVfwZYw==" spinCount="100000" sqref="GI150 GC150" name="Rango2_33_66"/>
    <protectedRange algorithmName="SHA-512" hashValue="pL4tgTKqwEsWSIEGFTBd+4pvEhE7d5Q99Eijs+L/Y1rhA0saQGGRJw5Pv2HLOP0quglztFwB6WVnQ1YGxd4AiQ==" saltValue="IF5mhk2RcoEjrcYppes1VA==" spinCount="100000" sqref="FT150" name="Rango2_30_60"/>
    <protectedRange algorithmName="SHA-512" hashValue="EEHzbvEYwO1eufllBljOz0uf9BJ2ENtvOScQ7IsS321QhYbwKn7qhHKKP8cKj02rTDvVRMWvwQ1ZP0mZWsBprQ==" saltValue="CjXqBRFbKezlWOFV37MnDQ==" spinCount="100000" sqref="GW151 GN151 GQ151:GR151" name="Rango2_30_2_84"/>
    <protectedRange algorithmName="SHA-512" hashValue="Rgskw+AQdeJ5qbJdarzTa3SCkJfDGziy0Uan5N0F3IWn/H3Z/e+VcB56R7Nes7MPxNHewNP1sSSucVjz3iTLeA==" saltValue="qKZH3DnwaZHBzy3cBZo1qQ==" spinCount="100000" sqref="GF151" name="Rango2_31_28_59"/>
    <protectedRange algorithmName="SHA-512" hashValue="Umj9+5Ys20VQPxBFtc6qE5LtKKSgPKwit+B8dd4XnEUaLfBM2ozpkEC4YxwK0SbBiAHDDex+pY+LomQ0lyuamQ==" saltValue="N2/MCRws+mmA+NXw0axolg==" spinCount="100000" sqref="GJ151 GH151 GE151 GL151 FY151 GB151" name="Rango2_31_2_91"/>
    <protectedRange algorithmName="SHA-512" hashValue="YXHanhqXL0e4jPrzkCF8r/22WmlCviFUW909WKuG1JOcU0mp0/Huh0aP3EaGYxV2ep0WGu48HsShAy4Ka2uOiw==" saltValue="h/7U5iwJm7DLR4tRVfwZYw==" spinCount="100000" sqref="GI151 GC151" name="Rango2_33_67"/>
    <protectedRange algorithmName="SHA-512" hashValue="pL4tgTKqwEsWSIEGFTBd+4pvEhE7d5Q99Eijs+L/Y1rhA0saQGGRJw5Pv2HLOP0quglztFwB6WVnQ1YGxd4AiQ==" saltValue="IF5mhk2RcoEjrcYppes1VA==" spinCount="100000" sqref="FT151" name="Rango2_30_61"/>
    <protectedRange algorithmName="SHA-512" hashValue="EEHzbvEYwO1eufllBljOz0uf9BJ2ENtvOScQ7IsS321QhYbwKn7qhHKKP8cKj02rTDvVRMWvwQ1ZP0mZWsBprQ==" saltValue="CjXqBRFbKezlWOFV37MnDQ==" spinCount="100000" sqref="GW152 GN152 GQ152:GR152" name="Rango2_30_2_85"/>
    <protectedRange algorithmName="SHA-512" hashValue="Rgskw+AQdeJ5qbJdarzTa3SCkJfDGziy0Uan5N0F3IWn/H3Z/e+VcB56R7Nes7MPxNHewNP1sSSucVjz3iTLeA==" saltValue="qKZH3DnwaZHBzy3cBZo1qQ==" spinCount="100000" sqref="GF152" name="Rango2_31_28_60"/>
    <protectedRange algorithmName="SHA-512" hashValue="Umj9+5Ys20VQPxBFtc6qE5LtKKSgPKwit+B8dd4XnEUaLfBM2ozpkEC4YxwK0SbBiAHDDex+pY+LomQ0lyuamQ==" saltValue="N2/MCRws+mmA+NXw0axolg==" spinCount="100000" sqref="GJ152 GH152 GE152 GL152 FY152" name="Rango2_31_2_92"/>
    <protectedRange algorithmName="SHA-512" hashValue="YXHanhqXL0e4jPrzkCF8r/22WmlCviFUW909WKuG1JOcU0mp0/Huh0aP3EaGYxV2ep0WGu48HsShAy4Ka2uOiw==" saltValue="h/7U5iwJm7DLR4tRVfwZYw==" spinCount="100000" sqref="GI152 GC152" name="Rango2_33_68"/>
    <protectedRange algorithmName="SHA-512" hashValue="pL4tgTKqwEsWSIEGFTBd+4pvEhE7d5Q99Eijs+L/Y1rhA0saQGGRJw5Pv2HLOP0quglztFwB6WVnQ1YGxd4AiQ==" saltValue="IF5mhk2RcoEjrcYppes1VA==" spinCount="100000" sqref="FT152" name="Rango2_30_62"/>
    <protectedRange algorithmName="SHA-512" hashValue="EEHzbvEYwO1eufllBljOz0uf9BJ2ENtvOScQ7IsS321QhYbwKn7qhHKKP8cKj02rTDvVRMWvwQ1ZP0mZWsBprQ==" saltValue="CjXqBRFbKezlWOFV37MnDQ==" spinCount="100000" sqref="GW153 GN153 GQ153:GR153" name="Rango2_30_2_86"/>
    <protectedRange algorithmName="SHA-512" hashValue="Rgskw+AQdeJ5qbJdarzTa3SCkJfDGziy0Uan5N0F3IWn/H3Z/e+VcB56R7Nes7MPxNHewNP1sSSucVjz3iTLeA==" saltValue="qKZH3DnwaZHBzy3cBZo1qQ==" spinCount="100000" sqref="GF153" name="Rango2_31_28_61"/>
    <protectedRange algorithmName="SHA-512" hashValue="Umj9+5Ys20VQPxBFtc6qE5LtKKSgPKwit+B8dd4XnEUaLfBM2ozpkEC4YxwK0SbBiAHDDex+pY+LomQ0lyuamQ==" saltValue="N2/MCRws+mmA+NXw0axolg==" spinCount="100000" sqref="GJ153 GH153 GE153 GL153 FY153" name="Rango2_31_2_93"/>
    <protectedRange algorithmName="SHA-512" hashValue="YXHanhqXL0e4jPrzkCF8r/22WmlCviFUW909WKuG1JOcU0mp0/Huh0aP3EaGYxV2ep0WGu48HsShAy4Ka2uOiw==" saltValue="h/7U5iwJm7DLR4tRVfwZYw==" spinCount="100000" sqref="GI153 GC153" name="Rango2_33_69"/>
    <protectedRange algorithmName="SHA-512" hashValue="pL4tgTKqwEsWSIEGFTBd+4pvEhE7d5Q99Eijs+L/Y1rhA0saQGGRJw5Pv2HLOP0quglztFwB6WVnQ1YGxd4AiQ==" saltValue="IF5mhk2RcoEjrcYppes1VA==" spinCount="100000" sqref="FT153" name="Rango2_30_63"/>
    <protectedRange algorithmName="SHA-512" hashValue="EEHzbvEYwO1eufllBljOz0uf9BJ2ENtvOScQ7IsS321QhYbwKn7qhHKKP8cKj02rTDvVRMWvwQ1ZP0mZWsBprQ==" saltValue="CjXqBRFbKezlWOFV37MnDQ==" spinCount="100000" sqref="GW154 GN154 GQ154:GR154" name="Rango2_30_2_87"/>
    <protectedRange algorithmName="SHA-512" hashValue="Rgskw+AQdeJ5qbJdarzTa3SCkJfDGziy0Uan5N0F3IWn/H3Z/e+VcB56R7Nes7MPxNHewNP1sSSucVjz3iTLeA==" saltValue="qKZH3DnwaZHBzy3cBZo1qQ==" spinCount="100000" sqref="GF154" name="Rango2_31_28_62"/>
    <protectedRange algorithmName="SHA-512" hashValue="Umj9+5Ys20VQPxBFtc6qE5LtKKSgPKwit+B8dd4XnEUaLfBM2ozpkEC4YxwK0SbBiAHDDex+pY+LomQ0lyuamQ==" saltValue="N2/MCRws+mmA+NXw0axolg==" spinCount="100000" sqref="GJ154 GH154 GE154 GL154 FY154 GB154" name="Rango2_31_2_94"/>
    <protectedRange algorithmName="SHA-512" hashValue="YXHanhqXL0e4jPrzkCF8r/22WmlCviFUW909WKuG1JOcU0mp0/Huh0aP3EaGYxV2ep0WGu48HsShAy4Ka2uOiw==" saltValue="h/7U5iwJm7DLR4tRVfwZYw==" spinCount="100000" sqref="GI154 GC154" name="Rango2_33_70"/>
    <protectedRange algorithmName="SHA-512" hashValue="pL4tgTKqwEsWSIEGFTBd+4pvEhE7d5Q99Eijs+L/Y1rhA0saQGGRJw5Pv2HLOP0quglztFwB6WVnQ1YGxd4AiQ==" saltValue="IF5mhk2RcoEjrcYppes1VA==" spinCount="100000" sqref="FT154" name="Rango2_30_64"/>
    <protectedRange algorithmName="SHA-512" hashValue="EEHzbvEYwO1eufllBljOz0uf9BJ2ENtvOScQ7IsS321QhYbwKn7qhHKKP8cKj02rTDvVRMWvwQ1ZP0mZWsBprQ==" saltValue="CjXqBRFbKezlWOFV37MnDQ==" spinCount="100000" sqref="GW155:GW156 GN155:GN156 GQ155:GR156" name="Rango2_30_2_88"/>
    <protectedRange algorithmName="SHA-512" hashValue="Rgskw+AQdeJ5qbJdarzTa3SCkJfDGziy0Uan5N0F3IWn/H3Z/e+VcB56R7Nes7MPxNHewNP1sSSucVjz3iTLeA==" saltValue="qKZH3DnwaZHBzy3cBZo1qQ==" spinCount="100000" sqref="GF155:GF156" name="Rango2_31_28_63"/>
    <protectedRange algorithmName="SHA-512" hashValue="Umj9+5Ys20VQPxBFtc6qE5LtKKSgPKwit+B8dd4XnEUaLfBM2ozpkEC4YxwK0SbBiAHDDex+pY+LomQ0lyuamQ==" saltValue="N2/MCRws+mmA+NXw0axolg==" spinCount="100000" sqref="GJ155:GJ156 GH155:GH156 GE155:GE156 GL155:GL156 FY155:FY156 GB156" name="Rango2_31_2_95"/>
    <protectedRange algorithmName="SHA-512" hashValue="YXHanhqXL0e4jPrzkCF8r/22WmlCviFUW909WKuG1JOcU0mp0/Huh0aP3EaGYxV2ep0WGu48HsShAy4Ka2uOiw==" saltValue="h/7U5iwJm7DLR4tRVfwZYw==" spinCount="100000" sqref="GI155:GI156 GC155:GC156" name="Rango2_33_71"/>
    <protectedRange algorithmName="SHA-512" hashValue="pL4tgTKqwEsWSIEGFTBd+4pvEhE7d5Q99Eijs+L/Y1rhA0saQGGRJw5Pv2HLOP0quglztFwB6WVnQ1YGxd4AiQ==" saltValue="IF5mhk2RcoEjrcYppes1VA==" spinCount="100000" sqref="FT155:FT156" name="Rango2_30_65"/>
    <protectedRange algorithmName="SHA-512" hashValue="EEHzbvEYwO1eufllBljOz0uf9BJ2ENtvOScQ7IsS321QhYbwKn7qhHKKP8cKj02rTDvVRMWvwQ1ZP0mZWsBprQ==" saltValue="CjXqBRFbKezlWOFV37MnDQ==" spinCount="100000" sqref="GW157 GN157 GQ157:GR157" name="Rango2_30_2_89"/>
    <protectedRange algorithmName="SHA-512" hashValue="Rgskw+AQdeJ5qbJdarzTa3SCkJfDGziy0Uan5N0F3IWn/H3Z/e+VcB56R7Nes7MPxNHewNP1sSSucVjz3iTLeA==" saltValue="qKZH3DnwaZHBzy3cBZo1qQ==" spinCount="100000" sqref="GF157" name="Rango2_31_28_64"/>
    <protectedRange algorithmName="SHA-512" hashValue="Umj9+5Ys20VQPxBFtc6qE5LtKKSgPKwit+B8dd4XnEUaLfBM2ozpkEC4YxwK0SbBiAHDDex+pY+LomQ0lyuamQ==" saltValue="N2/MCRws+mmA+NXw0axolg==" spinCount="100000" sqref="GJ157 GH157 GE157 GL157 FY157" name="Rango2_31_2_96"/>
    <protectedRange algorithmName="SHA-512" hashValue="YXHanhqXL0e4jPrzkCF8r/22WmlCviFUW909WKuG1JOcU0mp0/Huh0aP3EaGYxV2ep0WGu48HsShAy4Ka2uOiw==" saltValue="h/7U5iwJm7DLR4tRVfwZYw==" spinCount="100000" sqref="GI157 GC157" name="Rango2_33_72"/>
    <protectedRange algorithmName="SHA-512" hashValue="pL4tgTKqwEsWSIEGFTBd+4pvEhE7d5Q99Eijs+L/Y1rhA0saQGGRJw5Pv2HLOP0quglztFwB6WVnQ1YGxd4AiQ==" saltValue="IF5mhk2RcoEjrcYppes1VA==" spinCount="100000" sqref="FT157" name="Rango2_30_66"/>
    <protectedRange algorithmName="SHA-512" hashValue="EEHzbvEYwO1eufllBljOz0uf9BJ2ENtvOScQ7IsS321QhYbwKn7qhHKKP8cKj02rTDvVRMWvwQ1ZP0mZWsBprQ==" saltValue="CjXqBRFbKezlWOFV37MnDQ==" spinCount="100000" sqref="GW158:GW161 GN158:GN161 GQ158:GR161" name="Rango2_30_2_90"/>
    <protectedRange algorithmName="SHA-512" hashValue="Rgskw+AQdeJ5qbJdarzTa3SCkJfDGziy0Uan5N0F3IWn/H3Z/e+VcB56R7Nes7MPxNHewNP1sSSucVjz3iTLeA==" saltValue="qKZH3DnwaZHBzy3cBZo1qQ==" spinCount="100000" sqref="GF158:GF161" name="Rango2_31_28_65"/>
    <protectedRange algorithmName="SHA-512" hashValue="Umj9+5Ys20VQPxBFtc6qE5LtKKSgPKwit+B8dd4XnEUaLfBM2ozpkEC4YxwK0SbBiAHDDex+pY+LomQ0lyuamQ==" saltValue="N2/MCRws+mmA+NXw0axolg==" spinCount="100000" sqref="GJ158:GJ161 GH158:GH161 GE158:GE161 GL158:GL161 FY158:FY161 GB161" name="Rango2_31_2_97"/>
    <protectedRange algorithmName="SHA-512" hashValue="YXHanhqXL0e4jPrzkCF8r/22WmlCviFUW909WKuG1JOcU0mp0/Huh0aP3EaGYxV2ep0WGu48HsShAy4Ka2uOiw==" saltValue="h/7U5iwJm7DLR4tRVfwZYw==" spinCount="100000" sqref="GI158:GI161 GC158:GC159 GC161" name="Rango2_33_73"/>
    <protectedRange algorithmName="SHA-512" hashValue="pL4tgTKqwEsWSIEGFTBd+4pvEhE7d5Q99Eijs+L/Y1rhA0saQGGRJw5Pv2HLOP0quglztFwB6WVnQ1YGxd4AiQ==" saltValue="IF5mhk2RcoEjrcYppes1VA==" spinCount="100000" sqref="FT158:FT161" name="Rango2_30_67"/>
    <protectedRange algorithmName="SHA-512" hashValue="EEHzbvEYwO1eufllBljOz0uf9BJ2ENtvOScQ7IsS321QhYbwKn7qhHKKP8cKj02rTDvVRMWvwQ1ZP0mZWsBprQ==" saltValue="CjXqBRFbKezlWOFV37MnDQ==" spinCount="100000" sqref="GW162 GN162 GQ162:GR162" name="Rango2_30_2_91"/>
    <protectedRange algorithmName="SHA-512" hashValue="Rgskw+AQdeJ5qbJdarzTa3SCkJfDGziy0Uan5N0F3IWn/H3Z/e+VcB56R7Nes7MPxNHewNP1sSSucVjz3iTLeA==" saltValue="qKZH3DnwaZHBzy3cBZo1qQ==" spinCount="100000" sqref="GF162" name="Rango2_31_28_66"/>
    <protectedRange algorithmName="SHA-512" hashValue="Umj9+5Ys20VQPxBFtc6qE5LtKKSgPKwit+B8dd4XnEUaLfBM2ozpkEC4YxwK0SbBiAHDDex+pY+LomQ0lyuamQ==" saltValue="N2/MCRws+mmA+NXw0axolg==" spinCount="100000" sqref="GJ162 GH162 GE162 GL162 FY162" name="Rango2_31_2_98"/>
    <protectedRange algorithmName="SHA-512" hashValue="YXHanhqXL0e4jPrzkCF8r/22WmlCviFUW909WKuG1JOcU0mp0/Huh0aP3EaGYxV2ep0WGu48HsShAy4Ka2uOiw==" saltValue="h/7U5iwJm7DLR4tRVfwZYw==" spinCount="100000" sqref="GI162 GC162" name="Rango2_33_74"/>
    <protectedRange algorithmName="SHA-512" hashValue="pL4tgTKqwEsWSIEGFTBd+4pvEhE7d5Q99Eijs+L/Y1rhA0saQGGRJw5Pv2HLOP0quglztFwB6WVnQ1YGxd4AiQ==" saltValue="IF5mhk2RcoEjrcYppes1VA==" spinCount="100000" sqref="FT162" name="Rango2_30_68"/>
    <protectedRange algorithmName="SHA-512" hashValue="EEHzbvEYwO1eufllBljOz0uf9BJ2ENtvOScQ7IsS321QhYbwKn7qhHKKP8cKj02rTDvVRMWvwQ1ZP0mZWsBprQ==" saltValue="CjXqBRFbKezlWOFV37MnDQ==" spinCount="100000" sqref="GW163 GN163 GQ163:GR163" name="Rango2_30_2_92"/>
    <protectedRange algorithmName="SHA-512" hashValue="Rgskw+AQdeJ5qbJdarzTa3SCkJfDGziy0Uan5N0F3IWn/H3Z/e+VcB56R7Nes7MPxNHewNP1sSSucVjz3iTLeA==" saltValue="qKZH3DnwaZHBzy3cBZo1qQ==" spinCount="100000" sqref="GF163" name="Rango2_31_28_67"/>
    <protectedRange algorithmName="SHA-512" hashValue="Umj9+5Ys20VQPxBFtc6qE5LtKKSgPKwit+B8dd4XnEUaLfBM2ozpkEC4YxwK0SbBiAHDDex+pY+LomQ0lyuamQ==" saltValue="N2/MCRws+mmA+NXw0axolg==" spinCount="100000" sqref="GJ163 GH163 GE163 GL163 FY163 GB163" name="Rango2_31_2_99"/>
    <protectedRange algorithmName="SHA-512" hashValue="YXHanhqXL0e4jPrzkCF8r/22WmlCviFUW909WKuG1JOcU0mp0/Huh0aP3EaGYxV2ep0WGu48HsShAy4Ka2uOiw==" saltValue="h/7U5iwJm7DLR4tRVfwZYw==" spinCount="100000" sqref="GI163 GC163" name="Rango2_33_75"/>
    <protectedRange algorithmName="SHA-512" hashValue="pL4tgTKqwEsWSIEGFTBd+4pvEhE7d5Q99Eijs+L/Y1rhA0saQGGRJw5Pv2HLOP0quglztFwB6WVnQ1YGxd4AiQ==" saltValue="IF5mhk2RcoEjrcYppes1VA==" spinCount="100000" sqref="FT163" name="Rango2_30_69"/>
    <protectedRange algorithmName="SHA-512" hashValue="EEHzbvEYwO1eufllBljOz0uf9BJ2ENtvOScQ7IsS321QhYbwKn7qhHKKP8cKj02rTDvVRMWvwQ1ZP0mZWsBprQ==" saltValue="CjXqBRFbKezlWOFV37MnDQ==" spinCount="100000" sqref="GW164:GW165 GN164:GN165 GQ164:GR165" name="Rango2_30_2_93"/>
    <protectedRange algorithmName="SHA-512" hashValue="Rgskw+AQdeJ5qbJdarzTa3SCkJfDGziy0Uan5N0F3IWn/H3Z/e+VcB56R7Nes7MPxNHewNP1sSSucVjz3iTLeA==" saltValue="qKZH3DnwaZHBzy3cBZo1qQ==" spinCount="100000" sqref="GF165" name="Rango2_31_28_68"/>
    <protectedRange algorithmName="SHA-512" hashValue="YXHanhqXL0e4jPrzkCF8r/22WmlCviFUW909WKuG1JOcU0mp0/Huh0aP3EaGYxV2ep0WGu48HsShAy4Ka2uOiw==" saltValue="h/7U5iwJm7DLR4tRVfwZYw==" spinCount="100000" sqref="GI164:GI165 GC164:GC165" name="Rango2_33_76"/>
    <protectedRange algorithmName="SHA-512" hashValue="pL4tgTKqwEsWSIEGFTBd+4pvEhE7d5Q99Eijs+L/Y1rhA0saQGGRJw5Pv2HLOP0quglztFwB6WVnQ1YGxd4AiQ==" saltValue="IF5mhk2RcoEjrcYppes1VA==" spinCount="100000" sqref="FT164:FT165" name="Rango2_30_70"/>
    <protectedRange algorithmName="SHA-512" hashValue="EEHzbvEYwO1eufllBljOz0uf9BJ2ENtvOScQ7IsS321QhYbwKn7qhHKKP8cKj02rTDvVRMWvwQ1ZP0mZWsBprQ==" saltValue="CjXqBRFbKezlWOFV37MnDQ==" spinCount="100000" sqref="GW166 GN166 GQ166:GR166" name="Rango2_30_2_94"/>
    <protectedRange algorithmName="SHA-512" hashValue="Rgskw+AQdeJ5qbJdarzTa3SCkJfDGziy0Uan5N0F3IWn/H3Z/e+VcB56R7Nes7MPxNHewNP1sSSucVjz3iTLeA==" saltValue="qKZH3DnwaZHBzy3cBZo1qQ==" spinCount="100000" sqref="GF166" name="Rango2_31_28_69"/>
    <protectedRange algorithmName="SHA-512" hashValue="YXHanhqXL0e4jPrzkCF8r/22WmlCviFUW909WKuG1JOcU0mp0/Huh0aP3EaGYxV2ep0WGu48HsShAy4Ka2uOiw==" saltValue="h/7U5iwJm7DLR4tRVfwZYw==" spinCount="100000" sqref="GI166" name="Rango2_33_77"/>
    <protectedRange algorithmName="SHA-512" hashValue="pL4tgTKqwEsWSIEGFTBd+4pvEhE7d5Q99Eijs+L/Y1rhA0saQGGRJw5Pv2HLOP0quglztFwB6WVnQ1YGxd4AiQ==" saltValue="IF5mhk2RcoEjrcYppes1VA==" spinCount="100000" sqref="FT166" name="Rango2_30_71"/>
    <protectedRange algorithmName="SHA-512" hashValue="EEHzbvEYwO1eufllBljOz0uf9BJ2ENtvOScQ7IsS321QhYbwKn7qhHKKP8cKj02rTDvVRMWvwQ1ZP0mZWsBprQ==" saltValue="CjXqBRFbKezlWOFV37MnDQ==" spinCount="100000" sqref="GW167 GN167 GQ167:GR167" name="Rango2_30_2_95"/>
    <protectedRange algorithmName="SHA-512" hashValue="Rgskw+AQdeJ5qbJdarzTa3SCkJfDGziy0Uan5N0F3IWn/H3Z/e+VcB56R7Nes7MPxNHewNP1sSSucVjz3iTLeA==" saltValue="qKZH3DnwaZHBzy3cBZo1qQ==" spinCount="100000" sqref="GF167" name="Rango2_31_28_70"/>
    <protectedRange algorithmName="SHA-512" hashValue="YXHanhqXL0e4jPrzkCF8r/22WmlCviFUW909WKuG1JOcU0mp0/Huh0aP3EaGYxV2ep0WGu48HsShAy4Ka2uOiw==" saltValue="h/7U5iwJm7DLR4tRVfwZYw==" spinCount="100000" sqref="GI167" name="Rango2_33_78"/>
    <protectedRange algorithmName="SHA-512" hashValue="pL4tgTKqwEsWSIEGFTBd+4pvEhE7d5Q99Eijs+L/Y1rhA0saQGGRJw5Pv2HLOP0quglztFwB6WVnQ1YGxd4AiQ==" saltValue="IF5mhk2RcoEjrcYppes1VA==" spinCount="100000" sqref="FT167" name="Rango2_30_72"/>
    <protectedRange algorithmName="SHA-512" hashValue="EEHzbvEYwO1eufllBljOz0uf9BJ2ENtvOScQ7IsS321QhYbwKn7qhHKKP8cKj02rTDvVRMWvwQ1ZP0mZWsBprQ==" saltValue="CjXqBRFbKezlWOFV37MnDQ==" spinCount="100000" sqref="GW168 GN168 GQ168:GR168" name="Rango2_30_2_96"/>
    <protectedRange algorithmName="SHA-512" hashValue="Rgskw+AQdeJ5qbJdarzTa3SCkJfDGziy0Uan5N0F3IWn/H3Z/e+VcB56R7Nes7MPxNHewNP1sSSucVjz3iTLeA==" saltValue="qKZH3DnwaZHBzy3cBZo1qQ==" spinCount="100000" sqref="GF168" name="Rango2_31_28_71"/>
    <protectedRange algorithmName="SHA-512" hashValue="YXHanhqXL0e4jPrzkCF8r/22WmlCviFUW909WKuG1JOcU0mp0/Huh0aP3EaGYxV2ep0WGu48HsShAy4Ka2uOiw==" saltValue="h/7U5iwJm7DLR4tRVfwZYw==" spinCount="100000" sqref="GI168 GC168" name="Rango2_33_79"/>
    <protectedRange algorithmName="SHA-512" hashValue="pL4tgTKqwEsWSIEGFTBd+4pvEhE7d5Q99Eijs+L/Y1rhA0saQGGRJw5Pv2HLOP0quglztFwB6WVnQ1YGxd4AiQ==" saltValue="IF5mhk2RcoEjrcYppes1VA==" spinCount="100000" sqref="FT168" name="Rango2_30_73"/>
    <protectedRange algorithmName="SHA-512" hashValue="EEHzbvEYwO1eufllBljOz0uf9BJ2ENtvOScQ7IsS321QhYbwKn7qhHKKP8cKj02rTDvVRMWvwQ1ZP0mZWsBprQ==" saltValue="CjXqBRFbKezlWOFV37MnDQ==" spinCount="100000" sqref="GW169 GN169 GQ169:GR169" name="Rango2_30_2_97"/>
    <protectedRange algorithmName="SHA-512" hashValue="Rgskw+AQdeJ5qbJdarzTa3SCkJfDGziy0Uan5N0F3IWn/H3Z/e+VcB56R7Nes7MPxNHewNP1sSSucVjz3iTLeA==" saltValue="qKZH3DnwaZHBzy3cBZo1qQ==" spinCount="100000" sqref="GF169" name="Rango2_31_28_72"/>
    <protectedRange algorithmName="SHA-512" hashValue="YXHanhqXL0e4jPrzkCF8r/22WmlCviFUW909WKuG1JOcU0mp0/Huh0aP3EaGYxV2ep0WGu48HsShAy4Ka2uOiw==" saltValue="h/7U5iwJm7DLR4tRVfwZYw==" spinCount="100000" sqref="GI169 GC169" name="Rango2_33_80"/>
    <protectedRange algorithmName="SHA-512" hashValue="pL4tgTKqwEsWSIEGFTBd+4pvEhE7d5Q99Eijs+L/Y1rhA0saQGGRJw5Pv2HLOP0quglztFwB6WVnQ1YGxd4AiQ==" saltValue="IF5mhk2RcoEjrcYppes1VA==" spinCount="100000" sqref="FT169" name="Rango2_30_74"/>
    <protectedRange algorithmName="SHA-512" hashValue="EEHzbvEYwO1eufllBljOz0uf9BJ2ENtvOScQ7IsS321QhYbwKn7qhHKKP8cKj02rTDvVRMWvwQ1ZP0mZWsBprQ==" saltValue="CjXqBRFbKezlWOFV37MnDQ==" spinCount="100000" sqref="GW170 GN170 GQ170:GR170" name="Rango2_30_2_98"/>
    <protectedRange algorithmName="SHA-512" hashValue="Rgskw+AQdeJ5qbJdarzTa3SCkJfDGziy0Uan5N0F3IWn/H3Z/e+VcB56R7Nes7MPxNHewNP1sSSucVjz3iTLeA==" saltValue="qKZH3DnwaZHBzy3cBZo1qQ==" spinCount="100000" sqref="GF170" name="Rango2_31_28_73"/>
    <protectedRange algorithmName="SHA-512" hashValue="YXHanhqXL0e4jPrzkCF8r/22WmlCviFUW909WKuG1JOcU0mp0/Huh0aP3EaGYxV2ep0WGu48HsShAy4Ka2uOiw==" saltValue="h/7U5iwJm7DLR4tRVfwZYw==" spinCount="100000" sqref="GI170" name="Rango2_33_81"/>
    <protectedRange algorithmName="SHA-512" hashValue="pL4tgTKqwEsWSIEGFTBd+4pvEhE7d5Q99Eijs+L/Y1rhA0saQGGRJw5Pv2HLOP0quglztFwB6WVnQ1YGxd4AiQ==" saltValue="IF5mhk2RcoEjrcYppes1VA==" spinCount="100000" sqref="FT170" name="Rango2_30_75"/>
    <protectedRange algorithmName="SHA-512" hashValue="EEHzbvEYwO1eufllBljOz0uf9BJ2ENtvOScQ7IsS321QhYbwKn7qhHKKP8cKj02rTDvVRMWvwQ1ZP0mZWsBprQ==" saltValue="CjXqBRFbKezlWOFV37MnDQ==" spinCount="100000" sqref="GW171:GW172 GN171:GN172 GQ171:GR172" name="Rango2_30_2_99"/>
    <protectedRange algorithmName="SHA-512" hashValue="Rgskw+AQdeJ5qbJdarzTa3SCkJfDGziy0Uan5N0F3IWn/H3Z/e+VcB56R7Nes7MPxNHewNP1sSSucVjz3iTLeA==" saltValue="qKZH3DnwaZHBzy3cBZo1qQ==" spinCount="100000" sqref="GF171:GF172" name="Rango2_31_28_74"/>
    <protectedRange algorithmName="SHA-512" hashValue="YXHanhqXL0e4jPrzkCF8r/22WmlCviFUW909WKuG1JOcU0mp0/Huh0aP3EaGYxV2ep0WGu48HsShAy4Ka2uOiw==" saltValue="h/7U5iwJm7DLR4tRVfwZYw==" spinCount="100000" sqref="GI171:GI172 GC171:GC172" name="Rango2_33_82"/>
    <protectedRange algorithmName="SHA-512" hashValue="pL4tgTKqwEsWSIEGFTBd+4pvEhE7d5Q99Eijs+L/Y1rhA0saQGGRJw5Pv2HLOP0quglztFwB6WVnQ1YGxd4AiQ==" saltValue="IF5mhk2RcoEjrcYppes1VA==" spinCount="100000" sqref="FT171:FT172" name="Rango2_30_76"/>
    <protectedRange algorithmName="SHA-512" hashValue="Rgskw+AQdeJ5qbJdarzTa3SCkJfDGziy0Uan5N0F3IWn/H3Z/e+VcB56R7Nes7MPxNHewNP1sSSucVjz3iTLeA==" saltValue="qKZH3DnwaZHBzy3cBZo1qQ==" spinCount="100000" sqref="GF173:GF175" name="Rango2_31_28_75"/>
    <protectedRange algorithmName="SHA-512" hashValue="YXHanhqXL0e4jPrzkCF8r/22WmlCviFUW909WKuG1JOcU0mp0/Huh0aP3EaGYxV2ep0WGu48HsShAy4Ka2uOiw==" saltValue="h/7U5iwJm7DLR4tRVfwZYw==" spinCount="100000" sqref="GI173:GI175 GC174:GC175" name="Rango2_33_83"/>
    <protectedRange algorithmName="SHA-512" hashValue="pL4tgTKqwEsWSIEGFTBd+4pvEhE7d5Q99Eijs+L/Y1rhA0saQGGRJw5Pv2HLOP0quglztFwB6WVnQ1YGxd4AiQ==" saltValue="IF5mhk2RcoEjrcYppes1VA==" spinCount="100000" sqref="FT173:FT175" name="Rango2_30_77"/>
    <protectedRange algorithmName="SHA-512" hashValue="Rgskw+AQdeJ5qbJdarzTa3SCkJfDGziy0Uan5N0F3IWn/H3Z/e+VcB56R7Nes7MPxNHewNP1sSSucVjz3iTLeA==" saltValue="qKZH3DnwaZHBzy3cBZo1qQ==" spinCount="100000" sqref="GF176" name="Rango2_31_28_76"/>
    <protectedRange algorithmName="SHA-512" hashValue="YXHanhqXL0e4jPrzkCF8r/22WmlCviFUW909WKuG1JOcU0mp0/Huh0aP3EaGYxV2ep0WGu48HsShAy4Ka2uOiw==" saltValue="h/7U5iwJm7DLR4tRVfwZYw==" spinCount="100000" sqref="GI176 GC176" name="Rango2_33_84"/>
    <protectedRange algorithmName="SHA-512" hashValue="pL4tgTKqwEsWSIEGFTBd+4pvEhE7d5Q99Eijs+L/Y1rhA0saQGGRJw5Pv2HLOP0quglztFwB6WVnQ1YGxd4AiQ==" saltValue="IF5mhk2RcoEjrcYppes1VA==" spinCount="100000" sqref="FT176" name="Rango2_30_78"/>
    <protectedRange algorithmName="SHA-512" hashValue="Rgskw+AQdeJ5qbJdarzTa3SCkJfDGziy0Uan5N0F3IWn/H3Z/e+VcB56R7Nes7MPxNHewNP1sSSucVjz3iTLeA==" saltValue="qKZH3DnwaZHBzy3cBZo1qQ==" spinCount="100000" sqref="GF177:GF178" name="Rango2_31_28_77"/>
    <protectedRange algorithmName="SHA-512" hashValue="YXHanhqXL0e4jPrzkCF8r/22WmlCviFUW909WKuG1JOcU0mp0/Huh0aP3EaGYxV2ep0WGu48HsShAy4Ka2uOiw==" saltValue="h/7U5iwJm7DLR4tRVfwZYw==" spinCount="100000" sqref="GI177:GI178 GC177" name="Rango2_33_85"/>
    <protectedRange algorithmName="SHA-512" hashValue="pL4tgTKqwEsWSIEGFTBd+4pvEhE7d5Q99Eijs+L/Y1rhA0saQGGRJw5Pv2HLOP0quglztFwB6WVnQ1YGxd4AiQ==" saltValue="IF5mhk2RcoEjrcYppes1VA==" spinCount="100000" sqref="FT177:FT178" name="Rango2_30_79"/>
    <protectedRange algorithmName="SHA-512" hashValue="Rgskw+AQdeJ5qbJdarzTa3SCkJfDGziy0Uan5N0F3IWn/H3Z/e+VcB56R7Nes7MPxNHewNP1sSSucVjz3iTLeA==" saltValue="qKZH3DnwaZHBzy3cBZo1qQ==" spinCount="100000" sqref="GF179" name="Rango2_31_28_78"/>
    <protectedRange algorithmName="SHA-512" hashValue="YXHanhqXL0e4jPrzkCF8r/22WmlCviFUW909WKuG1JOcU0mp0/Huh0aP3EaGYxV2ep0WGu48HsShAy4Ka2uOiw==" saltValue="h/7U5iwJm7DLR4tRVfwZYw==" spinCount="100000" sqref="GI179 GC179" name="Rango2_33_86"/>
    <protectedRange algorithmName="SHA-512" hashValue="pL4tgTKqwEsWSIEGFTBd+4pvEhE7d5Q99Eijs+L/Y1rhA0saQGGRJw5Pv2HLOP0quglztFwB6WVnQ1YGxd4AiQ==" saltValue="IF5mhk2RcoEjrcYppes1VA==" spinCount="100000" sqref="FT179" name="Rango2_30_80"/>
    <protectedRange algorithmName="SHA-512" hashValue="Rgskw+AQdeJ5qbJdarzTa3SCkJfDGziy0Uan5N0F3IWn/H3Z/e+VcB56R7Nes7MPxNHewNP1sSSucVjz3iTLeA==" saltValue="qKZH3DnwaZHBzy3cBZo1qQ==" spinCount="100000" sqref="GF180" name="Rango2_31_28_79"/>
    <protectedRange algorithmName="SHA-512" hashValue="YXHanhqXL0e4jPrzkCF8r/22WmlCviFUW909WKuG1JOcU0mp0/Huh0aP3EaGYxV2ep0WGu48HsShAy4Ka2uOiw==" saltValue="h/7U5iwJm7DLR4tRVfwZYw==" spinCount="100000" sqref="GI180 GC180" name="Rango2_33_87"/>
    <protectedRange algorithmName="SHA-512" hashValue="pL4tgTKqwEsWSIEGFTBd+4pvEhE7d5Q99Eijs+L/Y1rhA0saQGGRJw5Pv2HLOP0quglztFwB6WVnQ1YGxd4AiQ==" saltValue="IF5mhk2RcoEjrcYppes1VA==" spinCount="100000" sqref="FT180" name="Rango2_30_81"/>
    <protectedRange algorithmName="SHA-512" hashValue="Rgskw+AQdeJ5qbJdarzTa3SCkJfDGziy0Uan5N0F3IWn/H3Z/e+VcB56R7Nes7MPxNHewNP1sSSucVjz3iTLeA==" saltValue="qKZH3DnwaZHBzy3cBZo1qQ==" spinCount="100000" sqref="GF181" name="Rango2_31_28_80"/>
    <protectedRange algorithmName="SHA-512" hashValue="YXHanhqXL0e4jPrzkCF8r/22WmlCviFUW909WKuG1JOcU0mp0/Huh0aP3EaGYxV2ep0WGu48HsShAy4Ka2uOiw==" saltValue="h/7U5iwJm7DLR4tRVfwZYw==" spinCount="100000" sqref="GI181 GC181" name="Rango2_33_88"/>
    <protectedRange algorithmName="SHA-512" hashValue="pL4tgTKqwEsWSIEGFTBd+4pvEhE7d5Q99Eijs+L/Y1rhA0saQGGRJw5Pv2HLOP0quglztFwB6WVnQ1YGxd4AiQ==" saltValue="IF5mhk2RcoEjrcYppes1VA==" spinCount="100000" sqref="FT181" name="Rango2_30_82"/>
    <protectedRange algorithmName="SHA-512" hashValue="Rgskw+AQdeJ5qbJdarzTa3SCkJfDGziy0Uan5N0F3IWn/H3Z/e+VcB56R7Nes7MPxNHewNP1sSSucVjz3iTLeA==" saltValue="qKZH3DnwaZHBzy3cBZo1qQ==" spinCount="100000" sqref="GF182" name="Rango2_31_28_81"/>
    <protectedRange algorithmName="SHA-512" hashValue="YXHanhqXL0e4jPrzkCF8r/22WmlCviFUW909WKuG1JOcU0mp0/Huh0aP3EaGYxV2ep0WGu48HsShAy4Ka2uOiw==" saltValue="h/7U5iwJm7DLR4tRVfwZYw==" spinCount="100000" sqref="GI182 GC182" name="Rango2_33_89"/>
    <protectedRange algorithmName="SHA-512" hashValue="pL4tgTKqwEsWSIEGFTBd+4pvEhE7d5Q99Eijs+L/Y1rhA0saQGGRJw5Pv2HLOP0quglztFwB6WVnQ1YGxd4AiQ==" saltValue="IF5mhk2RcoEjrcYppes1VA==" spinCount="100000" sqref="FT182" name="Rango2_30_83"/>
    <protectedRange algorithmName="SHA-512" hashValue="Rgskw+AQdeJ5qbJdarzTa3SCkJfDGziy0Uan5N0F3IWn/H3Z/e+VcB56R7Nes7MPxNHewNP1sSSucVjz3iTLeA==" saltValue="qKZH3DnwaZHBzy3cBZo1qQ==" spinCount="100000" sqref="GF183" name="Rango2_31_28_82"/>
    <protectedRange algorithmName="SHA-512" hashValue="YXHanhqXL0e4jPrzkCF8r/22WmlCviFUW909WKuG1JOcU0mp0/Huh0aP3EaGYxV2ep0WGu48HsShAy4Ka2uOiw==" saltValue="h/7U5iwJm7DLR4tRVfwZYw==" spinCount="100000" sqref="GI183 GC183" name="Rango2_33_90"/>
    <protectedRange algorithmName="SHA-512" hashValue="pL4tgTKqwEsWSIEGFTBd+4pvEhE7d5Q99Eijs+L/Y1rhA0saQGGRJw5Pv2HLOP0quglztFwB6WVnQ1YGxd4AiQ==" saltValue="IF5mhk2RcoEjrcYppes1VA==" spinCount="100000" sqref="FT183" name="Rango2_30_84"/>
    <protectedRange algorithmName="SHA-512" hashValue="Rgskw+AQdeJ5qbJdarzTa3SCkJfDGziy0Uan5N0F3IWn/H3Z/e+VcB56R7Nes7MPxNHewNP1sSSucVjz3iTLeA==" saltValue="qKZH3DnwaZHBzy3cBZo1qQ==" spinCount="100000" sqref="GF184:GF187" name="Rango2_31_28_83"/>
    <protectedRange algorithmName="SHA-512" hashValue="YXHanhqXL0e4jPrzkCF8r/22WmlCviFUW909WKuG1JOcU0mp0/Huh0aP3EaGYxV2ep0WGu48HsShAy4Ka2uOiw==" saltValue="h/7U5iwJm7DLR4tRVfwZYw==" spinCount="100000" sqref="GI184:GI187 GC184:GC187" name="Rango2_33_91"/>
    <protectedRange algorithmName="SHA-512" hashValue="pL4tgTKqwEsWSIEGFTBd+4pvEhE7d5Q99Eijs+L/Y1rhA0saQGGRJw5Pv2HLOP0quglztFwB6WVnQ1YGxd4AiQ==" saltValue="IF5mhk2RcoEjrcYppes1VA==" spinCount="100000" sqref="FT184:FT187" name="Rango2_30_85"/>
    <protectedRange algorithmName="SHA-512" hashValue="9+DNppQbWrLYYUMoJ+lyQctV2bX3Vq9kZnegLbpjTLP49It2ovUbcartuoQTeXgP+TGpY//7mDH/UQlFCKDGiA==" saltValue="KUnni6YEm00anzSSvyLqQA==" spinCount="100000" sqref="JC142" name="Rango2_21_2"/>
    <protectedRange algorithmName="SHA-512" hashValue="Gqwr8n5jYbCESAqCFk8dpOzViQICBV+k0xoqBoQaZ5lHaRlvT9TZDB4yXtm+qC6OhD064ZDBOFWkwo+LHXu1sg==" saltValue="gEL9PCN2ekF2IxW9yqAGYA==" spinCount="100000" sqref="IS142:IS143" name="Rango2_40_2_54"/>
    <protectedRange algorithmName="SHA-512" hashValue="D8TacORwT7iz0mF9GEucchnMHfB5er2FFjQsxyeWWyeJkM6Bt3gYQ3LbcHPxZXFpVAYtFOuTrzYOCJrlZDx16g==" saltValue="QtCzIBktdS4NZkOEGcLTRQ==" spinCount="100000" sqref="IW142:IW143" name="Rango2_41_54"/>
    <protectedRange algorithmName="SHA-512" hashValue="Gqwr8n5jYbCESAqCFk8dpOzViQICBV+k0xoqBoQaZ5lHaRlvT9TZDB4yXtm+qC6OhD064ZDBOFWkwo+LHXu1sg==" saltValue="gEL9PCN2ekF2IxW9yqAGYA==" spinCount="100000" sqref="IS144" name="Rango2_40_2_55"/>
    <protectedRange algorithmName="SHA-512" hashValue="D8TacORwT7iz0mF9GEucchnMHfB5er2FFjQsxyeWWyeJkM6Bt3gYQ3LbcHPxZXFpVAYtFOuTrzYOCJrlZDx16g==" saltValue="QtCzIBktdS4NZkOEGcLTRQ==" spinCount="100000" sqref="IW144" name="Rango2_41_55"/>
    <protectedRange algorithmName="SHA-512" hashValue="Gqwr8n5jYbCESAqCFk8dpOzViQICBV+k0xoqBoQaZ5lHaRlvT9TZDB4yXtm+qC6OhD064ZDBOFWkwo+LHXu1sg==" saltValue="gEL9PCN2ekF2IxW9yqAGYA==" spinCount="100000" sqref="IS145" name="Rango2_40_2_56"/>
    <protectedRange algorithmName="SHA-512" hashValue="D8TacORwT7iz0mF9GEucchnMHfB5er2FFjQsxyeWWyeJkM6Bt3gYQ3LbcHPxZXFpVAYtFOuTrzYOCJrlZDx16g==" saltValue="QtCzIBktdS4NZkOEGcLTRQ==" spinCount="100000" sqref="IW145" name="Rango2_41_56"/>
    <protectedRange algorithmName="SHA-512" hashValue="Gqwr8n5jYbCESAqCFk8dpOzViQICBV+k0xoqBoQaZ5lHaRlvT9TZDB4yXtm+qC6OhD064ZDBOFWkwo+LHXu1sg==" saltValue="gEL9PCN2ekF2IxW9yqAGYA==" spinCount="100000" sqref="IS146:IS147" name="Rango2_40_2_57"/>
    <protectedRange algorithmName="SHA-512" hashValue="D8TacORwT7iz0mF9GEucchnMHfB5er2FFjQsxyeWWyeJkM6Bt3gYQ3LbcHPxZXFpVAYtFOuTrzYOCJrlZDx16g==" saltValue="QtCzIBktdS4NZkOEGcLTRQ==" spinCount="100000" sqref="IW146:IW147" name="Rango2_41_57"/>
    <protectedRange algorithmName="SHA-512" hashValue="Gqwr8n5jYbCESAqCFk8dpOzViQICBV+k0xoqBoQaZ5lHaRlvT9TZDB4yXtm+qC6OhD064ZDBOFWkwo+LHXu1sg==" saltValue="gEL9PCN2ekF2IxW9yqAGYA==" spinCount="100000" sqref="IS148:IS149" name="Rango2_40_2_58"/>
    <protectedRange algorithmName="SHA-512" hashValue="D8TacORwT7iz0mF9GEucchnMHfB5er2FFjQsxyeWWyeJkM6Bt3gYQ3LbcHPxZXFpVAYtFOuTrzYOCJrlZDx16g==" saltValue="QtCzIBktdS4NZkOEGcLTRQ==" spinCount="100000" sqref="IW148:IW149" name="Rango2_41_58"/>
    <protectedRange algorithmName="SHA-512" hashValue="Gqwr8n5jYbCESAqCFk8dpOzViQICBV+k0xoqBoQaZ5lHaRlvT9TZDB4yXtm+qC6OhD064ZDBOFWkwo+LHXu1sg==" saltValue="gEL9PCN2ekF2IxW9yqAGYA==" spinCount="100000" sqref="IS150" name="Rango2_40_2_59"/>
    <protectedRange algorithmName="SHA-512" hashValue="D8TacORwT7iz0mF9GEucchnMHfB5er2FFjQsxyeWWyeJkM6Bt3gYQ3LbcHPxZXFpVAYtFOuTrzYOCJrlZDx16g==" saltValue="QtCzIBktdS4NZkOEGcLTRQ==" spinCount="100000" sqref="IW150" name="Rango2_41_59"/>
    <protectedRange algorithmName="SHA-512" hashValue="Gqwr8n5jYbCESAqCFk8dpOzViQICBV+k0xoqBoQaZ5lHaRlvT9TZDB4yXtm+qC6OhD064ZDBOFWkwo+LHXu1sg==" saltValue="gEL9PCN2ekF2IxW9yqAGYA==" spinCount="100000" sqref="IS151" name="Rango2_40_2_60"/>
    <protectedRange algorithmName="SHA-512" hashValue="D8TacORwT7iz0mF9GEucchnMHfB5er2FFjQsxyeWWyeJkM6Bt3gYQ3LbcHPxZXFpVAYtFOuTrzYOCJrlZDx16g==" saltValue="QtCzIBktdS4NZkOEGcLTRQ==" spinCount="100000" sqref="IW151" name="Rango2_41_60"/>
    <protectedRange algorithmName="SHA-512" hashValue="Gqwr8n5jYbCESAqCFk8dpOzViQICBV+k0xoqBoQaZ5lHaRlvT9TZDB4yXtm+qC6OhD064ZDBOFWkwo+LHXu1sg==" saltValue="gEL9PCN2ekF2IxW9yqAGYA==" spinCount="100000" sqref="IS152" name="Rango2_40_2_61"/>
    <protectedRange algorithmName="SHA-512" hashValue="D8TacORwT7iz0mF9GEucchnMHfB5er2FFjQsxyeWWyeJkM6Bt3gYQ3LbcHPxZXFpVAYtFOuTrzYOCJrlZDx16g==" saltValue="QtCzIBktdS4NZkOEGcLTRQ==" spinCount="100000" sqref="IW152" name="Rango2_41_61"/>
    <protectedRange algorithmName="SHA-512" hashValue="Gqwr8n5jYbCESAqCFk8dpOzViQICBV+k0xoqBoQaZ5lHaRlvT9TZDB4yXtm+qC6OhD064ZDBOFWkwo+LHXu1sg==" saltValue="gEL9PCN2ekF2IxW9yqAGYA==" spinCount="100000" sqref="IS153" name="Rango2_40_2_62"/>
    <protectedRange algorithmName="SHA-512" hashValue="D8TacORwT7iz0mF9GEucchnMHfB5er2FFjQsxyeWWyeJkM6Bt3gYQ3LbcHPxZXFpVAYtFOuTrzYOCJrlZDx16g==" saltValue="QtCzIBktdS4NZkOEGcLTRQ==" spinCount="100000" sqref="IW153" name="Rango2_41_62"/>
    <protectedRange algorithmName="SHA-512" hashValue="Gqwr8n5jYbCESAqCFk8dpOzViQICBV+k0xoqBoQaZ5lHaRlvT9TZDB4yXtm+qC6OhD064ZDBOFWkwo+LHXu1sg==" saltValue="gEL9PCN2ekF2IxW9yqAGYA==" spinCount="100000" sqref="IS154" name="Rango2_40_2_63"/>
    <protectedRange algorithmName="SHA-512" hashValue="D8TacORwT7iz0mF9GEucchnMHfB5er2FFjQsxyeWWyeJkM6Bt3gYQ3LbcHPxZXFpVAYtFOuTrzYOCJrlZDx16g==" saltValue="QtCzIBktdS4NZkOEGcLTRQ==" spinCount="100000" sqref="IW154" name="Rango2_41_63"/>
    <protectedRange algorithmName="SHA-512" hashValue="Gqwr8n5jYbCESAqCFk8dpOzViQICBV+k0xoqBoQaZ5lHaRlvT9TZDB4yXtm+qC6OhD064ZDBOFWkwo+LHXu1sg==" saltValue="gEL9PCN2ekF2IxW9yqAGYA==" spinCount="100000" sqref="IS155:IS156" name="Rango2_40_2_64"/>
    <protectedRange algorithmName="SHA-512" hashValue="D8TacORwT7iz0mF9GEucchnMHfB5er2FFjQsxyeWWyeJkM6Bt3gYQ3LbcHPxZXFpVAYtFOuTrzYOCJrlZDx16g==" saltValue="QtCzIBktdS4NZkOEGcLTRQ==" spinCount="100000" sqref="IW155:IW156" name="Rango2_41_64"/>
    <protectedRange algorithmName="SHA-512" hashValue="Gqwr8n5jYbCESAqCFk8dpOzViQICBV+k0xoqBoQaZ5lHaRlvT9TZDB4yXtm+qC6OhD064ZDBOFWkwo+LHXu1sg==" saltValue="gEL9PCN2ekF2IxW9yqAGYA==" spinCount="100000" sqref="IS157" name="Rango2_40_2_65"/>
    <protectedRange algorithmName="SHA-512" hashValue="D8TacORwT7iz0mF9GEucchnMHfB5er2FFjQsxyeWWyeJkM6Bt3gYQ3LbcHPxZXFpVAYtFOuTrzYOCJrlZDx16g==" saltValue="QtCzIBktdS4NZkOEGcLTRQ==" spinCount="100000" sqref="IW157" name="Rango2_41_65"/>
    <protectedRange algorithmName="SHA-512" hashValue="Gqwr8n5jYbCESAqCFk8dpOzViQICBV+k0xoqBoQaZ5lHaRlvT9TZDB4yXtm+qC6OhD064ZDBOFWkwo+LHXu1sg==" saltValue="gEL9PCN2ekF2IxW9yqAGYA==" spinCount="100000" sqref="IS158:IS161" name="Rango2_40_2_66"/>
    <protectedRange algorithmName="SHA-512" hashValue="D8TacORwT7iz0mF9GEucchnMHfB5er2FFjQsxyeWWyeJkM6Bt3gYQ3LbcHPxZXFpVAYtFOuTrzYOCJrlZDx16g==" saltValue="QtCzIBktdS4NZkOEGcLTRQ==" spinCount="100000" sqref="IW158:IW161" name="Rango2_41_66"/>
    <protectedRange algorithmName="SHA-512" hashValue="Gqwr8n5jYbCESAqCFk8dpOzViQICBV+k0xoqBoQaZ5lHaRlvT9TZDB4yXtm+qC6OhD064ZDBOFWkwo+LHXu1sg==" saltValue="gEL9PCN2ekF2IxW9yqAGYA==" spinCount="100000" sqref="IS162" name="Rango2_40_2_67"/>
    <protectedRange algorithmName="SHA-512" hashValue="D8TacORwT7iz0mF9GEucchnMHfB5er2FFjQsxyeWWyeJkM6Bt3gYQ3LbcHPxZXFpVAYtFOuTrzYOCJrlZDx16g==" saltValue="QtCzIBktdS4NZkOEGcLTRQ==" spinCount="100000" sqref="IW162" name="Rango2_41_67"/>
    <protectedRange algorithmName="SHA-512" hashValue="Gqwr8n5jYbCESAqCFk8dpOzViQICBV+k0xoqBoQaZ5lHaRlvT9TZDB4yXtm+qC6OhD064ZDBOFWkwo+LHXu1sg==" saltValue="gEL9PCN2ekF2IxW9yqAGYA==" spinCount="100000" sqref="IS163" name="Rango2_40_2_68"/>
    <protectedRange algorithmName="SHA-512" hashValue="D8TacORwT7iz0mF9GEucchnMHfB5er2FFjQsxyeWWyeJkM6Bt3gYQ3LbcHPxZXFpVAYtFOuTrzYOCJrlZDx16g==" saltValue="QtCzIBktdS4NZkOEGcLTRQ==" spinCount="100000" sqref="IW163" name="Rango2_41_68"/>
    <protectedRange algorithmName="SHA-512" hashValue="Gqwr8n5jYbCESAqCFk8dpOzViQICBV+k0xoqBoQaZ5lHaRlvT9TZDB4yXtm+qC6OhD064ZDBOFWkwo+LHXu1sg==" saltValue="gEL9PCN2ekF2IxW9yqAGYA==" spinCount="100000" sqref="IS164:IS165" name="Rango2_40_2_69"/>
    <protectedRange algorithmName="SHA-512" hashValue="D8TacORwT7iz0mF9GEucchnMHfB5er2FFjQsxyeWWyeJkM6Bt3gYQ3LbcHPxZXFpVAYtFOuTrzYOCJrlZDx16g==" saltValue="QtCzIBktdS4NZkOEGcLTRQ==" spinCount="100000" sqref="IW164:IW165" name="Rango2_41_69"/>
    <protectedRange algorithmName="SHA-512" hashValue="Gqwr8n5jYbCESAqCFk8dpOzViQICBV+k0xoqBoQaZ5lHaRlvT9TZDB4yXtm+qC6OhD064ZDBOFWkwo+LHXu1sg==" saltValue="gEL9PCN2ekF2IxW9yqAGYA==" spinCount="100000" sqref="IS166" name="Rango2_40_2_70"/>
    <protectedRange algorithmName="SHA-512" hashValue="D8TacORwT7iz0mF9GEucchnMHfB5er2FFjQsxyeWWyeJkM6Bt3gYQ3LbcHPxZXFpVAYtFOuTrzYOCJrlZDx16g==" saltValue="QtCzIBktdS4NZkOEGcLTRQ==" spinCount="100000" sqref="IW166" name="Rango2_41_70"/>
    <protectedRange algorithmName="SHA-512" hashValue="Gqwr8n5jYbCESAqCFk8dpOzViQICBV+k0xoqBoQaZ5lHaRlvT9TZDB4yXtm+qC6OhD064ZDBOFWkwo+LHXu1sg==" saltValue="gEL9PCN2ekF2IxW9yqAGYA==" spinCount="100000" sqref="IS167" name="Rango2_40_2_71"/>
    <protectedRange algorithmName="SHA-512" hashValue="D8TacORwT7iz0mF9GEucchnMHfB5er2FFjQsxyeWWyeJkM6Bt3gYQ3LbcHPxZXFpVAYtFOuTrzYOCJrlZDx16g==" saltValue="QtCzIBktdS4NZkOEGcLTRQ==" spinCount="100000" sqref="IW167" name="Rango2_41_71"/>
    <protectedRange algorithmName="SHA-512" hashValue="Gqwr8n5jYbCESAqCFk8dpOzViQICBV+k0xoqBoQaZ5lHaRlvT9TZDB4yXtm+qC6OhD064ZDBOFWkwo+LHXu1sg==" saltValue="gEL9PCN2ekF2IxW9yqAGYA==" spinCount="100000" sqref="IS168" name="Rango2_40_2_72"/>
    <protectedRange algorithmName="SHA-512" hashValue="D8TacORwT7iz0mF9GEucchnMHfB5er2FFjQsxyeWWyeJkM6Bt3gYQ3LbcHPxZXFpVAYtFOuTrzYOCJrlZDx16g==" saltValue="QtCzIBktdS4NZkOEGcLTRQ==" spinCount="100000" sqref="IW168" name="Rango2_41_72"/>
    <protectedRange algorithmName="SHA-512" hashValue="Gqwr8n5jYbCESAqCFk8dpOzViQICBV+k0xoqBoQaZ5lHaRlvT9TZDB4yXtm+qC6OhD064ZDBOFWkwo+LHXu1sg==" saltValue="gEL9PCN2ekF2IxW9yqAGYA==" spinCount="100000" sqref="IS169" name="Rango2_40_2_73"/>
    <protectedRange algorithmName="SHA-512" hashValue="D8TacORwT7iz0mF9GEucchnMHfB5er2FFjQsxyeWWyeJkM6Bt3gYQ3LbcHPxZXFpVAYtFOuTrzYOCJrlZDx16g==" saltValue="QtCzIBktdS4NZkOEGcLTRQ==" spinCount="100000" sqref="IW169" name="Rango2_41_73"/>
    <protectedRange algorithmName="SHA-512" hashValue="Gqwr8n5jYbCESAqCFk8dpOzViQICBV+k0xoqBoQaZ5lHaRlvT9TZDB4yXtm+qC6OhD064ZDBOFWkwo+LHXu1sg==" saltValue="gEL9PCN2ekF2IxW9yqAGYA==" spinCount="100000" sqref="IS170" name="Rango2_40_2_74"/>
    <protectedRange algorithmName="SHA-512" hashValue="D8TacORwT7iz0mF9GEucchnMHfB5er2FFjQsxyeWWyeJkM6Bt3gYQ3LbcHPxZXFpVAYtFOuTrzYOCJrlZDx16g==" saltValue="QtCzIBktdS4NZkOEGcLTRQ==" spinCount="100000" sqref="IW170" name="Rango2_41_74"/>
    <protectedRange algorithmName="SHA-512" hashValue="Gqwr8n5jYbCESAqCFk8dpOzViQICBV+k0xoqBoQaZ5lHaRlvT9TZDB4yXtm+qC6OhD064ZDBOFWkwo+LHXu1sg==" saltValue="gEL9PCN2ekF2IxW9yqAGYA==" spinCount="100000" sqref="IS171:IS172" name="Rango2_40_2_75"/>
    <protectedRange algorithmName="SHA-512" hashValue="D8TacORwT7iz0mF9GEucchnMHfB5er2FFjQsxyeWWyeJkM6Bt3gYQ3LbcHPxZXFpVAYtFOuTrzYOCJrlZDx16g==" saltValue="QtCzIBktdS4NZkOEGcLTRQ==" spinCount="100000" sqref="IW171:IW172" name="Rango2_41_75"/>
    <protectedRange algorithmName="SHA-512" hashValue="Gqwr8n5jYbCESAqCFk8dpOzViQICBV+k0xoqBoQaZ5lHaRlvT9TZDB4yXtm+qC6OhD064ZDBOFWkwo+LHXu1sg==" saltValue="gEL9PCN2ekF2IxW9yqAGYA==" spinCount="100000" sqref="IS173:IS175" name="Rango2_40_2_76"/>
    <protectedRange algorithmName="SHA-512" hashValue="D8TacORwT7iz0mF9GEucchnMHfB5er2FFjQsxyeWWyeJkM6Bt3gYQ3LbcHPxZXFpVAYtFOuTrzYOCJrlZDx16g==" saltValue="QtCzIBktdS4NZkOEGcLTRQ==" spinCount="100000" sqref="IW173:IW175" name="Rango2_41_76"/>
    <protectedRange algorithmName="SHA-512" hashValue="Gqwr8n5jYbCESAqCFk8dpOzViQICBV+k0xoqBoQaZ5lHaRlvT9TZDB4yXtm+qC6OhD064ZDBOFWkwo+LHXu1sg==" saltValue="gEL9PCN2ekF2IxW9yqAGYA==" spinCount="100000" sqref="IS176" name="Rango2_40_2_77"/>
    <protectedRange algorithmName="SHA-512" hashValue="D8TacORwT7iz0mF9GEucchnMHfB5er2FFjQsxyeWWyeJkM6Bt3gYQ3LbcHPxZXFpVAYtFOuTrzYOCJrlZDx16g==" saltValue="QtCzIBktdS4NZkOEGcLTRQ==" spinCount="100000" sqref="IW176" name="Rango2_41_77"/>
    <protectedRange algorithmName="SHA-512" hashValue="Gqwr8n5jYbCESAqCFk8dpOzViQICBV+k0xoqBoQaZ5lHaRlvT9TZDB4yXtm+qC6OhD064ZDBOFWkwo+LHXu1sg==" saltValue="gEL9PCN2ekF2IxW9yqAGYA==" spinCount="100000" sqref="IS177:IS178" name="Rango2_40_2_78"/>
    <protectedRange algorithmName="SHA-512" hashValue="D8TacORwT7iz0mF9GEucchnMHfB5er2FFjQsxyeWWyeJkM6Bt3gYQ3LbcHPxZXFpVAYtFOuTrzYOCJrlZDx16g==" saltValue="QtCzIBktdS4NZkOEGcLTRQ==" spinCount="100000" sqref="IW177:IW178" name="Rango2_41_78"/>
    <protectedRange algorithmName="SHA-512" hashValue="Gqwr8n5jYbCESAqCFk8dpOzViQICBV+k0xoqBoQaZ5lHaRlvT9TZDB4yXtm+qC6OhD064ZDBOFWkwo+LHXu1sg==" saltValue="gEL9PCN2ekF2IxW9yqAGYA==" spinCount="100000" sqref="IS179" name="Rango2_40_2_79"/>
    <protectedRange algorithmName="SHA-512" hashValue="D8TacORwT7iz0mF9GEucchnMHfB5er2FFjQsxyeWWyeJkM6Bt3gYQ3LbcHPxZXFpVAYtFOuTrzYOCJrlZDx16g==" saltValue="QtCzIBktdS4NZkOEGcLTRQ==" spinCount="100000" sqref="IW179" name="Rango2_41_79"/>
    <protectedRange algorithmName="SHA-512" hashValue="Gqwr8n5jYbCESAqCFk8dpOzViQICBV+k0xoqBoQaZ5lHaRlvT9TZDB4yXtm+qC6OhD064ZDBOFWkwo+LHXu1sg==" saltValue="gEL9PCN2ekF2IxW9yqAGYA==" spinCount="100000" sqref="IS180" name="Rango2_40_2_80"/>
    <protectedRange algorithmName="SHA-512" hashValue="D8TacORwT7iz0mF9GEucchnMHfB5er2FFjQsxyeWWyeJkM6Bt3gYQ3LbcHPxZXFpVAYtFOuTrzYOCJrlZDx16g==" saltValue="QtCzIBktdS4NZkOEGcLTRQ==" spinCount="100000" sqref="IW180" name="Rango2_41_80"/>
    <protectedRange algorithmName="SHA-512" hashValue="Gqwr8n5jYbCESAqCFk8dpOzViQICBV+k0xoqBoQaZ5lHaRlvT9TZDB4yXtm+qC6OhD064ZDBOFWkwo+LHXu1sg==" saltValue="gEL9PCN2ekF2IxW9yqAGYA==" spinCount="100000" sqref="IS181" name="Rango2_40_2_81"/>
    <protectedRange algorithmName="SHA-512" hashValue="D8TacORwT7iz0mF9GEucchnMHfB5er2FFjQsxyeWWyeJkM6Bt3gYQ3LbcHPxZXFpVAYtFOuTrzYOCJrlZDx16g==" saltValue="QtCzIBktdS4NZkOEGcLTRQ==" spinCount="100000" sqref="IW181" name="Rango2_41_81"/>
    <protectedRange algorithmName="SHA-512" hashValue="Gqwr8n5jYbCESAqCFk8dpOzViQICBV+k0xoqBoQaZ5lHaRlvT9TZDB4yXtm+qC6OhD064ZDBOFWkwo+LHXu1sg==" saltValue="gEL9PCN2ekF2IxW9yqAGYA==" spinCount="100000" sqref="IS182" name="Rango2_40_2_82"/>
    <protectedRange algorithmName="SHA-512" hashValue="D8TacORwT7iz0mF9GEucchnMHfB5er2FFjQsxyeWWyeJkM6Bt3gYQ3LbcHPxZXFpVAYtFOuTrzYOCJrlZDx16g==" saltValue="QtCzIBktdS4NZkOEGcLTRQ==" spinCount="100000" sqref="IW182" name="Rango2_41_82"/>
    <protectedRange algorithmName="SHA-512" hashValue="Gqwr8n5jYbCESAqCFk8dpOzViQICBV+k0xoqBoQaZ5lHaRlvT9TZDB4yXtm+qC6OhD064ZDBOFWkwo+LHXu1sg==" saltValue="gEL9PCN2ekF2IxW9yqAGYA==" spinCount="100000" sqref="IS183" name="Rango2_40_2_83"/>
    <protectedRange algorithmName="SHA-512" hashValue="D8TacORwT7iz0mF9GEucchnMHfB5er2FFjQsxyeWWyeJkM6Bt3gYQ3LbcHPxZXFpVAYtFOuTrzYOCJrlZDx16g==" saltValue="QtCzIBktdS4NZkOEGcLTRQ==" spinCount="100000" sqref="IW183" name="Rango2_41_83"/>
    <protectedRange algorithmName="SHA-512" hashValue="Gqwr8n5jYbCESAqCFk8dpOzViQICBV+k0xoqBoQaZ5lHaRlvT9TZDB4yXtm+qC6OhD064ZDBOFWkwo+LHXu1sg==" saltValue="gEL9PCN2ekF2IxW9yqAGYA==" spinCount="100000" sqref="IS184:IS187" name="Rango2_40_2_84"/>
    <protectedRange algorithmName="SHA-512" hashValue="D8TacORwT7iz0mF9GEucchnMHfB5er2FFjQsxyeWWyeJkM6Bt3gYQ3LbcHPxZXFpVAYtFOuTrzYOCJrlZDx16g==" saltValue="QtCzIBktdS4NZkOEGcLTRQ==" spinCount="100000" sqref="IW184:IW187" name="Rango2_41_84"/>
    <protectedRange algorithmName="SHA-512" hashValue="6a5oYwZw9WJcgjqXpleUXH8uaqNEuymPPpeOb7lKBc1WoM6IG/DNyDLWmj2lYwxnZO2yhl+B61kwrxD9m9AdhQ==" saltValue="tdNQPzLQd+n9Ww064QJIaQ==" spinCount="100000" sqref="I188" name="Rango2_61_60"/>
    <protectedRange algorithmName="SHA-512" hashValue="XM8+0Jh5zLWw02PI0Lt8dLqjTcW5ulySion19FAnruDN6QRp4UwcVqdfQxnOQAItgpWG7rNsELzjwy0iXOonxw==" saltValue="Sd4WFUedDfLKoMQTDrxJuQ==" spinCount="100000" sqref="K188" name="Rango2_88_4_4_60"/>
    <protectedRange algorithmName="SHA-512" hashValue="EMMPgE8t/az1rHHzaZAQIhz+GQV0k2O/tQGA96sJqEEMzz1efIRa4CcLzC7iY9CCscto3g7dwz41haOE28iXYg==" saltValue="CVzFsG4X4LXUMo7796PiDQ==" spinCount="100000" sqref="L188:M188 J188 B188:H188 C189:C228" name="Rango2_10_60"/>
    <protectedRange algorithmName="SHA-512" hashValue="6a5oYwZw9WJcgjqXpleUXH8uaqNEuymPPpeOb7lKBc1WoM6IG/DNyDLWmj2lYwxnZO2yhl+B61kwrxD9m9AdhQ==" saltValue="tdNQPzLQd+n9Ww064QJIaQ==" spinCount="100000" sqref="I189" name="Rango2_61_61"/>
    <protectedRange algorithmName="SHA-512" hashValue="XM8+0Jh5zLWw02PI0Lt8dLqjTcW5ulySion19FAnruDN6QRp4UwcVqdfQxnOQAItgpWG7rNsELzjwy0iXOonxw==" saltValue="Sd4WFUedDfLKoMQTDrxJuQ==" spinCount="100000" sqref="K189" name="Rango2_88_4_4_61"/>
    <protectedRange algorithmName="SHA-512" hashValue="EMMPgE8t/az1rHHzaZAQIhz+GQV0k2O/tQGA96sJqEEMzz1efIRa4CcLzC7iY9CCscto3g7dwz41haOE28iXYg==" saltValue="CVzFsG4X4LXUMo7796PiDQ==" spinCount="100000" sqref="L189:M189 J189 B189 D189:H189" name="Rango2_10_61"/>
    <protectedRange algorithmName="SHA-512" hashValue="6a5oYwZw9WJcgjqXpleUXH8uaqNEuymPPpeOb7lKBc1WoM6IG/DNyDLWmj2lYwxnZO2yhl+B61kwrxD9m9AdhQ==" saltValue="tdNQPzLQd+n9Ww064QJIaQ==" spinCount="100000" sqref="I190" name="Rango2_61_62"/>
    <protectedRange algorithmName="SHA-512" hashValue="XM8+0Jh5zLWw02PI0Lt8dLqjTcW5ulySion19FAnruDN6QRp4UwcVqdfQxnOQAItgpWG7rNsELzjwy0iXOonxw==" saltValue="Sd4WFUedDfLKoMQTDrxJuQ==" spinCount="100000" sqref="K190" name="Rango2_88_4_4_62"/>
    <protectedRange algorithmName="SHA-512" hashValue="EMMPgE8t/az1rHHzaZAQIhz+GQV0k2O/tQGA96sJqEEMzz1efIRa4CcLzC7iY9CCscto3g7dwz41haOE28iXYg==" saltValue="CVzFsG4X4LXUMo7796PiDQ==" spinCount="100000" sqref="L190:M190 J190 B190 D190:H190" name="Rango2_10_62"/>
    <protectedRange algorithmName="SHA-512" hashValue="6a5oYwZw9WJcgjqXpleUXH8uaqNEuymPPpeOb7lKBc1WoM6IG/DNyDLWmj2lYwxnZO2yhl+B61kwrxD9m9AdhQ==" saltValue="tdNQPzLQd+n9Ww064QJIaQ==" spinCount="100000" sqref="I191" name="Rango2_61_63"/>
    <protectedRange algorithmName="SHA-512" hashValue="XM8+0Jh5zLWw02PI0Lt8dLqjTcW5ulySion19FAnruDN6QRp4UwcVqdfQxnOQAItgpWG7rNsELzjwy0iXOonxw==" saltValue="Sd4WFUedDfLKoMQTDrxJuQ==" spinCount="100000" sqref="K191" name="Rango2_88_4_4_63"/>
    <protectedRange algorithmName="SHA-512" hashValue="EMMPgE8t/az1rHHzaZAQIhz+GQV0k2O/tQGA96sJqEEMzz1efIRa4CcLzC7iY9CCscto3g7dwz41haOE28iXYg==" saltValue="CVzFsG4X4LXUMo7796PiDQ==" spinCount="100000" sqref="L191:M191 J191 B191 D191:H191" name="Rango2_10_63"/>
    <protectedRange algorithmName="SHA-512" hashValue="6a5oYwZw9WJcgjqXpleUXH8uaqNEuymPPpeOb7lKBc1WoM6IG/DNyDLWmj2lYwxnZO2yhl+B61kwrxD9m9AdhQ==" saltValue="tdNQPzLQd+n9Ww064QJIaQ==" spinCount="100000" sqref="I192" name="Rango2_61_64"/>
    <protectedRange algorithmName="SHA-512" hashValue="XM8+0Jh5zLWw02PI0Lt8dLqjTcW5ulySion19FAnruDN6QRp4UwcVqdfQxnOQAItgpWG7rNsELzjwy0iXOonxw==" saltValue="Sd4WFUedDfLKoMQTDrxJuQ==" spinCount="100000" sqref="K192" name="Rango2_88_4_4_64"/>
    <protectedRange algorithmName="SHA-512" hashValue="EMMPgE8t/az1rHHzaZAQIhz+GQV0k2O/tQGA96sJqEEMzz1efIRa4CcLzC7iY9CCscto3g7dwz41haOE28iXYg==" saltValue="CVzFsG4X4LXUMo7796PiDQ==" spinCount="100000" sqref="L192:M192 J192 B192 D192:H192" name="Rango2_10_64"/>
    <protectedRange algorithmName="SHA-512" hashValue="6a5oYwZw9WJcgjqXpleUXH8uaqNEuymPPpeOb7lKBc1WoM6IG/DNyDLWmj2lYwxnZO2yhl+B61kwrxD9m9AdhQ==" saltValue="tdNQPzLQd+n9Ww064QJIaQ==" spinCount="100000" sqref="I193:I194" name="Rango2_61_65"/>
    <protectedRange algorithmName="SHA-512" hashValue="XM8+0Jh5zLWw02PI0Lt8dLqjTcW5ulySion19FAnruDN6QRp4UwcVqdfQxnOQAItgpWG7rNsELzjwy0iXOonxw==" saltValue="Sd4WFUedDfLKoMQTDrxJuQ==" spinCount="100000" sqref="K193:K194" name="Rango2_88_4_4_65"/>
    <protectedRange algorithmName="SHA-512" hashValue="EMMPgE8t/az1rHHzaZAQIhz+GQV0k2O/tQGA96sJqEEMzz1efIRa4CcLzC7iY9CCscto3g7dwz41haOE28iXYg==" saltValue="CVzFsG4X4LXUMo7796PiDQ==" spinCount="100000" sqref="L193:M194 J193:J194 B193:B194 D193:H194" name="Rango2_10_65"/>
    <protectedRange algorithmName="SHA-512" hashValue="6a5oYwZw9WJcgjqXpleUXH8uaqNEuymPPpeOb7lKBc1WoM6IG/DNyDLWmj2lYwxnZO2yhl+B61kwrxD9m9AdhQ==" saltValue="tdNQPzLQd+n9Ww064QJIaQ==" spinCount="100000" sqref="I195:I196" name="Rango2_61_66"/>
    <protectedRange algorithmName="SHA-512" hashValue="XM8+0Jh5zLWw02PI0Lt8dLqjTcW5ulySion19FAnruDN6QRp4UwcVqdfQxnOQAItgpWG7rNsELzjwy0iXOonxw==" saltValue="Sd4WFUedDfLKoMQTDrxJuQ==" spinCount="100000" sqref="K195:K196" name="Rango2_88_4_4_66"/>
    <protectedRange algorithmName="SHA-512" hashValue="EMMPgE8t/az1rHHzaZAQIhz+GQV0k2O/tQGA96sJqEEMzz1efIRa4CcLzC7iY9CCscto3g7dwz41haOE28iXYg==" saltValue="CVzFsG4X4LXUMo7796PiDQ==" spinCount="100000" sqref="L195:M196 J195:J196 B195:B196 D195:H196" name="Rango2_10_66"/>
    <protectedRange algorithmName="SHA-512" hashValue="6a5oYwZw9WJcgjqXpleUXH8uaqNEuymPPpeOb7lKBc1WoM6IG/DNyDLWmj2lYwxnZO2yhl+B61kwrxD9m9AdhQ==" saltValue="tdNQPzLQd+n9Ww064QJIaQ==" spinCount="100000" sqref="I197" name="Rango2_61_67"/>
    <protectedRange algorithmName="SHA-512" hashValue="XM8+0Jh5zLWw02PI0Lt8dLqjTcW5ulySion19FAnruDN6QRp4UwcVqdfQxnOQAItgpWG7rNsELzjwy0iXOonxw==" saltValue="Sd4WFUedDfLKoMQTDrxJuQ==" spinCount="100000" sqref="K197" name="Rango2_88_4_4_67"/>
    <protectedRange algorithmName="SHA-512" hashValue="EMMPgE8t/az1rHHzaZAQIhz+GQV0k2O/tQGA96sJqEEMzz1efIRa4CcLzC7iY9CCscto3g7dwz41haOE28iXYg==" saltValue="CVzFsG4X4LXUMo7796PiDQ==" spinCount="100000" sqref="L197:M197 J197 B197 D197:H197" name="Rango2_10_67"/>
    <protectedRange algorithmName="SHA-512" hashValue="6a5oYwZw9WJcgjqXpleUXH8uaqNEuymPPpeOb7lKBc1WoM6IG/DNyDLWmj2lYwxnZO2yhl+B61kwrxD9m9AdhQ==" saltValue="tdNQPzLQd+n9Ww064QJIaQ==" spinCount="100000" sqref="I198" name="Rango2_61_68"/>
    <protectedRange algorithmName="SHA-512" hashValue="XM8+0Jh5zLWw02PI0Lt8dLqjTcW5ulySion19FAnruDN6QRp4UwcVqdfQxnOQAItgpWG7rNsELzjwy0iXOonxw==" saltValue="Sd4WFUedDfLKoMQTDrxJuQ==" spinCount="100000" sqref="K198" name="Rango2_88_4_4_68"/>
    <protectedRange algorithmName="SHA-512" hashValue="EMMPgE8t/az1rHHzaZAQIhz+GQV0k2O/tQGA96sJqEEMzz1efIRa4CcLzC7iY9CCscto3g7dwz41haOE28iXYg==" saltValue="CVzFsG4X4LXUMo7796PiDQ==" spinCount="100000" sqref="L198:M198 J198 B198 D198:H198" name="Rango2_10_68"/>
    <protectedRange algorithmName="SHA-512" hashValue="6a5oYwZw9WJcgjqXpleUXH8uaqNEuymPPpeOb7lKBc1WoM6IG/DNyDLWmj2lYwxnZO2yhl+B61kwrxD9m9AdhQ==" saltValue="tdNQPzLQd+n9Ww064QJIaQ==" spinCount="100000" sqref="I199" name="Rango2_61_69"/>
    <protectedRange algorithmName="SHA-512" hashValue="XM8+0Jh5zLWw02PI0Lt8dLqjTcW5ulySion19FAnruDN6QRp4UwcVqdfQxnOQAItgpWG7rNsELzjwy0iXOonxw==" saltValue="Sd4WFUedDfLKoMQTDrxJuQ==" spinCount="100000" sqref="K199" name="Rango2_88_4_4_69"/>
    <protectedRange algorithmName="SHA-512" hashValue="EMMPgE8t/az1rHHzaZAQIhz+GQV0k2O/tQGA96sJqEEMzz1efIRa4CcLzC7iY9CCscto3g7dwz41haOE28iXYg==" saltValue="CVzFsG4X4LXUMo7796PiDQ==" spinCount="100000" sqref="L199:M199 J199 B199 D199:H199" name="Rango2_10_69"/>
    <protectedRange algorithmName="SHA-512" hashValue="6a5oYwZw9WJcgjqXpleUXH8uaqNEuymPPpeOb7lKBc1WoM6IG/DNyDLWmj2lYwxnZO2yhl+B61kwrxD9m9AdhQ==" saltValue="tdNQPzLQd+n9Ww064QJIaQ==" spinCount="100000" sqref="I200" name="Rango2_61_70"/>
    <protectedRange algorithmName="SHA-512" hashValue="XM8+0Jh5zLWw02PI0Lt8dLqjTcW5ulySion19FAnruDN6QRp4UwcVqdfQxnOQAItgpWG7rNsELzjwy0iXOonxw==" saltValue="Sd4WFUedDfLKoMQTDrxJuQ==" spinCount="100000" sqref="K200" name="Rango2_88_4_4_70"/>
    <protectedRange algorithmName="SHA-512" hashValue="EMMPgE8t/az1rHHzaZAQIhz+GQV0k2O/tQGA96sJqEEMzz1efIRa4CcLzC7iY9CCscto3g7dwz41haOE28iXYg==" saltValue="CVzFsG4X4LXUMo7796PiDQ==" spinCount="100000" sqref="L200:M200 J200 B200 D200:H200" name="Rango2_10_70"/>
    <protectedRange algorithmName="SHA-512" hashValue="6a5oYwZw9WJcgjqXpleUXH8uaqNEuymPPpeOb7lKBc1WoM6IG/DNyDLWmj2lYwxnZO2yhl+B61kwrxD9m9AdhQ==" saltValue="tdNQPzLQd+n9Ww064QJIaQ==" spinCount="100000" sqref="I201" name="Rango2_61_71"/>
    <protectedRange algorithmName="SHA-512" hashValue="XM8+0Jh5zLWw02PI0Lt8dLqjTcW5ulySion19FAnruDN6QRp4UwcVqdfQxnOQAItgpWG7rNsELzjwy0iXOonxw==" saltValue="Sd4WFUedDfLKoMQTDrxJuQ==" spinCount="100000" sqref="K201" name="Rango2_88_4_4_71"/>
    <protectedRange algorithmName="SHA-512" hashValue="EMMPgE8t/az1rHHzaZAQIhz+GQV0k2O/tQGA96sJqEEMzz1efIRa4CcLzC7iY9CCscto3g7dwz41haOE28iXYg==" saltValue="CVzFsG4X4LXUMo7796PiDQ==" spinCount="100000" sqref="L201:M201 J201 B201 D201:H201" name="Rango2_10_71"/>
    <protectedRange algorithmName="SHA-512" hashValue="6a5oYwZw9WJcgjqXpleUXH8uaqNEuymPPpeOb7lKBc1WoM6IG/DNyDLWmj2lYwxnZO2yhl+B61kwrxD9m9AdhQ==" saltValue="tdNQPzLQd+n9Ww064QJIaQ==" spinCount="100000" sqref="I202" name="Rango2_61_72"/>
    <protectedRange algorithmName="SHA-512" hashValue="XM8+0Jh5zLWw02PI0Lt8dLqjTcW5ulySion19FAnruDN6QRp4UwcVqdfQxnOQAItgpWG7rNsELzjwy0iXOonxw==" saltValue="Sd4WFUedDfLKoMQTDrxJuQ==" spinCount="100000" sqref="K202" name="Rango2_88_4_4_72"/>
    <protectedRange algorithmName="SHA-512" hashValue="EMMPgE8t/az1rHHzaZAQIhz+GQV0k2O/tQGA96sJqEEMzz1efIRa4CcLzC7iY9CCscto3g7dwz41haOE28iXYg==" saltValue="CVzFsG4X4LXUMo7796PiDQ==" spinCount="100000" sqref="L202:M202 J202 B202 D202:H202" name="Rango2_10_72"/>
    <protectedRange algorithmName="SHA-512" hashValue="6a5oYwZw9WJcgjqXpleUXH8uaqNEuymPPpeOb7lKBc1WoM6IG/DNyDLWmj2lYwxnZO2yhl+B61kwrxD9m9AdhQ==" saltValue="tdNQPzLQd+n9Ww064QJIaQ==" spinCount="100000" sqref="I203" name="Rango2_61_73"/>
    <protectedRange algorithmName="SHA-512" hashValue="XM8+0Jh5zLWw02PI0Lt8dLqjTcW5ulySion19FAnruDN6QRp4UwcVqdfQxnOQAItgpWG7rNsELzjwy0iXOonxw==" saltValue="Sd4WFUedDfLKoMQTDrxJuQ==" spinCount="100000" sqref="K203" name="Rango2_88_4_4_73"/>
    <protectedRange algorithmName="SHA-512" hashValue="EMMPgE8t/az1rHHzaZAQIhz+GQV0k2O/tQGA96sJqEEMzz1efIRa4CcLzC7iY9CCscto3g7dwz41haOE28iXYg==" saltValue="CVzFsG4X4LXUMo7796PiDQ==" spinCount="100000" sqref="L203:M203 J203 B203 D203:H203" name="Rango2_10_73"/>
    <protectedRange algorithmName="SHA-512" hashValue="6a5oYwZw9WJcgjqXpleUXH8uaqNEuymPPpeOb7lKBc1WoM6IG/DNyDLWmj2lYwxnZO2yhl+B61kwrxD9m9AdhQ==" saltValue="tdNQPzLQd+n9Ww064QJIaQ==" spinCount="100000" sqref="I204:I205" name="Rango2_61_74"/>
    <protectedRange algorithmName="SHA-512" hashValue="XM8+0Jh5zLWw02PI0Lt8dLqjTcW5ulySion19FAnruDN6QRp4UwcVqdfQxnOQAItgpWG7rNsELzjwy0iXOonxw==" saltValue="Sd4WFUedDfLKoMQTDrxJuQ==" spinCount="100000" sqref="K204:K205" name="Rango2_88_4_4_74"/>
    <protectedRange algorithmName="SHA-512" hashValue="EMMPgE8t/az1rHHzaZAQIhz+GQV0k2O/tQGA96sJqEEMzz1efIRa4CcLzC7iY9CCscto3g7dwz41haOE28iXYg==" saltValue="CVzFsG4X4LXUMo7796PiDQ==" spinCount="100000" sqref="L204:M205 J204:J205 B204:B205 D204:H205" name="Rango2_10_74"/>
    <protectedRange algorithmName="SHA-512" hashValue="6a5oYwZw9WJcgjqXpleUXH8uaqNEuymPPpeOb7lKBc1WoM6IG/DNyDLWmj2lYwxnZO2yhl+B61kwrxD9m9AdhQ==" saltValue="tdNQPzLQd+n9Ww064QJIaQ==" spinCount="100000" sqref="I206" name="Rango2_61_75"/>
    <protectedRange algorithmName="SHA-512" hashValue="XM8+0Jh5zLWw02PI0Lt8dLqjTcW5ulySion19FAnruDN6QRp4UwcVqdfQxnOQAItgpWG7rNsELzjwy0iXOonxw==" saltValue="Sd4WFUedDfLKoMQTDrxJuQ==" spinCount="100000" sqref="K206" name="Rango2_88_4_4_75"/>
    <protectedRange algorithmName="SHA-512" hashValue="EMMPgE8t/az1rHHzaZAQIhz+GQV0k2O/tQGA96sJqEEMzz1efIRa4CcLzC7iY9CCscto3g7dwz41haOE28iXYg==" saltValue="CVzFsG4X4LXUMo7796PiDQ==" spinCount="100000" sqref="L206:M206 J206 B206 D206:H206" name="Rango2_10_75"/>
    <protectedRange algorithmName="SHA-512" hashValue="6a5oYwZw9WJcgjqXpleUXH8uaqNEuymPPpeOb7lKBc1WoM6IG/DNyDLWmj2lYwxnZO2yhl+B61kwrxD9m9AdhQ==" saltValue="tdNQPzLQd+n9Ww064QJIaQ==" spinCount="100000" sqref="I207" name="Rango2_61_76"/>
    <protectedRange algorithmName="SHA-512" hashValue="XM8+0Jh5zLWw02PI0Lt8dLqjTcW5ulySion19FAnruDN6QRp4UwcVqdfQxnOQAItgpWG7rNsELzjwy0iXOonxw==" saltValue="Sd4WFUedDfLKoMQTDrxJuQ==" spinCount="100000" sqref="K207" name="Rango2_88_4_4_76"/>
    <protectedRange algorithmName="SHA-512" hashValue="EMMPgE8t/az1rHHzaZAQIhz+GQV0k2O/tQGA96sJqEEMzz1efIRa4CcLzC7iY9CCscto3g7dwz41haOE28iXYg==" saltValue="CVzFsG4X4LXUMo7796PiDQ==" spinCount="100000" sqref="L207:M207 J207 B207 D207:H207" name="Rango2_10_76"/>
    <protectedRange algorithmName="SHA-512" hashValue="6a5oYwZw9WJcgjqXpleUXH8uaqNEuymPPpeOb7lKBc1WoM6IG/DNyDLWmj2lYwxnZO2yhl+B61kwrxD9m9AdhQ==" saltValue="tdNQPzLQd+n9Ww064QJIaQ==" spinCount="100000" sqref="I208" name="Rango2_61_77"/>
    <protectedRange algorithmName="SHA-512" hashValue="XM8+0Jh5zLWw02PI0Lt8dLqjTcW5ulySion19FAnruDN6QRp4UwcVqdfQxnOQAItgpWG7rNsELzjwy0iXOonxw==" saltValue="Sd4WFUedDfLKoMQTDrxJuQ==" spinCount="100000" sqref="K208" name="Rango2_88_4_4_77"/>
    <protectedRange algorithmName="SHA-512" hashValue="EMMPgE8t/az1rHHzaZAQIhz+GQV0k2O/tQGA96sJqEEMzz1efIRa4CcLzC7iY9CCscto3g7dwz41haOE28iXYg==" saltValue="CVzFsG4X4LXUMo7796PiDQ==" spinCount="100000" sqref="L208:M208 J208 B208 D208:H208" name="Rango2_10_77"/>
    <protectedRange algorithmName="SHA-512" hashValue="6a5oYwZw9WJcgjqXpleUXH8uaqNEuymPPpeOb7lKBc1WoM6IG/DNyDLWmj2lYwxnZO2yhl+B61kwrxD9m9AdhQ==" saltValue="tdNQPzLQd+n9Ww064QJIaQ==" spinCount="100000" sqref="I209:I210" name="Rango2_61_78"/>
    <protectedRange algorithmName="SHA-512" hashValue="XM8+0Jh5zLWw02PI0Lt8dLqjTcW5ulySion19FAnruDN6QRp4UwcVqdfQxnOQAItgpWG7rNsELzjwy0iXOonxw==" saltValue="Sd4WFUedDfLKoMQTDrxJuQ==" spinCount="100000" sqref="K209:K210" name="Rango2_88_4_4_78"/>
    <protectedRange algorithmName="SHA-512" hashValue="EMMPgE8t/az1rHHzaZAQIhz+GQV0k2O/tQGA96sJqEEMzz1efIRa4CcLzC7iY9CCscto3g7dwz41haOE28iXYg==" saltValue="CVzFsG4X4LXUMo7796PiDQ==" spinCount="100000" sqref="L209:M210 J209:J210 B209:B210 D209:H210" name="Rango2_10_78"/>
    <protectedRange algorithmName="SHA-512" hashValue="6a5oYwZw9WJcgjqXpleUXH8uaqNEuymPPpeOb7lKBc1WoM6IG/DNyDLWmj2lYwxnZO2yhl+B61kwrxD9m9AdhQ==" saltValue="tdNQPzLQd+n9Ww064QJIaQ==" spinCount="100000" sqref="I211" name="Rango2_61_79"/>
    <protectedRange algorithmName="SHA-512" hashValue="XM8+0Jh5zLWw02PI0Lt8dLqjTcW5ulySion19FAnruDN6QRp4UwcVqdfQxnOQAItgpWG7rNsELzjwy0iXOonxw==" saltValue="Sd4WFUedDfLKoMQTDrxJuQ==" spinCount="100000" sqref="K211" name="Rango2_88_4_4_79"/>
    <protectedRange algorithmName="SHA-512" hashValue="EMMPgE8t/az1rHHzaZAQIhz+GQV0k2O/tQGA96sJqEEMzz1efIRa4CcLzC7iY9CCscto3g7dwz41haOE28iXYg==" saltValue="CVzFsG4X4LXUMo7796PiDQ==" spinCount="100000" sqref="L211:M211 J211 B211 D211:H211" name="Rango2_10_79"/>
    <protectedRange algorithmName="SHA-512" hashValue="6a5oYwZw9WJcgjqXpleUXH8uaqNEuymPPpeOb7lKBc1WoM6IG/DNyDLWmj2lYwxnZO2yhl+B61kwrxD9m9AdhQ==" saltValue="tdNQPzLQd+n9Ww064QJIaQ==" spinCount="100000" sqref="I212" name="Rango2_61_80"/>
    <protectedRange algorithmName="SHA-512" hashValue="XM8+0Jh5zLWw02PI0Lt8dLqjTcW5ulySion19FAnruDN6QRp4UwcVqdfQxnOQAItgpWG7rNsELzjwy0iXOonxw==" saltValue="Sd4WFUedDfLKoMQTDrxJuQ==" spinCount="100000" sqref="K212" name="Rango2_88_4_4_80"/>
    <protectedRange algorithmName="SHA-512" hashValue="EMMPgE8t/az1rHHzaZAQIhz+GQV0k2O/tQGA96sJqEEMzz1efIRa4CcLzC7iY9CCscto3g7dwz41haOE28iXYg==" saltValue="CVzFsG4X4LXUMo7796PiDQ==" spinCount="100000" sqref="L212:M212 J212 B212 D212:H212" name="Rango2_10_80"/>
    <protectedRange algorithmName="SHA-512" hashValue="6a5oYwZw9WJcgjqXpleUXH8uaqNEuymPPpeOb7lKBc1WoM6IG/DNyDLWmj2lYwxnZO2yhl+B61kwrxD9m9AdhQ==" saltValue="tdNQPzLQd+n9Ww064QJIaQ==" spinCount="100000" sqref="I213:I214" name="Rango2_61_81"/>
    <protectedRange algorithmName="SHA-512" hashValue="XM8+0Jh5zLWw02PI0Lt8dLqjTcW5ulySion19FAnruDN6QRp4UwcVqdfQxnOQAItgpWG7rNsELzjwy0iXOonxw==" saltValue="Sd4WFUedDfLKoMQTDrxJuQ==" spinCount="100000" sqref="K213:K214" name="Rango2_88_4_4_81"/>
    <protectedRange algorithmName="SHA-512" hashValue="EMMPgE8t/az1rHHzaZAQIhz+GQV0k2O/tQGA96sJqEEMzz1efIRa4CcLzC7iY9CCscto3g7dwz41haOE28iXYg==" saltValue="CVzFsG4X4LXUMo7796PiDQ==" spinCount="100000" sqref="L213:M214 J213:J214 B213:B214 D213:H214" name="Rango2_10_81"/>
    <protectedRange algorithmName="SHA-512" hashValue="6a5oYwZw9WJcgjqXpleUXH8uaqNEuymPPpeOb7lKBc1WoM6IG/DNyDLWmj2lYwxnZO2yhl+B61kwrxD9m9AdhQ==" saltValue="tdNQPzLQd+n9Ww064QJIaQ==" spinCount="100000" sqref="I215" name="Rango2_61_82"/>
    <protectedRange algorithmName="SHA-512" hashValue="XM8+0Jh5zLWw02PI0Lt8dLqjTcW5ulySion19FAnruDN6QRp4UwcVqdfQxnOQAItgpWG7rNsELzjwy0iXOonxw==" saltValue="Sd4WFUedDfLKoMQTDrxJuQ==" spinCount="100000" sqref="K215" name="Rango2_88_4_4_82"/>
    <protectedRange algorithmName="SHA-512" hashValue="EMMPgE8t/az1rHHzaZAQIhz+GQV0k2O/tQGA96sJqEEMzz1efIRa4CcLzC7iY9CCscto3g7dwz41haOE28iXYg==" saltValue="CVzFsG4X4LXUMo7796PiDQ==" spinCount="100000" sqref="L215:M215 J215 B215 D215:H215" name="Rango2_10_82"/>
    <protectedRange algorithmName="SHA-512" hashValue="6a5oYwZw9WJcgjqXpleUXH8uaqNEuymPPpeOb7lKBc1WoM6IG/DNyDLWmj2lYwxnZO2yhl+B61kwrxD9m9AdhQ==" saltValue="tdNQPzLQd+n9Ww064QJIaQ==" spinCount="100000" sqref="I216" name="Rango2_61_83"/>
    <protectedRange algorithmName="SHA-512" hashValue="XM8+0Jh5zLWw02PI0Lt8dLqjTcW5ulySion19FAnruDN6QRp4UwcVqdfQxnOQAItgpWG7rNsELzjwy0iXOonxw==" saltValue="Sd4WFUedDfLKoMQTDrxJuQ==" spinCount="100000" sqref="K216" name="Rango2_88_4_4_83"/>
    <protectedRange algorithmName="SHA-512" hashValue="EMMPgE8t/az1rHHzaZAQIhz+GQV0k2O/tQGA96sJqEEMzz1efIRa4CcLzC7iY9CCscto3g7dwz41haOE28iXYg==" saltValue="CVzFsG4X4LXUMo7796PiDQ==" spinCount="100000" sqref="L216:M216 J216 B216 D216:H216" name="Rango2_10_83"/>
    <protectedRange algorithmName="SHA-512" hashValue="6a5oYwZw9WJcgjqXpleUXH8uaqNEuymPPpeOb7lKBc1WoM6IG/DNyDLWmj2lYwxnZO2yhl+B61kwrxD9m9AdhQ==" saltValue="tdNQPzLQd+n9Ww064QJIaQ==" spinCount="100000" sqref="I217" name="Rango2_61_84"/>
    <protectedRange algorithmName="SHA-512" hashValue="XM8+0Jh5zLWw02PI0Lt8dLqjTcW5ulySion19FAnruDN6QRp4UwcVqdfQxnOQAItgpWG7rNsELzjwy0iXOonxw==" saltValue="Sd4WFUedDfLKoMQTDrxJuQ==" spinCount="100000" sqref="K217" name="Rango2_88_4_4_84"/>
    <protectedRange algorithmName="SHA-512" hashValue="EMMPgE8t/az1rHHzaZAQIhz+GQV0k2O/tQGA96sJqEEMzz1efIRa4CcLzC7iY9CCscto3g7dwz41haOE28iXYg==" saltValue="CVzFsG4X4LXUMo7796PiDQ==" spinCount="100000" sqref="L217:M217 J217 B217 D217:H217" name="Rango2_10_84"/>
    <protectedRange algorithmName="SHA-512" hashValue="6a5oYwZw9WJcgjqXpleUXH8uaqNEuymPPpeOb7lKBc1WoM6IG/DNyDLWmj2lYwxnZO2yhl+B61kwrxD9m9AdhQ==" saltValue="tdNQPzLQd+n9Ww064QJIaQ==" spinCount="100000" sqref="I218" name="Rango2_61_85"/>
    <protectedRange algorithmName="SHA-512" hashValue="XM8+0Jh5zLWw02PI0Lt8dLqjTcW5ulySion19FAnruDN6QRp4UwcVqdfQxnOQAItgpWG7rNsELzjwy0iXOonxw==" saltValue="Sd4WFUedDfLKoMQTDrxJuQ==" spinCount="100000" sqref="K218" name="Rango2_88_4_4_85"/>
    <protectedRange algorithmName="SHA-512" hashValue="EMMPgE8t/az1rHHzaZAQIhz+GQV0k2O/tQGA96sJqEEMzz1efIRa4CcLzC7iY9CCscto3g7dwz41haOE28iXYg==" saltValue="CVzFsG4X4LXUMo7796PiDQ==" spinCount="100000" sqref="L218:M218 J218 B218 D218:H218" name="Rango2_10_85"/>
    <protectedRange algorithmName="SHA-512" hashValue="6a5oYwZw9WJcgjqXpleUXH8uaqNEuymPPpeOb7lKBc1WoM6IG/DNyDLWmj2lYwxnZO2yhl+B61kwrxD9m9AdhQ==" saltValue="tdNQPzLQd+n9Ww064QJIaQ==" spinCount="100000" sqref="I219" name="Rango2_61_86"/>
    <protectedRange algorithmName="SHA-512" hashValue="XM8+0Jh5zLWw02PI0Lt8dLqjTcW5ulySion19FAnruDN6QRp4UwcVqdfQxnOQAItgpWG7rNsELzjwy0iXOonxw==" saltValue="Sd4WFUedDfLKoMQTDrxJuQ==" spinCount="100000" sqref="K219" name="Rango2_88_4_4_86"/>
    <protectedRange algorithmName="SHA-512" hashValue="EMMPgE8t/az1rHHzaZAQIhz+GQV0k2O/tQGA96sJqEEMzz1efIRa4CcLzC7iY9CCscto3g7dwz41haOE28iXYg==" saltValue="CVzFsG4X4LXUMo7796PiDQ==" spinCount="100000" sqref="L219:M219 J219 B219 D219:H219" name="Rango2_10_86"/>
    <protectedRange algorithmName="SHA-512" hashValue="6a5oYwZw9WJcgjqXpleUXH8uaqNEuymPPpeOb7lKBc1WoM6IG/DNyDLWmj2lYwxnZO2yhl+B61kwrxD9m9AdhQ==" saltValue="tdNQPzLQd+n9Ww064QJIaQ==" spinCount="100000" sqref="I220" name="Rango2_61_87"/>
    <protectedRange algorithmName="SHA-512" hashValue="XM8+0Jh5zLWw02PI0Lt8dLqjTcW5ulySion19FAnruDN6QRp4UwcVqdfQxnOQAItgpWG7rNsELzjwy0iXOonxw==" saltValue="Sd4WFUedDfLKoMQTDrxJuQ==" spinCount="100000" sqref="K220" name="Rango2_88_4_4_87"/>
    <protectedRange algorithmName="SHA-512" hashValue="EMMPgE8t/az1rHHzaZAQIhz+GQV0k2O/tQGA96sJqEEMzz1efIRa4CcLzC7iY9CCscto3g7dwz41haOE28iXYg==" saltValue="CVzFsG4X4LXUMo7796PiDQ==" spinCount="100000" sqref="L220:M220 J220 B220 D220:H220" name="Rango2_10_87"/>
    <protectedRange algorithmName="SHA-512" hashValue="6a5oYwZw9WJcgjqXpleUXH8uaqNEuymPPpeOb7lKBc1WoM6IG/DNyDLWmj2lYwxnZO2yhl+B61kwrxD9m9AdhQ==" saltValue="tdNQPzLQd+n9Ww064QJIaQ==" spinCount="100000" sqref="I221" name="Rango2_61_88"/>
    <protectedRange algorithmName="SHA-512" hashValue="XM8+0Jh5zLWw02PI0Lt8dLqjTcW5ulySion19FAnruDN6QRp4UwcVqdfQxnOQAItgpWG7rNsELzjwy0iXOonxw==" saltValue="Sd4WFUedDfLKoMQTDrxJuQ==" spinCount="100000" sqref="K221" name="Rango2_88_4_4_88"/>
    <protectedRange algorithmName="SHA-512" hashValue="EMMPgE8t/az1rHHzaZAQIhz+GQV0k2O/tQGA96sJqEEMzz1efIRa4CcLzC7iY9CCscto3g7dwz41haOE28iXYg==" saltValue="CVzFsG4X4LXUMo7796PiDQ==" spinCount="100000" sqref="L221:M221 J221 B221 D221:H221" name="Rango2_10_88"/>
    <protectedRange algorithmName="SHA-512" hashValue="6a5oYwZw9WJcgjqXpleUXH8uaqNEuymPPpeOb7lKBc1WoM6IG/DNyDLWmj2lYwxnZO2yhl+B61kwrxD9m9AdhQ==" saltValue="tdNQPzLQd+n9Ww064QJIaQ==" spinCount="100000" sqref="I222" name="Rango2_61_89"/>
    <protectedRange algorithmName="SHA-512" hashValue="XM8+0Jh5zLWw02PI0Lt8dLqjTcW5ulySion19FAnruDN6QRp4UwcVqdfQxnOQAItgpWG7rNsELzjwy0iXOonxw==" saltValue="Sd4WFUedDfLKoMQTDrxJuQ==" spinCount="100000" sqref="K222" name="Rango2_88_4_4_89"/>
    <protectedRange algorithmName="SHA-512" hashValue="EMMPgE8t/az1rHHzaZAQIhz+GQV0k2O/tQGA96sJqEEMzz1efIRa4CcLzC7iY9CCscto3g7dwz41haOE28iXYg==" saltValue="CVzFsG4X4LXUMo7796PiDQ==" spinCount="100000" sqref="L222:M222 J222 B222 D222:H222" name="Rango2_10_89"/>
    <protectedRange algorithmName="SHA-512" hashValue="6a5oYwZw9WJcgjqXpleUXH8uaqNEuymPPpeOb7lKBc1WoM6IG/DNyDLWmj2lYwxnZO2yhl+B61kwrxD9m9AdhQ==" saltValue="tdNQPzLQd+n9Ww064QJIaQ==" spinCount="100000" sqref="I223" name="Rango2_61_90"/>
    <protectedRange algorithmName="SHA-512" hashValue="XM8+0Jh5zLWw02PI0Lt8dLqjTcW5ulySion19FAnruDN6QRp4UwcVqdfQxnOQAItgpWG7rNsELzjwy0iXOonxw==" saltValue="Sd4WFUedDfLKoMQTDrxJuQ==" spinCount="100000" sqref="K223" name="Rango2_88_4_4_90"/>
    <protectedRange algorithmName="SHA-512" hashValue="EMMPgE8t/az1rHHzaZAQIhz+GQV0k2O/tQGA96sJqEEMzz1efIRa4CcLzC7iY9CCscto3g7dwz41haOE28iXYg==" saltValue="CVzFsG4X4LXUMo7796PiDQ==" spinCount="100000" sqref="L223:M223 J223 B223 D223:H223" name="Rango2_10_90"/>
    <protectedRange algorithmName="SHA-512" hashValue="6a5oYwZw9WJcgjqXpleUXH8uaqNEuymPPpeOb7lKBc1WoM6IG/DNyDLWmj2lYwxnZO2yhl+B61kwrxD9m9AdhQ==" saltValue="tdNQPzLQd+n9Ww064QJIaQ==" spinCount="100000" sqref="I224" name="Rango2_61_91"/>
    <protectedRange algorithmName="SHA-512" hashValue="XM8+0Jh5zLWw02PI0Lt8dLqjTcW5ulySion19FAnruDN6QRp4UwcVqdfQxnOQAItgpWG7rNsELzjwy0iXOonxw==" saltValue="Sd4WFUedDfLKoMQTDrxJuQ==" spinCount="100000" sqref="K224" name="Rango2_88_4_4_91"/>
    <protectedRange algorithmName="SHA-512" hashValue="EMMPgE8t/az1rHHzaZAQIhz+GQV0k2O/tQGA96sJqEEMzz1efIRa4CcLzC7iY9CCscto3g7dwz41haOE28iXYg==" saltValue="CVzFsG4X4LXUMo7796PiDQ==" spinCount="100000" sqref="L224:M224 J224 B224 D224:H224" name="Rango2_10_91"/>
    <protectedRange algorithmName="SHA-512" hashValue="6a5oYwZw9WJcgjqXpleUXH8uaqNEuymPPpeOb7lKBc1WoM6IG/DNyDLWmj2lYwxnZO2yhl+B61kwrxD9m9AdhQ==" saltValue="tdNQPzLQd+n9Ww064QJIaQ==" spinCount="100000" sqref="I225" name="Rango2_61_92"/>
    <protectedRange algorithmName="SHA-512" hashValue="XM8+0Jh5zLWw02PI0Lt8dLqjTcW5ulySion19FAnruDN6QRp4UwcVqdfQxnOQAItgpWG7rNsELzjwy0iXOonxw==" saltValue="Sd4WFUedDfLKoMQTDrxJuQ==" spinCount="100000" sqref="K225" name="Rango2_88_4_4_92"/>
    <protectedRange algorithmName="SHA-512" hashValue="EMMPgE8t/az1rHHzaZAQIhz+GQV0k2O/tQGA96sJqEEMzz1efIRa4CcLzC7iY9CCscto3g7dwz41haOE28iXYg==" saltValue="CVzFsG4X4LXUMo7796PiDQ==" spinCount="100000" sqref="L225:M225 J225 B225 D225:H225" name="Rango2_10_92"/>
    <protectedRange algorithmName="SHA-512" hashValue="6a5oYwZw9WJcgjqXpleUXH8uaqNEuymPPpeOb7lKBc1WoM6IG/DNyDLWmj2lYwxnZO2yhl+B61kwrxD9m9AdhQ==" saltValue="tdNQPzLQd+n9Ww064QJIaQ==" spinCount="100000" sqref="I226" name="Rango2_61_93"/>
    <protectedRange algorithmName="SHA-512" hashValue="XM8+0Jh5zLWw02PI0Lt8dLqjTcW5ulySion19FAnruDN6QRp4UwcVqdfQxnOQAItgpWG7rNsELzjwy0iXOonxw==" saltValue="Sd4WFUedDfLKoMQTDrxJuQ==" spinCount="100000" sqref="K226" name="Rango2_88_4_4_93"/>
    <protectedRange algorithmName="SHA-512" hashValue="EMMPgE8t/az1rHHzaZAQIhz+GQV0k2O/tQGA96sJqEEMzz1efIRa4CcLzC7iY9CCscto3g7dwz41haOE28iXYg==" saltValue="CVzFsG4X4LXUMo7796PiDQ==" spinCount="100000" sqref="L226:M226 J226 B226 D226:H226" name="Rango2_10_93"/>
    <protectedRange algorithmName="SHA-512" hashValue="6a5oYwZw9WJcgjqXpleUXH8uaqNEuymPPpeOb7lKBc1WoM6IG/DNyDLWmj2lYwxnZO2yhl+B61kwrxD9m9AdhQ==" saltValue="tdNQPzLQd+n9Ww064QJIaQ==" spinCount="100000" sqref="I227" name="Rango2_61_94"/>
    <protectedRange algorithmName="SHA-512" hashValue="XM8+0Jh5zLWw02PI0Lt8dLqjTcW5ulySion19FAnruDN6QRp4UwcVqdfQxnOQAItgpWG7rNsELzjwy0iXOonxw==" saltValue="Sd4WFUedDfLKoMQTDrxJuQ==" spinCount="100000" sqref="K227" name="Rango2_88_4_4_94"/>
    <protectedRange algorithmName="SHA-512" hashValue="EMMPgE8t/az1rHHzaZAQIhz+GQV0k2O/tQGA96sJqEEMzz1efIRa4CcLzC7iY9CCscto3g7dwz41haOE28iXYg==" saltValue="CVzFsG4X4LXUMo7796PiDQ==" spinCount="100000" sqref="L227:M227 J227 B227 D227:H227" name="Rango2_10_94"/>
    <protectedRange algorithmName="SHA-512" hashValue="6a5oYwZw9WJcgjqXpleUXH8uaqNEuymPPpeOb7lKBc1WoM6IG/DNyDLWmj2lYwxnZO2yhl+B61kwrxD9m9AdhQ==" saltValue="tdNQPzLQd+n9Ww064QJIaQ==" spinCount="100000" sqref="I228" name="Rango2_61_95"/>
    <protectedRange algorithmName="SHA-512" hashValue="XM8+0Jh5zLWw02PI0Lt8dLqjTcW5ulySion19FAnruDN6QRp4UwcVqdfQxnOQAItgpWG7rNsELzjwy0iXOonxw==" saltValue="Sd4WFUedDfLKoMQTDrxJuQ==" spinCount="100000" sqref="K228" name="Rango2_88_4_4_95"/>
    <protectedRange algorithmName="SHA-512" hashValue="EMMPgE8t/az1rHHzaZAQIhz+GQV0k2O/tQGA96sJqEEMzz1efIRa4CcLzC7iY9CCscto3g7dwz41haOE28iXYg==" saltValue="CVzFsG4X4LXUMo7796PiDQ==" spinCount="100000" sqref="L228:M228 J228 B228 D228:H228" name="Rango2_10_95"/>
    <protectedRange algorithmName="SHA-512" hashValue="RQ91b7oAw60DVtcgB2vRpial2kSdzJx5guGCTYUwXYkKrtrUHfiYnLf9R+SNpYXlJDYpyEJLhcWwP0EqNN86dQ==" saltValue="W3RbH3zrcY9sy39xNwXNxg==" spinCount="100000" sqref="BA188:BI188 BV188:BY188" name="Rango2_88_99_88"/>
    <protectedRange algorithmName="SHA-512" hashValue="fMbmUM1DQ7FuAPRNvFL5mPdHUYjQnlLFhkuaxvHguaqR7aWyDxcmJs0jLYQfQKY+oyhsMb4Lew4VL6i7um3/ew==" saltValue="ydaTm0CeH8+/cYqoL/AMaQ==" spinCount="100000" sqref="AU188 AW188:AZ188" name="Rango2_88_91_84"/>
    <protectedRange algorithmName="SHA-512" hashValue="CHipOQaT63FWw628cQcXXJRZlrbNZ7OgmnEbDx38UmmH7z19GRYEzXFiVOzHAy1OAaAbST7g2bHZHDKQp2qm3w==" saltValue="iRVuL+373yLHv0ZHzS9qog==" spinCount="100000" sqref="AG188:AH188 AJ188 AL188" name="Rango2_88_7_5_88"/>
    <protectedRange algorithmName="SHA-512" hashValue="NkG6oHuDGvGBEiLAAq8MEJHEfLQUMyjihfH+DBXhT+eQW0r1yri7tOJEFRM9nbOejjjXiviq9RFo7KB7wF+xJA==" saltValue="bpjB0AAANu2X/PeR3eiFkA==" spinCount="100000" sqref="AM188:AS188" name="Rango2_88_65_85"/>
    <protectedRange algorithmName="SHA-512" hashValue="fPHvtIAf3pQeZUoAI9C2/vdXMHBpqqEq+67P5Ypyu4+9IWqs3yc9TZcMWQ0THLxUwqseQPyVvakuYFtCwJHsxA==" saltValue="QHIogSs2PrwAfdqa9PAOFQ==" spinCount="100000" sqref="AC188" name="Rango2_88_5_5_85"/>
    <protectedRange algorithmName="SHA-512" hashValue="LEEeiU6pKqm7TAP46VGlz0q+evvFwpT/0iLpRuWuQ7MacbP0OGL1/FSmrIEOg2rb6M+Jla2bPbVWiGag27j87w==" saltValue="HEVt+pS5OloNDlqSnzGLLw==" spinCount="100000" sqref="AI188" name="Rango2_8_7_85"/>
    <protectedRange algorithmName="SHA-512" hashValue="AYYX88LSDB6RDNMvSqt0KPGWPjBqTk56tMxTOlv5QD61MGTKAAQnSnudvNDWPN0Bbllh2qRQC+P5uq7goxjdrw==" saltValue="i/iPMewnks1FoXYOjKMEVg==" spinCount="100000" sqref="AB188" name="Rango2_87_6_85"/>
    <protectedRange algorithmName="SHA-512" hashValue="NUll9P9xh7KbSfMYpMxsRZLfDw/y/AzW2LSWlpXVscBDqiAxmzo71xjs+a2lh+jRa7pceOC849slke4+ZKx8LA==" saltValue="8qbkKpQ+CiQuLnqgShNvXA==" spinCount="100000" sqref="T188" name="Rango2_88_6_85"/>
    <protectedRange algorithmName="SHA-512" hashValue="KHhv3JU/LRdRrRTxxkgFceEHPZ5UzadmpZRZR3zmQRnPvkUJZuanRafIJ+qde0IWwLZSvFIQDyUAHq6v6k7XIg==" saltValue="2GKG1kCzVNNcn+vbOPuhJA==" spinCount="100000" sqref="Q188" name="Rango2_2_5_85"/>
    <protectedRange algorithmName="SHA-512" hashValue="RQ91b7oAw60DVtcgB2vRpial2kSdzJx5guGCTYUwXYkKrtrUHfiYnLf9R+SNpYXlJDYpyEJLhcWwP0EqNN86dQ==" saltValue="W3RbH3zrcY9sy39xNwXNxg==" spinCount="100000" sqref="BA189:BI189 BV189:BY189" name="Rango2_88_99_89"/>
    <protectedRange algorithmName="SHA-512" hashValue="fMbmUM1DQ7FuAPRNvFL5mPdHUYjQnlLFhkuaxvHguaqR7aWyDxcmJs0jLYQfQKY+oyhsMb4Lew4VL6i7um3/ew==" saltValue="ydaTm0CeH8+/cYqoL/AMaQ==" spinCount="100000" sqref="AU189 AW189:AZ189" name="Rango2_88_91_85"/>
    <protectedRange algorithmName="SHA-512" hashValue="CHipOQaT63FWw628cQcXXJRZlrbNZ7OgmnEbDx38UmmH7z19GRYEzXFiVOzHAy1OAaAbST7g2bHZHDKQp2qm3w==" saltValue="iRVuL+373yLHv0ZHzS9qog==" spinCount="100000" sqref="AG189:AH189 AJ189 AL189" name="Rango2_88_7_5_89"/>
    <protectedRange algorithmName="SHA-512" hashValue="NkG6oHuDGvGBEiLAAq8MEJHEfLQUMyjihfH+DBXhT+eQW0r1yri7tOJEFRM9nbOejjjXiviq9RFo7KB7wF+xJA==" saltValue="bpjB0AAANu2X/PeR3eiFkA==" spinCount="100000" sqref="AM189:AS189" name="Rango2_88_65_86"/>
    <protectedRange algorithmName="SHA-512" hashValue="fPHvtIAf3pQeZUoAI9C2/vdXMHBpqqEq+67P5Ypyu4+9IWqs3yc9TZcMWQ0THLxUwqseQPyVvakuYFtCwJHsxA==" saltValue="QHIogSs2PrwAfdqa9PAOFQ==" spinCount="100000" sqref="AC189" name="Rango2_88_5_5_86"/>
    <protectedRange algorithmName="SHA-512" hashValue="LEEeiU6pKqm7TAP46VGlz0q+evvFwpT/0iLpRuWuQ7MacbP0OGL1/FSmrIEOg2rb6M+Jla2bPbVWiGag27j87w==" saltValue="HEVt+pS5OloNDlqSnzGLLw==" spinCount="100000" sqref="AI189" name="Rango2_8_7_86"/>
    <protectedRange algorithmName="SHA-512" hashValue="AYYX88LSDB6RDNMvSqt0KPGWPjBqTk56tMxTOlv5QD61MGTKAAQnSnudvNDWPN0Bbllh2qRQC+P5uq7goxjdrw==" saltValue="i/iPMewnks1FoXYOjKMEVg==" spinCount="100000" sqref="AB189" name="Rango2_87_6_86"/>
    <protectedRange algorithmName="SHA-512" hashValue="NUll9P9xh7KbSfMYpMxsRZLfDw/y/AzW2LSWlpXVscBDqiAxmzo71xjs+a2lh+jRa7pceOC849slke4+ZKx8LA==" saltValue="8qbkKpQ+CiQuLnqgShNvXA==" spinCount="100000" sqref="T189" name="Rango2_88_6_86"/>
    <protectedRange algorithmName="SHA-512" hashValue="KHhv3JU/LRdRrRTxxkgFceEHPZ5UzadmpZRZR3zmQRnPvkUJZuanRafIJ+qde0IWwLZSvFIQDyUAHq6v6k7XIg==" saltValue="2GKG1kCzVNNcn+vbOPuhJA==" spinCount="100000" sqref="Q189" name="Rango2_2_5_86"/>
    <protectedRange algorithmName="SHA-512" hashValue="RQ91b7oAw60DVtcgB2vRpial2kSdzJx5guGCTYUwXYkKrtrUHfiYnLf9R+SNpYXlJDYpyEJLhcWwP0EqNN86dQ==" saltValue="W3RbH3zrcY9sy39xNwXNxg==" spinCount="100000" sqref="BA190:BI190 BV190:BY190" name="Rango2_88_99_90"/>
    <protectedRange algorithmName="SHA-512" hashValue="fMbmUM1DQ7FuAPRNvFL5mPdHUYjQnlLFhkuaxvHguaqR7aWyDxcmJs0jLYQfQKY+oyhsMb4Lew4VL6i7um3/ew==" saltValue="ydaTm0CeH8+/cYqoL/AMaQ==" spinCount="100000" sqref="AU190 AW190:AZ190" name="Rango2_88_91_86"/>
    <protectedRange algorithmName="SHA-512" hashValue="CHipOQaT63FWw628cQcXXJRZlrbNZ7OgmnEbDx38UmmH7z19GRYEzXFiVOzHAy1OAaAbST7g2bHZHDKQp2qm3w==" saltValue="iRVuL+373yLHv0ZHzS9qog==" spinCount="100000" sqref="AG190:AH190 AJ190 AL190" name="Rango2_88_7_5_90"/>
    <protectedRange algorithmName="SHA-512" hashValue="NkG6oHuDGvGBEiLAAq8MEJHEfLQUMyjihfH+DBXhT+eQW0r1yri7tOJEFRM9nbOejjjXiviq9RFo7KB7wF+xJA==" saltValue="bpjB0AAANu2X/PeR3eiFkA==" spinCount="100000" sqref="AM190:AS190" name="Rango2_88_65_87"/>
    <protectedRange algorithmName="SHA-512" hashValue="fPHvtIAf3pQeZUoAI9C2/vdXMHBpqqEq+67P5Ypyu4+9IWqs3yc9TZcMWQ0THLxUwqseQPyVvakuYFtCwJHsxA==" saltValue="QHIogSs2PrwAfdqa9PAOFQ==" spinCount="100000" sqref="AC190" name="Rango2_88_5_5_87"/>
    <protectedRange algorithmName="SHA-512" hashValue="LEEeiU6pKqm7TAP46VGlz0q+evvFwpT/0iLpRuWuQ7MacbP0OGL1/FSmrIEOg2rb6M+Jla2bPbVWiGag27j87w==" saltValue="HEVt+pS5OloNDlqSnzGLLw==" spinCount="100000" sqref="AI190" name="Rango2_8_7_87"/>
    <protectedRange algorithmName="SHA-512" hashValue="AYYX88LSDB6RDNMvSqt0KPGWPjBqTk56tMxTOlv5QD61MGTKAAQnSnudvNDWPN0Bbllh2qRQC+P5uq7goxjdrw==" saltValue="i/iPMewnks1FoXYOjKMEVg==" spinCount="100000" sqref="AB190" name="Rango2_87_6_87"/>
    <protectedRange algorithmName="SHA-512" hashValue="NUll9P9xh7KbSfMYpMxsRZLfDw/y/AzW2LSWlpXVscBDqiAxmzo71xjs+a2lh+jRa7pceOC849slke4+ZKx8LA==" saltValue="8qbkKpQ+CiQuLnqgShNvXA==" spinCount="100000" sqref="T190" name="Rango2_88_6_87"/>
    <protectedRange algorithmName="SHA-512" hashValue="KHhv3JU/LRdRrRTxxkgFceEHPZ5UzadmpZRZR3zmQRnPvkUJZuanRafIJ+qde0IWwLZSvFIQDyUAHq6v6k7XIg==" saltValue="2GKG1kCzVNNcn+vbOPuhJA==" spinCount="100000" sqref="Q190" name="Rango2_2_5_87"/>
    <protectedRange algorithmName="SHA-512" hashValue="RQ91b7oAw60DVtcgB2vRpial2kSdzJx5guGCTYUwXYkKrtrUHfiYnLf9R+SNpYXlJDYpyEJLhcWwP0EqNN86dQ==" saltValue="W3RbH3zrcY9sy39xNwXNxg==" spinCount="100000" sqref="BA191:BI191 BV191:BY191" name="Rango2_88_99_91"/>
    <protectedRange algorithmName="SHA-512" hashValue="fMbmUM1DQ7FuAPRNvFL5mPdHUYjQnlLFhkuaxvHguaqR7aWyDxcmJs0jLYQfQKY+oyhsMb4Lew4VL6i7um3/ew==" saltValue="ydaTm0CeH8+/cYqoL/AMaQ==" spinCount="100000" sqref="AU191 AW191:AZ191" name="Rango2_88_91_87"/>
    <protectedRange algorithmName="SHA-512" hashValue="CHipOQaT63FWw628cQcXXJRZlrbNZ7OgmnEbDx38UmmH7z19GRYEzXFiVOzHAy1OAaAbST7g2bHZHDKQp2qm3w==" saltValue="iRVuL+373yLHv0ZHzS9qog==" spinCount="100000" sqref="AG191:AH191 AJ191 AL191" name="Rango2_88_7_5_91"/>
    <protectedRange algorithmName="SHA-512" hashValue="NkG6oHuDGvGBEiLAAq8MEJHEfLQUMyjihfH+DBXhT+eQW0r1yri7tOJEFRM9nbOejjjXiviq9RFo7KB7wF+xJA==" saltValue="bpjB0AAANu2X/PeR3eiFkA==" spinCount="100000" sqref="AM191:AS191" name="Rango2_88_65_88"/>
    <protectedRange algorithmName="SHA-512" hashValue="fPHvtIAf3pQeZUoAI9C2/vdXMHBpqqEq+67P5Ypyu4+9IWqs3yc9TZcMWQ0THLxUwqseQPyVvakuYFtCwJHsxA==" saltValue="QHIogSs2PrwAfdqa9PAOFQ==" spinCount="100000" sqref="AC191" name="Rango2_88_5_5_88"/>
    <protectedRange algorithmName="SHA-512" hashValue="LEEeiU6pKqm7TAP46VGlz0q+evvFwpT/0iLpRuWuQ7MacbP0OGL1/FSmrIEOg2rb6M+Jla2bPbVWiGag27j87w==" saltValue="HEVt+pS5OloNDlqSnzGLLw==" spinCount="100000" sqref="AI191" name="Rango2_8_7_88"/>
    <protectedRange algorithmName="SHA-512" hashValue="AYYX88LSDB6RDNMvSqt0KPGWPjBqTk56tMxTOlv5QD61MGTKAAQnSnudvNDWPN0Bbllh2qRQC+P5uq7goxjdrw==" saltValue="i/iPMewnks1FoXYOjKMEVg==" spinCount="100000" sqref="AB191" name="Rango2_87_6_88"/>
    <protectedRange algorithmName="SHA-512" hashValue="NUll9P9xh7KbSfMYpMxsRZLfDw/y/AzW2LSWlpXVscBDqiAxmzo71xjs+a2lh+jRa7pceOC849slke4+ZKx8LA==" saltValue="8qbkKpQ+CiQuLnqgShNvXA==" spinCount="100000" sqref="T191" name="Rango2_88_6_88"/>
    <protectedRange algorithmName="SHA-512" hashValue="KHhv3JU/LRdRrRTxxkgFceEHPZ5UzadmpZRZR3zmQRnPvkUJZuanRafIJ+qde0IWwLZSvFIQDyUAHq6v6k7XIg==" saltValue="2GKG1kCzVNNcn+vbOPuhJA==" spinCount="100000" sqref="Q191" name="Rango2_2_5_88"/>
    <protectedRange algorithmName="SHA-512" hashValue="RQ91b7oAw60DVtcgB2vRpial2kSdzJx5guGCTYUwXYkKrtrUHfiYnLf9R+SNpYXlJDYpyEJLhcWwP0EqNN86dQ==" saltValue="W3RbH3zrcY9sy39xNwXNxg==" spinCount="100000" sqref="BA192:BI192 BV192:BY192" name="Rango2_88_99_92"/>
    <protectedRange algorithmName="SHA-512" hashValue="fMbmUM1DQ7FuAPRNvFL5mPdHUYjQnlLFhkuaxvHguaqR7aWyDxcmJs0jLYQfQKY+oyhsMb4Lew4VL6i7um3/ew==" saltValue="ydaTm0CeH8+/cYqoL/AMaQ==" spinCount="100000" sqref="AU192 AW192:AZ192" name="Rango2_88_91_88"/>
    <protectedRange algorithmName="SHA-512" hashValue="CHipOQaT63FWw628cQcXXJRZlrbNZ7OgmnEbDx38UmmH7z19GRYEzXFiVOzHAy1OAaAbST7g2bHZHDKQp2qm3w==" saltValue="iRVuL+373yLHv0ZHzS9qog==" spinCount="100000" sqref="AG192:AH192 AJ192 AL192" name="Rango2_88_7_5_92"/>
    <protectedRange algorithmName="SHA-512" hashValue="NkG6oHuDGvGBEiLAAq8MEJHEfLQUMyjihfH+DBXhT+eQW0r1yri7tOJEFRM9nbOejjjXiviq9RFo7KB7wF+xJA==" saltValue="bpjB0AAANu2X/PeR3eiFkA==" spinCount="100000" sqref="AM192:AS192" name="Rango2_88_65_89"/>
    <protectedRange algorithmName="SHA-512" hashValue="fPHvtIAf3pQeZUoAI9C2/vdXMHBpqqEq+67P5Ypyu4+9IWqs3yc9TZcMWQ0THLxUwqseQPyVvakuYFtCwJHsxA==" saltValue="QHIogSs2PrwAfdqa9PAOFQ==" spinCount="100000" sqref="AC192" name="Rango2_88_5_5_89"/>
    <protectedRange algorithmName="SHA-512" hashValue="LEEeiU6pKqm7TAP46VGlz0q+evvFwpT/0iLpRuWuQ7MacbP0OGL1/FSmrIEOg2rb6M+Jla2bPbVWiGag27j87w==" saltValue="HEVt+pS5OloNDlqSnzGLLw==" spinCount="100000" sqref="AI192" name="Rango2_8_7_89"/>
    <protectedRange algorithmName="SHA-512" hashValue="AYYX88LSDB6RDNMvSqt0KPGWPjBqTk56tMxTOlv5QD61MGTKAAQnSnudvNDWPN0Bbllh2qRQC+P5uq7goxjdrw==" saltValue="i/iPMewnks1FoXYOjKMEVg==" spinCount="100000" sqref="AB192" name="Rango2_87_6_89"/>
    <protectedRange algorithmName="SHA-512" hashValue="NUll9P9xh7KbSfMYpMxsRZLfDw/y/AzW2LSWlpXVscBDqiAxmzo71xjs+a2lh+jRa7pceOC849slke4+ZKx8LA==" saltValue="8qbkKpQ+CiQuLnqgShNvXA==" spinCount="100000" sqref="T192" name="Rango2_88_6_89"/>
    <protectedRange algorithmName="SHA-512" hashValue="KHhv3JU/LRdRrRTxxkgFceEHPZ5UzadmpZRZR3zmQRnPvkUJZuanRafIJ+qde0IWwLZSvFIQDyUAHq6v6k7XIg==" saltValue="2GKG1kCzVNNcn+vbOPuhJA==" spinCount="100000" sqref="Q192" name="Rango2_2_5_89"/>
    <protectedRange algorithmName="SHA-512" hashValue="RQ91b7oAw60DVtcgB2vRpial2kSdzJx5guGCTYUwXYkKrtrUHfiYnLf9R+SNpYXlJDYpyEJLhcWwP0EqNN86dQ==" saltValue="W3RbH3zrcY9sy39xNwXNxg==" spinCount="100000" sqref="BA193:BI194 BV193:BY194" name="Rango2_88_99_93"/>
    <protectedRange algorithmName="SHA-512" hashValue="fMbmUM1DQ7FuAPRNvFL5mPdHUYjQnlLFhkuaxvHguaqR7aWyDxcmJs0jLYQfQKY+oyhsMb4Lew4VL6i7um3/ew==" saltValue="ydaTm0CeH8+/cYqoL/AMaQ==" spinCount="100000" sqref="AU193:AU194 AW193:AZ194" name="Rango2_88_91_89"/>
    <protectedRange algorithmName="SHA-512" hashValue="CHipOQaT63FWw628cQcXXJRZlrbNZ7OgmnEbDx38UmmH7z19GRYEzXFiVOzHAy1OAaAbST7g2bHZHDKQp2qm3w==" saltValue="iRVuL+373yLHv0ZHzS9qog==" spinCount="100000" sqref="AG193:AH194 AJ193:AJ194 AL193:AL194" name="Rango2_88_7_5_93"/>
    <protectedRange algorithmName="SHA-512" hashValue="NkG6oHuDGvGBEiLAAq8MEJHEfLQUMyjihfH+DBXhT+eQW0r1yri7tOJEFRM9nbOejjjXiviq9RFo7KB7wF+xJA==" saltValue="bpjB0AAANu2X/PeR3eiFkA==" spinCount="100000" sqref="AM193:AS194" name="Rango2_88_65_90"/>
    <protectedRange algorithmName="SHA-512" hashValue="fPHvtIAf3pQeZUoAI9C2/vdXMHBpqqEq+67P5Ypyu4+9IWqs3yc9TZcMWQ0THLxUwqseQPyVvakuYFtCwJHsxA==" saltValue="QHIogSs2PrwAfdqa9PAOFQ==" spinCount="100000" sqref="AC193:AC194" name="Rango2_88_5_5_90"/>
    <protectedRange algorithmName="SHA-512" hashValue="LEEeiU6pKqm7TAP46VGlz0q+evvFwpT/0iLpRuWuQ7MacbP0OGL1/FSmrIEOg2rb6M+Jla2bPbVWiGag27j87w==" saltValue="HEVt+pS5OloNDlqSnzGLLw==" spinCount="100000" sqref="AI193:AI194" name="Rango2_8_7_90"/>
    <protectedRange algorithmName="SHA-512" hashValue="AYYX88LSDB6RDNMvSqt0KPGWPjBqTk56tMxTOlv5QD61MGTKAAQnSnudvNDWPN0Bbllh2qRQC+P5uq7goxjdrw==" saltValue="i/iPMewnks1FoXYOjKMEVg==" spinCount="100000" sqref="AB193:AB194" name="Rango2_87_6_90"/>
    <protectedRange algorithmName="SHA-512" hashValue="NUll9P9xh7KbSfMYpMxsRZLfDw/y/AzW2LSWlpXVscBDqiAxmzo71xjs+a2lh+jRa7pceOC849slke4+ZKx8LA==" saltValue="8qbkKpQ+CiQuLnqgShNvXA==" spinCount="100000" sqref="T193:T194" name="Rango2_88_6_90"/>
    <protectedRange algorithmName="SHA-512" hashValue="KHhv3JU/LRdRrRTxxkgFceEHPZ5UzadmpZRZR3zmQRnPvkUJZuanRafIJ+qde0IWwLZSvFIQDyUAHq6v6k7XIg==" saltValue="2GKG1kCzVNNcn+vbOPuhJA==" spinCount="100000" sqref="Q193:Q194" name="Rango2_2_5_90"/>
    <protectedRange algorithmName="SHA-512" hashValue="RQ91b7oAw60DVtcgB2vRpial2kSdzJx5guGCTYUwXYkKrtrUHfiYnLf9R+SNpYXlJDYpyEJLhcWwP0EqNN86dQ==" saltValue="W3RbH3zrcY9sy39xNwXNxg==" spinCount="100000" sqref="BA195:BI196 BV195:BY196" name="Rango2_88_99_94"/>
    <protectedRange algorithmName="SHA-512" hashValue="fMbmUM1DQ7FuAPRNvFL5mPdHUYjQnlLFhkuaxvHguaqR7aWyDxcmJs0jLYQfQKY+oyhsMb4Lew4VL6i7um3/ew==" saltValue="ydaTm0CeH8+/cYqoL/AMaQ==" spinCount="100000" sqref="AU195:AU196 AW195:AZ196" name="Rango2_88_91_90"/>
    <protectedRange algorithmName="SHA-512" hashValue="CHipOQaT63FWw628cQcXXJRZlrbNZ7OgmnEbDx38UmmH7z19GRYEzXFiVOzHAy1OAaAbST7g2bHZHDKQp2qm3w==" saltValue="iRVuL+373yLHv0ZHzS9qog==" spinCount="100000" sqref="AG195:AH196 AJ195:AJ196 AL195:AL196" name="Rango2_88_7_5_94"/>
    <protectedRange algorithmName="SHA-512" hashValue="NkG6oHuDGvGBEiLAAq8MEJHEfLQUMyjihfH+DBXhT+eQW0r1yri7tOJEFRM9nbOejjjXiviq9RFo7KB7wF+xJA==" saltValue="bpjB0AAANu2X/PeR3eiFkA==" spinCount="100000" sqref="AM195:AS196" name="Rango2_88_65_91"/>
    <protectedRange algorithmName="SHA-512" hashValue="fPHvtIAf3pQeZUoAI9C2/vdXMHBpqqEq+67P5Ypyu4+9IWqs3yc9TZcMWQ0THLxUwqseQPyVvakuYFtCwJHsxA==" saltValue="QHIogSs2PrwAfdqa9PAOFQ==" spinCount="100000" sqref="AC195:AC196" name="Rango2_88_5_5_91"/>
    <protectedRange algorithmName="SHA-512" hashValue="LEEeiU6pKqm7TAP46VGlz0q+evvFwpT/0iLpRuWuQ7MacbP0OGL1/FSmrIEOg2rb6M+Jla2bPbVWiGag27j87w==" saltValue="HEVt+pS5OloNDlqSnzGLLw==" spinCount="100000" sqref="AI195:AI196" name="Rango2_8_7_91"/>
    <protectedRange algorithmName="SHA-512" hashValue="AYYX88LSDB6RDNMvSqt0KPGWPjBqTk56tMxTOlv5QD61MGTKAAQnSnudvNDWPN0Bbllh2qRQC+P5uq7goxjdrw==" saltValue="i/iPMewnks1FoXYOjKMEVg==" spinCount="100000" sqref="AB195:AB196" name="Rango2_87_6_91"/>
    <protectedRange algorithmName="SHA-512" hashValue="NUll9P9xh7KbSfMYpMxsRZLfDw/y/AzW2LSWlpXVscBDqiAxmzo71xjs+a2lh+jRa7pceOC849slke4+ZKx8LA==" saltValue="8qbkKpQ+CiQuLnqgShNvXA==" spinCount="100000" sqref="T195:T196" name="Rango2_88_6_91"/>
    <protectedRange algorithmName="SHA-512" hashValue="KHhv3JU/LRdRrRTxxkgFceEHPZ5UzadmpZRZR3zmQRnPvkUJZuanRafIJ+qde0IWwLZSvFIQDyUAHq6v6k7XIg==" saltValue="2GKG1kCzVNNcn+vbOPuhJA==" spinCount="100000" sqref="Q195:Q196" name="Rango2_2_5_91"/>
    <protectedRange algorithmName="SHA-512" hashValue="RQ91b7oAw60DVtcgB2vRpial2kSdzJx5guGCTYUwXYkKrtrUHfiYnLf9R+SNpYXlJDYpyEJLhcWwP0EqNN86dQ==" saltValue="W3RbH3zrcY9sy39xNwXNxg==" spinCount="100000" sqref="BA197:BI197 BV197:BY197" name="Rango2_88_99_95"/>
    <protectedRange algorithmName="SHA-512" hashValue="fMbmUM1DQ7FuAPRNvFL5mPdHUYjQnlLFhkuaxvHguaqR7aWyDxcmJs0jLYQfQKY+oyhsMb4Lew4VL6i7um3/ew==" saltValue="ydaTm0CeH8+/cYqoL/AMaQ==" spinCount="100000" sqref="AU197 AW197:AZ197" name="Rango2_88_91_91"/>
    <protectedRange algorithmName="SHA-512" hashValue="CHipOQaT63FWw628cQcXXJRZlrbNZ7OgmnEbDx38UmmH7z19GRYEzXFiVOzHAy1OAaAbST7g2bHZHDKQp2qm3w==" saltValue="iRVuL+373yLHv0ZHzS9qog==" spinCount="100000" sqref="AG197:AH197 AJ197 AL197" name="Rango2_88_7_5_95"/>
    <protectedRange algorithmName="SHA-512" hashValue="NkG6oHuDGvGBEiLAAq8MEJHEfLQUMyjihfH+DBXhT+eQW0r1yri7tOJEFRM9nbOejjjXiviq9RFo7KB7wF+xJA==" saltValue="bpjB0AAANu2X/PeR3eiFkA==" spinCount="100000" sqref="AM197:AS197" name="Rango2_88_65_92"/>
    <protectedRange algorithmName="SHA-512" hashValue="fPHvtIAf3pQeZUoAI9C2/vdXMHBpqqEq+67P5Ypyu4+9IWqs3yc9TZcMWQ0THLxUwqseQPyVvakuYFtCwJHsxA==" saltValue="QHIogSs2PrwAfdqa9PAOFQ==" spinCount="100000" sqref="AC197" name="Rango2_88_5_5_92"/>
    <protectedRange algorithmName="SHA-512" hashValue="LEEeiU6pKqm7TAP46VGlz0q+evvFwpT/0iLpRuWuQ7MacbP0OGL1/FSmrIEOg2rb6M+Jla2bPbVWiGag27j87w==" saltValue="HEVt+pS5OloNDlqSnzGLLw==" spinCount="100000" sqref="AI197" name="Rango2_8_7_92"/>
    <protectedRange algorithmName="SHA-512" hashValue="AYYX88LSDB6RDNMvSqt0KPGWPjBqTk56tMxTOlv5QD61MGTKAAQnSnudvNDWPN0Bbllh2qRQC+P5uq7goxjdrw==" saltValue="i/iPMewnks1FoXYOjKMEVg==" spinCount="100000" sqref="AB197" name="Rango2_87_6_92"/>
    <protectedRange algorithmName="SHA-512" hashValue="NUll9P9xh7KbSfMYpMxsRZLfDw/y/AzW2LSWlpXVscBDqiAxmzo71xjs+a2lh+jRa7pceOC849slke4+ZKx8LA==" saltValue="8qbkKpQ+CiQuLnqgShNvXA==" spinCount="100000" sqref="T197" name="Rango2_88_6_92"/>
    <protectedRange algorithmName="SHA-512" hashValue="KHhv3JU/LRdRrRTxxkgFceEHPZ5UzadmpZRZR3zmQRnPvkUJZuanRafIJ+qde0IWwLZSvFIQDyUAHq6v6k7XIg==" saltValue="2GKG1kCzVNNcn+vbOPuhJA==" spinCount="100000" sqref="Q197" name="Rango2_2_5_92"/>
    <protectedRange algorithmName="SHA-512" hashValue="RQ91b7oAw60DVtcgB2vRpial2kSdzJx5guGCTYUwXYkKrtrUHfiYnLf9R+SNpYXlJDYpyEJLhcWwP0EqNN86dQ==" saltValue="W3RbH3zrcY9sy39xNwXNxg==" spinCount="100000" sqref="BA198:BI198 BV198:BY198" name="Rango2_88_99_96"/>
    <protectedRange algorithmName="SHA-512" hashValue="fMbmUM1DQ7FuAPRNvFL5mPdHUYjQnlLFhkuaxvHguaqR7aWyDxcmJs0jLYQfQKY+oyhsMb4Lew4VL6i7um3/ew==" saltValue="ydaTm0CeH8+/cYqoL/AMaQ==" spinCount="100000" sqref="AU198 AW198:AZ198" name="Rango2_88_91_92"/>
    <protectedRange algorithmName="SHA-512" hashValue="CHipOQaT63FWw628cQcXXJRZlrbNZ7OgmnEbDx38UmmH7z19GRYEzXFiVOzHAy1OAaAbST7g2bHZHDKQp2qm3w==" saltValue="iRVuL+373yLHv0ZHzS9qog==" spinCount="100000" sqref="AG198:AH198 AJ198 AL198" name="Rango2_88_7_5_96"/>
    <protectedRange algorithmName="SHA-512" hashValue="NkG6oHuDGvGBEiLAAq8MEJHEfLQUMyjihfH+DBXhT+eQW0r1yri7tOJEFRM9nbOejjjXiviq9RFo7KB7wF+xJA==" saltValue="bpjB0AAANu2X/PeR3eiFkA==" spinCount="100000" sqref="AM198:AS198" name="Rango2_88_65_93"/>
    <protectedRange algorithmName="SHA-512" hashValue="fPHvtIAf3pQeZUoAI9C2/vdXMHBpqqEq+67P5Ypyu4+9IWqs3yc9TZcMWQ0THLxUwqseQPyVvakuYFtCwJHsxA==" saltValue="QHIogSs2PrwAfdqa9PAOFQ==" spinCount="100000" sqref="AC198" name="Rango2_88_5_5_93"/>
    <protectedRange algorithmName="SHA-512" hashValue="LEEeiU6pKqm7TAP46VGlz0q+evvFwpT/0iLpRuWuQ7MacbP0OGL1/FSmrIEOg2rb6M+Jla2bPbVWiGag27j87w==" saltValue="HEVt+pS5OloNDlqSnzGLLw==" spinCount="100000" sqref="AI198" name="Rango2_8_7_93"/>
    <protectedRange algorithmName="SHA-512" hashValue="AYYX88LSDB6RDNMvSqt0KPGWPjBqTk56tMxTOlv5QD61MGTKAAQnSnudvNDWPN0Bbllh2qRQC+P5uq7goxjdrw==" saltValue="i/iPMewnks1FoXYOjKMEVg==" spinCount="100000" sqref="AB198" name="Rango2_87_6_93"/>
    <protectedRange algorithmName="SHA-512" hashValue="NUll9P9xh7KbSfMYpMxsRZLfDw/y/AzW2LSWlpXVscBDqiAxmzo71xjs+a2lh+jRa7pceOC849slke4+ZKx8LA==" saltValue="8qbkKpQ+CiQuLnqgShNvXA==" spinCount="100000" sqref="T198" name="Rango2_88_6_93"/>
    <protectedRange algorithmName="SHA-512" hashValue="KHhv3JU/LRdRrRTxxkgFceEHPZ5UzadmpZRZR3zmQRnPvkUJZuanRafIJ+qde0IWwLZSvFIQDyUAHq6v6k7XIg==" saltValue="2GKG1kCzVNNcn+vbOPuhJA==" spinCount="100000" sqref="Q198" name="Rango2_2_5_93"/>
    <protectedRange algorithmName="SHA-512" hashValue="RQ91b7oAw60DVtcgB2vRpial2kSdzJx5guGCTYUwXYkKrtrUHfiYnLf9R+SNpYXlJDYpyEJLhcWwP0EqNN86dQ==" saltValue="W3RbH3zrcY9sy39xNwXNxg==" spinCount="100000" sqref="BA199:BI199 BV199:BY199" name="Rango2_88_99_97"/>
    <protectedRange algorithmName="SHA-512" hashValue="fMbmUM1DQ7FuAPRNvFL5mPdHUYjQnlLFhkuaxvHguaqR7aWyDxcmJs0jLYQfQKY+oyhsMb4Lew4VL6i7um3/ew==" saltValue="ydaTm0CeH8+/cYqoL/AMaQ==" spinCount="100000" sqref="AU199 AW199:AZ199" name="Rango2_88_91_93"/>
    <protectedRange algorithmName="SHA-512" hashValue="CHipOQaT63FWw628cQcXXJRZlrbNZ7OgmnEbDx38UmmH7z19GRYEzXFiVOzHAy1OAaAbST7g2bHZHDKQp2qm3w==" saltValue="iRVuL+373yLHv0ZHzS9qog==" spinCount="100000" sqref="AG199:AH199 AJ199 AL199" name="Rango2_88_7_5_97"/>
    <protectedRange algorithmName="SHA-512" hashValue="NkG6oHuDGvGBEiLAAq8MEJHEfLQUMyjihfH+DBXhT+eQW0r1yri7tOJEFRM9nbOejjjXiviq9RFo7KB7wF+xJA==" saltValue="bpjB0AAANu2X/PeR3eiFkA==" spinCount="100000" sqref="AM199:AS199" name="Rango2_88_65_94"/>
    <protectedRange algorithmName="SHA-512" hashValue="fPHvtIAf3pQeZUoAI9C2/vdXMHBpqqEq+67P5Ypyu4+9IWqs3yc9TZcMWQ0THLxUwqseQPyVvakuYFtCwJHsxA==" saltValue="QHIogSs2PrwAfdqa9PAOFQ==" spinCount="100000" sqref="AC199" name="Rango2_88_5_5_94"/>
    <protectedRange algorithmName="SHA-512" hashValue="LEEeiU6pKqm7TAP46VGlz0q+evvFwpT/0iLpRuWuQ7MacbP0OGL1/FSmrIEOg2rb6M+Jla2bPbVWiGag27j87w==" saltValue="HEVt+pS5OloNDlqSnzGLLw==" spinCount="100000" sqref="AI199" name="Rango2_8_7_94"/>
    <protectedRange algorithmName="SHA-512" hashValue="AYYX88LSDB6RDNMvSqt0KPGWPjBqTk56tMxTOlv5QD61MGTKAAQnSnudvNDWPN0Bbllh2qRQC+P5uq7goxjdrw==" saltValue="i/iPMewnks1FoXYOjKMEVg==" spinCount="100000" sqref="AB199" name="Rango2_87_6_94"/>
    <protectedRange algorithmName="SHA-512" hashValue="NUll9P9xh7KbSfMYpMxsRZLfDw/y/AzW2LSWlpXVscBDqiAxmzo71xjs+a2lh+jRa7pceOC849slke4+ZKx8LA==" saltValue="8qbkKpQ+CiQuLnqgShNvXA==" spinCount="100000" sqref="T199" name="Rango2_88_6_94"/>
    <protectedRange algorithmName="SHA-512" hashValue="KHhv3JU/LRdRrRTxxkgFceEHPZ5UzadmpZRZR3zmQRnPvkUJZuanRafIJ+qde0IWwLZSvFIQDyUAHq6v6k7XIg==" saltValue="2GKG1kCzVNNcn+vbOPuhJA==" spinCount="100000" sqref="Q199" name="Rango2_2_5_94"/>
    <protectedRange algorithmName="SHA-512" hashValue="RQ91b7oAw60DVtcgB2vRpial2kSdzJx5guGCTYUwXYkKrtrUHfiYnLf9R+SNpYXlJDYpyEJLhcWwP0EqNN86dQ==" saltValue="W3RbH3zrcY9sy39xNwXNxg==" spinCount="100000" sqref="BA200:BI200 BV200:BY200" name="Rango2_88_99_98"/>
    <protectedRange algorithmName="SHA-512" hashValue="fMbmUM1DQ7FuAPRNvFL5mPdHUYjQnlLFhkuaxvHguaqR7aWyDxcmJs0jLYQfQKY+oyhsMb4Lew4VL6i7um3/ew==" saltValue="ydaTm0CeH8+/cYqoL/AMaQ==" spinCount="100000" sqref="AU200 AW200:AZ200" name="Rango2_88_91_94"/>
    <protectedRange algorithmName="SHA-512" hashValue="CHipOQaT63FWw628cQcXXJRZlrbNZ7OgmnEbDx38UmmH7z19GRYEzXFiVOzHAy1OAaAbST7g2bHZHDKQp2qm3w==" saltValue="iRVuL+373yLHv0ZHzS9qog==" spinCount="100000" sqref="AG200:AH200 AJ200 AL200" name="Rango2_88_7_5_98"/>
    <protectedRange algorithmName="SHA-512" hashValue="NkG6oHuDGvGBEiLAAq8MEJHEfLQUMyjihfH+DBXhT+eQW0r1yri7tOJEFRM9nbOejjjXiviq9RFo7KB7wF+xJA==" saltValue="bpjB0AAANu2X/PeR3eiFkA==" spinCount="100000" sqref="AM200:AS200" name="Rango2_88_65_95"/>
    <protectedRange algorithmName="SHA-512" hashValue="fPHvtIAf3pQeZUoAI9C2/vdXMHBpqqEq+67P5Ypyu4+9IWqs3yc9TZcMWQ0THLxUwqseQPyVvakuYFtCwJHsxA==" saltValue="QHIogSs2PrwAfdqa9PAOFQ==" spinCount="100000" sqref="AC200" name="Rango2_88_5_5_95"/>
    <protectedRange algorithmName="SHA-512" hashValue="LEEeiU6pKqm7TAP46VGlz0q+evvFwpT/0iLpRuWuQ7MacbP0OGL1/FSmrIEOg2rb6M+Jla2bPbVWiGag27j87w==" saltValue="HEVt+pS5OloNDlqSnzGLLw==" spinCount="100000" sqref="AI200" name="Rango2_8_7_95"/>
    <protectedRange algorithmName="SHA-512" hashValue="AYYX88LSDB6RDNMvSqt0KPGWPjBqTk56tMxTOlv5QD61MGTKAAQnSnudvNDWPN0Bbllh2qRQC+P5uq7goxjdrw==" saltValue="i/iPMewnks1FoXYOjKMEVg==" spinCount="100000" sqref="AB200" name="Rango2_87_6_95"/>
    <protectedRange algorithmName="SHA-512" hashValue="NUll9P9xh7KbSfMYpMxsRZLfDw/y/AzW2LSWlpXVscBDqiAxmzo71xjs+a2lh+jRa7pceOC849slke4+ZKx8LA==" saltValue="8qbkKpQ+CiQuLnqgShNvXA==" spinCount="100000" sqref="T200" name="Rango2_88_6_95"/>
    <protectedRange algorithmName="SHA-512" hashValue="KHhv3JU/LRdRrRTxxkgFceEHPZ5UzadmpZRZR3zmQRnPvkUJZuanRafIJ+qde0IWwLZSvFIQDyUAHq6v6k7XIg==" saltValue="2GKG1kCzVNNcn+vbOPuhJA==" spinCount="100000" sqref="Q200" name="Rango2_2_5_95"/>
    <protectedRange algorithmName="SHA-512" hashValue="RQ91b7oAw60DVtcgB2vRpial2kSdzJx5guGCTYUwXYkKrtrUHfiYnLf9R+SNpYXlJDYpyEJLhcWwP0EqNN86dQ==" saltValue="W3RbH3zrcY9sy39xNwXNxg==" spinCount="100000" sqref="BA201:BI201 BV201:BY201" name="Rango2_88_99_99"/>
    <protectedRange algorithmName="SHA-512" hashValue="fMbmUM1DQ7FuAPRNvFL5mPdHUYjQnlLFhkuaxvHguaqR7aWyDxcmJs0jLYQfQKY+oyhsMb4Lew4VL6i7um3/ew==" saltValue="ydaTm0CeH8+/cYqoL/AMaQ==" spinCount="100000" sqref="AU201 AW201:AZ201" name="Rango2_88_91_95"/>
    <protectedRange algorithmName="SHA-512" hashValue="CHipOQaT63FWw628cQcXXJRZlrbNZ7OgmnEbDx38UmmH7z19GRYEzXFiVOzHAy1OAaAbST7g2bHZHDKQp2qm3w==" saltValue="iRVuL+373yLHv0ZHzS9qog==" spinCount="100000" sqref="AG201:AH201 AJ201 AL201" name="Rango2_88_7_5_99"/>
    <protectedRange algorithmName="SHA-512" hashValue="NkG6oHuDGvGBEiLAAq8MEJHEfLQUMyjihfH+DBXhT+eQW0r1yri7tOJEFRM9nbOejjjXiviq9RFo7KB7wF+xJA==" saltValue="bpjB0AAANu2X/PeR3eiFkA==" spinCount="100000" sqref="AM201:AS201" name="Rango2_88_65_96"/>
    <protectedRange algorithmName="SHA-512" hashValue="fPHvtIAf3pQeZUoAI9C2/vdXMHBpqqEq+67P5Ypyu4+9IWqs3yc9TZcMWQ0THLxUwqseQPyVvakuYFtCwJHsxA==" saltValue="QHIogSs2PrwAfdqa9PAOFQ==" spinCount="100000" sqref="AC201" name="Rango2_88_5_5_96"/>
    <protectedRange algorithmName="SHA-512" hashValue="LEEeiU6pKqm7TAP46VGlz0q+evvFwpT/0iLpRuWuQ7MacbP0OGL1/FSmrIEOg2rb6M+Jla2bPbVWiGag27j87w==" saltValue="HEVt+pS5OloNDlqSnzGLLw==" spinCount="100000" sqref="AI201" name="Rango2_8_7_96"/>
    <protectedRange algorithmName="SHA-512" hashValue="AYYX88LSDB6RDNMvSqt0KPGWPjBqTk56tMxTOlv5QD61MGTKAAQnSnudvNDWPN0Bbllh2qRQC+P5uq7goxjdrw==" saltValue="i/iPMewnks1FoXYOjKMEVg==" spinCount="100000" sqref="AB201" name="Rango2_87_6_96"/>
    <protectedRange algorithmName="SHA-512" hashValue="NUll9P9xh7KbSfMYpMxsRZLfDw/y/AzW2LSWlpXVscBDqiAxmzo71xjs+a2lh+jRa7pceOC849slke4+ZKx8LA==" saltValue="8qbkKpQ+CiQuLnqgShNvXA==" spinCount="100000" sqref="T201" name="Rango2_88_6_96"/>
    <protectedRange algorithmName="SHA-512" hashValue="KHhv3JU/LRdRrRTxxkgFceEHPZ5UzadmpZRZR3zmQRnPvkUJZuanRafIJ+qde0IWwLZSvFIQDyUAHq6v6k7XIg==" saltValue="2GKG1kCzVNNcn+vbOPuhJA==" spinCount="100000" sqref="Q201" name="Rango2_2_5_96"/>
    <protectedRange algorithmName="SHA-512" hashValue="fMbmUM1DQ7FuAPRNvFL5mPdHUYjQnlLFhkuaxvHguaqR7aWyDxcmJs0jLYQfQKY+oyhsMb4Lew4VL6i7um3/ew==" saltValue="ydaTm0CeH8+/cYqoL/AMaQ==" spinCount="100000" sqref="AU202 AW202:AZ202" name="Rango2_88_91_96"/>
    <protectedRange algorithmName="SHA-512" hashValue="NkG6oHuDGvGBEiLAAq8MEJHEfLQUMyjihfH+DBXhT+eQW0r1yri7tOJEFRM9nbOejjjXiviq9RFo7KB7wF+xJA==" saltValue="bpjB0AAANu2X/PeR3eiFkA==" spinCount="100000" sqref="AM202:AS202" name="Rango2_88_65_97"/>
    <protectedRange algorithmName="SHA-512" hashValue="fPHvtIAf3pQeZUoAI9C2/vdXMHBpqqEq+67P5Ypyu4+9IWqs3yc9TZcMWQ0THLxUwqseQPyVvakuYFtCwJHsxA==" saltValue="QHIogSs2PrwAfdqa9PAOFQ==" spinCount="100000" sqref="AC202" name="Rango2_88_5_5_97"/>
    <protectedRange algorithmName="SHA-512" hashValue="LEEeiU6pKqm7TAP46VGlz0q+evvFwpT/0iLpRuWuQ7MacbP0OGL1/FSmrIEOg2rb6M+Jla2bPbVWiGag27j87w==" saltValue="HEVt+pS5OloNDlqSnzGLLw==" spinCount="100000" sqref="AI202" name="Rango2_8_7_97"/>
    <protectedRange algorithmName="SHA-512" hashValue="AYYX88LSDB6RDNMvSqt0KPGWPjBqTk56tMxTOlv5QD61MGTKAAQnSnudvNDWPN0Bbllh2qRQC+P5uq7goxjdrw==" saltValue="i/iPMewnks1FoXYOjKMEVg==" spinCount="100000" sqref="AB202" name="Rango2_87_6_97"/>
    <protectedRange algorithmName="SHA-512" hashValue="NUll9P9xh7KbSfMYpMxsRZLfDw/y/AzW2LSWlpXVscBDqiAxmzo71xjs+a2lh+jRa7pceOC849slke4+ZKx8LA==" saltValue="8qbkKpQ+CiQuLnqgShNvXA==" spinCount="100000" sqref="T202" name="Rango2_88_6_97"/>
    <protectedRange algorithmName="SHA-512" hashValue="KHhv3JU/LRdRrRTxxkgFceEHPZ5UzadmpZRZR3zmQRnPvkUJZuanRafIJ+qde0IWwLZSvFIQDyUAHq6v6k7XIg==" saltValue="2GKG1kCzVNNcn+vbOPuhJA==" spinCount="100000" sqref="Q202" name="Rango2_2_5_97"/>
    <protectedRange algorithmName="SHA-512" hashValue="fMbmUM1DQ7FuAPRNvFL5mPdHUYjQnlLFhkuaxvHguaqR7aWyDxcmJs0jLYQfQKY+oyhsMb4Lew4VL6i7um3/ew==" saltValue="ydaTm0CeH8+/cYqoL/AMaQ==" spinCount="100000" sqref="AU203 AW203:AZ203" name="Rango2_88_91_97"/>
    <protectedRange algorithmName="SHA-512" hashValue="NkG6oHuDGvGBEiLAAq8MEJHEfLQUMyjihfH+DBXhT+eQW0r1yri7tOJEFRM9nbOejjjXiviq9RFo7KB7wF+xJA==" saltValue="bpjB0AAANu2X/PeR3eiFkA==" spinCount="100000" sqref="AM203:AS203" name="Rango2_88_65_98"/>
    <protectedRange algorithmName="SHA-512" hashValue="fPHvtIAf3pQeZUoAI9C2/vdXMHBpqqEq+67P5Ypyu4+9IWqs3yc9TZcMWQ0THLxUwqseQPyVvakuYFtCwJHsxA==" saltValue="QHIogSs2PrwAfdqa9PAOFQ==" spinCount="100000" sqref="AC203" name="Rango2_88_5_5_98"/>
    <protectedRange algorithmName="SHA-512" hashValue="LEEeiU6pKqm7TAP46VGlz0q+evvFwpT/0iLpRuWuQ7MacbP0OGL1/FSmrIEOg2rb6M+Jla2bPbVWiGag27j87w==" saltValue="HEVt+pS5OloNDlqSnzGLLw==" spinCount="100000" sqref="AI203" name="Rango2_8_7_98"/>
    <protectedRange algorithmName="SHA-512" hashValue="AYYX88LSDB6RDNMvSqt0KPGWPjBqTk56tMxTOlv5QD61MGTKAAQnSnudvNDWPN0Bbllh2qRQC+P5uq7goxjdrw==" saltValue="i/iPMewnks1FoXYOjKMEVg==" spinCount="100000" sqref="AB203" name="Rango2_87_6_98"/>
    <protectedRange algorithmName="SHA-512" hashValue="NUll9P9xh7KbSfMYpMxsRZLfDw/y/AzW2LSWlpXVscBDqiAxmzo71xjs+a2lh+jRa7pceOC849slke4+ZKx8LA==" saltValue="8qbkKpQ+CiQuLnqgShNvXA==" spinCount="100000" sqref="T203" name="Rango2_88_6_98"/>
    <protectedRange algorithmName="SHA-512" hashValue="KHhv3JU/LRdRrRTxxkgFceEHPZ5UzadmpZRZR3zmQRnPvkUJZuanRafIJ+qde0IWwLZSvFIQDyUAHq6v6k7XIg==" saltValue="2GKG1kCzVNNcn+vbOPuhJA==" spinCount="100000" sqref="Q203" name="Rango2_2_5_98"/>
    <protectedRange algorithmName="SHA-512" hashValue="fMbmUM1DQ7FuAPRNvFL5mPdHUYjQnlLFhkuaxvHguaqR7aWyDxcmJs0jLYQfQKY+oyhsMb4Lew4VL6i7um3/ew==" saltValue="ydaTm0CeH8+/cYqoL/AMaQ==" spinCount="100000" sqref="AU204:AU205 AW204:AZ205" name="Rango2_88_91_98"/>
    <protectedRange algorithmName="SHA-512" hashValue="NkG6oHuDGvGBEiLAAq8MEJHEfLQUMyjihfH+DBXhT+eQW0r1yri7tOJEFRM9nbOejjjXiviq9RFo7KB7wF+xJA==" saltValue="bpjB0AAANu2X/PeR3eiFkA==" spinCount="100000" sqref="AM204:AS205" name="Rango2_88_65_99"/>
    <protectedRange algorithmName="SHA-512" hashValue="fPHvtIAf3pQeZUoAI9C2/vdXMHBpqqEq+67P5Ypyu4+9IWqs3yc9TZcMWQ0THLxUwqseQPyVvakuYFtCwJHsxA==" saltValue="QHIogSs2PrwAfdqa9PAOFQ==" spinCount="100000" sqref="AC204:AC205" name="Rango2_88_5_5_99"/>
    <protectedRange algorithmName="SHA-512" hashValue="LEEeiU6pKqm7TAP46VGlz0q+evvFwpT/0iLpRuWuQ7MacbP0OGL1/FSmrIEOg2rb6M+Jla2bPbVWiGag27j87w==" saltValue="HEVt+pS5OloNDlqSnzGLLw==" spinCount="100000" sqref="AI204:AI205" name="Rango2_8_7_99"/>
    <protectedRange algorithmName="SHA-512" hashValue="AYYX88LSDB6RDNMvSqt0KPGWPjBqTk56tMxTOlv5QD61MGTKAAQnSnudvNDWPN0Bbllh2qRQC+P5uq7goxjdrw==" saltValue="i/iPMewnks1FoXYOjKMEVg==" spinCount="100000" sqref="AB204:AB205" name="Rango2_87_6_99"/>
    <protectedRange algorithmName="SHA-512" hashValue="NUll9P9xh7KbSfMYpMxsRZLfDw/y/AzW2LSWlpXVscBDqiAxmzo71xjs+a2lh+jRa7pceOC849slke4+ZKx8LA==" saltValue="8qbkKpQ+CiQuLnqgShNvXA==" spinCount="100000" sqref="T204:T205" name="Rango2_88_6_99"/>
    <protectedRange algorithmName="SHA-512" hashValue="KHhv3JU/LRdRrRTxxkgFceEHPZ5UzadmpZRZR3zmQRnPvkUJZuanRafIJ+qde0IWwLZSvFIQDyUAHq6v6k7XIg==" saltValue="2GKG1kCzVNNcn+vbOPuhJA==" spinCount="100000" sqref="Q204:Q205" name="Rango2_2_5_99"/>
    <protectedRange algorithmName="SHA-512" hashValue="fMbmUM1DQ7FuAPRNvFL5mPdHUYjQnlLFhkuaxvHguaqR7aWyDxcmJs0jLYQfQKY+oyhsMb4Lew4VL6i7um3/ew==" saltValue="ydaTm0CeH8+/cYqoL/AMaQ==" spinCount="100000" sqref="AU206 AW206:AZ206" name="Rango2_88_91_99"/>
    <protectedRange algorithmName="SHA-512" hashValue="Rgskw+AQdeJ5qbJdarzTa3SCkJfDGziy0Uan5N0F3IWn/H3Z/e+VcB56R7Nes7MPxNHewNP1sSSucVjz3iTLeA==" saltValue="qKZH3DnwaZHBzy3cBZo1qQ==" spinCount="100000" sqref="GF188" name="Rango2_31_28_84"/>
    <protectedRange algorithmName="SHA-512" hashValue="YXHanhqXL0e4jPrzkCF8r/22WmlCviFUW909WKuG1JOcU0mp0/Huh0aP3EaGYxV2ep0WGu48HsShAy4Ka2uOiw==" saltValue="h/7U5iwJm7DLR4tRVfwZYw==" spinCount="100000" sqref="GI188 GC188" name="Rango2_33_92"/>
    <protectedRange algorithmName="SHA-512" hashValue="pL4tgTKqwEsWSIEGFTBd+4pvEhE7d5Q99Eijs+L/Y1rhA0saQGGRJw5Pv2HLOP0quglztFwB6WVnQ1YGxd4AiQ==" saltValue="IF5mhk2RcoEjrcYppes1VA==" spinCount="100000" sqref="FT188" name="Rango2_30_86"/>
    <protectedRange algorithmName="SHA-512" hashValue="Rgskw+AQdeJ5qbJdarzTa3SCkJfDGziy0Uan5N0F3IWn/H3Z/e+VcB56R7Nes7MPxNHewNP1sSSucVjz3iTLeA==" saltValue="qKZH3DnwaZHBzy3cBZo1qQ==" spinCount="100000" sqref="GF189" name="Rango2_31_28_85"/>
    <protectedRange algorithmName="SHA-512" hashValue="YXHanhqXL0e4jPrzkCF8r/22WmlCviFUW909WKuG1JOcU0mp0/Huh0aP3EaGYxV2ep0WGu48HsShAy4Ka2uOiw==" saltValue="h/7U5iwJm7DLR4tRVfwZYw==" spinCount="100000" sqref="GI189 GC189" name="Rango2_33_93"/>
    <protectedRange algorithmName="SHA-512" hashValue="pL4tgTKqwEsWSIEGFTBd+4pvEhE7d5Q99Eijs+L/Y1rhA0saQGGRJw5Pv2HLOP0quglztFwB6WVnQ1YGxd4AiQ==" saltValue="IF5mhk2RcoEjrcYppes1VA==" spinCount="100000" sqref="FT189" name="Rango2_30_87"/>
    <protectedRange algorithmName="SHA-512" hashValue="Rgskw+AQdeJ5qbJdarzTa3SCkJfDGziy0Uan5N0F3IWn/H3Z/e+VcB56R7Nes7MPxNHewNP1sSSucVjz3iTLeA==" saltValue="qKZH3DnwaZHBzy3cBZo1qQ==" spinCount="100000" sqref="GF190" name="Rango2_31_28_86"/>
    <protectedRange algorithmName="SHA-512" hashValue="YXHanhqXL0e4jPrzkCF8r/22WmlCviFUW909WKuG1JOcU0mp0/Huh0aP3EaGYxV2ep0WGu48HsShAy4Ka2uOiw==" saltValue="h/7U5iwJm7DLR4tRVfwZYw==" spinCount="100000" sqref="GI190 GC190" name="Rango2_33_94"/>
    <protectedRange algorithmName="SHA-512" hashValue="pL4tgTKqwEsWSIEGFTBd+4pvEhE7d5Q99Eijs+L/Y1rhA0saQGGRJw5Pv2HLOP0quglztFwB6WVnQ1YGxd4AiQ==" saltValue="IF5mhk2RcoEjrcYppes1VA==" spinCount="100000" sqref="FT190" name="Rango2_30_88"/>
    <protectedRange algorithmName="SHA-512" hashValue="Rgskw+AQdeJ5qbJdarzTa3SCkJfDGziy0Uan5N0F3IWn/H3Z/e+VcB56R7Nes7MPxNHewNP1sSSucVjz3iTLeA==" saltValue="qKZH3DnwaZHBzy3cBZo1qQ==" spinCount="100000" sqref="GF191" name="Rango2_31_28_87"/>
    <protectedRange algorithmName="SHA-512" hashValue="YXHanhqXL0e4jPrzkCF8r/22WmlCviFUW909WKuG1JOcU0mp0/Huh0aP3EaGYxV2ep0WGu48HsShAy4Ka2uOiw==" saltValue="h/7U5iwJm7DLR4tRVfwZYw==" spinCount="100000" sqref="GI191 GC191" name="Rango2_33_95"/>
    <protectedRange algorithmName="SHA-512" hashValue="pL4tgTKqwEsWSIEGFTBd+4pvEhE7d5Q99Eijs+L/Y1rhA0saQGGRJw5Pv2HLOP0quglztFwB6WVnQ1YGxd4AiQ==" saltValue="IF5mhk2RcoEjrcYppes1VA==" spinCount="100000" sqref="FT191" name="Rango2_30_89"/>
    <protectedRange algorithmName="SHA-512" hashValue="Rgskw+AQdeJ5qbJdarzTa3SCkJfDGziy0Uan5N0F3IWn/H3Z/e+VcB56R7Nes7MPxNHewNP1sSSucVjz3iTLeA==" saltValue="qKZH3DnwaZHBzy3cBZo1qQ==" spinCount="100000" sqref="GF192" name="Rango2_31_28_88"/>
    <protectedRange algorithmName="SHA-512" hashValue="YXHanhqXL0e4jPrzkCF8r/22WmlCviFUW909WKuG1JOcU0mp0/Huh0aP3EaGYxV2ep0WGu48HsShAy4Ka2uOiw==" saltValue="h/7U5iwJm7DLR4tRVfwZYw==" spinCount="100000" sqref="GI192 GC192" name="Rango2_33_96"/>
    <protectedRange algorithmName="SHA-512" hashValue="pL4tgTKqwEsWSIEGFTBd+4pvEhE7d5Q99Eijs+L/Y1rhA0saQGGRJw5Pv2HLOP0quglztFwB6WVnQ1YGxd4AiQ==" saltValue="IF5mhk2RcoEjrcYppes1VA==" spinCount="100000" sqref="FT192" name="Rango2_30_90"/>
    <protectedRange algorithmName="SHA-512" hashValue="Rgskw+AQdeJ5qbJdarzTa3SCkJfDGziy0Uan5N0F3IWn/H3Z/e+VcB56R7Nes7MPxNHewNP1sSSucVjz3iTLeA==" saltValue="qKZH3DnwaZHBzy3cBZo1qQ==" spinCount="100000" sqref="GF193:GF194" name="Rango2_31_28_89"/>
    <protectedRange algorithmName="SHA-512" hashValue="YXHanhqXL0e4jPrzkCF8r/22WmlCviFUW909WKuG1JOcU0mp0/Huh0aP3EaGYxV2ep0WGu48HsShAy4Ka2uOiw==" saltValue="h/7U5iwJm7DLR4tRVfwZYw==" spinCount="100000" sqref="GI193:GI194 GC193:GC194" name="Rango2_33_97"/>
    <protectedRange algorithmName="SHA-512" hashValue="pL4tgTKqwEsWSIEGFTBd+4pvEhE7d5Q99Eijs+L/Y1rhA0saQGGRJw5Pv2HLOP0quglztFwB6WVnQ1YGxd4AiQ==" saltValue="IF5mhk2RcoEjrcYppes1VA==" spinCount="100000" sqref="FT193:FT194" name="Rango2_30_91"/>
    <protectedRange algorithmName="SHA-512" hashValue="Rgskw+AQdeJ5qbJdarzTa3SCkJfDGziy0Uan5N0F3IWn/H3Z/e+VcB56R7Nes7MPxNHewNP1sSSucVjz3iTLeA==" saltValue="qKZH3DnwaZHBzy3cBZo1qQ==" spinCount="100000" sqref="GF195:GF196" name="Rango2_31_28_90"/>
    <protectedRange algorithmName="SHA-512" hashValue="YXHanhqXL0e4jPrzkCF8r/22WmlCviFUW909WKuG1JOcU0mp0/Huh0aP3EaGYxV2ep0WGu48HsShAy4Ka2uOiw==" saltValue="h/7U5iwJm7DLR4tRVfwZYw==" spinCount="100000" sqref="GI195:GI196 GC195:GC196" name="Rango2_33_98"/>
    <protectedRange algorithmName="SHA-512" hashValue="pL4tgTKqwEsWSIEGFTBd+4pvEhE7d5Q99Eijs+L/Y1rhA0saQGGRJw5Pv2HLOP0quglztFwB6WVnQ1YGxd4AiQ==" saltValue="IF5mhk2RcoEjrcYppes1VA==" spinCount="100000" sqref="FT195:FT196" name="Rango2_30_92"/>
    <protectedRange algorithmName="SHA-512" hashValue="Rgskw+AQdeJ5qbJdarzTa3SCkJfDGziy0Uan5N0F3IWn/H3Z/e+VcB56R7Nes7MPxNHewNP1sSSucVjz3iTLeA==" saltValue="qKZH3DnwaZHBzy3cBZo1qQ==" spinCount="100000" sqref="GF197" name="Rango2_31_28_91"/>
    <protectedRange algorithmName="SHA-512" hashValue="YXHanhqXL0e4jPrzkCF8r/22WmlCviFUW909WKuG1JOcU0mp0/Huh0aP3EaGYxV2ep0WGu48HsShAy4Ka2uOiw==" saltValue="h/7U5iwJm7DLR4tRVfwZYw==" spinCount="100000" sqref="GI197 GC197" name="Rango2_33_99"/>
    <protectedRange algorithmName="SHA-512" hashValue="pL4tgTKqwEsWSIEGFTBd+4pvEhE7d5Q99Eijs+L/Y1rhA0saQGGRJw5Pv2HLOP0quglztFwB6WVnQ1YGxd4AiQ==" saltValue="IF5mhk2RcoEjrcYppes1VA==" spinCount="100000" sqref="FT197" name="Rango2_30_93"/>
    <protectedRange algorithmName="SHA-512" hashValue="Rgskw+AQdeJ5qbJdarzTa3SCkJfDGziy0Uan5N0F3IWn/H3Z/e+VcB56R7Nes7MPxNHewNP1sSSucVjz3iTLeA==" saltValue="qKZH3DnwaZHBzy3cBZo1qQ==" spinCount="100000" sqref="GF198" name="Rango2_31_28_92"/>
    <protectedRange algorithmName="SHA-512" hashValue="pL4tgTKqwEsWSIEGFTBd+4pvEhE7d5Q99Eijs+L/Y1rhA0saQGGRJw5Pv2HLOP0quglztFwB6WVnQ1YGxd4AiQ==" saltValue="IF5mhk2RcoEjrcYppes1VA==" spinCount="100000" sqref="FT198" name="Rango2_30_94"/>
    <protectedRange algorithmName="SHA-512" hashValue="Rgskw+AQdeJ5qbJdarzTa3SCkJfDGziy0Uan5N0F3IWn/H3Z/e+VcB56R7Nes7MPxNHewNP1sSSucVjz3iTLeA==" saltValue="qKZH3DnwaZHBzy3cBZo1qQ==" spinCount="100000" sqref="GF199" name="Rango2_31_28_93"/>
    <protectedRange algorithmName="SHA-512" hashValue="pL4tgTKqwEsWSIEGFTBd+4pvEhE7d5Q99Eijs+L/Y1rhA0saQGGRJw5Pv2HLOP0quglztFwB6WVnQ1YGxd4AiQ==" saltValue="IF5mhk2RcoEjrcYppes1VA==" spinCount="100000" sqref="FT199" name="Rango2_30_95"/>
    <protectedRange algorithmName="SHA-512" hashValue="Rgskw+AQdeJ5qbJdarzTa3SCkJfDGziy0Uan5N0F3IWn/H3Z/e+VcB56R7Nes7MPxNHewNP1sSSucVjz3iTLeA==" saltValue="qKZH3DnwaZHBzy3cBZo1qQ==" spinCount="100000" sqref="GF200" name="Rango2_31_28_94"/>
    <protectedRange algorithmName="SHA-512" hashValue="pL4tgTKqwEsWSIEGFTBd+4pvEhE7d5Q99Eijs+L/Y1rhA0saQGGRJw5Pv2HLOP0quglztFwB6WVnQ1YGxd4AiQ==" saltValue="IF5mhk2RcoEjrcYppes1VA==" spinCount="100000" sqref="FT200" name="Rango2_30_96"/>
    <protectedRange algorithmName="SHA-512" hashValue="Rgskw+AQdeJ5qbJdarzTa3SCkJfDGziy0Uan5N0F3IWn/H3Z/e+VcB56R7Nes7MPxNHewNP1sSSucVjz3iTLeA==" saltValue="qKZH3DnwaZHBzy3cBZo1qQ==" spinCount="100000" sqref="GF201" name="Rango2_31_28_95"/>
    <protectedRange algorithmName="SHA-512" hashValue="pL4tgTKqwEsWSIEGFTBd+4pvEhE7d5Q99Eijs+L/Y1rhA0saQGGRJw5Pv2HLOP0quglztFwB6WVnQ1YGxd4AiQ==" saltValue="IF5mhk2RcoEjrcYppes1VA==" spinCount="100000" sqref="FT201" name="Rango2_30_97"/>
    <protectedRange algorithmName="SHA-512" hashValue="Rgskw+AQdeJ5qbJdarzTa3SCkJfDGziy0Uan5N0F3IWn/H3Z/e+VcB56R7Nes7MPxNHewNP1sSSucVjz3iTLeA==" saltValue="qKZH3DnwaZHBzy3cBZo1qQ==" spinCount="100000" sqref="GF202" name="Rango2_31_28_96"/>
    <protectedRange algorithmName="SHA-512" hashValue="pL4tgTKqwEsWSIEGFTBd+4pvEhE7d5Q99Eijs+L/Y1rhA0saQGGRJw5Pv2HLOP0quglztFwB6WVnQ1YGxd4AiQ==" saltValue="IF5mhk2RcoEjrcYppes1VA==" spinCount="100000" sqref="FT202" name="Rango2_30_98"/>
    <protectedRange algorithmName="SHA-512" hashValue="Rgskw+AQdeJ5qbJdarzTa3SCkJfDGziy0Uan5N0F3IWn/H3Z/e+VcB56R7Nes7MPxNHewNP1sSSucVjz3iTLeA==" saltValue="qKZH3DnwaZHBzy3cBZo1qQ==" spinCount="100000" sqref="GF203" name="Rango2_31_28_97"/>
    <protectedRange algorithmName="SHA-512" hashValue="pL4tgTKqwEsWSIEGFTBd+4pvEhE7d5Q99Eijs+L/Y1rhA0saQGGRJw5Pv2HLOP0quglztFwB6WVnQ1YGxd4AiQ==" saltValue="IF5mhk2RcoEjrcYppes1VA==" spinCount="100000" sqref="FT203" name="Rango2_30_99"/>
    <protectedRange algorithmName="SHA-512" hashValue="Rgskw+AQdeJ5qbJdarzTa3SCkJfDGziy0Uan5N0F3IWn/H3Z/e+VcB56R7Nes7MPxNHewNP1sSSucVjz3iTLeA==" saltValue="qKZH3DnwaZHBzy3cBZo1qQ==" spinCount="100000" sqref="GF204:GF205" name="Rango2_31_28_98"/>
    <protectedRange algorithmName="SHA-512" hashValue="Rgskw+AQdeJ5qbJdarzTa3SCkJfDGziy0Uan5N0F3IWn/H3Z/e+VcB56R7Nes7MPxNHewNP1sSSucVjz3iTLeA==" saltValue="qKZH3DnwaZHBzy3cBZo1qQ==" spinCount="100000" sqref="GF206" name="Rango2_31_28_99"/>
    <protectedRange algorithmName="SHA-512" hashValue="Gqwr8n5jYbCESAqCFk8dpOzViQICBV+k0xoqBoQaZ5lHaRlvT9TZDB4yXtm+qC6OhD064ZDBOFWkwo+LHXu1sg==" saltValue="gEL9PCN2ekF2IxW9yqAGYA==" spinCount="100000" sqref="IS188" name="Rango2_40_2_85"/>
    <protectedRange algorithmName="SHA-512" hashValue="D8TacORwT7iz0mF9GEucchnMHfB5er2FFjQsxyeWWyeJkM6Bt3gYQ3LbcHPxZXFpVAYtFOuTrzYOCJrlZDx16g==" saltValue="QtCzIBktdS4NZkOEGcLTRQ==" spinCount="100000" sqref="IW188" name="Rango2_41_85"/>
    <protectedRange algorithmName="SHA-512" hashValue="Gqwr8n5jYbCESAqCFk8dpOzViQICBV+k0xoqBoQaZ5lHaRlvT9TZDB4yXtm+qC6OhD064ZDBOFWkwo+LHXu1sg==" saltValue="gEL9PCN2ekF2IxW9yqAGYA==" spinCount="100000" sqref="IS189" name="Rango2_40_2_86"/>
    <protectedRange algorithmName="SHA-512" hashValue="D8TacORwT7iz0mF9GEucchnMHfB5er2FFjQsxyeWWyeJkM6Bt3gYQ3LbcHPxZXFpVAYtFOuTrzYOCJrlZDx16g==" saltValue="QtCzIBktdS4NZkOEGcLTRQ==" spinCount="100000" sqref="IW189" name="Rango2_41_86"/>
    <protectedRange algorithmName="SHA-512" hashValue="Gqwr8n5jYbCESAqCFk8dpOzViQICBV+k0xoqBoQaZ5lHaRlvT9TZDB4yXtm+qC6OhD064ZDBOFWkwo+LHXu1sg==" saltValue="gEL9PCN2ekF2IxW9yqAGYA==" spinCount="100000" sqref="IS190" name="Rango2_40_2_87"/>
    <protectedRange algorithmName="SHA-512" hashValue="D8TacORwT7iz0mF9GEucchnMHfB5er2FFjQsxyeWWyeJkM6Bt3gYQ3LbcHPxZXFpVAYtFOuTrzYOCJrlZDx16g==" saltValue="QtCzIBktdS4NZkOEGcLTRQ==" spinCount="100000" sqref="IW190" name="Rango2_41_87"/>
    <protectedRange algorithmName="SHA-512" hashValue="Gqwr8n5jYbCESAqCFk8dpOzViQICBV+k0xoqBoQaZ5lHaRlvT9TZDB4yXtm+qC6OhD064ZDBOFWkwo+LHXu1sg==" saltValue="gEL9PCN2ekF2IxW9yqAGYA==" spinCount="100000" sqref="IS191" name="Rango2_40_2_88"/>
    <protectedRange algorithmName="SHA-512" hashValue="D8TacORwT7iz0mF9GEucchnMHfB5er2FFjQsxyeWWyeJkM6Bt3gYQ3LbcHPxZXFpVAYtFOuTrzYOCJrlZDx16g==" saltValue="QtCzIBktdS4NZkOEGcLTRQ==" spinCount="100000" sqref="IW191" name="Rango2_41_88"/>
    <protectedRange algorithmName="SHA-512" hashValue="Gqwr8n5jYbCESAqCFk8dpOzViQICBV+k0xoqBoQaZ5lHaRlvT9TZDB4yXtm+qC6OhD064ZDBOFWkwo+LHXu1sg==" saltValue="gEL9PCN2ekF2IxW9yqAGYA==" spinCount="100000" sqref="IS192" name="Rango2_40_2_89"/>
    <protectedRange algorithmName="SHA-512" hashValue="D8TacORwT7iz0mF9GEucchnMHfB5er2FFjQsxyeWWyeJkM6Bt3gYQ3LbcHPxZXFpVAYtFOuTrzYOCJrlZDx16g==" saltValue="QtCzIBktdS4NZkOEGcLTRQ==" spinCount="100000" sqref="IW192" name="Rango2_41_89"/>
    <protectedRange algorithmName="SHA-512" hashValue="Gqwr8n5jYbCESAqCFk8dpOzViQICBV+k0xoqBoQaZ5lHaRlvT9TZDB4yXtm+qC6OhD064ZDBOFWkwo+LHXu1sg==" saltValue="gEL9PCN2ekF2IxW9yqAGYA==" spinCount="100000" sqref="IS193:IS194" name="Rango2_40_2_90"/>
    <protectedRange algorithmName="SHA-512" hashValue="D8TacORwT7iz0mF9GEucchnMHfB5er2FFjQsxyeWWyeJkM6Bt3gYQ3LbcHPxZXFpVAYtFOuTrzYOCJrlZDx16g==" saltValue="QtCzIBktdS4NZkOEGcLTRQ==" spinCount="100000" sqref="IW193:IW194" name="Rango2_41_90"/>
    <protectedRange algorithmName="SHA-512" hashValue="Gqwr8n5jYbCESAqCFk8dpOzViQICBV+k0xoqBoQaZ5lHaRlvT9TZDB4yXtm+qC6OhD064ZDBOFWkwo+LHXu1sg==" saltValue="gEL9PCN2ekF2IxW9yqAGYA==" spinCount="100000" sqref="IS195:IS196" name="Rango2_40_2_91"/>
    <protectedRange algorithmName="SHA-512" hashValue="D8TacORwT7iz0mF9GEucchnMHfB5er2FFjQsxyeWWyeJkM6Bt3gYQ3LbcHPxZXFpVAYtFOuTrzYOCJrlZDx16g==" saltValue="QtCzIBktdS4NZkOEGcLTRQ==" spinCount="100000" sqref="IW195:IW196" name="Rango2_41_91"/>
    <protectedRange algorithmName="SHA-512" hashValue="Gqwr8n5jYbCESAqCFk8dpOzViQICBV+k0xoqBoQaZ5lHaRlvT9TZDB4yXtm+qC6OhD064ZDBOFWkwo+LHXu1sg==" saltValue="gEL9PCN2ekF2IxW9yqAGYA==" spinCount="100000" sqref="IS197" name="Rango2_40_2_92"/>
    <protectedRange algorithmName="SHA-512" hashValue="D8TacORwT7iz0mF9GEucchnMHfB5er2FFjQsxyeWWyeJkM6Bt3gYQ3LbcHPxZXFpVAYtFOuTrzYOCJrlZDx16g==" saltValue="QtCzIBktdS4NZkOEGcLTRQ==" spinCount="100000" sqref="IW197" name="Rango2_41_92"/>
    <protectedRange algorithmName="SHA-512" hashValue="Gqwr8n5jYbCESAqCFk8dpOzViQICBV+k0xoqBoQaZ5lHaRlvT9TZDB4yXtm+qC6OhD064ZDBOFWkwo+LHXu1sg==" saltValue="gEL9PCN2ekF2IxW9yqAGYA==" spinCount="100000" sqref="IS198" name="Rango2_40_2_93"/>
    <protectedRange algorithmName="SHA-512" hashValue="D8TacORwT7iz0mF9GEucchnMHfB5er2FFjQsxyeWWyeJkM6Bt3gYQ3LbcHPxZXFpVAYtFOuTrzYOCJrlZDx16g==" saltValue="QtCzIBktdS4NZkOEGcLTRQ==" spinCount="100000" sqref="IW198" name="Rango2_41_93"/>
    <protectedRange algorithmName="SHA-512" hashValue="Gqwr8n5jYbCESAqCFk8dpOzViQICBV+k0xoqBoQaZ5lHaRlvT9TZDB4yXtm+qC6OhD064ZDBOFWkwo+LHXu1sg==" saltValue="gEL9PCN2ekF2IxW9yqAGYA==" spinCount="100000" sqref="IS199" name="Rango2_40_2_94"/>
    <protectedRange algorithmName="SHA-512" hashValue="D8TacORwT7iz0mF9GEucchnMHfB5er2FFjQsxyeWWyeJkM6Bt3gYQ3LbcHPxZXFpVAYtFOuTrzYOCJrlZDx16g==" saltValue="QtCzIBktdS4NZkOEGcLTRQ==" spinCount="100000" sqref="IW199" name="Rango2_41_94"/>
    <protectedRange algorithmName="SHA-512" hashValue="Gqwr8n5jYbCESAqCFk8dpOzViQICBV+k0xoqBoQaZ5lHaRlvT9TZDB4yXtm+qC6OhD064ZDBOFWkwo+LHXu1sg==" saltValue="gEL9PCN2ekF2IxW9yqAGYA==" spinCount="100000" sqref="IS200" name="Rango2_40_2_95"/>
    <protectedRange algorithmName="SHA-512" hashValue="D8TacORwT7iz0mF9GEucchnMHfB5er2FFjQsxyeWWyeJkM6Bt3gYQ3LbcHPxZXFpVAYtFOuTrzYOCJrlZDx16g==" saltValue="QtCzIBktdS4NZkOEGcLTRQ==" spinCount="100000" sqref="IW200" name="Rango2_41_95"/>
    <protectedRange algorithmName="SHA-512" hashValue="Gqwr8n5jYbCESAqCFk8dpOzViQICBV+k0xoqBoQaZ5lHaRlvT9TZDB4yXtm+qC6OhD064ZDBOFWkwo+LHXu1sg==" saltValue="gEL9PCN2ekF2IxW9yqAGYA==" spinCount="100000" sqref="IS201" name="Rango2_40_2_96"/>
    <protectedRange algorithmName="SHA-512" hashValue="D8TacORwT7iz0mF9GEucchnMHfB5er2FFjQsxyeWWyeJkM6Bt3gYQ3LbcHPxZXFpVAYtFOuTrzYOCJrlZDx16g==" saltValue="QtCzIBktdS4NZkOEGcLTRQ==" spinCount="100000" sqref="IW201" name="Rango2_41_96"/>
    <protectedRange algorithmName="SHA-512" hashValue="Gqwr8n5jYbCESAqCFk8dpOzViQICBV+k0xoqBoQaZ5lHaRlvT9TZDB4yXtm+qC6OhD064ZDBOFWkwo+LHXu1sg==" saltValue="gEL9PCN2ekF2IxW9yqAGYA==" spinCount="100000" sqref="IS202" name="Rango2_40_2_97"/>
    <protectedRange algorithmName="SHA-512" hashValue="D8TacORwT7iz0mF9GEucchnMHfB5er2FFjQsxyeWWyeJkM6Bt3gYQ3LbcHPxZXFpVAYtFOuTrzYOCJrlZDx16g==" saltValue="QtCzIBktdS4NZkOEGcLTRQ==" spinCount="100000" sqref="IW202" name="Rango2_41_97"/>
    <protectedRange algorithmName="SHA-512" hashValue="Gqwr8n5jYbCESAqCFk8dpOzViQICBV+k0xoqBoQaZ5lHaRlvT9TZDB4yXtm+qC6OhD064ZDBOFWkwo+LHXu1sg==" saltValue="gEL9PCN2ekF2IxW9yqAGYA==" spinCount="100000" sqref="IS203" name="Rango2_40_2_98"/>
    <protectedRange algorithmName="SHA-512" hashValue="D8TacORwT7iz0mF9GEucchnMHfB5er2FFjQsxyeWWyeJkM6Bt3gYQ3LbcHPxZXFpVAYtFOuTrzYOCJrlZDx16g==" saltValue="QtCzIBktdS4NZkOEGcLTRQ==" spinCount="100000" sqref="IW203" name="Rango2_41_98"/>
    <protectedRange algorithmName="SHA-512" hashValue="Gqwr8n5jYbCESAqCFk8dpOzViQICBV+k0xoqBoQaZ5lHaRlvT9TZDB4yXtm+qC6OhD064ZDBOFWkwo+LHXu1sg==" saltValue="gEL9PCN2ekF2IxW9yqAGYA==" spinCount="100000" sqref="IS204:IS205" name="Rango2_40_2_99"/>
    <protectedRange algorithmName="SHA-512" hashValue="D8TacORwT7iz0mF9GEucchnMHfB5er2FFjQsxyeWWyeJkM6Bt3gYQ3LbcHPxZXFpVAYtFOuTrzYOCJrlZDx16g==" saltValue="QtCzIBktdS4NZkOEGcLTRQ==" spinCount="100000" sqref="IW204:IW205" name="Rango2_41_99"/>
    <protectedRange algorithmName="SHA-512" hashValue="6a5oYwZw9WJcgjqXpleUXH8uaqNEuymPPpeOb7lKBc1WoM6IG/DNyDLWmj2lYwxnZO2yhl+B61kwrxD9m9AdhQ==" saltValue="tdNQPzLQd+n9Ww064QJIaQ==" spinCount="100000" sqref="I229" name="Rango2_61_96"/>
    <protectedRange algorithmName="SHA-512" hashValue="XM8+0Jh5zLWw02PI0Lt8dLqjTcW5ulySion19FAnruDN6QRp4UwcVqdfQxnOQAItgpWG7rNsELzjwy0iXOonxw==" saltValue="Sd4WFUedDfLKoMQTDrxJuQ==" spinCount="100000" sqref="K229" name="Rango2_88_4_4_96"/>
    <protectedRange algorithmName="SHA-512" hashValue="EMMPgE8t/az1rHHzaZAQIhz+GQV0k2O/tQGA96sJqEEMzz1efIRa4CcLzC7iY9CCscto3g7dwz41haOE28iXYg==" saltValue="CVzFsG4X4LXUMo7796PiDQ==" spinCount="100000" sqref="L229:M229 J229 B229:H229 C230:C263" name="Rango2_10_96"/>
    <protectedRange algorithmName="SHA-512" hashValue="6a5oYwZw9WJcgjqXpleUXH8uaqNEuymPPpeOb7lKBc1WoM6IG/DNyDLWmj2lYwxnZO2yhl+B61kwrxD9m9AdhQ==" saltValue="tdNQPzLQd+n9Ww064QJIaQ==" spinCount="100000" sqref="I230" name="Rango2_61_97"/>
    <protectedRange algorithmName="SHA-512" hashValue="XM8+0Jh5zLWw02PI0Lt8dLqjTcW5ulySion19FAnruDN6QRp4UwcVqdfQxnOQAItgpWG7rNsELzjwy0iXOonxw==" saltValue="Sd4WFUedDfLKoMQTDrxJuQ==" spinCount="100000" sqref="K230" name="Rango2_88_4_4_97"/>
    <protectedRange algorithmName="SHA-512" hashValue="EMMPgE8t/az1rHHzaZAQIhz+GQV0k2O/tQGA96sJqEEMzz1efIRa4CcLzC7iY9CCscto3g7dwz41haOE28iXYg==" saltValue="CVzFsG4X4LXUMo7796PiDQ==" spinCount="100000" sqref="L230:M230 J230 B230 D230:H230" name="Rango2_10_97"/>
    <protectedRange algorithmName="SHA-512" hashValue="6a5oYwZw9WJcgjqXpleUXH8uaqNEuymPPpeOb7lKBc1WoM6IG/DNyDLWmj2lYwxnZO2yhl+B61kwrxD9m9AdhQ==" saltValue="tdNQPzLQd+n9Ww064QJIaQ==" spinCount="100000" sqref="I231" name="Rango2_61_98"/>
    <protectedRange algorithmName="SHA-512" hashValue="XM8+0Jh5zLWw02PI0Lt8dLqjTcW5ulySion19FAnruDN6QRp4UwcVqdfQxnOQAItgpWG7rNsELzjwy0iXOonxw==" saltValue="Sd4WFUedDfLKoMQTDrxJuQ==" spinCount="100000" sqref="K231" name="Rango2_88_4_4_98"/>
    <protectedRange algorithmName="SHA-512" hashValue="EMMPgE8t/az1rHHzaZAQIhz+GQV0k2O/tQGA96sJqEEMzz1efIRa4CcLzC7iY9CCscto3g7dwz41haOE28iXYg==" saltValue="CVzFsG4X4LXUMo7796PiDQ==" spinCount="100000" sqref="L231:M231 J231 B231 D231:H231" name="Rango2_10_98"/>
    <protectedRange algorithmName="SHA-512" hashValue="6a5oYwZw9WJcgjqXpleUXH8uaqNEuymPPpeOb7lKBc1WoM6IG/DNyDLWmj2lYwxnZO2yhl+B61kwrxD9m9AdhQ==" saltValue="tdNQPzLQd+n9Ww064QJIaQ==" spinCount="100000" sqref="I232:I233" name="Rango2_61_99"/>
    <protectedRange algorithmName="SHA-512" hashValue="XM8+0Jh5zLWw02PI0Lt8dLqjTcW5ulySion19FAnruDN6QRp4UwcVqdfQxnOQAItgpWG7rNsELzjwy0iXOonxw==" saltValue="Sd4WFUedDfLKoMQTDrxJuQ==" spinCount="100000" sqref="K232:K233" name="Rango2_88_4_4_99"/>
    <protectedRange algorithmName="SHA-512" hashValue="EMMPgE8t/az1rHHzaZAQIhz+GQV0k2O/tQGA96sJqEEMzz1efIRa4CcLzC7iY9CCscto3g7dwz41haOE28iXYg==" saltValue="CVzFsG4X4LXUMo7796PiDQ==" spinCount="100000" sqref="L232:M233 J232:J233 B232:B233 D232:H233" name="Rango2_10_99"/>
    <protectedRange sqref="W229" name="RangoVereda"/>
    <protectedRange sqref="W230" name="RangoVereda_1"/>
    <protectedRange sqref="W231" name="RangoVereda_2"/>
    <protectedRange sqref="W232:W233" name="RangoVereda_3"/>
    <protectedRange sqref="W234" name="RangoVereda_4"/>
    <protectedRange sqref="W235" name="RangoVereda_5"/>
    <protectedRange sqref="W236" name="RangoVereda_6"/>
    <protectedRange sqref="W237" name="RangoVereda_7"/>
    <protectedRange sqref="W238" name="RangoVereda_8"/>
    <protectedRange sqref="W239" name="RangoVereda_9"/>
    <protectedRange sqref="W240" name="RangoVereda_10"/>
    <protectedRange sqref="W241" name="RangoVereda_11"/>
    <protectedRange sqref="W242" name="RangoVereda_12"/>
    <protectedRange sqref="W243:W244" name="RangoVereda_13"/>
    <protectedRange sqref="W245" name="RangoVereda_14"/>
    <protectedRange sqref="W246" name="RangoVereda_15"/>
    <protectedRange sqref="W247" name="RangoVereda_16"/>
    <protectedRange sqref="W248" name="RangoVereda_17"/>
    <protectedRange sqref="W249" name="RangoVereda_18"/>
    <protectedRange sqref="W250" name="RangoVereda_19"/>
    <protectedRange sqref="W251" name="RangoVereda_20"/>
    <protectedRange sqref="W252" name="RangoVereda_21"/>
    <protectedRange sqref="W253" name="RangoVereda_22"/>
    <protectedRange sqref="W254" name="RangoVereda_23"/>
    <protectedRange sqref="W255" name="RangoVereda_24"/>
    <protectedRange sqref="W256" name="RangoVereda_25"/>
    <protectedRange sqref="W257:W258" name="RangoVereda_26"/>
    <protectedRange sqref="W259" name="RangoVereda_27"/>
    <protectedRange sqref="W260:W261" name="RangoVereda_28"/>
    <protectedRange sqref="W262" name="RangoVereda_29"/>
    <protectedRange sqref="W263" name="RangoVereda_30"/>
    <protectedRange sqref="FH477" name="Rango2_18_3"/>
    <protectedRange sqref="I552:I553" name="Rango2_61_3_1"/>
    <protectedRange sqref="K552:K553" name="Rango2_88_4_4_3_1"/>
    <protectedRange sqref="B552:B553 J552:J553 L552:M553 D552:H553" name="Rango2_10_4_2"/>
    <protectedRange sqref="I554" name="Rango2_61_3_2"/>
    <protectedRange sqref="K554" name="Rango2_88_4_4_3_2"/>
    <protectedRange sqref="B554 J554 L554:M554 D554:H554" name="Rango2_10_4_3"/>
    <protectedRange sqref="I555" name="Rango2_61_3_3"/>
    <protectedRange sqref="K555" name="Rango2_88_4_4_3_3"/>
    <protectedRange sqref="B555 J555 L555:M555 D555:H555" name="Rango2_10_4_4"/>
    <protectedRange algorithmName="SHA-512" hashValue="6a5oYwZw9WJcgjqXpleUXH8uaqNEuymPPpeOb7lKBc1WoM6IG/DNyDLWmj2lYwxnZO2yhl+B61kwrxD9m9AdhQ==" saltValue="tdNQPzLQd+n9Ww064QJIaQ==" spinCount="100000" sqref="I556" name="Rango2_61_5_2"/>
    <protectedRange algorithmName="SHA-512" hashValue="XM8+0Jh5zLWw02PI0Lt8dLqjTcW5ulySion19FAnruDN6QRp4UwcVqdfQxnOQAItgpWG7rNsELzjwy0iXOonxw==" saltValue="Sd4WFUedDfLKoMQTDrxJuQ==" spinCount="100000" sqref="K556" name="Rango2_88_4_4_5_2"/>
    <protectedRange algorithmName="SHA-512" hashValue="EMMPgE8t/az1rHHzaZAQIhz+GQV0k2O/tQGA96sJqEEMzz1efIRa4CcLzC7iY9CCscto3g7dwz41haOE28iXYg==" saltValue="CVzFsG4X4LXUMo7796PiDQ==" spinCount="100000" sqref="J556 L556:M556 B556 D556:H556" name="Rango2_10_6_1"/>
    <protectedRange algorithmName="SHA-512" hashValue="6a5oYwZw9WJcgjqXpleUXH8uaqNEuymPPpeOb7lKBc1WoM6IG/DNyDLWmj2lYwxnZO2yhl+B61kwrxD9m9AdhQ==" saltValue="tdNQPzLQd+n9Ww064QJIaQ==" spinCount="100000" sqref="I557" name="Rango2_61_7_2"/>
    <protectedRange algorithmName="SHA-512" hashValue="XM8+0Jh5zLWw02PI0Lt8dLqjTcW5ulySion19FAnruDN6QRp4UwcVqdfQxnOQAItgpWG7rNsELzjwy0iXOonxw==" saltValue="Sd4WFUedDfLKoMQTDrxJuQ==" spinCount="100000" sqref="K557" name="Rango2_88_4_4_7_2"/>
    <protectedRange algorithmName="SHA-512" hashValue="EMMPgE8t/az1rHHzaZAQIhz+GQV0k2O/tQGA96sJqEEMzz1efIRa4CcLzC7iY9CCscto3g7dwz41haOE28iXYg==" saltValue="CVzFsG4X4LXUMo7796PiDQ==" spinCount="100000" sqref="J557 L557:M557 B557 D557:H557" name="Rango2_10_8_1"/>
    <protectedRange algorithmName="SHA-512" hashValue="6a5oYwZw9WJcgjqXpleUXH8uaqNEuymPPpeOb7lKBc1WoM6IG/DNyDLWmj2lYwxnZO2yhl+B61kwrxD9m9AdhQ==" saltValue="tdNQPzLQd+n9Ww064QJIaQ==" spinCount="100000" sqref="I558" name="Rango2_61_8_1"/>
    <protectedRange algorithmName="SHA-512" hashValue="XM8+0Jh5zLWw02PI0Lt8dLqjTcW5ulySion19FAnruDN6QRp4UwcVqdfQxnOQAItgpWG7rNsELzjwy0iXOonxw==" saltValue="Sd4WFUedDfLKoMQTDrxJuQ==" spinCount="100000" sqref="K558" name="Rango2_88_4_4_8_1"/>
    <protectedRange algorithmName="SHA-512" hashValue="EMMPgE8t/az1rHHzaZAQIhz+GQV0k2O/tQGA96sJqEEMzz1efIRa4CcLzC7iY9CCscto3g7dwz41haOE28iXYg==" saltValue="CVzFsG4X4LXUMo7796PiDQ==" spinCount="100000" sqref="J558 L558:M558 B558 D558:H558" name="Rango2_10_9_1"/>
    <protectedRange algorithmName="SHA-512" hashValue="6a5oYwZw9WJcgjqXpleUXH8uaqNEuymPPpeOb7lKBc1WoM6IG/DNyDLWmj2lYwxnZO2yhl+B61kwrxD9m9AdhQ==" saltValue="tdNQPzLQd+n9Ww064QJIaQ==" spinCount="100000" sqref="I559" name="Rango2_61_9_1"/>
    <protectedRange algorithmName="SHA-512" hashValue="XM8+0Jh5zLWw02PI0Lt8dLqjTcW5ulySion19FAnruDN6QRp4UwcVqdfQxnOQAItgpWG7rNsELzjwy0iXOonxw==" saltValue="Sd4WFUedDfLKoMQTDrxJuQ==" spinCount="100000" sqref="K559" name="Rango2_88_4_4_9_1"/>
    <protectedRange algorithmName="SHA-512" hashValue="EMMPgE8t/az1rHHzaZAQIhz+GQV0k2O/tQGA96sJqEEMzz1efIRa4CcLzC7iY9CCscto3g7dwz41haOE28iXYg==" saltValue="CVzFsG4X4LXUMo7796PiDQ==" spinCount="100000" sqref="J559 L559:M559 B559 D559:H559" name="Rango2_10_10_1"/>
    <protectedRange algorithmName="SHA-512" hashValue="6a5oYwZw9WJcgjqXpleUXH8uaqNEuymPPpeOb7lKBc1WoM6IG/DNyDLWmj2lYwxnZO2yhl+B61kwrxD9m9AdhQ==" saltValue="tdNQPzLQd+n9Ww064QJIaQ==" spinCount="100000" sqref="I560" name="Rango2_61_9_2"/>
    <protectedRange algorithmName="SHA-512" hashValue="XM8+0Jh5zLWw02PI0Lt8dLqjTcW5ulySion19FAnruDN6QRp4UwcVqdfQxnOQAItgpWG7rNsELzjwy0iXOonxw==" saltValue="Sd4WFUedDfLKoMQTDrxJuQ==" spinCount="100000" sqref="K560" name="Rango2_88_4_4_9_2"/>
    <protectedRange algorithmName="SHA-512" hashValue="EMMPgE8t/az1rHHzaZAQIhz+GQV0k2O/tQGA96sJqEEMzz1efIRa4CcLzC7iY9CCscto3g7dwz41haOE28iXYg==" saltValue="CVzFsG4X4LXUMo7796PiDQ==" spinCount="100000" sqref="J560 L560:M560 B560 D560:H560" name="Rango2_10_10_2"/>
    <protectedRange algorithmName="SHA-512" hashValue="6a5oYwZw9WJcgjqXpleUXH8uaqNEuymPPpeOb7lKBc1WoM6IG/DNyDLWmj2lYwxnZO2yhl+B61kwrxD9m9AdhQ==" saltValue="tdNQPzLQd+n9Ww064QJIaQ==" spinCount="100000" sqref="I561" name="Rango2_61_9_3"/>
    <protectedRange algorithmName="SHA-512" hashValue="XM8+0Jh5zLWw02PI0Lt8dLqjTcW5ulySion19FAnruDN6QRp4UwcVqdfQxnOQAItgpWG7rNsELzjwy0iXOonxw==" saltValue="Sd4WFUedDfLKoMQTDrxJuQ==" spinCount="100000" sqref="K561" name="Rango2_88_4_4_9_3"/>
    <protectedRange algorithmName="SHA-512" hashValue="EMMPgE8t/az1rHHzaZAQIhz+GQV0k2O/tQGA96sJqEEMzz1efIRa4CcLzC7iY9CCscto3g7dwz41haOE28iXYg==" saltValue="CVzFsG4X4LXUMo7796PiDQ==" spinCount="100000" sqref="J561 L561:M561 B561 D561:H561" name="Rango2_10_10_3"/>
    <protectedRange sqref="BA552:BI553" name="Rango2_88_99_3_1"/>
    <protectedRange sqref="AU552:AU553 AW552:AZ553" name="Rango2_88_91_3_1"/>
    <protectedRange sqref="AL552:AL553 AJ552:AJ553 AG552:AH553" name="Rango2_88_7_5_3_1"/>
    <protectedRange sqref="AM552:AS553" name="Rango2_88_65_3_1"/>
    <protectedRange sqref="AC552:AC553" name="Rango2_88_5_5_3_1"/>
    <protectedRange sqref="AI552:AI553" name="Rango2_8_7_3_1"/>
    <protectedRange sqref="AE552:AF553" name="Rango2_88_39_3_1"/>
    <protectedRange sqref="AB552:AB553" name="Rango2_87_6_3_1"/>
    <protectedRange sqref="T552:T553" name="Rango2_88_6_3_1"/>
    <protectedRange sqref="Q552:Q553" name="Rango2_2_5_3_1"/>
    <protectedRange sqref="R552:S553 AV552:AV553 AT552:AT553 O552:O553 U552:AA553" name="Rango2_99_3_1"/>
    <protectedRange sqref="AD552:AD553" name="Rango2_24_1"/>
    <protectedRange sqref="BJ552:BK553" name="Rango2_99_6_1"/>
    <protectedRange sqref="BV552:BY553" name="Rango2_88_99_9_2"/>
    <protectedRange sqref="BZ552:CB553 BR552:BU553" name="Rango2_99_12_1"/>
    <protectedRange sqref="CE552:CF553 CV552:CY553 CP552:CQ553 CS552:CT553 CJ552:CK553 DA552:DN553" name="Rango2_99_15_1"/>
    <protectedRange sqref="BA554:BI554" name="Rango2_88_99_3_2"/>
    <protectedRange sqref="AU554 AW554:AZ554" name="Rango2_88_91_3_2"/>
    <protectedRange sqref="AL554 AJ554 AG554:AH554" name="Rango2_88_7_5_3_2"/>
    <protectedRange sqref="AM554:AS554" name="Rango2_88_65_3_2"/>
    <protectedRange sqref="AC554" name="Rango2_88_5_5_3_2"/>
    <protectedRange sqref="AI554" name="Rango2_8_7_3_2"/>
    <protectedRange sqref="AE554:AF554" name="Rango2_88_39_3_2"/>
    <protectedRange sqref="AB554" name="Rango2_87_6_3_2"/>
    <protectedRange sqref="T554" name="Rango2_88_6_3_2"/>
    <protectedRange sqref="Q554" name="Rango2_2_5_3_2"/>
    <protectedRange sqref="R554:S554 AV554 AT554 O554 U554:AA554" name="Rango2_99_3_2"/>
    <protectedRange sqref="AD554" name="Rango2_24_2"/>
    <protectedRange sqref="BJ554:BK554" name="Rango2_99_6_2"/>
    <protectedRange sqref="BV554:BY554" name="Rango2_88_99_9_3"/>
    <protectedRange sqref="BZ554:CB554 BR554:BU554" name="Rango2_99_12_2"/>
    <protectedRange sqref="CE554:CF554 CV554:CY554 CP554:CQ554 CS554:CT554 CJ554:CK554 DA554:DN554" name="Rango2_99_15_2"/>
    <protectedRange sqref="BA555:BI555" name="Rango2_88_99_3_3"/>
    <protectedRange sqref="AU555 AW555:AZ555" name="Rango2_88_91_3_3"/>
    <protectedRange sqref="AL555 AJ555 AG555:AH555" name="Rango2_88_7_5_3_3"/>
    <protectedRange sqref="AM555:AS555" name="Rango2_88_65_3_3"/>
    <protectedRange sqref="AC555" name="Rango2_88_5_5_3_3"/>
    <protectedRange sqref="AI555" name="Rango2_8_7_3_3"/>
    <protectedRange sqref="AE555:AF555" name="Rango2_88_39_3_3"/>
    <protectedRange sqref="AB555" name="Rango2_87_6_3_3"/>
    <protectedRange sqref="T555" name="Rango2_88_6_3_3"/>
    <protectedRange sqref="Q555" name="Rango2_2_5_3_3"/>
    <protectedRange sqref="R555:S555 AV555 AT555 O555 U555:AA555" name="Rango2_99_3_3"/>
    <protectedRange sqref="AD555" name="Rango2_24_3"/>
    <protectedRange sqref="BJ555:BK555" name="Rango2_99_6_3"/>
    <protectedRange sqref="BV555:BY555" name="Rango2_88_99_9_4"/>
    <protectedRange sqref="BZ555:CB555 BR555:BU555" name="Rango2_99_12_3"/>
    <protectedRange sqref="CE555:CF555 CV555:CY555 CP555:CQ555 CS555:CT555 CJ555:CK555 DA555:DN555" name="Rango2_99_15_3"/>
    <protectedRange algorithmName="SHA-512" hashValue="RQ91b7oAw60DVtcgB2vRpial2kSdzJx5guGCTYUwXYkKrtrUHfiYnLf9R+SNpYXlJDYpyEJLhcWwP0EqNN86dQ==" saltValue="W3RbH3zrcY9sy39xNwXNxg==" spinCount="100000" sqref="BA556:BI556" name="Rango2_88_99_5_2"/>
    <protectedRange algorithmName="SHA-512" hashValue="fMbmUM1DQ7FuAPRNvFL5mPdHUYjQnlLFhkuaxvHguaqR7aWyDxcmJs0jLYQfQKY+oyhsMb4Lew4VL6i7um3/ew==" saltValue="ydaTm0CeH8+/cYqoL/AMaQ==" spinCount="100000" sqref="AU556 AW556:AZ556" name="Rango2_88_91_5_2"/>
    <protectedRange algorithmName="SHA-512" hashValue="CHipOQaT63FWw628cQcXXJRZlrbNZ7OgmnEbDx38UmmH7z19GRYEzXFiVOzHAy1OAaAbST7g2bHZHDKQp2qm3w==" saltValue="iRVuL+373yLHv0ZHzS9qog==" spinCount="100000" sqref="AG556:AH556 AJ556 AL556" name="Rango2_88_7_5_5_2"/>
    <protectedRange algorithmName="SHA-512" hashValue="NkG6oHuDGvGBEiLAAq8MEJHEfLQUMyjihfH+DBXhT+eQW0r1yri7tOJEFRM9nbOejjjXiviq9RFo7KB7wF+xJA==" saltValue="bpjB0AAANu2X/PeR3eiFkA==" spinCount="100000" sqref="AM556:AS556" name="Rango2_88_65_5_2"/>
    <protectedRange algorithmName="SHA-512" hashValue="fPHvtIAf3pQeZUoAI9C2/vdXMHBpqqEq+67P5Ypyu4+9IWqs3yc9TZcMWQ0THLxUwqseQPyVvakuYFtCwJHsxA==" saltValue="QHIogSs2PrwAfdqa9PAOFQ==" spinCount="100000" sqref="AC556" name="Rango2_88_5_5_5_2"/>
    <protectedRange algorithmName="SHA-512" hashValue="LEEeiU6pKqm7TAP46VGlz0q+evvFwpT/0iLpRuWuQ7MacbP0OGL1/FSmrIEOg2rb6M+Jla2bPbVWiGag27j87w==" saltValue="HEVt+pS5OloNDlqSnzGLLw==" spinCount="100000" sqref="AI556" name="Rango2_8_7_5_2"/>
    <protectedRange algorithmName="SHA-512" hashValue="q2z5hEFmXS0v2chiPTC/VCoDWNlnhp+Xe6Ybfxe48vIsnB/KTJQxJv+pFUnCXfZ9T6vyJopuqFFNROfQTW/JUw==" saltValue="IctfdGJb5tOTpq+KPi9vww==" spinCount="100000" sqref="AE556:AF556" name="Rango2_88_39_8_2"/>
    <protectedRange algorithmName="SHA-512" hashValue="AYYX88LSDB6RDNMvSqt0KPGWPjBqTk56tMxTOlv5QD61MGTKAAQnSnudvNDWPN0Bbllh2qRQC+P5uq7goxjdrw==" saltValue="i/iPMewnks1FoXYOjKMEVg==" spinCount="100000" sqref="AB556" name="Rango2_87_6_5_2"/>
    <protectedRange algorithmName="SHA-512" hashValue="NUll9P9xh7KbSfMYpMxsRZLfDw/y/AzW2LSWlpXVscBDqiAxmzo71xjs+a2lh+jRa7pceOC849slke4+ZKx8LA==" saltValue="8qbkKpQ+CiQuLnqgShNvXA==" spinCount="100000" sqref="T556" name="Rango2_88_6_5_2"/>
    <protectedRange algorithmName="SHA-512" hashValue="KHhv3JU/LRdRrRTxxkgFceEHPZ5UzadmpZRZR3zmQRnPvkUJZuanRafIJ+qde0IWwLZSvFIQDyUAHq6v6k7XIg==" saltValue="2GKG1kCzVNNcn+vbOPuhJA==" spinCount="100000" sqref="Q556" name="Rango2_2_5_5_2"/>
    <protectedRange algorithmName="SHA-512" hashValue="XZw03RosI/l0z9FxmTtF29EdZ7P+4+ybhqoaAAUmURojSR5XbGfjC4f2i8gMqfY+RI9JvfdCA6PSh9TduXfUxA==" saltValue="5TPtLq2WoiRSae/yaDPnTw==" spinCount="100000" sqref="O556 R556:S556 U556:AA556 AV556 AT556" name="Rango2_99_8_2"/>
    <protectedRange algorithmName="SHA-512" hashValue="9+DNppQbWrLYYUMoJ+lyQctV2bX3Vq9kZnegLbpjTLP49It2ovUbcartuoQTeXgP+TGpY//7mDH/UQlFCKDGiA==" saltValue="KUnni6YEm00anzSSvyLqQA==" spinCount="100000" sqref="AD556" name="Rango2_35_2"/>
    <protectedRange algorithmName="SHA-512" hashValue="XZw03RosI/l0z9FxmTtF29EdZ7P+4+ybhqoaAAUmURojSR5XbGfjC4f2i8gMqfY+RI9JvfdCA6PSh9TduXfUxA==" saltValue="5TPtLq2WoiRSae/yaDPnTw==" spinCount="100000" sqref="BJ556:BK556" name="Rango2_99_32_2"/>
    <protectedRange algorithmName="SHA-512" hashValue="RQ91b7oAw60DVtcgB2vRpial2kSdzJx5guGCTYUwXYkKrtrUHfiYnLf9R+SNpYXlJDYpyEJLhcWwP0EqNN86dQ==" saltValue="W3RbH3zrcY9sy39xNwXNxg==" spinCount="100000" sqref="BV556:BY556" name="Rango2_88_99_20_1"/>
    <protectedRange algorithmName="SHA-512" hashValue="XZw03RosI/l0z9FxmTtF29EdZ7P+4+ybhqoaAAUmURojSR5XbGfjC4f2i8gMqfY+RI9JvfdCA6PSh9TduXfUxA==" saltValue="5TPtLq2WoiRSae/yaDPnTw==" spinCount="100000" sqref="BR556:BU556 BZ556:CB556" name="Rango2_99_44_1"/>
    <protectedRange algorithmName="SHA-512" hashValue="XZw03RosI/l0z9FxmTtF29EdZ7P+4+ybhqoaAAUmURojSR5XbGfjC4f2i8gMqfY+RI9JvfdCA6PSh9TduXfUxA==" saltValue="5TPtLq2WoiRSae/yaDPnTw==" spinCount="100000" sqref="CJ556:CK556 CS556:CT556 CP556:CQ556 CV556:CY556 CE556:CF556 DA556:DN556" name="Rango2_99_50_1"/>
    <protectedRange algorithmName="SHA-512" hashValue="RQ91b7oAw60DVtcgB2vRpial2kSdzJx5guGCTYUwXYkKrtrUHfiYnLf9R+SNpYXlJDYpyEJLhcWwP0EqNN86dQ==" saltValue="W3RbH3zrcY9sy39xNwXNxg==" spinCount="100000" sqref="BA557:BI557" name="Rango2_88_99_10_2"/>
    <protectedRange algorithmName="SHA-512" hashValue="fMbmUM1DQ7FuAPRNvFL5mPdHUYjQnlLFhkuaxvHguaqR7aWyDxcmJs0jLYQfQKY+oyhsMb4Lew4VL6i7um3/ew==" saltValue="ydaTm0CeH8+/cYqoL/AMaQ==" spinCount="100000" sqref="AU557 AW557:AZ557" name="Rango2_88_91_7_2"/>
    <protectedRange algorithmName="SHA-512" hashValue="CHipOQaT63FWw628cQcXXJRZlrbNZ7OgmnEbDx38UmmH7z19GRYEzXFiVOzHAy1OAaAbST7g2bHZHDKQp2qm3w==" saltValue="iRVuL+373yLHv0ZHzS9qog==" spinCount="100000" sqref="AG557:AH557 AJ557 AL557" name="Rango2_88_7_5_7_2"/>
    <protectedRange algorithmName="SHA-512" hashValue="NkG6oHuDGvGBEiLAAq8MEJHEfLQUMyjihfH+DBXhT+eQW0r1yri7tOJEFRM9nbOejjjXiviq9RFo7KB7wF+xJA==" saltValue="bpjB0AAANu2X/PeR3eiFkA==" spinCount="100000" sqref="AM557:AS557" name="Rango2_88_65_7_2"/>
    <protectedRange algorithmName="SHA-512" hashValue="fPHvtIAf3pQeZUoAI9C2/vdXMHBpqqEq+67P5Ypyu4+9IWqs3yc9TZcMWQ0THLxUwqseQPyVvakuYFtCwJHsxA==" saltValue="QHIogSs2PrwAfdqa9PAOFQ==" spinCount="100000" sqref="AC557" name="Rango2_88_5_5_7_2"/>
    <protectedRange algorithmName="SHA-512" hashValue="LEEeiU6pKqm7TAP46VGlz0q+evvFwpT/0iLpRuWuQ7MacbP0OGL1/FSmrIEOg2rb6M+Jla2bPbVWiGag27j87w==" saltValue="HEVt+pS5OloNDlqSnzGLLw==" spinCount="100000" sqref="AI557" name="Rango2_8_7_7_2"/>
    <protectedRange algorithmName="SHA-512" hashValue="q2z5hEFmXS0v2chiPTC/VCoDWNlnhp+Xe6Ybfxe48vIsnB/KTJQxJv+pFUnCXfZ9T6vyJopuqFFNROfQTW/JUw==" saltValue="IctfdGJb5tOTpq+KPi9vww==" spinCount="100000" sqref="AE557:AF557" name="Rango2_88_39_10_2"/>
    <protectedRange algorithmName="SHA-512" hashValue="AYYX88LSDB6RDNMvSqt0KPGWPjBqTk56tMxTOlv5QD61MGTKAAQnSnudvNDWPN0Bbllh2qRQC+P5uq7goxjdrw==" saltValue="i/iPMewnks1FoXYOjKMEVg==" spinCount="100000" sqref="AB557" name="Rango2_87_6_7_2"/>
    <protectedRange algorithmName="SHA-512" hashValue="NUll9P9xh7KbSfMYpMxsRZLfDw/y/AzW2LSWlpXVscBDqiAxmzo71xjs+a2lh+jRa7pceOC849slke4+ZKx8LA==" saltValue="8qbkKpQ+CiQuLnqgShNvXA==" spinCount="100000" sqref="T557" name="Rango2_88_6_7_2"/>
    <protectedRange algorithmName="SHA-512" hashValue="KHhv3JU/LRdRrRTxxkgFceEHPZ5UzadmpZRZR3zmQRnPvkUJZuanRafIJ+qde0IWwLZSvFIQDyUAHq6v6k7XIg==" saltValue="2GKG1kCzVNNcn+vbOPuhJA==" spinCount="100000" sqref="Q557" name="Rango2_2_5_7_2"/>
    <protectedRange algorithmName="SHA-512" hashValue="XZw03RosI/l0z9FxmTtF29EdZ7P+4+ybhqoaAAUmURojSR5XbGfjC4f2i8gMqfY+RI9JvfdCA6PSh9TduXfUxA==" saltValue="5TPtLq2WoiRSae/yaDPnTw==" spinCount="100000" sqref="O557 R557:S557 U557:AA557 AV557 AT557" name="Rango2_99_28_8"/>
    <protectedRange algorithmName="SHA-512" hashValue="9+DNppQbWrLYYUMoJ+lyQctV2bX3Vq9kZnegLbpjTLP49It2ovUbcartuoQTeXgP+TGpY//7mDH/UQlFCKDGiA==" saltValue="KUnni6YEm00anzSSvyLqQA==" spinCount="100000" sqref="AD557" name="Rango2_50_1"/>
    <protectedRange algorithmName="SHA-512" hashValue="RQ91b7oAw60DVtcgB2vRpial2kSdzJx5guGCTYUwXYkKrtrUHfiYnLf9R+SNpYXlJDYpyEJLhcWwP0EqNN86dQ==" saltValue="W3RbH3zrcY9sy39xNwXNxg==" spinCount="100000" sqref="BA558:BI558" name="Rango2_88_99_11_3"/>
    <protectedRange algorithmName="SHA-512" hashValue="fMbmUM1DQ7FuAPRNvFL5mPdHUYjQnlLFhkuaxvHguaqR7aWyDxcmJs0jLYQfQKY+oyhsMb4Lew4VL6i7um3/ew==" saltValue="ydaTm0CeH8+/cYqoL/AMaQ==" spinCount="100000" sqref="AU558 AW558:AZ558" name="Rango2_88_91_8_2"/>
    <protectedRange algorithmName="SHA-512" hashValue="CHipOQaT63FWw628cQcXXJRZlrbNZ7OgmnEbDx38UmmH7z19GRYEzXFiVOzHAy1OAaAbST7g2bHZHDKQp2qm3w==" saltValue="iRVuL+373yLHv0ZHzS9qog==" spinCount="100000" sqref="AG558:AH558 AJ558 AL558" name="Rango2_88_7_5_8_2"/>
    <protectedRange algorithmName="SHA-512" hashValue="NkG6oHuDGvGBEiLAAq8MEJHEfLQUMyjihfH+DBXhT+eQW0r1yri7tOJEFRM9nbOejjjXiviq9RFo7KB7wF+xJA==" saltValue="bpjB0AAANu2X/PeR3eiFkA==" spinCount="100000" sqref="AM558:AS558" name="Rango2_88_65_8_2"/>
    <protectedRange algorithmName="SHA-512" hashValue="fPHvtIAf3pQeZUoAI9C2/vdXMHBpqqEq+67P5Ypyu4+9IWqs3yc9TZcMWQ0THLxUwqseQPyVvakuYFtCwJHsxA==" saltValue="QHIogSs2PrwAfdqa9PAOFQ==" spinCount="100000" sqref="AC558" name="Rango2_88_5_5_8_2"/>
    <protectedRange algorithmName="SHA-512" hashValue="LEEeiU6pKqm7TAP46VGlz0q+evvFwpT/0iLpRuWuQ7MacbP0OGL1/FSmrIEOg2rb6M+Jla2bPbVWiGag27j87w==" saltValue="HEVt+pS5OloNDlqSnzGLLw==" spinCount="100000" sqref="AI558" name="Rango2_8_7_8_2"/>
    <protectedRange algorithmName="SHA-512" hashValue="q2z5hEFmXS0v2chiPTC/VCoDWNlnhp+Xe6Ybfxe48vIsnB/KTJQxJv+pFUnCXfZ9T6vyJopuqFFNROfQTW/JUw==" saltValue="IctfdGJb5tOTpq+KPi9vww==" spinCount="100000" sqref="AE558:AF558" name="Rango2_88_39_11_2"/>
    <protectedRange algorithmName="SHA-512" hashValue="AYYX88LSDB6RDNMvSqt0KPGWPjBqTk56tMxTOlv5QD61MGTKAAQnSnudvNDWPN0Bbllh2qRQC+P5uq7goxjdrw==" saltValue="i/iPMewnks1FoXYOjKMEVg==" spinCount="100000" sqref="AB558" name="Rango2_87_6_8_2"/>
    <protectedRange algorithmName="SHA-512" hashValue="NUll9P9xh7KbSfMYpMxsRZLfDw/y/AzW2LSWlpXVscBDqiAxmzo71xjs+a2lh+jRa7pceOC849slke4+ZKx8LA==" saltValue="8qbkKpQ+CiQuLnqgShNvXA==" spinCount="100000" sqref="T558" name="Rango2_88_6_8_2"/>
    <protectedRange algorithmName="SHA-512" hashValue="KHhv3JU/LRdRrRTxxkgFceEHPZ5UzadmpZRZR3zmQRnPvkUJZuanRafIJ+qde0IWwLZSvFIQDyUAHq6v6k7XIg==" saltValue="2GKG1kCzVNNcn+vbOPuhJA==" spinCount="100000" sqref="Q558" name="Rango2_2_5_8_2"/>
    <protectedRange algorithmName="SHA-512" hashValue="XZw03RosI/l0z9FxmTtF29EdZ7P+4+ybhqoaAAUmURojSR5XbGfjC4f2i8gMqfY+RI9JvfdCA6PSh9TduXfUxA==" saltValue="5TPtLq2WoiRSae/yaDPnTw==" spinCount="100000" sqref="O558 R558:S558 U558:AA558 AV558 AT558" name="Rango2_99_29_1"/>
    <protectedRange algorithmName="SHA-512" hashValue="9+DNppQbWrLYYUMoJ+lyQctV2bX3Vq9kZnegLbpjTLP49It2ovUbcartuoQTeXgP+TGpY//7mDH/UQlFCKDGiA==" saltValue="KUnni6YEm00anzSSvyLqQA==" spinCount="100000" sqref="AD558" name="Rango2_52_1"/>
    <protectedRange algorithmName="SHA-512" hashValue="XZw03RosI/l0z9FxmTtF29EdZ7P+4+ybhqoaAAUmURojSR5XbGfjC4f2i8gMqfY+RI9JvfdCA6PSh9TduXfUxA==" saltValue="5TPtLq2WoiRSae/yaDPnTw==" spinCount="100000" sqref="BJ557:BK557" name="Rango2_99_34_1"/>
    <protectedRange algorithmName="SHA-512" hashValue="XZw03RosI/l0z9FxmTtF29EdZ7P+4+ybhqoaAAUmURojSR5XbGfjC4f2i8gMqfY+RI9JvfdCA6PSh9TduXfUxA==" saltValue="5TPtLq2WoiRSae/yaDPnTw==" spinCount="100000" sqref="BJ558:BL558" name="Rango2_99_35_2"/>
    <protectedRange algorithmName="SHA-512" hashValue="RQ91b7oAw60DVtcgB2vRpial2kSdzJx5guGCTYUwXYkKrtrUHfiYnLf9R+SNpYXlJDYpyEJLhcWwP0EqNN86dQ==" saltValue="W3RbH3zrcY9sy39xNwXNxg==" spinCount="100000" sqref="BV557:BY557" name="Rango2_88_99_22_2"/>
    <protectedRange algorithmName="SHA-512" hashValue="XZw03RosI/l0z9FxmTtF29EdZ7P+4+ybhqoaAAUmURojSR5XbGfjC4f2i8gMqfY+RI9JvfdCA6PSh9TduXfUxA==" saltValue="5TPtLq2WoiRSae/yaDPnTw==" spinCount="100000" sqref="BR557:BU557 BZ557:CB557" name="Rango2_99_46_2"/>
    <protectedRange algorithmName="SHA-512" hashValue="RQ91b7oAw60DVtcgB2vRpial2kSdzJx5guGCTYUwXYkKrtrUHfiYnLf9R+SNpYXlJDYpyEJLhcWwP0EqNN86dQ==" saltValue="W3RbH3zrcY9sy39xNwXNxg==" spinCount="100000" sqref="BV558:BY558" name="Rango2_88_99_23_2"/>
    <protectedRange algorithmName="SHA-512" hashValue="XZw03RosI/l0z9FxmTtF29EdZ7P+4+ybhqoaAAUmURojSR5XbGfjC4f2i8gMqfY+RI9JvfdCA6PSh9TduXfUxA==" saltValue="5TPtLq2WoiRSae/yaDPnTw==" spinCount="100000" sqref="BR558:BU558 BZ558:CB558" name="Rango2_99_47_2"/>
    <protectedRange algorithmName="SHA-512" hashValue="XZw03RosI/l0z9FxmTtF29EdZ7P+4+ybhqoaAAUmURojSR5XbGfjC4f2i8gMqfY+RI9JvfdCA6PSh9TduXfUxA==" saltValue="5TPtLq2WoiRSae/yaDPnTw==" spinCount="100000" sqref="CJ557:CK557 CS557:CT557 CP557:CQ557 CV557:CY557 CE557:CF557 DA557:DN557" name="Rango2_99_52_1"/>
    <protectedRange algorithmName="SHA-512" hashValue="XZw03RosI/l0z9FxmTtF29EdZ7P+4+ybhqoaAAUmURojSR5XbGfjC4f2i8gMqfY+RI9JvfdCA6PSh9TduXfUxA==" saltValue="5TPtLq2WoiRSae/yaDPnTw==" spinCount="100000" sqref="CJ558:CK558 CS558:CT558 CP558:CQ558 CV558:CY558 CE558:CF558 DA558:DN558" name="Rango2_99_53_1"/>
    <protectedRange algorithmName="SHA-512" hashValue="RQ91b7oAw60DVtcgB2vRpial2kSdzJx5guGCTYUwXYkKrtrUHfiYnLf9R+SNpYXlJDYpyEJLhcWwP0EqNN86dQ==" saltValue="W3RbH3zrcY9sy39xNwXNxg==" spinCount="100000" sqref="BA559:BI559" name="Rango2_88_99_12_1"/>
    <protectedRange algorithmName="SHA-512" hashValue="fMbmUM1DQ7FuAPRNvFL5mPdHUYjQnlLFhkuaxvHguaqR7aWyDxcmJs0jLYQfQKY+oyhsMb4Lew4VL6i7um3/ew==" saltValue="ydaTm0CeH8+/cYqoL/AMaQ==" spinCount="100000" sqref="AU559 AW559:AZ559" name="Rango2_88_91_9_2"/>
    <protectedRange algorithmName="SHA-512" hashValue="CHipOQaT63FWw628cQcXXJRZlrbNZ7OgmnEbDx38UmmH7z19GRYEzXFiVOzHAy1OAaAbST7g2bHZHDKQp2qm3w==" saltValue="iRVuL+373yLHv0ZHzS9qog==" spinCount="100000" sqref="AG559:AH559 AJ559 AL559" name="Rango2_88_7_5_9_2"/>
    <protectedRange algorithmName="SHA-512" hashValue="NkG6oHuDGvGBEiLAAq8MEJHEfLQUMyjihfH+DBXhT+eQW0r1yri7tOJEFRM9nbOejjjXiviq9RFo7KB7wF+xJA==" saltValue="bpjB0AAANu2X/PeR3eiFkA==" spinCount="100000" sqref="AM559:AS559" name="Rango2_88_65_9_2"/>
    <protectedRange algorithmName="SHA-512" hashValue="fPHvtIAf3pQeZUoAI9C2/vdXMHBpqqEq+67P5Ypyu4+9IWqs3yc9TZcMWQ0THLxUwqseQPyVvakuYFtCwJHsxA==" saltValue="QHIogSs2PrwAfdqa9PAOFQ==" spinCount="100000" sqref="AC559" name="Rango2_88_5_5_9_2"/>
    <protectedRange algorithmName="SHA-512" hashValue="LEEeiU6pKqm7TAP46VGlz0q+evvFwpT/0iLpRuWuQ7MacbP0OGL1/FSmrIEOg2rb6M+Jla2bPbVWiGag27j87w==" saltValue="HEVt+pS5OloNDlqSnzGLLw==" spinCount="100000" sqref="AI559" name="Rango2_8_7_9_2"/>
    <protectedRange algorithmName="SHA-512" hashValue="q2z5hEFmXS0v2chiPTC/VCoDWNlnhp+Xe6Ybfxe48vIsnB/KTJQxJv+pFUnCXfZ9T6vyJopuqFFNROfQTW/JUw==" saltValue="IctfdGJb5tOTpq+KPi9vww==" spinCount="100000" sqref="AE559:AF559" name="Rango2_88_39_12_1"/>
    <protectedRange algorithmName="SHA-512" hashValue="AYYX88LSDB6RDNMvSqt0KPGWPjBqTk56tMxTOlv5QD61MGTKAAQnSnudvNDWPN0Bbllh2qRQC+P5uq7goxjdrw==" saltValue="i/iPMewnks1FoXYOjKMEVg==" spinCount="100000" sqref="AB559" name="Rango2_87_6_9_2"/>
    <protectedRange algorithmName="SHA-512" hashValue="NUll9P9xh7KbSfMYpMxsRZLfDw/y/AzW2LSWlpXVscBDqiAxmzo71xjs+a2lh+jRa7pceOC849slke4+ZKx8LA==" saltValue="8qbkKpQ+CiQuLnqgShNvXA==" spinCount="100000" sqref="T559" name="Rango2_88_6_9_2"/>
    <protectedRange algorithmName="SHA-512" hashValue="KHhv3JU/LRdRrRTxxkgFceEHPZ5UzadmpZRZR3zmQRnPvkUJZuanRafIJ+qde0IWwLZSvFIQDyUAHq6v6k7XIg==" saltValue="2GKG1kCzVNNcn+vbOPuhJA==" spinCount="100000" sqref="Q559" name="Rango2_2_5_9_2"/>
    <protectedRange algorithmName="SHA-512" hashValue="XZw03RosI/l0z9FxmTtF29EdZ7P+4+ybhqoaAAUmURojSR5XbGfjC4f2i8gMqfY+RI9JvfdCA6PSh9TduXfUxA==" saltValue="5TPtLq2WoiRSae/yaDPnTw==" spinCount="100000" sqref="O559 R559:S559 U559:AA559 AV559 AT559" name="Rango2_99_30_1"/>
    <protectedRange algorithmName="SHA-512" hashValue="9+DNppQbWrLYYUMoJ+lyQctV2bX3Vq9kZnegLbpjTLP49It2ovUbcartuoQTeXgP+TGpY//7mDH/UQlFCKDGiA==" saltValue="KUnni6YEm00anzSSvyLqQA==" spinCount="100000" sqref="AD559" name="Rango2_62_1"/>
    <protectedRange algorithmName="SHA-512" hashValue="XZw03RosI/l0z9FxmTtF29EdZ7P+4+ybhqoaAAUmURojSR5XbGfjC4f2i8gMqfY+RI9JvfdCA6PSh9TduXfUxA==" saltValue="5TPtLq2WoiRSae/yaDPnTw==" spinCount="100000" sqref="BJ559:BL559" name="Rango2_99_36_2"/>
    <protectedRange algorithmName="SHA-512" hashValue="RQ91b7oAw60DVtcgB2vRpial2kSdzJx5guGCTYUwXYkKrtrUHfiYnLf9R+SNpYXlJDYpyEJLhcWwP0EqNN86dQ==" saltValue="W3RbH3zrcY9sy39xNwXNxg==" spinCount="100000" sqref="BV559:BY559" name="Rango2_88_99_24_1"/>
    <protectedRange algorithmName="SHA-512" hashValue="XZw03RosI/l0z9FxmTtF29EdZ7P+4+ybhqoaAAUmURojSR5XbGfjC4f2i8gMqfY+RI9JvfdCA6PSh9TduXfUxA==" saltValue="5TPtLq2WoiRSae/yaDPnTw==" spinCount="100000" sqref="BR559:BU559 BZ559:CB559" name="Rango2_99_48_1"/>
    <protectedRange algorithmName="SHA-512" hashValue="XZw03RosI/l0z9FxmTtF29EdZ7P+4+ybhqoaAAUmURojSR5XbGfjC4f2i8gMqfY+RI9JvfdCA6PSh9TduXfUxA==" saltValue="5TPtLq2WoiRSae/yaDPnTw==" spinCount="100000" sqref="CJ559:CK559 CS559:CT559 CP559:CQ559 CV559:CY559 CE559:CF559 DA559:DN559" name="Rango2_99_54_1"/>
    <protectedRange algorithmName="SHA-512" hashValue="RQ91b7oAw60DVtcgB2vRpial2kSdzJx5guGCTYUwXYkKrtrUHfiYnLf9R+SNpYXlJDYpyEJLhcWwP0EqNN86dQ==" saltValue="W3RbH3zrcY9sy39xNwXNxg==" spinCount="100000" sqref="BA560:BI560" name="Rango2_88_99_12_2"/>
    <protectedRange algorithmName="SHA-512" hashValue="fMbmUM1DQ7FuAPRNvFL5mPdHUYjQnlLFhkuaxvHguaqR7aWyDxcmJs0jLYQfQKY+oyhsMb4Lew4VL6i7um3/ew==" saltValue="ydaTm0CeH8+/cYqoL/AMaQ==" spinCount="100000" sqref="AU560 AW560:AZ560" name="Rango2_88_91_9_3"/>
    <protectedRange algorithmName="SHA-512" hashValue="CHipOQaT63FWw628cQcXXJRZlrbNZ7OgmnEbDx38UmmH7z19GRYEzXFiVOzHAy1OAaAbST7g2bHZHDKQp2qm3w==" saltValue="iRVuL+373yLHv0ZHzS9qog==" spinCount="100000" sqref="AG560:AH560 AJ560 AL560" name="Rango2_88_7_5_9_3"/>
    <protectedRange algorithmName="SHA-512" hashValue="NkG6oHuDGvGBEiLAAq8MEJHEfLQUMyjihfH+DBXhT+eQW0r1yri7tOJEFRM9nbOejjjXiviq9RFo7KB7wF+xJA==" saltValue="bpjB0AAANu2X/PeR3eiFkA==" spinCount="100000" sqref="AM560:AS560" name="Rango2_88_65_9_3"/>
    <protectedRange algorithmName="SHA-512" hashValue="fPHvtIAf3pQeZUoAI9C2/vdXMHBpqqEq+67P5Ypyu4+9IWqs3yc9TZcMWQ0THLxUwqseQPyVvakuYFtCwJHsxA==" saltValue="QHIogSs2PrwAfdqa9PAOFQ==" spinCount="100000" sqref="AC560" name="Rango2_88_5_5_9_3"/>
    <protectedRange algorithmName="SHA-512" hashValue="LEEeiU6pKqm7TAP46VGlz0q+evvFwpT/0iLpRuWuQ7MacbP0OGL1/FSmrIEOg2rb6M+Jla2bPbVWiGag27j87w==" saltValue="HEVt+pS5OloNDlqSnzGLLw==" spinCount="100000" sqref="AI560" name="Rango2_8_7_9_3"/>
    <protectedRange algorithmName="SHA-512" hashValue="q2z5hEFmXS0v2chiPTC/VCoDWNlnhp+Xe6Ybfxe48vIsnB/KTJQxJv+pFUnCXfZ9T6vyJopuqFFNROfQTW/JUw==" saltValue="IctfdGJb5tOTpq+KPi9vww==" spinCount="100000" sqref="AE560:AF560" name="Rango2_88_39_12_2"/>
    <protectedRange algorithmName="SHA-512" hashValue="AYYX88LSDB6RDNMvSqt0KPGWPjBqTk56tMxTOlv5QD61MGTKAAQnSnudvNDWPN0Bbllh2qRQC+P5uq7goxjdrw==" saltValue="i/iPMewnks1FoXYOjKMEVg==" spinCount="100000" sqref="AB560" name="Rango2_87_6_9_3"/>
    <protectedRange algorithmName="SHA-512" hashValue="NUll9P9xh7KbSfMYpMxsRZLfDw/y/AzW2LSWlpXVscBDqiAxmzo71xjs+a2lh+jRa7pceOC849slke4+ZKx8LA==" saltValue="8qbkKpQ+CiQuLnqgShNvXA==" spinCount="100000" sqref="T560" name="Rango2_88_6_9_3"/>
    <protectedRange algorithmName="SHA-512" hashValue="KHhv3JU/LRdRrRTxxkgFceEHPZ5UzadmpZRZR3zmQRnPvkUJZuanRafIJ+qde0IWwLZSvFIQDyUAHq6v6k7XIg==" saltValue="2GKG1kCzVNNcn+vbOPuhJA==" spinCount="100000" sqref="Q560" name="Rango2_2_5_9_3"/>
    <protectedRange algorithmName="SHA-512" hashValue="XZw03RosI/l0z9FxmTtF29EdZ7P+4+ybhqoaAAUmURojSR5XbGfjC4f2i8gMqfY+RI9JvfdCA6PSh9TduXfUxA==" saltValue="5TPtLq2WoiRSae/yaDPnTw==" spinCount="100000" sqref="O560 R560:S560 U560:AA560 AV560 AT560" name="Rango2_99_30_2"/>
    <protectedRange algorithmName="SHA-512" hashValue="9+DNppQbWrLYYUMoJ+lyQctV2bX3Vq9kZnegLbpjTLP49It2ovUbcartuoQTeXgP+TGpY//7mDH/UQlFCKDGiA==" saltValue="KUnni6YEm00anzSSvyLqQA==" spinCount="100000" sqref="AD560" name="Rango2_62_2"/>
    <protectedRange algorithmName="SHA-512" hashValue="XZw03RosI/l0z9FxmTtF29EdZ7P+4+ybhqoaAAUmURojSR5XbGfjC4f2i8gMqfY+RI9JvfdCA6PSh9TduXfUxA==" saltValue="5TPtLq2WoiRSae/yaDPnTw==" spinCount="100000" sqref="BJ560:BK560" name="Rango2_99_36_3"/>
    <protectedRange algorithmName="SHA-512" hashValue="RQ91b7oAw60DVtcgB2vRpial2kSdzJx5guGCTYUwXYkKrtrUHfiYnLf9R+SNpYXlJDYpyEJLhcWwP0EqNN86dQ==" saltValue="W3RbH3zrcY9sy39xNwXNxg==" spinCount="100000" sqref="BV560:BY560" name="Rango2_88_99_24_2"/>
    <protectedRange algorithmName="SHA-512" hashValue="XZw03RosI/l0z9FxmTtF29EdZ7P+4+ybhqoaAAUmURojSR5XbGfjC4f2i8gMqfY+RI9JvfdCA6PSh9TduXfUxA==" saltValue="5TPtLq2WoiRSae/yaDPnTw==" spinCount="100000" sqref="BR560:BU560 BZ560:CB560" name="Rango2_99_48_2"/>
    <protectedRange algorithmName="SHA-512" hashValue="XZw03RosI/l0z9FxmTtF29EdZ7P+4+ybhqoaAAUmURojSR5XbGfjC4f2i8gMqfY+RI9JvfdCA6PSh9TduXfUxA==" saltValue="5TPtLq2WoiRSae/yaDPnTw==" spinCount="100000" sqref="CJ560:CK560 CS560:CT560 CP560:CQ560 CV560:CY560 CE560:CF560 DA560:DN560" name="Rango2_99_54_2"/>
    <protectedRange algorithmName="SHA-512" hashValue="RQ91b7oAw60DVtcgB2vRpial2kSdzJx5guGCTYUwXYkKrtrUHfiYnLf9R+SNpYXlJDYpyEJLhcWwP0EqNN86dQ==" saltValue="W3RbH3zrcY9sy39xNwXNxg==" spinCount="100000" sqref="BA561:BI561" name="Rango2_88_99_12_3"/>
    <protectedRange algorithmName="SHA-512" hashValue="fMbmUM1DQ7FuAPRNvFL5mPdHUYjQnlLFhkuaxvHguaqR7aWyDxcmJs0jLYQfQKY+oyhsMb4Lew4VL6i7um3/ew==" saltValue="ydaTm0CeH8+/cYqoL/AMaQ==" spinCount="100000" sqref="AU561 AW561:AZ561" name="Rango2_88_91_9_4"/>
    <protectedRange algorithmName="SHA-512" hashValue="CHipOQaT63FWw628cQcXXJRZlrbNZ7OgmnEbDx38UmmH7z19GRYEzXFiVOzHAy1OAaAbST7g2bHZHDKQp2qm3w==" saltValue="iRVuL+373yLHv0ZHzS9qog==" spinCount="100000" sqref="AG561:AH561 AJ561 AL561" name="Rango2_88_7_5_9_4"/>
    <protectedRange algorithmName="SHA-512" hashValue="NkG6oHuDGvGBEiLAAq8MEJHEfLQUMyjihfH+DBXhT+eQW0r1yri7tOJEFRM9nbOejjjXiviq9RFo7KB7wF+xJA==" saltValue="bpjB0AAANu2X/PeR3eiFkA==" spinCount="100000" sqref="AM561:AS561" name="Rango2_88_65_9_4"/>
    <protectedRange algorithmName="SHA-512" hashValue="fPHvtIAf3pQeZUoAI9C2/vdXMHBpqqEq+67P5Ypyu4+9IWqs3yc9TZcMWQ0THLxUwqseQPyVvakuYFtCwJHsxA==" saltValue="QHIogSs2PrwAfdqa9PAOFQ==" spinCount="100000" sqref="AC561" name="Rango2_88_5_5_9_4"/>
    <protectedRange algorithmName="SHA-512" hashValue="LEEeiU6pKqm7TAP46VGlz0q+evvFwpT/0iLpRuWuQ7MacbP0OGL1/FSmrIEOg2rb6M+Jla2bPbVWiGag27j87w==" saltValue="HEVt+pS5OloNDlqSnzGLLw==" spinCount="100000" sqref="AI561" name="Rango2_8_7_9_4"/>
    <protectedRange algorithmName="SHA-512" hashValue="q2z5hEFmXS0v2chiPTC/VCoDWNlnhp+Xe6Ybfxe48vIsnB/KTJQxJv+pFUnCXfZ9T6vyJopuqFFNROfQTW/JUw==" saltValue="IctfdGJb5tOTpq+KPi9vww==" spinCount="100000" sqref="AE561:AF561" name="Rango2_88_39_12_3"/>
    <protectedRange algorithmName="SHA-512" hashValue="AYYX88LSDB6RDNMvSqt0KPGWPjBqTk56tMxTOlv5QD61MGTKAAQnSnudvNDWPN0Bbllh2qRQC+P5uq7goxjdrw==" saltValue="i/iPMewnks1FoXYOjKMEVg==" spinCount="100000" sqref="AB561" name="Rango2_87_6_9_4"/>
    <protectedRange algorithmName="SHA-512" hashValue="NUll9P9xh7KbSfMYpMxsRZLfDw/y/AzW2LSWlpXVscBDqiAxmzo71xjs+a2lh+jRa7pceOC849slke4+ZKx8LA==" saltValue="8qbkKpQ+CiQuLnqgShNvXA==" spinCount="100000" sqref="T561" name="Rango2_88_6_9_4"/>
    <protectedRange algorithmName="SHA-512" hashValue="KHhv3JU/LRdRrRTxxkgFceEHPZ5UzadmpZRZR3zmQRnPvkUJZuanRafIJ+qde0IWwLZSvFIQDyUAHq6v6k7XIg==" saltValue="2GKG1kCzVNNcn+vbOPuhJA==" spinCount="100000" sqref="Q561" name="Rango2_2_5_9_4"/>
    <protectedRange algorithmName="SHA-512" hashValue="XZw03RosI/l0z9FxmTtF29EdZ7P+4+ybhqoaAAUmURojSR5XbGfjC4f2i8gMqfY+RI9JvfdCA6PSh9TduXfUxA==" saltValue="5TPtLq2WoiRSae/yaDPnTw==" spinCount="100000" sqref="O561 R561:S561 U561:AA561 AV561 AT561" name="Rango2_99_30_3"/>
    <protectedRange algorithmName="SHA-512" hashValue="9+DNppQbWrLYYUMoJ+lyQctV2bX3Vq9kZnegLbpjTLP49It2ovUbcartuoQTeXgP+TGpY//7mDH/UQlFCKDGiA==" saltValue="KUnni6YEm00anzSSvyLqQA==" spinCount="100000" sqref="AD561" name="Rango2_62_3"/>
    <protectedRange algorithmName="SHA-512" hashValue="XZw03RosI/l0z9FxmTtF29EdZ7P+4+ybhqoaAAUmURojSR5XbGfjC4f2i8gMqfY+RI9JvfdCA6PSh9TduXfUxA==" saltValue="5TPtLq2WoiRSae/yaDPnTw==" spinCount="100000" sqref="BJ561:BK561" name="Rango2_99_36_4"/>
    <protectedRange algorithmName="SHA-512" hashValue="RQ91b7oAw60DVtcgB2vRpial2kSdzJx5guGCTYUwXYkKrtrUHfiYnLf9R+SNpYXlJDYpyEJLhcWwP0EqNN86dQ==" saltValue="W3RbH3zrcY9sy39xNwXNxg==" spinCount="100000" sqref="BV561:BY561" name="Rango2_88_99_24_3"/>
    <protectedRange algorithmName="SHA-512" hashValue="XZw03RosI/l0z9FxmTtF29EdZ7P+4+ybhqoaAAUmURojSR5XbGfjC4f2i8gMqfY+RI9JvfdCA6PSh9TduXfUxA==" saltValue="5TPtLq2WoiRSae/yaDPnTw==" spinCount="100000" sqref="BR561:BU561 BZ561:CB561" name="Rango2_99_48_3"/>
    <protectedRange algorithmName="SHA-512" hashValue="XZw03RosI/l0z9FxmTtF29EdZ7P+4+ybhqoaAAUmURojSR5XbGfjC4f2i8gMqfY+RI9JvfdCA6PSh9TduXfUxA==" saltValue="5TPtLq2WoiRSae/yaDPnTw==" spinCount="100000" sqref="CJ561:CK561 CS561:CT561 CP561:CQ561 CV561:CY561 CE561:CF561 DA561:DN561" name="Rango2_99_54_3"/>
    <protectedRange sqref="EA552:EJ553" name="Rango2_99_18_2"/>
    <protectedRange sqref="FI552:FI553 EO552:EO553 ER552:ES553 EV552:EW553 FF552:FF553" name="Rango2_99_21_2"/>
    <protectedRange sqref="EN552:EN553 FH552:FH553 FC552:FC553 EY552:FA553 FE552:FE553" name="Rango2_43_1"/>
    <protectedRange sqref="GN552:GN553 GW552:GW553 GQ552:GR553" name="Rango2_30_2_3_1"/>
    <protectedRange sqref="GF552:GF553" name="Rango2_31_28_3_1"/>
    <protectedRange sqref="FY552:FY553 GL552:GL553 GB552:GB553 GE552:GE553 GH552:GH553 GJ552:GJ553" name="Rango2_31_2_3_1"/>
    <protectedRange sqref="GY552:GZ553 GK552:GK553 GM552:GM553 FU552:FU553 GT552:GT553 FW552:FX553 FZ552:FZ553 GO552:GO553 HJ552:HJ553 FQ552:FR553" name="Rango2_99_24_3"/>
    <protectedRange sqref="GC552:GC553 GI552:GI553" name="Rango2_33_6_1"/>
    <protectedRange sqref="FT552:FT553" name="Rango2_30_4_1"/>
    <protectedRange sqref="FN552:FO553 FK552:FL553 GX552:GX553 HD552:HI553" name="Rango2_46_1"/>
    <protectedRange sqref="ID552:IJ553 IA552:IA553" name="Rango2_88_39_6_1"/>
    <protectedRange sqref="IL552:IM553 IB552:IB553 HU552:HZ553 IO552:IO553" name="Rango2_99_27_1"/>
    <protectedRange sqref="HS552:HT553" name="Rango2_49_1"/>
    <protectedRange sqref="EA554:EJ554" name="Rango2_99_18_3"/>
    <protectedRange sqref="FI554 EO554 ER554:ES554 EV554:EW554 FF554" name="Rango2_99_21_3"/>
    <protectedRange sqref="EN554 FH554 FC554 EY554:FA554 FE554" name="Rango2_43_2"/>
    <protectedRange sqref="GN554 GW554 GQ554:GR554" name="Rango2_30_2_3_2"/>
    <protectedRange sqref="GF554" name="Rango2_31_28_3_2"/>
    <protectedRange sqref="FY554 GL554 GB554 GE554 GH554 GJ554" name="Rango2_31_2_3_2"/>
    <protectedRange sqref="GY554:GZ554 GK554 GM554 FU554 GT554 FW554:FX554 FZ554 GO554 HJ554 FQ554:FR554" name="Rango2_99_24_4"/>
    <protectedRange sqref="GC554 GI554" name="Rango2_33_6_2"/>
    <protectedRange sqref="FT554" name="Rango2_30_4_2"/>
    <protectedRange sqref="FN554:FO554 FK554:FL554 GX554 HD554:HI554" name="Rango2_46_2"/>
    <protectedRange sqref="ID554:IJ554 IA554" name="Rango2_88_39_6_2"/>
    <protectedRange sqref="IL554:IM554 IB554 HU554:HZ554 IO554" name="Rango2_99_27_2"/>
    <protectedRange sqref="HS554:HT554" name="Rango2_49_2"/>
    <protectedRange sqref="EA555:EJ555" name="Rango2_99_18_4"/>
    <protectedRange sqref="FI555 EO555 ER555:ES555 EV555:EW555 FF555" name="Rango2_99_21_4"/>
    <protectedRange sqref="EN555 FH555 FC555 EY555:FA555 FE555" name="Rango2_43_3"/>
    <protectedRange sqref="GN555 GW555 GQ555:GR555" name="Rango2_30_2_3_3"/>
    <protectedRange sqref="GF555" name="Rango2_31_28_3_3"/>
    <protectedRange sqref="FY555 GL555 GB555 GE555 GH555 GJ555" name="Rango2_31_2_3_3"/>
    <protectedRange sqref="GY555:GZ555 GK555 GM555 FU555 GT555 FW555:FX555 FZ555 GO555 HJ555 FQ555:FR555" name="Rango2_99_24_5"/>
    <protectedRange sqref="GC555 GI555" name="Rango2_33_6_3"/>
    <protectedRange sqref="FT555" name="Rango2_30_4_3"/>
    <protectedRange sqref="FN555:FO555 FK555:FL555 GX555 HD555:HI555" name="Rango2_46_3"/>
    <protectedRange sqref="ID555:IJ555 IA555" name="Rango2_88_39_6_3"/>
    <protectedRange sqref="IL555:IM555 IB555 HU555:HZ555 IO555" name="Rango2_99_27_3"/>
    <protectedRange sqref="HS555:HT555" name="Rango2_49_3"/>
    <protectedRange algorithmName="SHA-512" hashValue="XZw03RosI/l0z9FxmTtF29EdZ7P+4+ybhqoaAAUmURojSR5XbGfjC4f2i8gMqfY+RI9JvfdCA6PSh9TduXfUxA==" saltValue="5TPtLq2WoiRSae/yaDPnTw==" spinCount="100000" sqref="ER556:ES556 EV556:EW556 FF556 EA556:EJ556 EO556 FI556" name="Rango2_99_56_5"/>
    <protectedRange algorithmName="SHA-512" hashValue="9+DNppQbWrLYYUMoJ+lyQctV2bX3Vq9kZnegLbpjTLP49It2ovUbcartuoQTeXgP+TGpY//7mDH/UQlFCKDGiA==" saltValue="KUnni6YEm00anzSSvyLqQA==" spinCount="100000" sqref="FE556 EY556:FA556 FC556 FH556 EN556" name="Rango2_81_1"/>
    <protectedRange algorithmName="SHA-512" hashValue="EEHzbvEYwO1eufllBljOz0uf9BJ2ENtvOScQ7IsS321QhYbwKn7qhHKKP8cKj02rTDvVRMWvwQ1ZP0mZWsBprQ==" saltValue="CjXqBRFbKezlWOFV37MnDQ==" spinCount="100000" sqref="GQ556:GR556 GW556 GN556" name="Rango2_30_2_5_1"/>
    <protectedRange algorithmName="SHA-512" hashValue="Rgskw+AQdeJ5qbJdarzTa3SCkJfDGziy0Uan5N0F3IWn/H3Z/e+VcB56R7Nes7MPxNHewNP1sSSucVjz3iTLeA==" saltValue="qKZH3DnwaZHBzy3cBZo1qQ==" spinCount="100000" sqref="GF556" name="Rango2_31_28_5_1"/>
    <protectedRange algorithmName="SHA-512" hashValue="Umj9+5Ys20VQPxBFtc6qE5LtKKSgPKwit+B8dd4XnEUaLfBM2ozpkEC4YxwK0SbBiAHDDex+pY+LomQ0lyuamQ==" saltValue="N2/MCRws+mmA+NXw0axolg==" spinCount="100000" sqref="GJ556 GH556 GE556 GL556 FY556" name="Rango2_31_2_5_1"/>
    <protectedRange algorithmName="SHA-512" hashValue="XZw03RosI/l0z9FxmTtF29EdZ7P+4+ybhqoaAAUmURojSR5XbGfjC4f2i8gMqfY+RI9JvfdCA6PSh9TduXfUxA==" saltValue="5TPtLq2WoiRSae/yaDPnTw==" spinCount="100000" sqref="FQ556:FR556 GO556 GT556 FZ556 FW556:FX556 FU556 GM556 GK556 GY556:GZ556 HJ556" name="Rango2_99_62_1"/>
    <protectedRange algorithmName="SHA-512" hashValue="YXHanhqXL0e4jPrzkCF8r/22WmlCviFUW909WKuG1JOcU0mp0/Huh0aP3EaGYxV2ep0WGu48HsShAy4Ka2uOiw==" saltValue="h/7U5iwJm7DLR4tRVfwZYw==" spinCount="100000" sqref="GC556 GI556" name="Rango2_33_14_2"/>
    <protectedRange algorithmName="SHA-512" hashValue="pL4tgTKqwEsWSIEGFTBd+4pvEhE7d5Q99Eijs+L/Y1rhA0saQGGRJw5Pv2HLOP0quglztFwB6WVnQ1YGxd4AiQ==" saltValue="IF5mhk2RcoEjrcYppes1VA==" spinCount="100000" sqref="FT556" name="Rango2_30_6_1"/>
    <protectedRange algorithmName="SHA-512" hashValue="9+DNppQbWrLYYUMoJ+lyQctV2bX3Vq9kZnegLbpjTLP49It2ovUbcartuoQTeXgP+TGpY//7mDH/UQlFCKDGiA==" saltValue="KUnni6YEm00anzSSvyLqQA==" spinCount="100000" sqref="GX556 FK556:FL556 FN556:FO556 HD556:HI556" name="Rango2_90_1"/>
    <protectedRange algorithmName="SHA-512" hashValue="q2z5hEFmXS0v2chiPTC/VCoDWNlnhp+Xe6Ybfxe48vIsnB/KTJQxJv+pFUnCXfZ9T6vyJopuqFFNROfQTW/JUw==" saltValue="IctfdGJb5tOTpq+KPi9vww==" spinCount="100000" sqref="ID556:IJ556 IA556" name="Rango2_88_39_14_1"/>
    <protectedRange algorithmName="SHA-512" hashValue="XZw03RosI/l0z9FxmTtF29EdZ7P+4+ybhqoaAAUmURojSR5XbGfjC4f2i8gMqfY+RI9JvfdCA6PSh9TduXfUxA==" saltValue="5TPtLq2WoiRSae/yaDPnTw==" spinCount="100000" sqref="IB556 IL556:IM556 HU556:HZ556 IO556" name="Rango2_99_68_1"/>
    <protectedRange algorithmName="SHA-512" hashValue="9+DNppQbWrLYYUMoJ+lyQctV2bX3Vq9kZnegLbpjTLP49It2ovUbcartuoQTeXgP+TGpY//7mDH/UQlFCKDGiA==" saltValue="KUnni6YEm00anzSSvyLqQA==" spinCount="100000" sqref="HS556:HT556" name="Rango2_98_1"/>
    <protectedRange algorithmName="SHA-512" hashValue="XZw03RosI/l0z9FxmTtF29EdZ7P+4+ybhqoaAAUmURojSR5XbGfjC4f2i8gMqfY+RI9JvfdCA6PSh9TduXfUxA==" saltValue="5TPtLq2WoiRSae/yaDPnTw==" spinCount="100000" sqref="ER557:ES557 EV557:EW557 FF557 EA557:EJ557 EO557 FI557" name="Rango2_99_58_1"/>
    <protectedRange algorithmName="SHA-512" hashValue="9+DNppQbWrLYYUMoJ+lyQctV2bX3Vq9kZnegLbpjTLP49It2ovUbcartuoQTeXgP+TGpY//7mDH/UQlFCKDGiA==" saltValue="KUnni6YEm00anzSSvyLqQA==" spinCount="100000" sqref="FE557 EY557:FA557 FC557 FH557 EN557" name="Rango2_83_1"/>
    <protectedRange algorithmName="SHA-512" hashValue="XZw03RosI/l0z9FxmTtF29EdZ7P+4+ybhqoaAAUmURojSR5XbGfjC4f2i8gMqfY+RI9JvfdCA6PSh9TduXfUxA==" saltValue="5TPtLq2WoiRSae/yaDPnTw==" spinCount="100000" sqref="ER558:ES558 EV558:EW558 FF558 EA558:EJ558 EO558 FI558" name="Rango2_99_59_1"/>
    <protectedRange algorithmName="SHA-512" hashValue="9+DNppQbWrLYYUMoJ+lyQctV2bX3Vq9kZnegLbpjTLP49It2ovUbcartuoQTeXgP+TGpY//7mDH/UQlFCKDGiA==" saltValue="KUnni6YEm00anzSSvyLqQA==" spinCount="100000" sqref="FE558 EY558:FA558 FC558 FH558 EN558" name="Rango2_85_1"/>
    <protectedRange algorithmName="SHA-512" hashValue="EEHzbvEYwO1eufllBljOz0uf9BJ2ENtvOScQ7IsS321QhYbwKn7qhHKKP8cKj02rTDvVRMWvwQ1ZP0mZWsBprQ==" saltValue="CjXqBRFbKezlWOFV37MnDQ==" spinCount="100000" sqref="GQ557:GR557 GW557 GN557" name="Rango2_30_2_7_1"/>
    <protectedRange algorithmName="SHA-512" hashValue="Rgskw+AQdeJ5qbJdarzTa3SCkJfDGziy0Uan5N0F3IWn/H3Z/e+VcB56R7Nes7MPxNHewNP1sSSucVjz3iTLeA==" saltValue="qKZH3DnwaZHBzy3cBZo1qQ==" spinCount="100000" sqref="GF557" name="Rango2_31_28_7_1"/>
    <protectedRange algorithmName="SHA-512" hashValue="Umj9+5Ys20VQPxBFtc6qE5LtKKSgPKwit+B8dd4XnEUaLfBM2ozpkEC4YxwK0SbBiAHDDex+pY+LomQ0lyuamQ==" saltValue="N2/MCRws+mmA+NXw0axolg==" spinCount="100000" sqref="GJ557 GH557 GE557 GL557 FY557" name="Rango2_31_2_7_1"/>
    <protectedRange algorithmName="SHA-512" hashValue="XZw03RosI/l0z9FxmTtF29EdZ7P+4+ybhqoaAAUmURojSR5XbGfjC4f2i8gMqfY+RI9JvfdCA6PSh9TduXfUxA==" saltValue="5TPtLq2WoiRSae/yaDPnTw==" spinCount="100000" sqref="FQ557:FR557 GO557 GT557 FZ557 FW557:FX557 FU557 GM557 GK557 GY557:GZ557 HJ557" name="Rango2_99_64_1"/>
    <protectedRange algorithmName="SHA-512" hashValue="YXHanhqXL0e4jPrzkCF8r/22WmlCviFUW909WKuG1JOcU0mp0/Huh0aP3EaGYxV2ep0WGu48HsShAy4Ka2uOiw==" saltValue="h/7U5iwJm7DLR4tRVfwZYw==" spinCount="100000" sqref="GC557 GI557" name="Rango2_33_16_2"/>
    <protectedRange algorithmName="SHA-512" hashValue="pL4tgTKqwEsWSIEGFTBd+4pvEhE7d5Q99Eijs+L/Y1rhA0saQGGRJw5Pv2HLOP0quglztFwB6WVnQ1YGxd4AiQ==" saltValue="IF5mhk2RcoEjrcYppes1VA==" spinCount="100000" sqref="FT557" name="Rango2_30_8_1"/>
    <protectedRange algorithmName="SHA-512" hashValue="9+DNppQbWrLYYUMoJ+lyQctV2bX3Vq9kZnegLbpjTLP49It2ovUbcartuoQTeXgP+TGpY//7mDH/UQlFCKDGiA==" saltValue="KUnni6YEm00anzSSvyLqQA==" spinCount="100000" sqref="GX557 FK557:FL557 FN557:FO557 HD557:HI557" name="Rango2_92_1"/>
    <protectedRange algorithmName="SHA-512" hashValue="EEHzbvEYwO1eufllBljOz0uf9BJ2ENtvOScQ7IsS321QhYbwKn7qhHKKP8cKj02rTDvVRMWvwQ1ZP0mZWsBprQ==" saltValue="CjXqBRFbKezlWOFV37MnDQ==" spinCount="100000" sqref="GQ558:GR558 GW558 GN558" name="Rango2_30_2_8_1"/>
    <protectedRange algorithmName="SHA-512" hashValue="Rgskw+AQdeJ5qbJdarzTa3SCkJfDGziy0Uan5N0F3IWn/H3Z/e+VcB56R7Nes7MPxNHewNP1sSSucVjz3iTLeA==" saltValue="qKZH3DnwaZHBzy3cBZo1qQ==" spinCount="100000" sqref="GF558" name="Rango2_31_28_8_1"/>
    <protectedRange algorithmName="SHA-512" hashValue="Umj9+5Ys20VQPxBFtc6qE5LtKKSgPKwit+B8dd4XnEUaLfBM2ozpkEC4YxwK0SbBiAHDDex+pY+LomQ0lyuamQ==" saltValue="N2/MCRws+mmA+NXw0axolg==" spinCount="100000" sqref="GJ558 GH558 GE558 GL558 FY558" name="Rango2_31_2_8_1"/>
    <protectedRange algorithmName="SHA-512" hashValue="XZw03RosI/l0z9FxmTtF29EdZ7P+4+ybhqoaAAUmURojSR5XbGfjC4f2i8gMqfY+RI9JvfdCA6PSh9TduXfUxA==" saltValue="5TPtLq2WoiRSae/yaDPnTw==" spinCount="100000" sqref="FQ558:FR558 GO558 GT558 FZ558 FW558:FX558 FU558 GM558 GK558 GY558:GZ558 HJ558" name="Rango2_99_65_1"/>
    <protectedRange algorithmName="SHA-512" hashValue="YXHanhqXL0e4jPrzkCF8r/22WmlCviFUW909WKuG1JOcU0mp0/Huh0aP3EaGYxV2ep0WGu48HsShAy4Ka2uOiw==" saltValue="h/7U5iwJm7DLR4tRVfwZYw==" spinCount="100000" sqref="GC558 GI558" name="Rango2_33_17_2"/>
    <protectedRange algorithmName="SHA-512" hashValue="pL4tgTKqwEsWSIEGFTBd+4pvEhE7d5Q99Eijs+L/Y1rhA0saQGGRJw5Pv2HLOP0quglztFwB6WVnQ1YGxd4AiQ==" saltValue="IF5mhk2RcoEjrcYppes1VA==" spinCount="100000" sqref="FT558" name="Rango2_30_9_1"/>
    <protectedRange algorithmName="SHA-512" hashValue="9+DNppQbWrLYYUMoJ+lyQctV2bX3Vq9kZnegLbpjTLP49It2ovUbcartuoQTeXgP+TGpY//7mDH/UQlFCKDGiA==" saltValue="KUnni6YEm00anzSSvyLqQA==" spinCount="100000" sqref="GX558 FK558:FL558 FN558:FO558 HD558:HI558" name="Rango2_93_1"/>
    <protectedRange algorithmName="SHA-512" hashValue="q2z5hEFmXS0v2chiPTC/VCoDWNlnhp+Xe6Ybfxe48vIsnB/KTJQxJv+pFUnCXfZ9T6vyJopuqFFNROfQTW/JUw==" saltValue="IctfdGJb5tOTpq+KPi9vww==" spinCount="100000" sqref="ID557:IJ557 IA557" name="Rango2_88_39_16_1"/>
    <protectedRange algorithmName="SHA-512" hashValue="XZw03RosI/l0z9FxmTtF29EdZ7P+4+ybhqoaAAUmURojSR5XbGfjC4f2i8gMqfY+RI9JvfdCA6PSh9TduXfUxA==" saltValue="5TPtLq2WoiRSae/yaDPnTw==" spinCount="100000" sqref="IB557 IL557:IM557 HU557:HZ557 IO557" name="Rango2_99_70_5"/>
    <protectedRange algorithmName="SHA-512" hashValue="q2z5hEFmXS0v2chiPTC/VCoDWNlnhp+Xe6Ybfxe48vIsnB/KTJQxJv+pFUnCXfZ9T6vyJopuqFFNROfQTW/JUw==" saltValue="IctfdGJb5tOTpq+KPi9vww==" spinCount="100000" sqref="ID558:IJ558 IA558" name="Rango2_88_39_17_1"/>
    <protectedRange algorithmName="SHA-512" hashValue="XZw03RosI/l0z9FxmTtF29EdZ7P+4+ybhqoaAAUmURojSR5XbGfjC4f2i8gMqfY+RI9JvfdCA6PSh9TduXfUxA==" saltValue="5TPtLq2WoiRSae/yaDPnTw==" spinCount="100000" sqref="IB558 IL558:IM558 HU558:HZ558 IO558" name="Rango2_99_71_1"/>
    <protectedRange algorithmName="SHA-512" hashValue="XZw03RosI/l0z9FxmTtF29EdZ7P+4+ybhqoaAAUmURojSR5XbGfjC4f2i8gMqfY+RI9JvfdCA6PSh9TduXfUxA==" saltValue="5TPtLq2WoiRSae/yaDPnTw==" spinCount="100000" sqref="ER559:ES559 EV559:EW559 FF559 EA559:EJ559 EO559 FI559" name="Rango2_99_60_1"/>
    <protectedRange algorithmName="SHA-512" hashValue="9+DNppQbWrLYYUMoJ+lyQctV2bX3Vq9kZnegLbpjTLP49It2ovUbcartuoQTeXgP+TGpY//7mDH/UQlFCKDGiA==" saltValue="KUnni6YEm00anzSSvyLqQA==" spinCount="100000" sqref="FE559 EY559:FA559 FC559 FH559 EN559" name="Rango2_86_1"/>
    <protectedRange algorithmName="SHA-512" hashValue="EEHzbvEYwO1eufllBljOz0uf9BJ2ENtvOScQ7IsS321QhYbwKn7qhHKKP8cKj02rTDvVRMWvwQ1ZP0mZWsBprQ==" saltValue="CjXqBRFbKezlWOFV37MnDQ==" spinCount="100000" sqref="GQ559:GR559 GW559 GN559" name="Rango2_30_2_9_1"/>
    <protectedRange algorithmName="SHA-512" hashValue="Rgskw+AQdeJ5qbJdarzTa3SCkJfDGziy0Uan5N0F3IWn/H3Z/e+VcB56R7Nes7MPxNHewNP1sSSucVjz3iTLeA==" saltValue="qKZH3DnwaZHBzy3cBZo1qQ==" spinCount="100000" sqref="GF559" name="Rango2_31_28_9_1"/>
    <protectedRange algorithmName="SHA-512" hashValue="Umj9+5Ys20VQPxBFtc6qE5LtKKSgPKwit+B8dd4XnEUaLfBM2ozpkEC4YxwK0SbBiAHDDex+pY+LomQ0lyuamQ==" saltValue="N2/MCRws+mmA+NXw0axolg==" spinCount="100000" sqref="GJ559 GH559 GE559 GB559 GL559 FY559" name="Rango2_31_2_9_1"/>
    <protectedRange algorithmName="SHA-512" hashValue="XZw03RosI/l0z9FxmTtF29EdZ7P+4+ybhqoaAAUmURojSR5XbGfjC4f2i8gMqfY+RI9JvfdCA6PSh9TduXfUxA==" saltValue="5TPtLq2WoiRSae/yaDPnTw==" spinCount="100000" sqref="FQ559:FR559 GO559 GT559 FZ559 FW559:FX559 FU559 GM559 GK559 GY559:GZ559 HJ559" name="Rango2_99_66_1"/>
    <protectedRange algorithmName="SHA-512" hashValue="YXHanhqXL0e4jPrzkCF8r/22WmlCviFUW909WKuG1JOcU0mp0/Huh0aP3EaGYxV2ep0WGu48HsShAy4Ka2uOiw==" saltValue="h/7U5iwJm7DLR4tRVfwZYw==" spinCount="100000" sqref="GC559 GI559" name="Rango2_33_18_2"/>
    <protectedRange algorithmName="SHA-512" hashValue="pL4tgTKqwEsWSIEGFTBd+4pvEhE7d5Q99Eijs+L/Y1rhA0saQGGRJw5Pv2HLOP0quglztFwB6WVnQ1YGxd4AiQ==" saltValue="IF5mhk2RcoEjrcYppes1VA==" spinCount="100000" sqref="FT559" name="Rango2_30_10_1"/>
    <protectedRange algorithmName="SHA-512" hashValue="9+DNppQbWrLYYUMoJ+lyQctV2bX3Vq9kZnegLbpjTLP49It2ovUbcartuoQTeXgP+TGpY//7mDH/UQlFCKDGiA==" saltValue="KUnni6YEm00anzSSvyLqQA==" spinCount="100000" sqref="GX559 FK559:FL559 FN559:FO559 HD559:HI559" name="Rango2_94_1"/>
    <protectedRange algorithmName="SHA-512" hashValue="q2z5hEFmXS0v2chiPTC/VCoDWNlnhp+Xe6Ybfxe48vIsnB/KTJQxJv+pFUnCXfZ9T6vyJopuqFFNROfQTW/JUw==" saltValue="IctfdGJb5tOTpq+KPi9vww==" spinCount="100000" sqref="ID559:IJ559 IA559" name="Rango2_88_39_18_1"/>
    <protectedRange algorithmName="SHA-512" hashValue="XZw03RosI/l0z9FxmTtF29EdZ7P+4+ybhqoaAAUmURojSR5XbGfjC4f2i8gMqfY+RI9JvfdCA6PSh9TduXfUxA==" saltValue="5TPtLq2WoiRSae/yaDPnTw==" spinCount="100000" sqref="IB559 IL559:IM559 HU559:HZ559 IO559" name="Rango2_99_72_1"/>
    <protectedRange algorithmName="SHA-512" hashValue="XZw03RosI/l0z9FxmTtF29EdZ7P+4+ybhqoaAAUmURojSR5XbGfjC4f2i8gMqfY+RI9JvfdCA6PSh9TduXfUxA==" saltValue="5TPtLq2WoiRSae/yaDPnTw==" spinCount="100000" sqref="ER560:ES560 EV560:EW560 FF560 EA560:EJ560 EO560 FI560" name="Rango2_99_60_2"/>
    <protectedRange algorithmName="SHA-512" hashValue="9+DNppQbWrLYYUMoJ+lyQctV2bX3Vq9kZnegLbpjTLP49It2ovUbcartuoQTeXgP+TGpY//7mDH/UQlFCKDGiA==" saltValue="KUnni6YEm00anzSSvyLqQA==" spinCount="100000" sqref="FE560 EY560:FA560 FC560 FH560 EN560" name="Rango2_86_2"/>
    <protectedRange algorithmName="SHA-512" hashValue="EEHzbvEYwO1eufllBljOz0uf9BJ2ENtvOScQ7IsS321QhYbwKn7qhHKKP8cKj02rTDvVRMWvwQ1ZP0mZWsBprQ==" saltValue="CjXqBRFbKezlWOFV37MnDQ==" spinCount="100000" sqref="GQ560:GR560 GW560 GN560" name="Rango2_30_2_9_2"/>
    <protectedRange algorithmName="SHA-512" hashValue="Rgskw+AQdeJ5qbJdarzTa3SCkJfDGziy0Uan5N0F3IWn/H3Z/e+VcB56R7Nes7MPxNHewNP1sSSucVjz3iTLeA==" saltValue="qKZH3DnwaZHBzy3cBZo1qQ==" spinCount="100000" sqref="GF560" name="Rango2_31_28_9_2"/>
    <protectedRange algorithmName="SHA-512" hashValue="Umj9+5Ys20VQPxBFtc6qE5LtKKSgPKwit+B8dd4XnEUaLfBM2ozpkEC4YxwK0SbBiAHDDex+pY+LomQ0lyuamQ==" saltValue="N2/MCRws+mmA+NXw0axolg==" spinCount="100000" sqref="GJ560 GH560 GE560 GB560 GL560 FY560" name="Rango2_31_2_9_2"/>
    <protectedRange algorithmName="SHA-512" hashValue="XZw03RosI/l0z9FxmTtF29EdZ7P+4+ybhqoaAAUmURojSR5XbGfjC4f2i8gMqfY+RI9JvfdCA6PSh9TduXfUxA==" saltValue="5TPtLq2WoiRSae/yaDPnTw==" spinCount="100000" sqref="FQ560:FR560 GO560 GT560 FZ560 FW560:FX560 FU560 GM560 GK560 GY560:GZ560 HJ560" name="Rango2_99_66_2"/>
    <protectedRange algorithmName="SHA-512" hashValue="YXHanhqXL0e4jPrzkCF8r/22WmlCviFUW909WKuG1JOcU0mp0/Huh0aP3EaGYxV2ep0WGu48HsShAy4Ka2uOiw==" saltValue="h/7U5iwJm7DLR4tRVfwZYw==" spinCount="100000" sqref="GC560 GI560" name="Rango2_33_18_3"/>
    <protectedRange algorithmName="SHA-512" hashValue="pL4tgTKqwEsWSIEGFTBd+4pvEhE7d5Q99Eijs+L/Y1rhA0saQGGRJw5Pv2HLOP0quglztFwB6WVnQ1YGxd4AiQ==" saltValue="IF5mhk2RcoEjrcYppes1VA==" spinCount="100000" sqref="FT560" name="Rango2_30_10_2"/>
    <protectedRange algorithmName="SHA-512" hashValue="9+DNppQbWrLYYUMoJ+lyQctV2bX3Vq9kZnegLbpjTLP49It2ovUbcartuoQTeXgP+TGpY//7mDH/UQlFCKDGiA==" saltValue="KUnni6YEm00anzSSvyLqQA==" spinCount="100000" sqref="GX560 FK560:FL560 FN560:FO560 HD560:HI560" name="Rango2_94_2"/>
    <protectedRange algorithmName="SHA-512" hashValue="q2z5hEFmXS0v2chiPTC/VCoDWNlnhp+Xe6Ybfxe48vIsnB/KTJQxJv+pFUnCXfZ9T6vyJopuqFFNROfQTW/JUw==" saltValue="IctfdGJb5tOTpq+KPi9vww==" spinCount="100000" sqref="ID560:IJ560 IA560" name="Rango2_88_39_18_2"/>
    <protectedRange algorithmName="SHA-512" hashValue="XZw03RosI/l0z9FxmTtF29EdZ7P+4+ybhqoaAAUmURojSR5XbGfjC4f2i8gMqfY+RI9JvfdCA6PSh9TduXfUxA==" saltValue="5TPtLq2WoiRSae/yaDPnTw==" spinCount="100000" sqref="IB560 IL560:IM560 HU560:HZ560 IO560" name="Rango2_99_72_2"/>
    <protectedRange algorithmName="SHA-512" hashValue="XZw03RosI/l0z9FxmTtF29EdZ7P+4+ybhqoaAAUmURojSR5XbGfjC4f2i8gMqfY+RI9JvfdCA6PSh9TduXfUxA==" saltValue="5TPtLq2WoiRSae/yaDPnTw==" spinCount="100000" sqref="ER561:ES561 EV561:EW561 FF561 EA561:EJ561 EO561 FI561" name="Rango2_99_60_3"/>
    <protectedRange algorithmName="SHA-512" hashValue="9+DNppQbWrLYYUMoJ+lyQctV2bX3Vq9kZnegLbpjTLP49It2ovUbcartuoQTeXgP+TGpY//7mDH/UQlFCKDGiA==" saltValue="KUnni6YEm00anzSSvyLqQA==" spinCount="100000" sqref="FE561 EY561:FA561 FC561 FH561 EN561" name="Rango2_86_3"/>
    <protectedRange algorithmName="SHA-512" hashValue="EEHzbvEYwO1eufllBljOz0uf9BJ2ENtvOScQ7IsS321QhYbwKn7qhHKKP8cKj02rTDvVRMWvwQ1ZP0mZWsBprQ==" saltValue="CjXqBRFbKezlWOFV37MnDQ==" spinCount="100000" sqref="GQ561:GR561 GW561 GN561" name="Rango2_30_2_9_3"/>
    <protectedRange algorithmName="SHA-512" hashValue="Rgskw+AQdeJ5qbJdarzTa3SCkJfDGziy0Uan5N0F3IWn/H3Z/e+VcB56R7Nes7MPxNHewNP1sSSucVjz3iTLeA==" saltValue="qKZH3DnwaZHBzy3cBZo1qQ==" spinCount="100000" sqref="GF561" name="Rango2_31_28_9_3"/>
    <protectedRange algorithmName="SHA-512" hashValue="Umj9+5Ys20VQPxBFtc6qE5LtKKSgPKwit+B8dd4XnEUaLfBM2ozpkEC4YxwK0SbBiAHDDex+pY+LomQ0lyuamQ==" saltValue="N2/MCRws+mmA+NXw0axolg==" spinCount="100000" sqref="GJ561 GH561 GE561 GB561 GL561 FY561" name="Rango2_31_2_9_3"/>
    <protectedRange algorithmName="SHA-512" hashValue="XZw03RosI/l0z9FxmTtF29EdZ7P+4+ybhqoaAAUmURojSR5XbGfjC4f2i8gMqfY+RI9JvfdCA6PSh9TduXfUxA==" saltValue="5TPtLq2WoiRSae/yaDPnTw==" spinCount="100000" sqref="FQ561:FR561 GO561 GT561 FZ561 FW561:FX561 FU561 GM561 GK561 GY561:GZ561 HJ561" name="Rango2_99_66_3"/>
    <protectedRange algorithmName="SHA-512" hashValue="YXHanhqXL0e4jPrzkCF8r/22WmlCviFUW909WKuG1JOcU0mp0/Huh0aP3EaGYxV2ep0WGu48HsShAy4Ka2uOiw==" saltValue="h/7U5iwJm7DLR4tRVfwZYw==" spinCount="100000" sqref="GC561 GI561" name="Rango2_33_18_4"/>
    <protectedRange algorithmName="SHA-512" hashValue="pL4tgTKqwEsWSIEGFTBd+4pvEhE7d5Q99Eijs+L/Y1rhA0saQGGRJw5Pv2HLOP0quglztFwB6WVnQ1YGxd4AiQ==" saltValue="IF5mhk2RcoEjrcYppes1VA==" spinCount="100000" sqref="FT561" name="Rango2_30_10_3"/>
    <protectedRange algorithmName="SHA-512" hashValue="9+DNppQbWrLYYUMoJ+lyQctV2bX3Vq9kZnegLbpjTLP49It2ovUbcartuoQTeXgP+TGpY//7mDH/UQlFCKDGiA==" saltValue="KUnni6YEm00anzSSvyLqQA==" spinCount="100000" sqref="GX561 FK561:FL561 FN561:FO561 HD561:HI561" name="Rango2_94_3"/>
    <protectedRange algorithmName="SHA-512" hashValue="q2z5hEFmXS0v2chiPTC/VCoDWNlnhp+Xe6Ybfxe48vIsnB/KTJQxJv+pFUnCXfZ9T6vyJopuqFFNROfQTW/JUw==" saltValue="IctfdGJb5tOTpq+KPi9vww==" spinCount="100000" sqref="ID561:IJ561 IA561" name="Rango2_88_39_18_3"/>
    <protectedRange algorithmName="SHA-512" hashValue="XZw03RosI/l0z9FxmTtF29EdZ7P+4+ybhqoaAAUmURojSR5XbGfjC4f2i8gMqfY+RI9JvfdCA6PSh9TduXfUxA==" saltValue="5TPtLq2WoiRSae/yaDPnTw==" spinCount="100000" sqref="IB561 IL561:IM561 HU561:HZ561 IO561" name="Rango2_99_72_3"/>
    <protectedRange sqref="IS552:IS553" name="Rango2_40_2_3_1"/>
    <protectedRange sqref="IW552:IW553" name="Rango2_41_3_1"/>
    <protectedRange sqref="IT552:IV553 IX552:IX553 IZ552:JM553 JO552:JW553 JY552:KF553 KH552:KH553 KJ552:MP553" name="Rango2_49_4"/>
    <protectedRange sqref="IS554" name="Rango2_40_2_3_2"/>
    <protectedRange sqref="IW554" name="Rango2_41_3_2"/>
    <protectedRange sqref="IT554:IV554 IX554 IZ554:JM554 JO554:JW554 JY554:KF554 KH554 KJ554:MP554" name="Rango2_49_5"/>
    <protectedRange sqref="IS555" name="Rango2_40_2_3_3"/>
    <protectedRange sqref="IW555" name="Rango2_41_3_3"/>
    <protectedRange sqref="IT555:IV555 IX555 IZ555:JM555 JO555:JW555 JY555:KF555 KH555 KJ555:MP555" name="Rango2_49_6"/>
    <protectedRange algorithmName="SHA-512" hashValue="Gqwr8n5jYbCESAqCFk8dpOzViQICBV+k0xoqBoQaZ5lHaRlvT9TZDB4yXtm+qC6OhD064ZDBOFWkwo+LHXu1sg==" saltValue="gEL9PCN2ekF2IxW9yqAGYA==" spinCount="100000" sqref="IS556" name="Rango2_40_2_5_2"/>
    <protectedRange algorithmName="SHA-512" hashValue="D8TacORwT7iz0mF9GEucchnMHfB5er2FFjQsxyeWWyeJkM6Bt3gYQ3LbcHPxZXFpVAYtFOuTrzYOCJrlZDx16g==" saltValue="QtCzIBktdS4NZkOEGcLTRQ==" spinCount="100000" sqref="IW556" name="Rango2_41_5_2"/>
    <protectedRange algorithmName="SHA-512" hashValue="9+DNppQbWrLYYUMoJ+lyQctV2bX3Vq9kZnegLbpjTLP49It2ovUbcartuoQTeXgP+TGpY//7mDH/UQlFCKDGiA==" saltValue="KUnni6YEm00anzSSvyLqQA==" spinCount="100000" sqref="IT556:IV556 IX556 LC556:MP556 IZ556:JM556 JO556:JW556 JY556:KF556 KH556 KJ556:LA556" name="Rango2_98_2"/>
    <protectedRange algorithmName="SHA-512" hashValue="Gqwr8n5jYbCESAqCFk8dpOzViQICBV+k0xoqBoQaZ5lHaRlvT9TZDB4yXtm+qC6OhD064ZDBOFWkwo+LHXu1sg==" saltValue="gEL9PCN2ekF2IxW9yqAGYA==" spinCount="100000" sqref="IS557" name="Rango2_40_2_7_2"/>
    <protectedRange algorithmName="SHA-512" hashValue="D8TacORwT7iz0mF9GEucchnMHfB5er2FFjQsxyeWWyeJkM6Bt3gYQ3LbcHPxZXFpVAYtFOuTrzYOCJrlZDx16g==" saltValue="QtCzIBktdS4NZkOEGcLTRQ==" spinCount="100000" sqref="IW557" name="Rango2_41_7_2"/>
    <protectedRange algorithmName="SHA-512" hashValue="Gqwr8n5jYbCESAqCFk8dpOzViQICBV+k0xoqBoQaZ5lHaRlvT9TZDB4yXtm+qC6OhD064ZDBOFWkwo+LHXu1sg==" saltValue="gEL9PCN2ekF2IxW9yqAGYA==" spinCount="100000" sqref="IS558" name="Rango2_40_2_8_2"/>
    <protectedRange algorithmName="SHA-512" hashValue="D8TacORwT7iz0mF9GEucchnMHfB5er2FFjQsxyeWWyeJkM6Bt3gYQ3LbcHPxZXFpVAYtFOuTrzYOCJrlZDx16g==" saltValue="QtCzIBktdS4NZkOEGcLTRQ==" spinCount="100000" sqref="IW558" name="Rango2_41_8_2"/>
    <protectedRange algorithmName="SHA-512" hashValue="Gqwr8n5jYbCESAqCFk8dpOzViQICBV+k0xoqBoQaZ5lHaRlvT9TZDB4yXtm+qC6OhD064ZDBOFWkwo+LHXu1sg==" saltValue="gEL9PCN2ekF2IxW9yqAGYA==" spinCount="100000" sqref="IS559" name="Rango2_40_2_9_2"/>
    <protectedRange algorithmName="SHA-512" hashValue="D8TacORwT7iz0mF9GEucchnMHfB5er2FFjQsxyeWWyeJkM6Bt3gYQ3LbcHPxZXFpVAYtFOuTrzYOCJrlZDx16g==" saltValue="QtCzIBktdS4NZkOEGcLTRQ==" spinCount="100000" sqref="IW559" name="Rango2_41_9_2"/>
    <protectedRange algorithmName="SHA-512" hashValue="Gqwr8n5jYbCESAqCFk8dpOzViQICBV+k0xoqBoQaZ5lHaRlvT9TZDB4yXtm+qC6OhD064ZDBOFWkwo+LHXu1sg==" saltValue="gEL9PCN2ekF2IxW9yqAGYA==" spinCount="100000" sqref="IS560" name="Rango2_40_2_9_3"/>
    <protectedRange algorithmName="SHA-512" hashValue="D8TacORwT7iz0mF9GEucchnMHfB5er2FFjQsxyeWWyeJkM6Bt3gYQ3LbcHPxZXFpVAYtFOuTrzYOCJrlZDx16g==" saltValue="QtCzIBktdS4NZkOEGcLTRQ==" spinCount="100000" sqref="IW560" name="Rango2_41_9_3"/>
    <protectedRange algorithmName="SHA-512" hashValue="Gqwr8n5jYbCESAqCFk8dpOzViQICBV+k0xoqBoQaZ5lHaRlvT9TZDB4yXtm+qC6OhD064ZDBOFWkwo+LHXu1sg==" saltValue="gEL9PCN2ekF2IxW9yqAGYA==" spinCount="100000" sqref="IS561" name="Rango2_40_2_9_4"/>
    <protectedRange algorithmName="SHA-512" hashValue="D8TacORwT7iz0mF9GEucchnMHfB5er2FFjQsxyeWWyeJkM6Bt3gYQ3LbcHPxZXFpVAYtFOuTrzYOCJrlZDx16g==" saltValue="QtCzIBktdS4NZkOEGcLTRQ==" spinCount="100000" sqref="IW561" name="Rango2_41_9_4"/>
    <protectedRange algorithmName="SHA-512" hashValue="6a5oYwZw9WJcgjqXpleUXH8uaqNEuymPPpeOb7lKBc1WoM6IG/DNyDLWmj2lYwxnZO2yhl+B61kwrxD9m9AdhQ==" saltValue="tdNQPzLQd+n9Ww064QJIaQ==" spinCount="100000" sqref="I670" name="Rango2_61_40_1"/>
    <protectedRange algorithmName="SHA-512" hashValue="XM8+0Jh5zLWw02PI0Lt8dLqjTcW5ulySion19FAnruDN6QRp4UwcVqdfQxnOQAItgpWG7rNsELzjwy0iXOonxw==" saltValue="Sd4WFUedDfLKoMQTDrxJuQ==" spinCount="100000" sqref="K670" name="Rango2_88_4_4_40_1"/>
    <protectedRange algorithmName="SHA-512" hashValue="EMMPgE8t/az1rHHzaZAQIhz+GQV0k2O/tQGA96sJqEEMzz1efIRa4CcLzC7iY9CCscto3g7dwz41haOE28iXYg==" saltValue="CVzFsG4X4LXUMo7796PiDQ==" spinCount="100000" sqref="L670:M670 B670:H670 J670 C671:C706" name="Rango2_10_40_1"/>
    <protectedRange algorithmName="SHA-512" hashValue="6a5oYwZw9WJcgjqXpleUXH8uaqNEuymPPpeOb7lKBc1WoM6IG/DNyDLWmj2lYwxnZO2yhl+B61kwrxD9m9AdhQ==" saltValue="tdNQPzLQd+n9Ww064QJIaQ==" spinCount="100000" sqref="I671" name="Rango2_61_42_1"/>
    <protectedRange algorithmName="SHA-512" hashValue="XM8+0Jh5zLWw02PI0Lt8dLqjTcW5ulySion19FAnruDN6QRp4UwcVqdfQxnOQAItgpWG7rNsELzjwy0iXOonxw==" saltValue="Sd4WFUedDfLKoMQTDrxJuQ==" spinCount="100000" sqref="K671" name="Rango2_88_4_4_42_1"/>
    <protectedRange algorithmName="SHA-512" hashValue="EMMPgE8t/az1rHHzaZAQIhz+GQV0k2O/tQGA96sJqEEMzz1efIRa4CcLzC7iY9CCscto3g7dwz41haOE28iXYg==" saltValue="CVzFsG4X4LXUMo7796PiDQ==" spinCount="100000" sqref="L671:M671 B671 J671 D671:H671" name="Rango2_10_42_1"/>
    <protectedRange algorithmName="SHA-512" hashValue="6a5oYwZw9WJcgjqXpleUXH8uaqNEuymPPpeOb7lKBc1WoM6IG/DNyDLWmj2lYwxnZO2yhl+B61kwrxD9m9AdhQ==" saltValue="tdNQPzLQd+n9Ww064QJIaQ==" spinCount="100000" sqref="I672" name="Rango2_61_43_1"/>
    <protectedRange algorithmName="SHA-512" hashValue="XM8+0Jh5zLWw02PI0Lt8dLqjTcW5ulySion19FAnruDN6QRp4UwcVqdfQxnOQAItgpWG7rNsELzjwy0iXOonxw==" saltValue="Sd4WFUedDfLKoMQTDrxJuQ==" spinCount="100000" sqref="K672" name="Rango2_88_4_4_43_1"/>
    <protectedRange algorithmName="SHA-512" hashValue="EMMPgE8t/az1rHHzaZAQIhz+GQV0k2O/tQGA96sJqEEMzz1efIRa4CcLzC7iY9CCscto3g7dwz41haOE28iXYg==" saltValue="CVzFsG4X4LXUMo7796PiDQ==" spinCount="100000" sqref="L672:M672 B672 J672 D672:H672" name="Rango2_10_43_1"/>
    <protectedRange algorithmName="SHA-512" hashValue="6a5oYwZw9WJcgjqXpleUXH8uaqNEuymPPpeOb7lKBc1WoM6IG/DNyDLWmj2lYwxnZO2yhl+B61kwrxD9m9AdhQ==" saltValue="tdNQPzLQd+n9Ww064QJIaQ==" spinCount="100000" sqref="I673:I674" name="Rango2_61_45_1"/>
    <protectedRange algorithmName="SHA-512" hashValue="XM8+0Jh5zLWw02PI0Lt8dLqjTcW5ulySion19FAnruDN6QRp4UwcVqdfQxnOQAItgpWG7rNsELzjwy0iXOonxw==" saltValue="Sd4WFUedDfLKoMQTDrxJuQ==" spinCount="100000" sqref="K673:K674" name="Rango2_88_4_4_45_1"/>
    <protectedRange algorithmName="SHA-512" hashValue="EMMPgE8t/az1rHHzaZAQIhz+GQV0k2O/tQGA96sJqEEMzz1efIRa4CcLzC7iY9CCscto3g7dwz41haOE28iXYg==" saltValue="CVzFsG4X4LXUMo7796PiDQ==" spinCount="100000" sqref="L673:M674 B673:B674 J673:J674 D673:H674" name="Rango2_10_45_1"/>
    <protectedRange algorithmName="SHA-512" hashValue="6a5oYwZw9WJcgjqXpleUXH8uaqNEuymPPpeOb7lKBc1WoM6IG/DNyDLWmj2lYwxnZO2yhl+B61kwrxD9m9AdhQ==" saltValue="tdNQPzLQd+n9Ww064QJIaQ==" spinCount="100000" sqref="I675:I676" name="Rango2_61_46_1"/>
    <protectedRange algorithmName="SHA-512" hashValue="XM8+0Jh5zLWw02PI0Lt8dLqjTcW5ulySion19FAnruDN6QRp4UwcVqdfQxnOQAItgpWG7rNsELzjwy0iXOonxw==" saltValue="Sd4WFUedDfLKoMQTDrxJuQ==" spinCount="100000" sqref="K675:K676" name="Rango2_88_4_4_46_1"/>
    <protectedRange algorithmName="SHA-512" hashValue="EMMPgE8t/az1rHHzaZAQIhz+GQV0k2O/tQGA96sJqEEMzz1efIRa4CcLzC7iY9CCscto3g7dwz41haOE28iXYg==" saltValue="CVzFsG4X4LXUMo7796PiDQ==" spinCount="100000" sqref="L675:M676 B675:B676 J675:J676 D675:H676" name="Rango2_10_46_1"/>
    <protectedRange algorithmName="SHA-512" hashValue="6a5oYwZw9WJcgjqXpleUXH8uaqNEuymPPpeOb7lKBc1WoM6IG/DNyDLWmj2lYwxnZO2yhl+B61kwrxD9m9AdhQ==" saltValue="tdNQPzLQd+n9Ww064QJIaQ==" spinCount="100000" sqref="I677" name="Rango2_61_47_1"/>
    <protectedRange algorithmName="SHA-512" hashValue="XM8+0Jh5zLWw02PI0Lt8dLqjTcW5ulySion19FAnruDN6QRp4UwcVqdfQxnOQAItgpWG7rNsELzjwy0iXOonxw==" saltValue="Sd4WFUedDfLKoMQTDrxJuQ==" spinCount="100000" sqref="K677" name="Rango2_88_4_4_47_1"/>
    <protectedRange algorithmName="SHA-512" hashValue="EMMPgE8t/az1rHHzaZAQIhz+GQV0k2O/tQGA96sJqEEMzz1efIRa4CcLzC7iY9CCscto3g7dwz41haOE28iXYg==" saltValue="CVzFsG4X4LXUMo7796PiDQ==" spinCount="100000" sqref="L677:M677 B677 J677 D677:H677" name="Rango2_10_47_1"/>
    <protectedRange algorithmName="SHA-512" hashValue="6a5oYwZw9WJcgjqXpleUXH8uaqNEuymPPpeOb7lKBc1WoM6IG/DNyDLWmj2lYwxnZO2yhl+B61kwrxD9m9AdhQ==" saltValue="tdNQPzLQd+n9Ww064QJIaQ==" spinCount="100000" sqref="I678" name="Rango2_61_48_1"/>
    <protectedRange algorithmName="SHA-512" hashValue="XM8+0Jh5zLWw02PI0Lt8dLqjTcW5ulySion19FAnruDN6QRp4UwcVqdfQxnOQAItgpWG7rNsELzjwy0iXOonxw==" saltValue="Sd4WFUedDfLKoMQTDrxJuQ==" spinCount="100000" sqref="K678" name="Rango2_88_4_4_48_1"/>
    <protectedRange algorithmName="SHA-512" hashValue="EMMPgE8t/az1rHHzaZAQIhz+GQV0k2O/tQGA96sJqEEMzz1efIRa4CcLzC7iY9CCscto3g7dwz41haOE28iXYg==" saltValue="CVzFsG4X4LXUMo7796PiDQ==" spinCount="100000" sqref="L678:M678 B678 J678 D678:H678" name="Rango2_10_48_1"/>
    <protectedRange algorithmName="SHA-512" hashValue="6a5oYwZw9WJcgjqXpleUXH8uaqNEuymPPpeOb7lKBc1WoM6IG/DNyDLWmj2lYwxnZO2yhl+B61kwrxD9m9AdhQ==" saltValue="tdNQPzLQd+n9Ww064QJIaQ==" spinCount="100000" sqref="I679" name="Rango2_61_50_1"/>
    <protectedRange algorithmName="SHA-512" hashValue="XM8+0Jh5zLWw02PI0Lt8dLqjTcW5ulySion19FAnruDN6QRp4UwcVqdfQxnOQAItgpWG7rNsELzjwy0iXOonxw==" saltValue="Sd4WFUedDfLKoMQTDrxJuQ==" spinCount="100000" sqref="K679" name="Rango2_88_4_4_50_1"/>
    <protectedRange algorithmName="SHA-512" hashValue="EMMPgE8t/az1rHHzaZAQIhz+GQV0k2O/tQGA96sJqEEMzz1efIRa4CcLzC7iY9CCscto3g7dwz41haOE28iXYg==" saltValue="CVzFsG4X4LXUMo7796PiDQ==" spinCount="100000" sqref="L679:M679 B679 J679 D679:H679" name="Rango2_10_50_1"/>
    <protectedRange algorithmName="SHA-512" hashValue="6a5oYwZw9WJcgjqXpleUXH8uaqNEuymPPpeOb7lKBc1WoM6IG/DNyDLWmj2lYwxnZO2yhl+B61kwrxD9m9AdhQ==" saltValue="tdNQPzLQd+n9Ww064QJIaQ==" spinCount="100000" sqref="I680:I681" name="Rango2_61_51_1"/>
    <protectedRange algorithmName="SHA-512" hashValue="XM8+0Jh5zLWw02PI0Lt8dLqjTcW5ulySion19FAnruDN6QRp4UwcVqdfQxnOQAItgpWG7rNsELzjwy0iXOonxw==" saltValue="Sd4WFUedDfLKoMQTDrxJuQ==" spinCount="100000" sqref="K680:K681" name="Rango2_88_4_4_51_1"/>
    <protectedRange algorithmName="SHA-512" hashValue="EMMPgE8t/az1rHHzaZAQIhz+GQV0k2O/tQGA96sJqEEMzz1efIRa4CcLzC7iY9CCscto3g7dwz41haOE28iXYg==" saltValue="CVzFsG4X4LXUMo7796PiDQ==" spinCount="100000" sqref="L680:M681 B680:B681 J680:J681 D680:H681" name="Rango2_10_51_1"/>
    <protectedRange algorithmName="SHA-512" hashValue="6a5oYwZw9WJcgjqXpleUXH8uaqNEuymPPpeOb7lKBc1WoM6IG/DNyDLWmj2lYwxnZO2yhl+B61kwrxD9m9AdhQ==" saltValue="tdNQPzLQd+n9Ww064QJIaQ==" spinCount="100000" sqref="I682" name="Rango2_61_52_1"/>
    <protectedRange algorithmName="SHA-512" hashValue="XM8+0Jh5zLWw02PI0Lt8dLqjTcW5ulySion19FAnruDN6QRp4UwcVqdfQxnOQAItgpWG7rNsELzjwy0iXOonxw==" saltValue="Sd4WFUedDfLKoMQTDrxJuQ==" spinCount="100000" sqref="K682" name="Rango2_88_4_4_52_1"/>
    <protectedRange algorithmName="SHA-512" hashValue="EMMPgE8t/az1rHHzaZAQIhz+GQV0k2O/tQGA96sJqEEMzz1efIRa4CcLzC7iY9CCscto3g7dwz41haOE28iXYg==" saltValue="CVzFsG4X4LXUMo7796PiDQ==" spinCount="100000" sqref="L682:M682 B682 J682 D683 D682:H682" name="Rango2_10_52_1"/>
    <protectedRange algorithmName="SHA-512" hashValue="EMMPgE8t/az1rHHzaZAQIhz+GQV0k2O/tQGA96sJqEEMzz1efIRa4CcLzC7iY9CCscto3g7dwz41haOE28iXYg==" saltValue="CVzFsG4X4LXUMo7796PiDQ==" spinCount="100000" sqref="J700" name="Rango2_10_54_1"/>
    <protectedRange algorithmName="SHA-512" hashValue="EMMPgE8t/az1rHHzaZAQIhz+GQV0k2O/tQGA96sJqEEMzz1efIRa4CcLzC7iY9CCscto3g7dwz41haOE28iXYg==" saltValue="CVzFsG4X4LXUMo7796PiDQ==" spinCount="100000" sqref="M700" name="Rango2_10_55_1"/>
    <protectedRange algorithmName="SHA-512" hashValue="EMMPgE8t/az1rHHzaZAQIhz+GQV0k2O/tQGA96sJqEEMzz1efIRa4CcLzC7iY9CCscto3g7dwz41haOE28iXYg==" saltValue="CVzFsG4X4LXUMo7796PiDQ==" spinCount="100000" sqref="A692" name="Rango2_10_53_1"/>
    <protectedRange algorithmName="SHA-512" hashValue="XZw03RosI/l0z9FxmTtF29EdZ7P+4+ybhqoaAAUmURojSR5XbGfjC4f2i8gMqfY+RI9JvfdCA6PSh9TduXfUxA==" saltValue="5TPtLq2WoiRSae/yaDPnTw==" spinCount="100000" sqref="O670" name="Rango2_99_40_3"/>
    <protectedRange algorithmName="SHA-512" hashValue="CHipOQaT63FWw628cQcXXJRZlrbNZ7OgmnEbDx38UmmH7z19GRYEzXFiVOzHAy1OAaAbST7g2bHZHDKQp2qm3w==" saltValue="iRVuL+373yLHv0ZHzS9qog==" spinCount="100000" sqref="AG670:AH670 AJ670" name="Rango2_88_7_5_40_1"/>
    <protectedRange algorithmName="SHA-512" hashValue="fPHvtIAf3pQeZUoAI9C2/vdXMHBpqqEq+67P5Ypyu4+9IWqs3yc9TZcMWQ0THLxUwqseQPyVvakuYFtCwJHsxA==" saltValue="QHIogSs2PrwAfdqa9PAOFQ==" spinCount="100000" sqref="AC670" name="Rango2_88_5_5_40_1"/>
    <protectedRange algorithmName="SHA-512" hashValue="LEEeiU6pKqm7TAP46VGlz0q+evvFwpT/0iLpRuWuQ7MacbP0OGL1/FSmrIEOg2rb6M+Jla2bPbVWiGag27j87w==" saltValue="HEVt+pS5OloNDlqSnzGLLw==" spinCount="100000" sqref="AI670" name="Rango2_8_7_40_1"/>
    <protectedRange algorithmName="SHA-512" hashValue="q2z5hEFmXS0v2chiPTC/VCoDWNlnhp+Xe6Ybfxe48vIsnB/KTJQxJv+pFUnCXfZ9T6vyJopuqFFNROfQTW/JUw==" saltValue="IctfdGJb5tOTpq+KPi9vww==" spinCount="100000" sqref="AE670:AF670" name="Rango2_88_39_40_1"/>
    <protectedRange algorithmName="SHA-512" hashValue="AYYX88LSDB6RDNMvSqt0KPGWPjBqTk56tMxTOlv5QD61MGTKAAQnSnudvNDWPN0Bbllh2qRQC+P5uq7goxjdrw==" saltValue="i/iPMewnks1FoXYOjKMEVg==" spinCount="100000" sqref="AB670" name="Rango2_87_6_40_1"/>
    <protectedRange algorithmName="SHA-512" hashValue="NUll9P9xh7KbSfMYpMxsRZLfDw/y/AzW2LSWlpXVscBDqiAxmzo71xjs+a2lh+jRa7pceOC849slke4+ZKx8LA==" saltValue="8qbkKpQ+CiQuLnqgShNvXA==" spinCount="100000" sqref="T670" name="Rango2_88_6_40_1"/>
    <protectedRange algorithmName="SHA-512" hashValue="KHhv3JU/LRdRrRTxxkgFceEHPZ5UzadmpZRZR3zmQRnPvkUJZuanRafIJ+qde0IWwLZSvFIQDyUAHq6v6k7XIg==" saltValue="2GKG1kCzVNNcn+vbOPuhJA==" spinCount="100000" sqref="Q670" name="Rango2_2_5_40_1"/>
    <protectedRange algorithmName="SHA-512" hashValue="XZw03RosI/l0z9FxmTtF29EdZ7P+4+ybhqoaAAUmURojSR5XbGfjC4f2i8gMqfY+RI9JvfdCA6PSh9TduXfUxA==" saltValue="5TPtLq2WoiRSae/yaDPnTw==" spinCount="100000" sqref="R670:S670 U670:AA670" name="Rango2_99_92_1"/>
    <protectedRange algorithmName="SHA-512" hashValue="9+DNppQbWrLYYUMoJ+lyQctV2bX3Vq9kZnegLbpjTLP49It2ovUbcartuoQTeXgP+TGpY//7mDH/UQlFCKDGiA==" saltValue="KUnni6YEm00anzSSvyLqQA==" spinCount="100000" sqref="AD670" name="Rango2_64_1"/>
    <protectedRange algorithmName="SHA-512" hashValue="RQ91b7oAw60DVtcgB2vRpial2kSdzJx5guGCTYUwXYkKrtrUHfiYnLf9R+SNpYXlJDYpyEJLhcWwP0EqNN86dQ==" saltValue="W3RbH3zrcY9sy39xNwXNxg==" spinCount="100000" sqref="BA670:BI670" name="Rango2_88_99_40_1"/>
    <protectedRange algorithmName="SHA-512" hashValue="fMbmUM1DQ7FuAPRNvFL5mPdHUYjQnlLFhkuaxvHguaqR7aWyDxcmJs0jLYQfQKY+oyhsMb4Lew4VL6i7um3/ew==" saltValue="ydaTm0CeH8+/cYqoL/AMaQ==" spinCount="100000" sqref="AU670 AW670:AZ670" name="Rango2_88_91_40_1"/>
    <protectedRange algorithmName="SHA-512" hashValue="CHipOQaT63FWw628cQcXXJRZlrbNZ7OgmnEbDx38UmmH7z19GRYEzXFiVOzHAy1OAaAbST7g2bHZHDKQp2qm3w==" saltValue="iRVuL+373yLHv0ZHzS9qog==" spinCount="100000" sqref="AL670" name="Rango2_88_7_5_92_1"/>
    <protectedRange algorithmName="SHA-512" hashValue="NkG6oHuDGvGBEiLAAq8MEJHEfLQUMyjihfH+DBXhT+eQW0r1yri7tOJEFRM9nbOejjjXiviq9RFo7KB7wF+xJA==" saltValue="bpjB0AAANu2X/PeR3eiFkA==" spinCount="100000" sqref="AM670:AS670" name="Rango2_88_65_40_1"/>
    <protectedRange algorithmName="SHA-512" hashValue="RQ91b7oAw60DVtcgB2vRpial2kSdzJx5guGCTYUwXYkKrtrUHfiYnLf9R+SNpYXlJDYpyEJLhcWwP0EqNN86dQ==" saltValue="W3RbH3zrcY9sy39xNwXNxg==" spinCount="100000" sqref="BV670:BY670" name="Rango2_88_99_92_1"/>
    <protectedRange algorithmName="SHA-512" hashValue="XZw03RosI/l0z9FxmTtF29EdZ7P+4+ybhqoaAAUmURojSR5XbGfjC4f2i8gMqfY+RI9JvfdCA6PSh9TduXfUxA==" saltValue="5TPtLq2WoiRSae/yaDPnTw==" spinCount="100000" sqref="O671" name="Rango2_99_42_6"/>
    <protectedRange algorithmName="SHA-512" hashValue="XZw03RosI/l0z9FxmTtF29EdZ7P+4+ybhqoaAAUmURojSR5XbGfjC4f2i8gMqfY+RI9JvfdCA6PSh9TduXfUxA==" saltValue="5TPtLq2WoiRSae/yaDPnTw==" spinCount="100000" sqref="O672" name="Rango2_99_43_1"/>
    <protectedRange algorithmName="SHA-512" hashValue="CHipOQaT63FWw628cQcXXJRZlrbNZ7OgmnEbDx38UmmH7z19GRYEzXFiVOzHAy1OAaAbST7g2bHZHDKQp2qm3w==" saltValue="iRVuL+373yLHv0ZHzS9qog==" spinCount="100000" sqref="AG671:AH671 AJ671" name="Rango2_88_7_5_42_1"/>
    <protectedRange algorithmName="SHA-512" hashValue="fPHvtIAf3pQeZUoAI9C2/vdXMHBpqqEq+67P5Ypyu4+9IWqs3yc9TZcMWQ0THLxUwqseQPyVvakuYFtCwJHsxA==" saltValue="QHIogSs2PrwAfdqa9PAOFQ==" spinCount="100000" sqref="AC671" name="Rango2_88_5_5_42_1"/>
    <protectedRange algorithmName="SHA-512" hashValue="LEEeiU6pKqm7TAP46VGlz0q+evvFwpT/0iLpRuWuQ7MacbP0OGL1/FSmrIEOg2rb6M+Jla2bPbVWiGag27j87w==" saltValue="HEVt+pS5OloNDlqSnzGLLw==" spinCount="100000" sqref="AI671" name="Rango2_8_7_42_1"/>
    <protectedRange algorithmName="SHA-512" hashValue="q2z5hEFmXS0v2chiPTC/VCoDWNlnhp+Xe6Ybfxe48vIsnB/KTJQxJv+pFUnCXfZ9T6vyJopuqFFNROfQTW/JUw==" saltValue="IctfdGJb5tOTpq+KPi9vww==" spinCount="100000" sqref="AE671:AF671" name="Rango2_88_39_42_1"/>
    <protectedRange algorithmName="SHA-512" hashValue="AYYX88LSDB6RDNMvSqt0KPGWPjBqTk56tMxTOlv5QD61MGTKAAQnSnudvNDWPN0Bbllh2qRQC+P5uq7goxjdrw==" saltValue="i/iPMewnks1FoXYOjKMEVg==" spinCount="100000" sqref="AB671" name="Rango2_87_6_42_1"/>
    <protectedRange algorithmName="SHA-512" hashValue="NUll9P9xh7KbSfMYpMxsRZLfDw/y/AzW2LSWlpXVscBDqiAxmzo71xjs+a2lh+jRa7pceOC849slke4+ZKx8LA==" saltValue="8qbkKpQ+CiQuLnqgShNvXA==" spinCount="100000" sqref="T671" name="Rango2_88_6_42_1"/>
    <protectedRange algorithmName="SHA-512" hashValue="KHhv3JU/LRdRrRTxxkgFceEHPZ5UzadmpZRZR3zmQRnPvkUJZuanRafIJ+qde0IWwLZSvFIQDyUAHq6v6k7XIg==" saltValue="2GKG1kCzVNNcn+vbOPuhJA==" spinCount="100000" sqref="Q671" name="Rango2_2_5_42_1"/>
    <protectedRange algorithmName="SHA-512" hashValue="XZw03RosI/l0z9FxmTtF29EdZ7P+4+ybhqoaAAUmURojSR5XbGfjC4f2i8gMqfY+RI9JvfdCA6PSh9TduXfUxA==" saltValue="5TPtLq2WoiRSae/yaDPnTw==" spinCount="100000" sqref="R671:S671 U671:AA671" name="Rango2_99_94_1"/>
    <protectedRange algorithmName="SHA-512" hashValue="9+DNppQbWrLYYUMoJ+lyQctV2bX3Vq9kZnegLbpjTLP49It2ovUbcartuoQTeXgP+TGpY//7mDH/UQlFCKDGiA==" saltValue="KUnni6YEm00anzSSvyLqQA==" spinCount="100000" sqref="AD671" name="Rango2_66_1"/>
    <protectedRange algorithmName="SHA-512" hashValue="CHipOQaT63FWw628cQcXXJRZlrbNZ7OgmnEbDx38UmmH7z19GRYEzXFiVOzHAy1OAaAbST7g2bHZHDKQp2qm3w==" saltValue="iRVuL+373yLHv0ZHzS9qog==" spinCount="100000" sqref="AG672:AH672 AJ672" name="Rango2_88_7_5_43_1"/>
    <protectedRange algorithmName="SHA-512" hashValue="fPHvtIAf3pQeZUoAI9C2/vdXMHBpqqEq+67P5Ypyu4+9IWqs3yc9TZcMWQ0THLxUwqseQPyVvakuYFtCwJHsxA==" saltValue="QHIogSs2PrwAfdqa9PAOFQ==" spinCount="100000" sqref="AC672" name="Rango2_88_5_5_43_1"/>
    <protectedRange algorithmName="SHA-512" hashValue="LEEeiU6pKqm7TAP46VGlz0q+evvFwpT/0iLpRuWuQ7MacbP0OGL1/FSmrIEOg2rb6M+Jla2bPbVWiGag27j87w==" saltValue="HEVt+pS5OloNDlqSnzGLLw==" spinCount="100000" sqref="AI672" name="Rango2_8_7_43_1"/>
    <protectedRange algorithmName="SHA-512" hashValue="q2z5hEFmXS0v2chiPTC/VCoDWNlnhp+Xe6Ybfxe48vIsnB/KTJQxJv+pFUnCXfZ9T6vyJopuqFFNROfQTW/JUw==" saltValue="IctfdGJb5tOTpq+KPi9vww==" spinCount="100000" sqref="AE672:AF672" name="Rango2_88_39_43_1"/>
    <protectedRange algorithmName="SHA-512" hashValue="AYYX88LSDB6RDNMvSqt0KPGWPjBqTk56tMxTOlv5QD61MGTKAAQnSnudvNDWPN0Bbllh2qRQC+P5uq7goxjdrw==" saltValue="i/iPMewnks1FoXYOjKMEVg==" spinCount="100000" sqref="AB672" name="Rango2_87_6_43_1"/>
    <protectedRange algorithmName="SHA-512" hashValue="NUll9P9xh7KbSfMYpMxsRZLfDw/y/AzW2LSWlpXVscBDqiAxmzo71xjs+a2lh+jRa7pceOC849slke4+ZKx8LA==" saltValue="8qbkKpQ+CiQuLnqgShNvXA==" spinCount="100000" sqref="T672" name="Rango2_88_6_43_1"/>
    <protectedRange algorithmName="SHA-512" hashValue="KHhv3JU/LRdRrRTxxkgFceEHPZ5UzadmpZRZR3zmQRnPvkUJZuanRafIJ+qde0IWwLZSvFIQDyUAHq6v6k7XIg==" saltValue="2GKG1kCzVNNcn+vbOPuhJA==" spinCount="100000" sqref="Q672" name="Rango2_2_5_43_1"/>
    <protectedRange algorithmName="SHA-512" hashValue="XZw03RosI/l0z9FxmTtF29EdZ7P+4+ybhqoaAAUmURojSR5XbGfjC4f2i8gMqfY+RI9JvfdCA6PSh9TduXfUxA==" saltValue="5TPtLq2WoiRSae/yaDPnTw==" spinCount="100000" sqref="R672:S672 U672:AA672" name="Rango2_99_95_1"/>
    <protectedRange algorithmName="SHA-512" hashValue="9+DNppQbWrLYYUMoJ+lyQctV2bX3Vq9kZnegLbpjTLP49It2ovUbcartuoQTeXgP+TGpY//7mDH/UQlFCKDGiA==" saltValue="KUnni6YEm00anzSSvyLqQA==" spinCount="100000" sqref="AD672" name="Rango2_67_2"/>
    <protectedRange algorithmName="SHA-512" hashValue="RQ91b7oAw60DVtcgB2vRpial2kSdzJx5guGCTYUwXYkKrtrUHfiYnLf9R+SNpYXlJDYpyEJLhcWwP0EqNN86dQ==" saltValue="W3RbH3zrcY9sy39xNwXNxg==" spinCount="100000" sqref="BA671:BI671" name="Rango2_88_99_42_1"/>
    <protectedRange algorithmName="SHA-512" hashValue="fMbmUM1DQ7FuAPRNvFL5mPdHUYjQnlLFhkuaxvHguaqR7aWyDxcmJs0jLYQfQKY+oyhsMb4Lew4VL6i7um3/ew==" saltValue="ydaTm0CeH8+/cYqoL/AMaQ==" spinCount="100000" sqref="AU671 AW671:AZ671" name="Rango2_88_91_42_1"/>
    <protectedRange algorithmName="SHA-512" hashValue="CHipOQaT63FWw628cQcXXJRZlrbNZ7OgmnEbDx38UmmH7z19GRYEzXFiVOzHAy1OAaAbST7g2bHZHDKQp2qm3w==" saltValue="iRVuL+373yLHv0ZHzS9qog==" spinCount="100000" sqref="AL671" name="Rango2_88_7_5_94_1"/>
    <protectedRange algorithmName="SHA-512" hashValue="NkG6oHuDGvGBEiLAAq8MEJHEfLQUMyjihfH+DBXhT+eQW0r1yri7tOJEFRM9nbOejjjXiviq9RFo7KB7wF+xJA==" saltValue="bpjB0AAANu2X/PeR3eiFkA==" spinCount="100000" sqref="AM671:AS671" name="Rango2_88_65_42_1"/>
    <protectedRange algorithmName="SHA-512" hashValue="RQ91b7oAw60DVtcgB2vRpial2kSdzJx5guGCTYUwXYkKrtrUHfiYnLf9R+SNpYXlJDYpyEJLhcWwP0EqNN86dQ==" saltValue="W3RbH3zrcY9sy39xNwXNxg==" spinCount="100000" sqref="BA672:BI672" name="Rango2_88_99_43_1"/>
    <protectedRange algorithmName="SHA-512" hashValue="fMbmUM1DQ7FuAPRNvFL5mPdHUYjQnlLFhkuaxvHguaqR7aWyDxcmJs0jLYQfQKY+oyhsMb4Lew4VL6i7um3/ew==" saltValue="ydaTm0CeH8+/cYqoL/AMaQ==" spinCount="100000" sqref="AU672 AW672:AZ672" name="Rango2_88_91_43_1"/>
    <protectedRange algorithmName="SHA-512" hashValue="CHipOQaT63FWw628cQcXXJRZlrbNZ7OgmnEbDx38UmmH7z19GRYEzXFiVOzHAy1OAaAbST7g2bHZHDKQp2qm3w==" saltValue="iRVuL+373yLHv0ZHzS9qog==" spinCount="100000" sqref="AL672" name="Rango2_88_7_5_95_1"/>
    <protectedRange algorithmName="SHA-512" hashValue="NkG6oHuDGvGBEiLAAq8MEJHEfLQUMyjihfH+DBXhT+eQW0r1yri7tOJEFRM9nbOejjjXiviq9RFo7KB7wF+xJA==" saltValue="bpjB0AAANu2X/PeR3eiFkA==" spinCount="100000" sqref="AM672:AS672" name="Rango2_88_65_43_1"/>
    <protectedRange algorithmName="SHA-512" hashValue="RQ91b7oAw60DVtcgB2vRpial2kSdzJx5guGCTYUwXYkKrtrUHfiYnLf9R+SNpYXlJDYpyEJLhcWwP0EqNN86dQ==" saltValue="W3RbH3zrcY9sy39xNwXNxg==" spinCount="100000" sqref="BV671:BY671" name="Rango2_88_99_94_1"/>
    <protectedRange algorithmName="SHA-512" hashValue="RQ91b7oAw60DVtcgB2vRpial2kSdzJx5guGCTYUwXYkKrtrUHfiYnLf9R+SNpYXlJDYpyEJLhcWwP0EqNN86dQ==" saltValue="W3RbH3zrcY9sy39xNwXNxg==" spinCount="100000" sqref="BV672:BY672" name="Rango2_88_99_95_1"/>
    <protectedRange algorithmName="SHA-512" hashValue="XZw03RosI/l0z9FxmTtF29EdZ7P+4+ybhqoaAAUmURojSR5XbGfjC4f2i8gMqfY+RI9JvfdCA6PSh9TduXfUxA==" saltValue="5TPtLq2WoiRSae/yaDPnTw==" spinCount="100000" sqref="O673:O674" name="Rango2_99_45_1"/>
    <protectedRange algorithmName="SHA-512" hashValue="XZw03RosI/l0z9FxmTtF29EdZ7P+4+ybhqoaAAUmURojSR5XbGfjC4f2i8gMqfY+RI9JvfdCA6PSh9TduXfUxA==" saltValue="5TPtLq2WoiRSae/yaDPnTw==" spinCount="100000" sqref="O675:O676" name="Rango2_99_46_3"/>
    <protectedRange algorithmName="SHA-512" hashValue="XZw03RosI/l0z9FxmTtF29EdZ7P+4+ybhqoaAAUmURojSR5XbGfjC4f2i8gMqfY+RI9JvfdCA6PSh9TduXfUxA==" saltValue="5TPtLq2WoiRSae/yaDPnTw==" spinCount="100000" sqref="O677" name="Rango2_99_47_3"/>
    <protectedRange algorithmName="SHA-512" hashValue="XZw03RosI/l0z9FxmTtF29EdZ7P+4+ybhqoaAAUmURojSR5XbGfjC4f2i8gMqfY+RI9JvfdCA6PSh9TduXfUxA==" saltValue="5TPtLq2WoiRSae/yaDPnTw==" spinCount="100000" sqref="O678" name="Rango2_99_48_4"/>
    <protectedRange algorithmName="SHA-512" hashValue="CHipOQaT63FWw628cQcXXJRZlrbNZ7OgmnEbDx38UmmH7z19GRYEzXFiVOzHAy1OAaAbST7g2bHZHDKQp2qm3w==" saltValue="iRVuL+373yLHv0ZHzS9qog==" spinCount="100000" sqref="AG673:AH674 AJ673:AJ674" name="Rango2_88_7_5_45_1"/>
    <protectedRange algorithmName="SHA-512" hashValue="fPHvtIAf3pQeZUoAI9C2/vdXMHBpqqEq+67P5Ypyu4+9IWqs3yc9TZcMWQ0THLxUwqseQPyVvakuYFtCwJHsxA==" saltValue="QHIogSs2PrwAfdqa9PAOFQ==" spinCount="100000" sqref="AC673:AC674" name="Rango2_88_5_5_45_1"/>
    <protectedRange algorithmName="SHA-512" hashValue="LEEeiU6pKqm7TAP46VGlz0q+evvFwpT/0iLpRuWuQ7MacbP0OGL1/FSmrIEOg2rb6M+Jla2bPbVWiGag27j87w==" saltValue="HEVt+pS5OloNDlqSnzGLLw==" spinCount="100000" sqref="AI673:AI674" name="Rango2_8_7_45_1"/>
    <protectedRange algorithmName="SHA-512" hashValue="q2z5hEFmXS0v2chiPTC/VCoDWNlnhp+Xe6Ybfxe48vIsnB/KTJQxJv+pFUnCXfZ9T6vyJopuqFFNROfQTW/JUw==" saltValue="IctfdGJb5tOTpq+KPi9vww==" spinCount="100000" sqref="AE673:AF674" name="Rango2_88_39_45_2"/>
    <protectedRange algorithmName="SHA-512" hashValue="AYYX88LSDB6RDNMvSqt0KPGWPjBqTk56tMxTOlv5QD61MGTKAAQnSnudvNDWPN0Bbllh2qRQC+P5uq7goxjdrw==" saltValue="i/iPMewnks1FoXYOjKMEVg==" spinCount="100000" sqref="AB673:AB674" name="Rango2_87_6_45_1"/>
    <protectedRange algorithmName="SHA-512" hashValue="NUll9P9xh7KbSfMYpMxsRZLfDw/y/AzW2LSWlpXVscBDqiAxmzo71xjs+a2lh+jRa7pceOC849slke4+ZKx8LA==" saltValue="8qbkKpQ+CiQuLnqgShNvXA==" spinCount="100000" sqref="T673:T674" name="Rango2_88_6_45_1"/>
    <protectedRange algorithmName="SHA-512" hashValue="KHhv3JU/LRdRrRTxxkgFceEHPZ5UzadmpZRZR3zmQRnPvkUJZuanRafIJ+qde0IWwLZSvFIQDyUAHq6v6k7XIg==" saltValue="2GKG1kCzVNNcn+vbOPuhJA==" spinCount="100000" sqref="Q673:Q674" name="Rango2_2_5_45_1"/>
    <protectedRange algorithmName="SHA-512" hashValue="XZw03RosI/l0z9FxmTtF29EdZ7P+4+ybhqoaAAUmURojSR5XbGfjC4f2i8gMqfY+RI9JvfdCA6PSh9TduXfUxA==" saltValue="5TPtLq2WoiRSae/yaDPnTw==" spinCount="100000" sqref="R673:S674 U673:AA674" name="Rango2_99_97_1"/>
    <protectedRange algorithmName="SHA-512" hashValue="9+DNppQbWrLYYUMoJ+lyQctV2bX3Vq9kZnegLbpjTLP49It2ovUbcartuoQTeXgP+TGpY//7mDH/UQlFCKDGiA==" saltValue="KUnni6YEm00anzSSvyLqQA==" spinCount="100000" sqref="AD673:AD674" name="Rango2_69_4"/>
    <protectedRange algorithmName="SHA-512" hashValue="CHipOQaT63FWw628cQcXXJRZlrbNZ7OgmnEbDx38UmmH7z19GRYEzXFiVOzHAy1OAaAbST7g2bHZHDKQp2qm3w==" saltValue="iRVuL+373yLHv0ZHzS9qog==" spinCount="100000" sqref="AG675:AH676 AJ675:AJ676" name="Rango2_88_7_5_46_5"/>
    <protectedRange algorithmName="SHA-512" hashValue="fPHvtIAf3pQeZUoAI9C2/vdXMHBpqqEq+67P5Ypyu4+9IWqs3yc9TZcMWQ0THLxUwqseQPyVvakuYFtCwJHsxA==" saltValue="QHIogSs2PrwAfdqa9PAOFQ==" spinCount="100000" sqref="AC675:AC676" name="Rango2_88_5_5_46_1"/>
    <protectedRange algorithmName="SHA-512" hashValue="LEEeiU6pKqm7TAP46VGlz0q+evvFwpT/0iLpRuWuQ7MacbP0OGL1/FSmrIEOg2rb6M+Jla2bPbVWiGag27j87w==" saltValue="HEVt+pS5OloNDlqSnzGLLw==" spinCount="100000" sqref="AI675:AI676" name="Rango2_8_7_46_1"/>
    <protectedRange algorithmName="SHA-512" hashValue="q2z5hEFmXS0v2chiPTC/VCoDWNlnhp+Xe6Ybfxe48vIsnB/KTJQxJv+pFUnCXfZ9T6vyJopuqFFNROfQTW/JUw==" saltValue="IctfdGJb5tOTpq+KPi9vww==" spinCount="100000" sqref="AE675:AF676" name="Rango2_88_39_46_2"/>
    <protectedRange algorithmName="SHA-512" hashValue="AYYX88LSDB6RDNMvSqt0KPGWPjBqTk56tMxTOlv5QD61MGTKAAQnSnudvNDWPN0Bbllh2qRQC+P5uq7goxjdrw==" saltValue="i/iPMewnks1FoXYOjKMEVg==" spinCount="100000" sqref="AB675:AB676" name="Rango2_87_6_46_1"/>
    <protectedRange algorithmName="SHA-512" hashValue="NUll9P9xh7KbSfMYpMxsRZLfDw/y/AzW2LSWlpXVscBDqiAxmzo71xjs+a2lh+jRa7pceOC849slke4+ZKx8LA==" saltValue="8qbkKpQ+CiQuLnqgShNvXA==" spinCount="100000" sqref="T675:T676" name="Rango2_88_6_46_1"/>
    <protectedRange algorithmName="SHA-512" hashValue="KHhv3JU/LRdRrRTxxkgFceEHPZ5UzadmpZRZR3zmQRnPvkUJZuanRafIJ+qde0IWwLZSvFIQDyUAHq6v6k7XIg==" saltValue="2GKG1kCzVNNcn+vbOPuhJA==" spinCount="100000" sqref="Q675:Q676" name="Rango2_2_5_46_1"/>
    <protectedRange algorithmName="SHA-512" hashValue="XZw03RosI/l0z9FxmTtF29EdZ7P+4+ybhqoaAAUmURojSR5XbGfjC4f2i8gMqfY+RI9JvfdCA6PSh9TduXfUxA==" saltValue="5TPtLq2WoiRSae/yaDPnTw==" spinCount="100000" sqref="R675:S676 U675:AA676" name="Rango2_99_98_5"/>
    <protectedRange algorithmName="SHA-512" hashValue="9+DNppQbWrLYYUMoJ+lyQctV2bX3Vq9kZnegLbpjTLP49It2ovUbcartuoQTeXgP+TGpY//7mDH/UQlFCKDGiA==" saltValue="KUnni6YEm00anzSSvyLqQA==" spinCount="100000" sqref="AD675:AD676" name="Rango2_70_1"/>
    <protectedRange algorithmName="SHA-512" hashValue="CHipOQaT63FWw628cQcXXJRZlrbNZ7OgmnEbDx38UmmH7z19GRYEzXFiVOzHAy1OAaAbST7g2bHZHDKQp2qm3w==" saltValue="iRVuL+373yLHv0ZHzS9qog==" spinCount="100000" sqref="AG677:AH677 AJ677" name="Rango2_88_7_5_47_1"/>
    <protectedRange algorithmName="SHA-512" hashValue="fPHvtIAf3pQeZUoAI9C2/vdXMHBpqqEq+67P5Ypyu4+9IWqs3yc9TZcMWQ0THLxUwqseQPyVvakuYFtCwJHsxA==" saltValue="QHIogSs2PrwAfdqa9PAOFQ==" spinCount="100000" sqref="AC677" name="Rango2_88_5_5_47_1"/>
    <protectedRange algorithmName="SHA-512" hashValue="LEEeiU6pKqm7TAP46VGlz0q+evvFwpT/0iLpRuWuQ7MacbP0OGL1/FSmrIEOg2rb6M+Jla2bPbVWiGag27j87w==" saltValue="HEVt+pS5OloNDlqSnzGLLw==" spinCount="100000" sqref="AI677" name="Rango2_8_7_47_1"/>
    <protectedRange algorithmName="SHA-512" hashValue="q2z5hEFmXS0v2chiPTC/VCoDWNlnhp+Xe6Ybfxe48vIsnB/KTJQxJv+pFUnCXfZ9T6vyJopuqFFNROfQTW/JUw==" saltValue="IctfdGJb5tOTpq+KPi9vww==" spinCount="100000" sqref="AE677:AF677" name="Rango2_88_39_47_1"/>
    <protectedRange algorithmName="SHA-512" hashValue="AYYX88LSDB6RDNMvSqt0KPGWPjBqTk56tMxTOlv5QD61MGTKAAQnSnudvNDWPN0Bbllh2qRQC+P5uq7goxjdrw==" saltValue="i/iPMewnks1FoXYOjKMEVg==" spinCount="100000" sqref="AB677" name="Rango2_87_6_47_1"/>
    <protectedRange algorithmName="SHA-512" hashValue="NUll9P9xh7KbSfMYpMxsRZLfDw/y/AzW2LSWlpXVscBDqiAxmzo71xjs+a2lh+jRa7pceOC849slke4+ZKx8LA==" saltValue="8qbkKpQ+CiQuLnqgShNvXA==" spinCount="100000" sqref="T677" name="Rango2_88_6_47_1"/>
    <protectedRange algorithmName="SHA-512" hashValue="KHhv3JU/LRdRrRTxxkgFceEHPZ5UzadmpZRZR3zmQRnPvkUJZuanRafIJ+qde0IWwLZSvFIQDyUAHq6v6k7XIg==" saltValue="2GKG1kCzVNNcn+vbOPuhJA==" spinCount="100000" sqref="Q677" name="Rango2_2_5_47_1"/>
    <protectedRange algorithmName="SHA-512" hashValue="XZw03RosI/l0z9FxmTtF29EdZ7P+4+ybhqoaAAUmURojSR5XbGfjC4f2i8gMqfY+RI9JvfdCA6PSh9TduXfUxA==" saltValue="5TPtLq2WoiRSae/yaDPnTw==" spinCount="100000" sqref="R677:S677 U677:AA677" name="Rango2_99_99_1"/>
    <protectedRange algorithmName="SHA-512" hashValue="9+DNppQbWrLYYUMoJ+lyQctV2bX3Vq9kZnegLbpjTLP49It2ovUbcartuoQTeXgP+TGpY//7mDH/UQlFCKDGiA==" saltValue="KUnni6YEm00anzSSvyLqQA==" spinCount="100000" sqref="AD677" name="Rango2_71_2"/>
    <protectedRange algorithmName="SHA-512" hashValue="CHipOQaT63FWw628cQcXXJRZlrbNZ7OgmnEbDx38UmmH7z19GRYEzXFiVOzHAy1OAaAbST7g2bHZHDKQp2qm3w==" saltValue="iRVuL+373yLHv0ZHzS9qog==" spinCount="100000" sqref="AG678:AH678 AJ678" name="Rango2_88_7_5_48_1"/>
    <protectedRange algorithmName="SHA-512" hashValue="fPHvtIAf3pQeZUoAI9C2/vdXMHBpqqEq+67P5Ypyu4+9IWqs3yc9TZcMWQ0THLxUwqseQPyVvakuYFtCwJHsxA==" saltValue="QHIogSs2PrwAfdqa9PAOFQ==" spinCount="100000" sqref="AC678" name="Rango2_88_5_5_48_1"/>
    <protectedRange algorithmName="SHA-512" hashValue="LEEeiU6pKqm7TAP46VGlz0q+evvFwpT/0iLpRuWuQ7MacbP0OGL1/FSmrIEOg2rb6M+Jla2bPbVWiGag27j87w==" saltValue="HEVt+pS5OloNDlqSnzGLLw==" spinCount="100000" sqref="AI678" name="Rango2_8_7_48_1"/>
    <protectedRange algorithmName="SHA-512" hashValue="q2z5hEFmXS0v2chiPTC/VCoDWNlnhp+Xe6Ybfxe48vIsnB/KTJQxJv+pFUnCXfZ9T6vyJopuqFFNROfQTW/JUw==" saltValue="IctfdGJb5tOTpq+KPi9vww==" spinCount="100000" sqref="AE678:AF678" name="Rango2_88_39_48_2"/>
    <protectedRange algorithmName="SHA-512" hashValue="AYYX88LSDB6RDNMvSqt0KPGWPjBqTk56tMxTOlv5QD61MGTKAAQnSnudvNDWPN0Bbllh2qRQC+P5uq7goxjdrw==" saltValue="i/iPMewnks1FoXYOjKMEVg==" spinCount="100000" sqref="AB678" name="Rango2_87_6_48_1"/>
    <protectedRange algorithmName="SHA-512" hashValue="NUll9P9xh7KbSfMYpMxsRZLfDw/y/AzW2LSWlpXVscBDqiAxmzo71xjs+a2lh+jRa7pceOC849slke4+ZKx8LA==" saltValue="8qbkKpQ+CiQuLnqgShNvXA==" spinCount="100000" sqref="T678" name="Rango2_88_6_48_1"/>
    <protectedRange algorithmName="SHA-512" hashValue="KHhv3JU/LRdRrRTxxkgFceEHPZ5UzadmpZRZR3zmQRnPvkUJZuanRafIJ+qde0IWwLZSvFIQDyUAHq6v6k7XIg==" saltValue="2GKG1kCzVNNcn+vbOPuhJA==" spinCount="100000" sqref="Q678" name="Rango2_2_5_48_1"/>
    <protectedRange algorithmName="SHA-512" hashValue="9+DNppQbWrLYYUMoJ+lyQctV2bX3Vq9kZnegLbpjTLP49It2ovUbcartuoQTeXgP+TGpY//7mDH/UQlFCKDGiA==" saltValue="KUnni6YEm00anzSSvyLqQA==" spinCount="100000" sqref="AD678" name="Rango2_72_1"/>
    <protectedRange algorithmName="SHA-512" hashValue="RQ91b7oAw60DVtcgB2vRpial2kSdzJx5guGCTYUwXYkKrtrUHfiYnLf9R+SNpYXlJDYpyEJLhcWwP0EqNN86dQ==" saltValue="W3RbH3zrcY9sy39xNwXNxg==" spinCount="100000" sqref="BA673:BI674" name="Rango2_88_99_45_1"/>
    <protectedRange algorithmName="SHA-512" hashValue="fMbmUM1DQ7FuAPRNvFL5mPdHUYjQnlLFhkuaxvHguaqR7aWyDxcmJs0jLYQfQKY+oyhsMb4Lew4VL6i7um3/ew==" saltValue="ydaTm0CeH8+/cYqoL/AMaQ==" spinCount="100000" sqref="AU673:AU674 AW673:AZ674" name="Rango2_88_91_45_1"/>
    <protectedRange algorithmName="SHA-512" hashValue="CHipOQaT63FWw628cQcXXJRZlrbNZ7OgmnEbDx38UmmH7z19GRYEzXFiVOzHAy1OAaAbST7g2bHZHDKQp2qm3w==" saltValue="iRVuL+373yLHv0ZHzS9qog==" spinCount="100000" sqref="AL673:AL674" name="Rango2_88_7_5_97_1"/>
    <protectedRange algorithmName="SHA-512" hashValue="NkG6oHuDGvGBEiLAAq8MEJHEfLQUMyjihfH+DBXhT+eQW0r1yri7tOJEFRM9nbOejjjXiviq9RFo7KB7wF+xJA==" saltValue="bpjB0AAANu2X/PeR3eiFkA==" spinCount="100000" sqref="AM673:AS674" name="Rango2_88_65_45_1"/>
    <protectedRange algorithmName="SHA-512" hashValue="RQ91b7oAw60DVtcgB2vRpial2kSdzJx5guGCTYUwXYkKrtrUHfiYnLf9R+SNpYXlJDYpyEJLhcWwP0EqNN86dQ==" saltValue="W3RbH3zrcY9sy39xNwXNxg==" spinCount="100000" sqref="BA675:BI676" name="Rango2_88_99_46_5"/>
    <protectedRange algorithmName="SHA-512" hashValue="fMbmUM1DQ7FuAPRNvFL5mPdHUYjQnlLFhkuaxvHguaqR7aWyDxcmJs0jLYQfQKY+oyhsMb4Lew4VL6i7um3/ew==" saltValue="ydaTm0CeH8+/cYqoL/AMaQ==" spinCount="100000" sqref="AU675:AU676 AW675:AZ676" name="Rango2_88_91_46_1"/>
    <protectedRange algorithmName="SHA-512" hashValue="CHipOQaT63FWw628cQcXXJRZlrbNZ7OgmnEbDx38UmmH7z19GRYEzXFiVOzHAy1OAaAbST7g2bHZHDKQp2qm3w==" saltValue="iRVuL+373yLHv0ZHzS9qog==" spinCount="100000" sqref="AL675:AL676" name="Rango2_88_7_5_98_1"/>
    <protectedRange algorithmName="SHA-512" hashValue="NkG6oHuDGvGBEiLAAq8MEJHEfLQUMyjihfH+DBXhT+eQW0r1yri7tOJEFRM9nbOejjjXiviq9RFo7KB7wF+xJA==" saltValue="bpjB0AAANu2X/PeR3eiFkA==" spinCount="100000" sqref="AM675:AS676" name="Rango2_88_65_46_1"/>
    <protectedRange algorithmName="SHA-512" hashValue="RQ91b7oAw60DVtcgB2vRpial2kSdzJx5guGCTYUwXYkKrtrUHfiYnLf9R+SNpYXlJDYpyEJLhcWwP0EqNN86dQ==" saltValue="W3RbH3zrcY9sy39xNwXNxg==" spinCount="100000" sqref="BA677:BI677" name="Rango2_88_99_47_1"/>
    <protectedRange algorithmName="SHA-512" hashValue="fMbmUM1DQ7FuAPRNvFL5mPdHUYjQnlLFhkuaxvHguaqR7aWyDxcmJs0jLYQfQKY+oyhsMb4Lew4VL6i7um3/ew==" saltValue="ydaTm0CeH8+/cYqoL/AMaQ==" spinCount="100000" sqref="AU677 AW677:AZ677" name="Rango2_88_91_47_1"/>
    <protectedRange algorithmName="SHA-512" hashValue="CHipOQaT63FWw628cQcXXJRZlrbNZ7OgmnEbDx38UmmH7z19GRYEzXFiVOzHAy1OAaAbST7g2bHZHDKQp2qm3w==" saltValue="iRVuL+373yLHv0ZHzS9qog==" spinCount="100000" sqref="AL677" name="Rango2_88_7_5_99_1"/>
    <protectedRange algorithmName="SHA-512" hashValue="NkG6oHuDGvGBEiLAAq8MEJHEfLQUMyjihfH+DBXhT+eQW0r1yri7tOJEFRM9nbOejjjXiviq9RFo7KB7wF+xJA==" saltValue="bpjB0AAANu2X/PeR3eiFkA==" spinCount="100000" sqref="AM677:AS677" name="Rango2_88_65_47_1"/>
    <protectedRange algorithmName="SHA-512" hashValue="RQ91b7oAw60DVtcgB2vRpial2kSdzJx5guGCTYUwXYkKrtrUHfiYnLf9R+SNpYXlJDYpyEJLhcWwP0EqNN86dQ==" saltValue="W3RbH3zrcY9sy39xNwXNxg==" spinCount="100000" sqref="BA678:BI678" name="Rango2_88_99_48_1"/>
    <protectedRange algorithmName="SHA-512" hashValue="fMbmUM1DQ7FuAPRNvFL5mPdHUYjQnlLFhkuaxvHguaqR7aWyDxcmJs0jLYQfQKY+oyhsMb4Lew4VL6i7um3/ew==" saltValue="ydaTm0CeH8+/cYqoL/AMaQ==" spinCount="100000" sqref="AU678 AW678:AZ678" name="Rango2_88_91_48_1"/>
    <protectedRange algorithmName="SHA-512" hashValue="NkG6oHuDGvGBEiLAAq8MEJHEfLQUMyjihfH+DBXhT+eQW0r1yri7tOJEFRM9nbOejjjXiviq9RFo7KB7wF+xJA==" saltValue="bpjB0AAANu2X/PeR3eiFkA==" spinCount="100000" sqref="AM678:AS678" name="Rango2_88_65_48_1"/>
    <protectedRange algorithmName="SHA-512" hashValue="RQ91b7oAw60DVtcgB2vRpial2kSdzJx5guGCTYUwXYkKrtrUHfiYnLf9R+SNpYXlJDYpyEJLhcWwP0EqNN86dQ==" saltValue="W3RbH3zrcY9sy39xNwXNxg==" spinCount="100000" sqref="BV673:BY674" name="Rango2_88_99_97_1"/>
    <protectedRange algorithmName="SHA-512" hashValue="RQ91b7oAw60DVtcgB2vRpial2kSdzJx5guGCTYUwXYkKrtrUHfiYnLf9R+SNpYXlJDYpyEJLhcWwP0EqNN86dQ==" saltValue="W3RbH3zrcY9sy39xNwXNxg==" spinCount="100000" sqref="BV675:BY676" name="Rango2_88_99_98_1"/>
    <protectedRange algorithmName="SHA-512" hashValue="RQ91b7oAw60DVtcgB2vRpial2kSdzJx5guGCTYUwXYkKrtrUHfiYnLf9R+SNpYXlJDYpyEJLhcWwP0EqNN86dQ==" saltValue="W3RbH3zrcY9sy39xNwXNxg==" spinCount="100000" sqref="BV677:BY677" name="Rango2_88_99_99_1"/>
    <protectedRange algorithmName="SHA-512" hashValue="XZw03RosI/l0z9FxmTtF29EdZ7P+4+ybhqoaAAUmURojSR5XbGfjC4f2i8gMqfY+RI9JvfdCA6PSh9TduXfUxA==" saltValue="5TPtLq2WoiRSae/yaDPnTw==" spinCount="100000" sqref="O679" name="Rango2_99_50_2"/>
    <protectedRange algorithmName="SHA-512" hashValue="XZw03RosI/l0z9FxmTtF29EdZ7P+4+ybhqoaAAUmURojSR5XbGfjC4f2i8gMqfY+RI9JvfdCA6PSh9TduXfUxA==" saltValue="5TPtLq2WoiRSae/yaDPnTw==" spinCount="100000" sqref="O680:O681" name="Rango2_99_51_1"/>
    <protectedRange algorithmName="SHA-512" hashValue="XZw03RosI/l0z9FxmTtF29EdZ7P+4+ybhqoaAAUmURojSR5XbGfjC4f2i8gMqfY+RI9JvfdCA6PSh9TduXfUxA==" saltValue="5TPtLq2WoiRSae/yaDPnTw==" spinCount="100000" sqref="O682" name="Rango2_99_52_2"/>
    <protectedRange algorithmName="SHA-512" hashValue="CHipOQaT63FWw628cQcXXJRZlrbNZ7OgmnEbDx38UmmH7z19GRYEzXFiVOzHAy1OAaAbST7g2bHZHDKQp2qm3w==" saltValue="iRVuL+373yLHv0ZHzS9qog==" spinCount="100000" sqref="AG679:AH679 AJ679" name="Rango2_88_7_5_50_1"/>
    <protectedRange algorithmName="SHA-512" hashValue="fPHvtIAf3pQeZUoAI9C2/vdXMHBpqqEq+67P5Ypyu4+9IWqs3yc9TZcMWQ0THLxUwqseQPyVvakuYFtCwJHsxA==" saltValue="QHIogSs2PrwAfdqa9PAOFQ==" spinCount="100000" sqref="AC679" name="Rango2_88_5_5_50_1"/>
    <protectedRange algorithmName="SHA-512" hashValue="LEEeiU6pKqm7TAP46VGlz0q+evvFwpT/0iLpRuWuQ7MacbP0OGL1/FSmrIEOg2rb6M+Jla2bPbVWiGag27j87w==" saltValue="HEVt+pS5OloNDlqSnzGLLw==" spinCount="100000" sqref="AI679" name="Rango2_8_7_50_1"/>
    <protectedRange algorithmName="SHA-512" hashValue="q2z5hEFmXS0v2chiPTC/VCoDWNlnhp+Xe6Ybfxe48vIsnB/KTJQxJv+pFUnCXfZ9T6vyJopuqFFNROfQTW/JUw==" saltValue="IctfdGJb5tOTpq+KPi9vww==" spinCount="100000" sqref="AE679:AF679" name="Rango2_88_39_50_2"/>
    <protectedRange algorithmName="SHA-512" hashValue="AYYX88LSDB6RDNMvSqt0KPGWPjBqTk56tMxTOlv5QD61MGTKAAQnSnudvNDWPN0Bbllh2qRQC+P5uq7goxjdrw==" saltValue="i/iPMewnks1FoXYOjKMEVg==" spinCount="100000" sqref="AB679" name="Rango2_87_6_50_1"/>
    <protectedRange algorithmName="SHA-512" hashValue="NUll9P9xh7KbSfMYpMxsRZLfDw/y/AzW2LSWlpXVscBDqiAxmzo71xjs+a2lh+jRa7pceOC849slke4+ZKx8LA==" saltValue="8qbkKpQ+CiQuLnqgShNvXA==" spinCount="100000" sqref="T679" name="Rango2_88_6_50_1"/>
    <protectedRange algorithmName="SHA-512" hashValue="KHhv3JU/LRdRrRTxxkgFceEHPZ5UzadmpZRZR3zmQRnPvkUJZuanRafIJ+qde0IWwLZSvFIQDyUAHq6v6k7XIg==" saltValue="2GKG1kCzVNNcn+vbOPuhJA==" spinCount="100000" sqref="Q679" name="Rango2_2_5_50_1"/>
    <protectedRange algorithmName="SHA-512" hashValue="9+DNppQbWrLYYUMoJ+lyQctV2bX3Vq9kZnegLbpjTLP49It2ovUbcartuoQTeXgP+TGpY//7mDH/UQlFCKDGiA==" saltValue="KUnni6YEm00anzSSvyLqQA==" spinCount="100000" sqref="AD679" name="Rango2_74_2"/>
    <protectedRange algorithmName="SHA-512" hashValue="CHipOQaT63FWw628cQcXXJRZlrbNZ7OgmnEbDx38UmmH7z19GRYEzXFiVOzHAy1OAaAbST7g2bHZHDKQp2qm3w==" saltValue="iRVuL+373yLHv0ZHzS9qog==" spinCount="100000" sqref="AG680:AH681 AJ680:AJ681" name="Rango2_88_7_5_51_1"/>
    <protectedRange algorithmName="SHA-512" hashValue="fPHvtIAf3pQeZUoAI9C2/vdXMHBpqqEq+67P5Ypyu4+9IWqs3yc9TZcMWQ0THLxUwqseQPyVvakuYFtCwJHsxA==" saltValue="QHIogSs2PrwAfdqa9PAOFQ==" spinCount="100000" sqref="AC680:AC681" name="Rango2_88_5_5_51_1"/>
    <protectedRange algorithmName="SHA-512" hashValue="LEEeiU6pKqm7TAP46VGlz0q+evvFwpT/0iLpRuWuQ7MacbP0OGL1/FSmrIEOg2rb6M+Jla2bPbVWiGag27j87w==" saltValue="HEVt+pS5OloNDlqSnzGLLw==" spinCount="100000" sqref="AI680:AI681" name="Rango2_8_7_51_1"/>
    <protectedRange algorithmName="SHA-512" hashValue="q2z5hEFmXS0v2chiPTC/VCoDWNlnhp+Xe6Ybfxe48vIsnB/KTJQxJv+pFUnCXfZ9T6vyJopuqFFNROfQTW/JUw==" saltValue="IctfdGJb5tOTpq+KPi9vww==" spinCount="100000" sqref="AE680:AF681" name="Rango2_88_39_51_2"/>
    <protectedRange algorithmName="SHA-512" hashValue="AYYX88LSDB6RDNMvSqt0KPGWPjBqTk56tMxTOlv5QD61MGTKAAQnSnudvNDWPN0Bbllh2qRQC+P5uq7goxjdrw==" saltValue="i/iPMewnks1FoXYOjKMEVg==" spinCount="100000" sqref="AB680:AB681" name="Rango2_87_6_51_1"/>
    <protectedRange algorithmName="SHA-512" hashValue="NUll9P9xh7KbSfMYpMxsRZLfDw/y/AzW2LSWlpXVscBDqiAxmzo71xjs+a2lh+jRa7pceOC849slke4+ZKx8LA==" saltValue="8qbkKpQ+CiQuLnqgShNvXA==" spinCount="100000" sqref="T680:T681" name="Rango2_88_6_51_1"/>
    <protectedRange algorithmName="SHA-512" hashValue="KHhv3JU/LRdRrRTxxkgFceEHPZ5UzadmpZRZR3zmQRnPvkUJZuanRafIJ+qde0IWwLZSvFIQDyUAHq6v6k7XIg==" saltValue="2GKG1kCzVNNcn+vbOPuhJA==" spinCount="100000" sqref="Q680:Q681" name="Rango2_2_5_51_1"/>
    <protectedRange algorithmName="SHA-512" hashValue="9+DNppQbWrLYYUMoJ+lyQctV2bX3Vq9kZnegLbpjTLP49It2ovUbcartuoQTeXgP+TGpY//7mDH/UQlFCKDGiA==" saltValue="KUnni6YEm00anzSSvyLqQA==" spinCount="100000" sqref="AD680:AD681" name="Rango2_76_4"/>
    <protectedRange algorithmName="SHA-512" hashValue="CHipOQaT63FWw628cQcXXJRZlrbNZ7OgmnEbDx38UmmH7z19GRYEzXFiVOzHAy1OAaAbST7g2bHZHDKQp2qm3w==" saltValue="iRVuL+373yLHv0ZHzS9qog==" spinCount="100000" sqref="AG682:AH682 AJ682" name="Rango2_88_7_5_52_1"/>
    <protectedRange algorithmName="SHA-512" hashValue="fPHvtIAf3pQeZUoAI9C2/vdXMHBpqqEq+67P5Ypyu4+9IWqs3yc9TZcMWQ0THLxUwqseQPyVvakuYFtCwJHsxA==" saltValue="QHIogSs2PrwAfdqa9PAOFQ==" spinCount="100000" sqref="AC682" name="Rango2_88_5_5_52_1"/>
    <protectedRange algorithmName="SHA-512" hashValue="LEEeiU6pKqm7TAP46VGlz0q+evvFwpT/0iLpRuWuQ7MacbP0OGL1/FSmrIEOg2rb6M+Jla2bPbVWiGag27j87w==" saltValue="HEVt+pS5OloNDlqSnzGLLw==" spinCount="100000" sqref="AI682" name="Rango2_8_7_52_1"/>
    <protectedRange algorithmName="SHA-512" hashValue="q2z5hEFmXS0v2chiPTC/VCoDWNlnhp+Xe6Ybfxe48vIsnB/KTJQxJv+pFUnCXfZ9T6vyJopuqFFNROfQTW/JUw==" saltValue="IctfdGJb5tOTpq+KPi9vww==" spinCount="100000" sqref="AE682:AF682" name="Rango2_88_39_52_2"/>
    <protectedRange algorithmName="SHA-512" hashValue="AYYX88LSDB6RDNMvSqt0KPGWPjBqTk56tMxTOlv5QD61MGTKAAQnSnudvNDWPN0Bbllh2qRQC+P5uq7goxjdrw==" saltValue="i/iPMewnks1FoXYOjKMEVg==" spinCount="100000" sqref="AB682" name="Rango2_87_6_52_1"/>
    <protectedRange algorithmName="SHA-512" hashValue="NUll9P9xh7KbSfMYpMxsRZLfDw/y/AzW2LSWlpXVscBDqiAxmzo71xjs+a2lh+jRa7pceOC849slke4+ZKx8LA==" saltValue="8qbkKpQ+CiQuLnqgShNvXA==" spinCount="100000" sqref="T682" name="Rango2_88_6_52_1"/>
    <protectedRange algorithmName="SHA-512" hashValue="KHhv3JU/LRdRrRTxxkgFceEHPZ5UzadmpZRZR3zmQRnPvkUJZuanRafIJ+qde0IWwLZSvFIQDyUAHq6v6k7XIg==" saltValue="2GKG1kCzVNNcn+vbOPuhJA==" spinCount="100000" sqref="Q682" name="Rango2_2_5_52_1"/>
    <protectedRange algorithmName="SHA-512" hashValue="9+DNppQbWrLYYUMoJ+lyQctV2bX3Vq9kZnegLbpjTLP49It2ovUbcartuoQTeXgP+TGpY//7mDH/UQlFCKDGiA==" saltValue="KUnni6YEm00anzSSvyLqQA==" spinCount="100000" sqref="AD682" name="Rango2_80_1"/>
    <protectedRange algorithmName="SHA-512" hashValue="RQ91b7oAw60DVtcgB2vRpial2kSdzJx5guGCTYUwXYkKrtrUHfiYnLf9R+SNpYXlJDYpyEJLhcWwP0EqNN86dQ==" saltValue="W3RbH3zrcY9sy39xNwXNxg==" spinCount="100000" sqref="BA679:BI679" name="Rango2_88_99_50_1"/>
    <protectedRange algorithmName="SHA-512" hashValue="fMbmUM1DQ7FuAPRNvFL5mPdHUYjQnlLFhkuaxvHguaqR7aWyDxcmJs0jLYQfQKY+oyhsMb4Lew4VL6i7um3/ew==" saltValue="ydaTm0CeH8+/cYqoL/AMaQ==" spinCount="100000" sqref="AU679 AW679:AZ679" name="Rango2_88_91_50_1"/>
    <protectedRange algorithmName="SHA-512" hashValue="NkG6oHuDGvGBEiLAAq8MEJHEfLQUMyjihfH+DBXhT+eQW0r1yri7tOJEFRM9nbOejjjXiviq9RFo7KB7wF+xJA==" saltValue="bpjB0AAANu2X/PeR3eiFkA==" spinCount="100000" sqref="AM679:AS679" name="Rango2_88_65_50_1"/>
    <protectedRange algorithmName="SHA-512" hashValue="RQ91b7oAw60DVtcgB2vRpial2kSdzJx5guGCTYUwXYkKrtrUHfiYnLf9R+SNpYXlJDYpyEJLhcWwP0EqNN86dQ==" saltValue="W3RbH3zrcY9sy39xNwXNxg==" spinCount="100000" sqref="BA680:BI681" name="Rango2_88_99_51_1"/>
    <protectedRange algorithmName="SHA-512" hashValue="fMbmUM1DQ7FuAPRNvFL5mPdHUYjQnlLFhkuaxvHguaqR7aWyDxcmJs0jLYQfQKY+oyhsMb4Lew4VL6i7um3/ew==" saltValue="ydaTm0CeH8+/cYqoL/AMaQ==" spinCount="100000" sqref="AU680:AU681 AW680:AZ681" name="Rango2_88_91_51_1"/>
    <protectedRange algorithmName="SHA-512" hashValue="NkG6oHuDGvGBEiLAAq8MEJHEfLQUMyjihfH+DBXhT+eQW0r1yri7tOJEFRM9nbOejjjXiviq9RFo7KB7wF+xJA==" saltValue="bpjB0AAANu2X/PeR3eiFkA==" spinCount="100000" sqref="AM680:AS681" name="Rango2_88_65_51_1"/>
    <protectedRange algorithmName="SHA-512" hashValue="RQ91b7oAw60DVtcgB2vRpial2kSdzJx5guGCTYUwXYkKrtrUHfiYnLf9R+SNpYXlJDYpyEJLhcWwP0EqNN86dQ==" saltValue="W3RbH3zrcY9sy39xNwXNxg==" spinCount="100000" sqref="BA682:BI682" name="Rango2_88_99_52_1"/>
    <protectedRange algorithmName="SHA-512" hashValue="fMbmUM1DQ7FuAPRNvFL5mPdHUYjQnlLFhkuaxvHguaqR7aWyDxcmJs0jLYQfQKY+oyhsMb4Lew4VL6i7um3/ew==" saltValue="ydaTm0CeH8+/cYqoL/AMaQ==" spinCount="100000" sqref="AU682 AW682:AZ682" name="Rango2_88_91_52_1"/>
    <protectedRange algorithmName="SHA-512" hashValue="NkG6oHuDGvGBEiLAAq8MEJHEfLQUMyjihfH+DBXhT+eQW0r1yri7tOJEFRM9nbOejjjXiviq9RFo7KB7wF+xJA==" saltValue="bpjB0AAANu2X/PeR3eiFkA==" spinCount="100000" sqref="AM682:AS682" name="Rango2_88_65_52_1"/>
    <protectedRange algorithmName="SHA-512" hashValue="pL4tgTKqwEsWSIEGFTBd+4pvEhE7d5Q99Eijs+L/Y1rhA0saQGGRJw5Pv2HLOP0quglztFwB6WVnQ1YGxd4AiQ==" saltValue="IF5mhk2RcoEjrcYppes1VA==" spinCount="100000" sqref="FT670" name="Rango2_30_41_1"/>
    <protectedRange algorithmName="SHA-512" hashValue="Umj9+5Ys20VQPxBFtc6qE5LtKKSgPKwit+B8dd4XnEUaLfBM2ozpkEC4YxwK0SbBiAHDDex+pY+LomQ0lyuamQ==" saltValue="N2/MCRws+mmA+NXw0axolg==" spinCount="100000" sqref="FY670" name="Rango2_31_2_40_5"/>
    <protectedRange algorithmName="SHA-512" hashValue="YXHanhqXL0e4jPrzkCF8r/22WmlCviFUW909WKuG1JOcU0mp0/Huh0aP3EaGYxV2ep0WGu48HsShAy4Ka2uOiw==" saltValue="h/7U5iwJm7DLR4tRVfwZYw==" spinCount="100000" sqref="GC670" name="Rango2_33_40_1"/>
    <protectedRange algorithmName="SHA-512" hashValue="pL4tgTKqwEsWSIEGFTBd+4pvEhE7d5Q99Eijs+L/Y1rhA0saQGGRJw5Pv2HLOP0quglztFwB6WVnQ1YGxd4AiQ==" saltValue="IF5mhk2RcoEjrcYppes1VA==" spinCount="100000" sqref="FT671" name="Rango2_30_43_1"/>
    <protectedRange algorithmName="SHA-512" hashValue="pL4tgTKqwEsWSIEGFTBd+4pvEhE7d5Q99Eijs+L/Y1rhA0saQGGRJw5Pv2HLOP0quglztFwB6WVnQ1YGxd4AiQ==" saltValue="IF5mhk2RcoEjrcYppes1VA==" spinCount="100000" sqref="FT672" name="Rango2_30_44_1"/>
    <protectedRange algorithmName="SHA-512" hashValue="Umj9+5Ys20VQPxBFtc6qE5LtKKSgPKwit+B8dd4XnEUaLfBM2ozpkEC4YxwK0SbBiAHDDex+pY+LomQ0lyuamQ==" saltValue="N2/MCRws+mmA+NXw0axolg==" spinCount="100000" sqref="FY671" name="Rango2_31_2_42_1"/>
    <protectedRange algorithmName="SHA-512" hashValue="Umj9+5Ys20VQPxBFtc6qE5LtKKSgPKwit+B8dd4XnEUaLfBM2ozpkEC4YxwK0SbBiAHDDex+pY+LomQ0lyuamQ==" saltValue="N2/MCRws+mmA+NXw0axolg==" spinCount="100000" sqref="FY672" name="Rango2_31_2_43_1"/>
    <protectedRange algorithmName="SHA-512" hashValue="YXHanhqXL0e4jPrzkCF8r/22WmlCviFUW909WKuG1JOcU0mp0/Huh0aP3EaGYxV2ep0WGu48HsShAy4Ka2uOiw==" saltValue="h/7U5iwJm7DLR4tRVfwZYw==" spinCount="100000" sqref="GC671" name="Rango2_33_42_1"/>
    <protectedRange algorithmName="SHA-512" hashValue="YXHanhqXL0e4jPrzkCF8r/22WmlCviFUW909WKuG1JOcU0mp0/Huh0aP3EaGYxV2ep0WGu48HsShAy4Ka2uOiw==" saltValue="h/7U5iwJm7DLR4tRVfwZYw==" spinCount="100000" sqref="GC672" name="Rango2_33_43_1"/>
    <protectedRange algorithmName="SHA-512" hashValue="9+DNppQbWrLYYUMoJ+lyQctV2bX3Vq9kZnegLbpjTLP49It2ovUbcartuoQTeXgP+TGpY//7mDH/UQlFCKDGiA==" saltValue="KUnni6YEm00anzSSvyLqQA==" spinCount="100000" sqref="FH674" name="Rango2_18_1_1"/>
    <protectedRange algorithmName="SHA-512" hashValue="pL4tgTKqwEsWSIEGFTBd+4pvEhE7d5Q99Eijs+L/Y1rhA0saQGGRJw5Pv2HLOP0quglztFwB6WVnQ1YGxd4AiQ==" saltValue="IF5mhk2RcoEjrcYppes1VA==" spinCount="100000" sqref="FT673:FT674" name="Rango2_30_46_1"/>
    <protectedRange algorithmName="SHA-512" hashValue="pL4tgTKqwEsWSIEGFTBd+4pvEhE7d5Q99Eijs+L/Y1rhA0saQGGRJw5Pv2HLOP0quglztFwB6WVnQ1YGxd4AiQ==" saltValue="IF5mhk2RcoEjrcYppes1VA==" spinCount="100000" sqref="FT675:FT676" name="Rango2_30_47_1"/>
    <protectedRange algorithmName="SHA-512" hashValue="pL4tgTKqwEsWSIEGFTBd+4pvEhE7d5Q99Eijs+L/Y1rhA0saQGGRJw5Pv2HLOP0quglztFwB6WVnQ1YGxd4AiQ==" saltValue="IF5mhk2RcoEjrcYppes1VA==" spinCount="100000" sqref="FT677" name="Rango2_30_48_1"/>
    <protectedRange algorithmName="SHA-512" hashValue="pL4tgTKqwEsWSIEGFTBd+4pvEhE7d5Q99Eijs+L/Y1rhA0saQGGRJw5Pv2HLOP0quglztFwB6WVnQ1YGxd4AiQ==" saltValue="IF5mhk2RcoEjrcYppes1VA==" spinCount="100000" sqref="FT678" name="Rango2_30_49_1"/>
    <protectedRange algorithmName="SHA-512" hashValue="Umj9+5Ys20VQPxBFtc6qE5LtKKSgPKwit+B8dd4XnEUaLfBM2ozpkEC4YxwK0SbBiAHDDex+pY+LomQ0lyuamQ==" saltValue="N2/MCRws+mmA+NXw0axolg==" spinCount="100000" sqref="FY673:FY674" name="Rango2_31_2_45_1"/>
    <protectedRange algorithmName="SHA-512" hashValue="Umj9+5Ys20VQPxBFtc6qE5LtKKSgPKwit+B8dd4XnEUaLfBM2ozpkEC4YxwK0SbBiAHDDex+pY+LomQ0lyuamQ==" saltValue="N2/MCRws+mmA+NXw0axolg==" spinCount="100000" sqref="FY675:FY676" name="Rango2_31_2_46_1"/>
    <protectedRange algorithmName="SHA-512" hashValue="Umj9+5Ys20VQPxBFtc6qE5LtKKSgPKwit+B8dd4XnEUaLfBM2ozpkEC4YxwK0SbBiAHDDex+pY+LomQ0lyuamQ==" saltValue="N2/MCRws+mmA+NXw0axolg==" spinCount="100000" sqref="FY677" name="Rango2_31_2_47_1"/>
    <protectedRange algorithmName="SHA-512" hashValue="Umj9+5Ys20VQPxBFtc6qE5LtKKSgPKwit+B8dd4XnEUaLfBM2ozpkEC4YxwK0SbBiAHDDex+pY+LomQ0lyuamQ==" saltValue="N2/MCRws+mmA+NXw0axolg==" spinCount="100000" sqref="FY678" name="Rango2_31_2_48_1"/>
    <protectedRange algorithmName="SHA-512" hashValue="Umj9+5Ys20VQPxBFtc6qE5LtKKSgPKwit+B8dd4XnEUaLfBM2ozpkEC4YxwK0SbBiAHDDex+pY+LomQ0lyuamQ==" saltValue="N2/MCRws+mmA+NXw0axolg==" spinCount="100000" sqref="GB673" name="Rango2_31_2_97_1"/>
    <protectedRange algorithmName="SHA-512" hashValue="YXHanhqXL0e4jPrzkCF8r/22WmlCviFUW909WKuG1JOcU0mp0/Huh0aP3EaGYxV2ep0WGu48HsShAy4Ka2uOiw==" saltValue="h/7U5iwJm7DLR4tRVfwZYw==" spinCount="100000" sqref="GC673:GC674" name="Rango2_33_45_1"/>
    <protectedRange algorithmName="SHA-512" hashValue="Umj9+5Ys20VQPxBFtc6qE5LtKKSgPKwit+B8dd4XnEUaLfBM2ozpkEC4YxwK0SbBiAHDDex+pY+LomQ0lyuamQ==" saltValue="N2/MCRws+mmA+NXw0axolg==" spinCount="100000" sqref="GB675" name="Rango2_31_2_98_1"/>
    <protectedRange algorithmName="SHA-512" hashValue="YXHanhqXL0e4jPrzkCF8r/22WmlCviFUW909WKuG1JOcU0mp0/Huh0aP3EaGYxV2ep0WGu48HsShAy4Ka2uOiw==" saltValue="h/7U5iwJm7DLR4tRVfwZYw==" spinCount="100000" sqref="GC675:GC676" name="Rango2_33_46_1"/>
    <protectedRange algorithmName="SHA-512" hashValue="Umj9+5Ys20VQPxBFtc6qE5LtKKSgPKwit+B8dd4XnEUaLfBM2ozpkEC4YxwK0SbBiAHDDex+pY+LomQ0lyuamQ==" saltValue="N2/MCRws+mmA+NXw0axolg==" spinCount="100000" sqref="GB677" name="Rango2_31_2_99_1"/>
    <protectedRange algorithmName="SHA-512" hashValue="YXHanhqXL0e4jPrzkCF8r/22WmlCviFUW909WKuG1JOcU0mp0/Huh0aP3EaGYxV2ep0WGu48HsShAy4Ka2uOiw==" saltValue="h/7U5iwJm7DLR4tRVfwZYw==" spinCount="100000" sqref="GC677" name="Rango2_33_47_1"/>
    <protectedRange algorithmName="SHA-512" hashValue="YXHanhqXL0e4jPrzkCF8r/22WmlCviFUW909WKuG1JOcU0mp0/Huh0aP3EaGYxV2ep0WGu48HsShAy4Ka2uOiw==" saltValue="h/7U5iwJm7DLR4tRVfwZYw==" spinCount="100000" sqref="GC678" name="Rango2_33_48_1"/>
    <protectedRange algorithmName="SHA-512" hashValue="pL4tgTKqwEsWSIEGFTBd+4pvEhE7d5Q99Eijs+L/Y1rhA0saQGGRJw5Pv2HLOP0quglztFwB6WVnQ1YGxd4AiQ==" saltValue="IF5mhk2RcoEjrcYppes1VA==" spinCount="100000" sqref="FT679" name="Rango2_30_51_1"/>
    <protectedRange algorithmName="SHA-512" hashValue="pL4tgTKqwEsWSIEGFTBd+4pvEhE7d5Q99Eijs+L/Y1rhA0saQGGRJw5Pv2HLOP0quglztFwB6WVnQ1YGxd4AiQ==" saltValue="IF5mhk2RcoEjrcYppes1VA==" spinCount="100000" sqref="FT680:FT681" name="Rango2_30_52_1"/>
    <protectedRange algorithmName="SHA-512" hashValue="pL4tgTKqwEsWSIEGFTBd+4pvEhE7d5Q99Eijs+L/Y1rhA0saQGGRJw5Pv2HLOP0quglztFwB6WVnQ1YGxd4AiQ==" saltValue="IF5mhk2RcoEjrcYppes1VA==" spinCount="100000" sqref="FT682" name="Rango2_30_53_1"/>
    <protectedRange algorithmName="SHA-512" hashValue="Umj9+5Ys20VQPxBFtc6qE5LtKKSgPKwit+B8dd4XnEUaLfBM2ozpkEC4YxwK0SbBiAHDDex+pY+LomQ0lyuamQ==" saltValue="N2/MCRws+mmA+NXw0axolg==" spinCount="100000" sqref="FY679" name="Rango2_31_2_50_1"/>
    <protectedRange algorithmName="SHA-512" hashValue="Umj9+5Ys20VQPxBFtc6qE5LtKKSgPKwit+B8dd4XnEUaLfBM2ozpkEC4YxwK0SbBiAHDDex+pY+LomQ0lyuamQ==" saltValue="N2/MCRws+mmA+NXw0axolg==" spinCount="100000" sqref="FY680:FY681" name="Rango2_31_2_51_1"/>
    <protectedRange algorithmName="SHA-512" hashValue="Umj9+5Ys20VQPxBFtc6qE5LtKKSgPKwit+B8dd4XnEUaLfBM2ozpkEC4YxwK0SbBiAHDDex+pY+LomQ0lyuamQ==" saltValue="N2/MCRws+mmA+NXw0axolg==" spinCount="100000" sqref="FY682" name="Rango2_31_2_52_1"/>
    <protectedRange algorithmName="SHA-512" hashValue="YXHanhqXL0e4jPrzkCF8r/22WmlCviFUW909WKuG1JOcU0mp0/Huh0aP3EaGYxV2ep0WGu48HsShAy4Ka2uOiw==" saltValue="h/7U5iwJm7DLR4tRVfwZYw==" spinCount="100000" sqref="GC679" name="Rango2_33_50_1"/>
    <protectedRange algorithmName="SHA-512" hashValue="YXHanhqXL0e4jPrzkCF8r/22WmlCviFUW909WKuG1JOcU0mp0/Huh0aP3EaGYxV2ep0WGu48HsShAy4Ka2uOiw==" saltValue="h/7U5iwJm7DLR4tRVfwZYw==" spinCount="100000" sqref="GC680:GC681" name="Rango2_33_51_1"/>
    <protectedRange algorithmName="SHA-512" hashValue="YXHanhqXL0e4jPrzkCF8r/22WmlCviFUW909WKuG1JOcU0mp0/Huh0aP3EaGYxV2ep0WGu48HsShAy4Ka2uOiw==" saltValue="h/7U5iwJm7DLR4tRVfwZYw==" spinCount="100000" sqref="GC682" name="Rango2_33_52_1"/>
    <protectedRange algorithmName="SHA-512" hashValue="Rgskw+AQdeJ5qbJdarzTa3SCkJfDGziy0Uan5N0F3IWn/H3Z/e+VcB56R7Nes7MPxNHewNP1sSSucVjz3iTLeA==" saltValue="qKZH3DnwaZHBzy3cBZo1qQ==" spinCount="100000" sqref="GF670" name="Rango2_31_28_40_1"/>
    <protectedRange algorithmName="SHA-512" hashValue="YXHanhqXL0e4jPrzkCF8r/22WmlCviFUW909WKuG1JOcU0mp0/Huh0aP3EaGYxV2ep0WGu48HsShAy4Ka2uOiw==" saltValue="h/7U5iwJm7DLR4tRVfwZYw==" spinCount="100000" sqref="GI670" name="Rango2_33_92_1"/>
    <protectedRange algorithmName="SHA-512" hashValue="EEHzbvEYwO1eufllBljOz0uf9BJ2ENtvOScQ7IsS321QhYbwKn7qhHKKP8cKj02rTDvVRMWvwQ1ZP0mZWsBprQ==" saltValue="CjXqBRFbKezlWOFV37MnDQ==" spinCount="100000" sqref="GN670" name="Rango2_30_2_40_5"/>
    <protectedRange algorithmName="SHA-512" hashValue="EEHzbvEYwO1eufllBljOz0uf9BJ2ENtvOScQ7IsS321QhYbwKn7qhHKKP8cKj02rTDvVRMWvwQ1ZP0mZWsBprQ==" saltValue="CjXqBRFbKezlWOFV37MnDQ==" spinCount="100000" sqref="GQ670:GR670" name="Rango2_30_2_92_1"/>
    <protectedRange algorithmName="SHA-512" hashValue="Rgskw+AQdeJ5qbJdarzTa3SCkJfDGziy0Uan5N0F3IWn/H3Z/e+VcB56R7Nes7MPxNHewNP1sSSucVjz3iTLeA==" saltValue="qKZH3DnwaZHBzy3cBZo1qQ==" spinCount="100000" sqref="GF671" name="Rango2_31_28_42_1"/>
    <protectedRange algorithmName="SHA-512" hashValue="Rgskw+AQdeJ5qbJdarzTa3SCkJfDGziy0Uan5N0F3IWn/H3Z/e+VcB56R7Nes7MPxNHewNP1sSSucVjz3iTLeA==" saltValue="qKZH3DnwaZHBzy3cBZo1qQ==" spinCount="100000" sqref="GF672" name="Rango2_31_28_43_1"/>
    <protectedRange algorithmName="SHA-512" hashValue="YXHanhqXL0e4jPrzkCF8r/22WmlCviFUW909WKuG1JOcU0mp0/Huh0aP3EaGYxV2ep0WGu48HsShAy4Ka2uOiw==" saltValue="h/7U5iwJm7DLR4tRVfwZYw==" spinCount="100000" sqref="GI671" name="Rango2_33_94_1"/>
    <protectedRange algorithmName="SHA-512" hashValue="YXHanhqXL0e4jPrzkCF8r/22WmlCviFUW909WKuG1JOcU0mp0/Huh0aP3EaGYxV2ep0WGu48HsShAy4Ka2uOiw==" saltValue="h/7U5iwJm7DLR4tRVfwZYw==" spinCount="100000" sqref="GI672" name="Rango2_33_95_1"/>
    <protectedRange algorithmName="SHA-512" hashValue="EEHzbvEYwO1eufllBljOz0uf9BJ2ENtvOScQ7IsS321QhYbwKn7qhHKKP8cKj02rTDvVRMWvwQ1ZP0mZWsBprQ==" saltValue="CjXqBRFbKezlWOFV37MnDQ==" spinCount="100000" sqref="GN671" name="Rango2_30_2_42_1"/>
    <protectedRange algorithmName="SHA-512" hashValue="EEHzbvEYwO1eufllBljOz0uf9BJ2ENtvOScQ7IsS321QhYbwKn7qhHKKP8cKj02rTDvVRMWvwQ1ZP0mZWsBprQ==" saltValue="CjXqBRFbKezlWOFV37MnDQ==" spinCount="100000" sqref="GN672" name="Rango2_30_2_43_1"/>
    <protectedRange algorithmName="SHA-512" hashValue="EEHzbvEYwO1eufllBljOz0uf9BJ2ENtvOScQ7IsS321QhYbwKn7qhHKKP8cKj02rTDvVRMWvwQ1ZP0mZWsBprQ==" saltValue="CjXqBRFbKezlWOFV37MnDQ==" spinCount="100000" sqref="GQ671:GR671" name="Rango2_30_2_94_1"/>
    <protectedRange algorithmName="SHA-512" hashValue="EEHzbvEYwO1eufllBljOz0uf9BJ2ENtvOScQ7IsS321QhYbwKn7qhHKKP8cKj02rTDvVRMWvwQ1ZP0mZWsBprQ==" saltValue="CjXqBRFbKezlWOFV37MnDQ==" spinCount="100000" sqref="GQ672:GR672" name="Rango2_30_2_95_1"/>
    <protectedRange algorithmName="SHA-512" hashValue="Rgskw+AQdeJ5qbJdarzTa3SCkJfDGziy0Uan5N0F3IWn/H3Z/e+VcB56R7Nes7MPxNHewNP1sSSucVjz3iTLeA==" saltValue="qKZH3DnwaZHBzy3cBZo1qQ==" spinCount="100000" sqref="GF673:GF674" name="Rango2_31_28_45_1"/>
    <protectedRange algorithmName="SHA-512" hashValue="Rgskw+AQdeJ5qbJdarzTa3SCkJfDGziy0Uan5N0F3IWn/H3Z/e+VcB56R7Nes7MPxNHewNP1sSSucVjz3iTLeA==" saltValue="qKZH3DnwaZHBzy3cBZo1qQ==" spinCount="100000" sqref="GF675:GF676" name="Rango2_31_28_46_1"/>
    <protectedRange algorithmName="SHA-512" hashValue="Rgskw+AQdeJ5qbJdarzTa3SCkJfDGziy0Uan5N0F3IWn/H3Z/e+VcB56R7Nes7MPxNHewNP1sSSucVjz3iTLeA==" saltValue="qKZH3DnwaZHBzy3cBZo1qQ==" spinCount="100000" sqref="GF677" name="Rango2_31_28_47_1"/>
    <protectedRange algorithmName="SHA-512" hashValue="Rgskw+AQdeJ5qbJdarzTa3SCkJfDGziy0Uan5N0F3IWn/H3Z/e+VcB56R7Nes7MPxNHewNP1sSSucVjz3iTLeA==" saltValue="qKZH3DnwaZHBzy3cBZo1qQ==" spinCount="100000" sqref="GF678" name="Rango2_31_28_48_1"/>
    <protectedRange algorithmName="SHA-512" hashValue="YXHanhqXL0e4jPrzkCF8r/22WmlCviFUW909WKuG1JOcU0mp0/Huh0aP3EaGYxV2ep0WGu48HsShAy4Ka2uOiw==" saltValue="h/7U5iwJm7DLR4tRVfwZYw==" spinCount="100000" sqref="GI673:GI674" name="Rango2_33_97_1"/>
    <protectedRange algorithmName="SHA-512" hashValue="YXHanhqXL0e4jPrzkCF8r/22WmlCviFUW909WKuG1JOcU0mp0/Huh0aP3EaGYxV2ep0WGu48HsShAy4Ka2uOiw==" saltValue="h/7U5iwJm7DLR4tRVfwZYw==" spinCount="100000" sqref="GI675:GI676" name="Rango2_33_98_1"/>
    <protectedRange algorithmName="SHA-512" hashValue="YXHanhqXL0e4jPrzkCF8r/22WmlCviFUW909WKuG1JOcU0mp0/Huh0aP3EaGYxV2ep0WGu48HsShAy4Ka2uOiw==" saltValue="h/7U5iwJm7DLR4tRVfwZYw==" spinCount="100000" sqref="GI677" name="Rango2_33_99_1"/>
    <protectedRange algorithmName="SHA-512" hashValue="EEHzbvEYwO1eufllBljOz0uf9BJ2ENtvOScQ7IsS321QhYbwKn7qhHKKP8cKj02rTDvVRMWvwQ1ZP0mZWsBprQ==" saltValue="CjXqBRFbKezlWOFV37MnDQ==" spinCount="100000" sqref="GN673:GN674" name="Rango2_30_2_45_1"/>
    <protectedRange algorithmName="SHA-512" hashValue="EEHzbvEYwO1eufllBljOz0uf9BJ2ENtvOScQ7IsS321QhYbwKn7qhHKKP8cKj02rTDvVRMWvwQ1ZP0mZWsBprQ==" saltValue="CjXqBRFbKezlWOFV37MnDQ==" spinCount="100000" sqref="GN675:GN676" name="Rango2_30_2_46_1"/>
    <protectedRange algorithmName="SHA-512" hashValue="EEHzbvEYwO1eufllBljOz0uf9BJ2ENtvOScQ7IsS321QhYbwKn7qhHKKP8cKj02rTDvVRMWvwQ1ZP0mZWsBprQ==" saltValue="CjXqBRFbKezlWOFV37MnDQ==" spinCount="100000" sqref="GN677" name="Rango2_30_2_47_1"/>
    <protectedRange algorithmName="SHA-512" hashValue="EEHzbvEYwO1eufllBljOz0uf9BJ2ENtvOScQ7IsS321QhYbwKn7qhHKKP8cKj02rTDvVRMWvwQ1ZP0mZWsBprQ==" saltValue="CjXqBRFbKezlWOFV37MnDQ==" spinCount="100000" sqref="GN678" name="Rango2_30_2_48_1"/>
    <protectedRange algorithmName="SHA-512" hashValue="EEHzbvEYwO1eufllBljOz0uf9BJ2ENtvOScQ7IsS321QhYbwKn7qhHKKP8cKj02rTDvVRMWvwQ1ZP0mZWsBprQ==" saltValue="CjXqBRFbKezlWOFV37MnDQ==" spinCount="100000" sqref="GQ673:GR674" name="Rango2_30_2_97_1"/>
    <protectedRange algorithmName="SHA-512" hashValue="EEHzbvEYwO1eufllBljOz0uf9BJ2ENtvOScQ7IsS321QhYbwKn7qhHKKP8cKj02rTDvVRMWvwQ1ZP0mZWsBprQ==" saltValue="CjXqBRFbKezlWOFV37MnDQ==" spinCount="100000" sqref="GQ675:GR676" name="Rango2_30_2_98_1"/>
    <protectedRange algorithmName="SHA-512" hashValue="EEHzbvEYwO1eufllBljOz0uf9BJ2ENtvOScQ7IsS321QhYbwKn7qhHKKP8cKj02rTDvVRMWvwQ1ZP0mZWsBprQ==" saltValue="CjXqBRFbKezlWOFV37MnDQ==" spinCount="100000" sqref="GQ677:GR677" name="Rango2_30_2_99_1"/>
    <protectedRange algorithmName="SHA-512" hashValue="Rgskw+AQdeJ5qbJdarzTa3SCkJfDGziy0Uan5N0F3IWn/H3Z/e+VcB56R7Nes7MPxNHewNP1sSSucVjz3iTLeA==" saltValue="qKZH3DnwaZHBzy3cBZo1qQ==" spinCount="100000" sqref="GF679" name="Rango2_31_28_50_1"/>
    <protectedRange algorithmName="SHA-512" hashValue="Rgskw+AQdeJ5qbJdarzTa3SCkJfDGziy0Uan5N0F3IWn/H3Z/e+VcB56R7Nes7MPxNHewNP1sSSucVjz3iTLeA==" saltValue="qKZH3DnwaZHBzy3cBZo1qQ==" spinCount="100000" sqref="GF680:GF681" name="Rango2_31_28_51_1"/>
    <protectedRange algorithmName="SHA-512" hashValue="Rgskw+AQdeJ5qbJdarzTa3SCkJfDGziy0Uan5N0F3IWn/H3Z/e+VcB56R7Nes7MPxNHewNP1sSSucVjz3iTLeA==" saltValue="qKZH3DnwaZHBzy3cBZo1qQ==" spinCount="100000" sqref="GF682" name="Rango2_31_28_52_1"/>
    <protectedRange algorithmName="SHA-512" hashValue="EEHzbvEYwO1eufllBljOz0uf9BJ2ENtvOScQ7IsS321QhYbwKn7qhHKKP8cKj02rTDvVRMWvwQ1ZP0mZWsBprQ==" saltValue="CjXqBRFbKezlWOFV37MnDQ==" spinCount="100000" sqref="GN679" name="Rango2_30_2_50_1"/>
    <protectedRange algorithmName="SHA-512" hashValue="EEHzbvEYwO1eufllBljOz0uf9BJ2ENtvOScQ7IsS321QhYbwKn7qhHKKP8cKj02rTDvVRMWvwQ1ZP0mZWsBprQ==" saltValue="CjXqBRFbKezlWOFV37MnDQ==" spinCount="100000" sqref="GN680:GN681" name="Rango2_30_2_51_1"/>
    <protectedRange algorithmName="SHA-512" hashValue="EEHzbvEYwO1eufllBljOz0uf9BJ2ENtvOScQ7IsS321QhYbwKn7qhHKKP8cKj02rTDvVRMWvwQ1ZP0mZWsBprQ==" saltValue="CjXqBRFbKezlWOFV37MnDQ==" spinCount="100000" sqref="GN682" name="Rango2_30_2_52_1"/>
    <protectedRange algorithmName="SHA-512" hashValue="q2z5hEFmXS0v2chiPTC/VCoDWNlnhp+Xe6Ybfxe48vIsnB/KTJQxJv+pFUnCXfZ9T6vyJopuqFFNROfQTW/JUw==" saltValue="IctfdGJb5tOTpq+KPi9vww==" spinCount="100000" sqref="IA670" name="Rango2_88_39_92_1"/>
    <protectedRange algorithmName="SHA-512" hashValue="q2z5hEFmXS0v2chiPTC/VCoDWNlnhp+Xe6Ybfxe48vIsnB/KTJQxJv+pFUnCXfZ9T6vyJopuqFFNROfQTW/JUw==" saltValue="IctfdGJb5tOTpq+KPi9vww==" spinCount="100000" sqref="IA671" name="Rango2_88_39_94_1"/>
    <protectedRange algorithmName="SHA-512" hashValue="q2z5hEFmXS0v2chiPTC/VCoDWNlnhp+Xe6Ybfxe48vIsnB/KTJQxJv+pFUnCXfZ9T6vyJopuqFFNROfQTW/JUw==" saltValue="IctfdGJb5tOTpq+KPi9vww==" spinCount="100000" sqref="IA672" name="Rango2_88_39_95_1"/>
    <protectedRange algorithmName="SHA-512" hashValue="q2z5hEFmXS0v2chiPTC/VCoDWNlnhp+Xe6Ybfxe48vIsnB/KTJQxJv+pFUnCXfZ9T6vyJopuqFFNROfQTW/JUw==" saltValue="IctfdGJb5tOTpq+KPi9vww==" spinCount="100000" sqref="IA673:IA674" name="Rango2_88_39_97_1"/>
    <protectedRange algorithmName="SHA-512" hashValue="q2z5hEFmXS0v2chiPTC/VCoDWNlnhp+Xe6Ybfxe48vIsnB/KTJQxJv+pFUnCXfZ9T6vyJopuqFFNROfQTW/JUw==" saltValue="IctfdGJb5tOTpq+KPi9vww==" spinCount="100000" sqref="IA675:IA676" name="Rango2_88_39_98_1"/>
    <protectedRange algorithmName="SHA-512" hashValue="q2z5hEFmXS0v2chiPTC/VCoDWNlnhp+Xe6Ybfxe48vIsnB/KTJQxJv+pFUnCXfZ9T6vyJopuqFFNROfQTW/JUw==" saltValue="IctfdGJb5tOTpq+KPi9vww==" spinCount="100000" sqref="IA677" name="Rango2_88_39_99_1"/>
    <protectedRange algorithmName="SHA-512" hashValue="D8TacORwT7iz0mF9GEucchnMHfB5er2FFjQsxyeWWyeJkM6Bt3gYQ3LbcHPxZXFpVAYtFOuTrzYOCJrlZDx16g==" saltValue="QtCzIBktdS4NZkOEGcLTRQ==" spinCount="100000" sqref="IW670" name="Rango2_41_40_1"/>
    <protectedRange algorithmName="SHA-512" hashValue="D8TacORwT7iz0mF9GEucchnMHfB5er2FFjQsxyeWWyeJkM6Bt3gYQ3LbcHPxZXFpVAYtFOuTrzYOCJrlZDx16g==" saltValue="QtCzIBktdS4NZkOEGcLTRQ==" spinCount="100000" sqref="IW671" name="Rango2_41_42_1"/>
    <protectedRange algorithmName="SHA-512" hashValue="D8TacORwT7iz0mF9GEucchnMHfB5er2FFjQsxyeWWyeJkM6Bt3gYQ3LbcHPxZXFpVAYtFOuTrzYOCJrlZDx16g==" saltValue="QtCzIBktdS4NZkOEGcLTRQ==" spinCount="100000" sqref="IW672" name="Rango2_41_43_1"/>
    <protectedRange algorithmName="SHA-512" hashValue="D8TacORwT7iz0mF9GEucchnMHfB5er2FFjQsxyeWWyeJkM6Bt3gYQ3LbcHPxZXFpVAYtFOuTrzYOCJrlZDx16g==" saltValue="QtCzIBktdS4NZkOEGcLTRQ==" spinCount="100000" sqref="IW673:IW674" name="Rango2_41_45_1"/>
    <protectedRange algorithmName="SHA-512" hashValue="D8TacORwT7iz0mF9GEucchnMHfB5er2FFjQsxyeWWyeJkM6Bt3gYQ3LbcHPxZXFpVAYtFOuTrzYOCJrlZDx16g==" saltValue="QtCzIBktdS4NZkOEGcLTRQ==" spinCount="100000" sqref="IW675:IW676" name="Rango2_41_46_1"/>
    <protectedRange algorithmName="SHA-512" hashValue="D8TacORwT7iz0mF9GEucchnMHfB5er2FFjQsxyeWWyeJkM6Bt3gYQ3LbcHPxZXFpVAYtFOuTrzYOCJrlZDx16g==" saltValue="QtCzIBktdS4NZkOEGcLTRQ==" spinCount="100000" sqref="IW677" name="Rango2_41_47_1"/>
    <protectedRange algorithmName="SHA-512" hashValue="D8TacORwT7iz0mF9GEucchnMHfB5er2FFjQsxyeWWyeJkM6Bt3gYQ3LbcHPxZXFpVAYtFOuTrzYOCJrlZDx16g==" saltValue="QtCzIBktdS4NZkOEGcLTRQ==" spinCount="100000" sqref="IW678" name="Rango2_41_48_1"/>
    <protectedRange algorithmName="SHA-512" hashValue="D8TacORwT7iz0mF9GEucchnMHfB5er2FFjQsxyeWWyeJkM6Bt3gYQ3LbcHPxZXFpVAYtFOuTrzYOCJrlZDx16g==" saltValue="QtCzIBktdS4NZkOEGcLTRQ==" spinCount="100000" sqref="IW679" name="Rango2_41_50_1"/>
    <protectedRange algorithmName="SHA-512" hashValue="D8TacORwT7iz0mF9GEucchnMHfB5er2FFjQsxyeWWyeJkM6Bt3gYQ3LbcHPxZXFpVAYtFOuTrzYOCJrlZDx16g==" saltValue="QtCzIBktdS4NZkOEGcLTRQ==" spinCount="100000" sqref="IW680:IW681" name="Rango2_41_51_1"/>
    <protectedRange algorithmName="SHA-512" hashValue="D8TacORwT7iz0mF9GEucchnMHfB5er2FFjQsxyeWWyeJkM6Bt3gYQ3LbcHPxZXFpVAYtFOuTrzYOCJrlZDx16g==" saltValue="QtCzIBktdS4NZkOEGcLTRQ==" spinCount="100000" sqref="IW682" name="Rango2_41_52_1"/>
    <protectedRange algorithmName="SHA-512" hashValue="6a5oYwZw9WJcgjqXpleUXH8uaqNEuymPPpeOb7lKBc1WoM6IG/DNyDLWmj2lYwxnZO2yhl+B61kwrxD9m9AdhQ==" saltValue="tdNQPzLQd+n9Ww064QJIaQ==" spinCount="100000" sqref="I707" name="Rango2_61_2_1"/>
    <protectedRange algorithmName="SHA-512" hashValue="XM8+0Jh5zLWw02PI0Lt8dLqjTcW5ulySion19FAnruDN6QRp4UwcVqdfQxnOQAItgpWG7rNsELzjwy0iXOonxw==" saltValue="Sd4WFUedDfLKoMQTDrxJuQ==" spinCount="100000" sqref="K707" name="Rango2_88_4_4_2_1"/>
    <protectedRange algorithmName="SHA-512" hashValue="EMMPgE8t/az1rHHzaZAQIhz+GQV0k2O/tQGA96sJqEEMzz1efIRa4CcLzC7iY9CCscto3g7dwz41haOE28iXYg==" saltValue="CVzFsG4X4LXUMo7796PiDQ==" spinCount="100000" sqref="B707:H707 L707:M707 J707 C708:C729" name="Rango2_10_2_1"/>
    <protectedRange algorithmName="SHA-512" hashValue="6a5oYwZw9WJcgjqXpleUXH8uaqNEuymPPpeOb7lKBc1WoM6IG/DNyDLWmj2lYwxnZO2yhl+B61kwrxD9m9AdhQ==" saltValue="tdNQPzLQd+n9Ww064QJIaQ==" spinCount="100000" sqref="I708" name="Rango2_61_4_2"/>
    <protectedRange algorithmName="SHA-512" hashValue="XM8+0Jh5zLWw02PI0Lt8dLqjTcW5ulySion19FAnruDN6QRp4UwcVqdfQxnOQAItgpWG7rNsELzjwy0iXOonxw==" saltValue="Sd4WFUedDfLKoMQTDrxJuQ==" spinCount="100000" sqref="K708" name="Rango2_88_4_4_4_2"/>
    <protectedRange algorithmName="SHA-512" hashValue="EMMPgE8t/az1rHHzaZAQIhz+GQV0k2O/tQGA96sJqEEMzz1efIRa4CcLzC7iY9CCscto3g7dwz41haOE28iXYg==" saltValue="CVzFsG4X4LXUMo7796PiDQ==" spinCount="100000" sqref="B708 J708 L708:M708 D708:H708" name="Rango2_10_4_5"/>
    <protectedRange algorithmName="SHA-512" hashValue="6a5oYwZw9WJcgjqXpleUXH8uaqNEuymPPpeOb7lKBc1WoM6IG/DNyDLWmj2lYwxnZO2yhl+B61kwrxD9m9AdhQ==" saltValue="tdNQPzLQd+n9Ww064QJIaQ==" spinCount="100000" sqref="I709" name="Rango2_61_6_1"/>
    <protectedRange algorithmName="SHA-512" hashValue="XM8+0Jh5zLWw02PI0Lt8dLqjTcW5ulySion19FAnruDN6QRp4UwcVqdfQxnOQAItgpWG7rNsELzjwy0iXOonxw==" saltValue="Sd4WFUedDfLKoMQTDrxJuQ==" spinCount="100000" sqref="K709" name="Rango2_88_4_4_6_1"/>
    <protectedRange algorithmName="SHA-512" hashValue="EMMPgE8t/az1rHHzaZAQIhz+GQV0k2O/tQGA96sJqEEMzz1efIRa4CcLzC7iY9CCscto3g7dwz41haOE28iXYg==" saltValue="CVzFsG4X4LXUMo7796PiDQ==" spinCount="100000" sqref="B709 J709 L709:M709 D709:H709" name="Rango2_10_6_3"/>
    <protectedRange algorithmName="SHA-512" hashValue="6a5oYwZw9WJcgjqXpleUXH8uaqNEuymPPpeOb7lKBc1WoM6IG/DNyDLWmj2lYwxnZO2yhl+B61kwrxD9m9AdhQ==" saltValue="tdNQPzLQd+n9Ww064QJIaQ==" spinCount="100000" sqref="I710" name="Rango2_61_9_4"/>
    <protectedRange algorithmName="SHA-512" hashValue="XM8+0Jh5zLWw02PI0Lt8dLqjTcW5ulySion19FAnruDN6QRp4UwcVqdfQxnOQAItgpWG7rNsELzjwy0iXOonxw==" saltValue="Sd4WFUedDfLKoMQTDrxJuQ==" spinCount="100000" sqref="K710" name="Rango2_88_4_4_9_4"/>
    <protectedRange algorithmName="SHA-512" hashValue="EMMPgE8t/az1rHHzaZAQIhz+GQV0k2O/tQGA96sJqEEMzz1efIRa4CcLzC7iY9CCscto3g7dwz41haOE28iXYg==" saltValue="CVzFsG4X4LXUMo7796PiDQ==" spinCount="100000" sqref="B710 J710 L710:M710 D710:H710" name="Rango2_10_9_2"/>
    <protectedRange algorithmName="SHA-512" hashValue="6a5oYwZw9WJcgjqXpleUXH8uaqNEuymPPpeOb7lKBc1WoM6IG/DNyDLWmj2lYwxnZO2yhl+B61kwrxD9m9AdhQ==" saltValue="tdNQPzLQd+n9Ww064QJIaQ==" spinCount="100000" sqref="I711" name="Rango2_61_10_1"/>
    <protectedRange algorithmName="SHA-512" hashValue="XM8+0Jh5zLWw02PI0Lt8dLqjTcW5ulySion19FAnruDN6QRp4UwcVqdfQxnOQAItgpWG7rNsELzjwy0iXOonxw==" saltValue="Sd4WFUedDfLKoMQTDrxJuQ==" spinCount="100000" sqref="K711" name="Rango2_88_4_4_10_1"/>
    <protectedRange algorithmName="SHA-512" hashValue="EMMPgE8t/az1rHHzaZAQIhz+GQV0k2O/tQGA96sJqEEMzz1efIRa4CcLzC7iY9CCscto3g7dwz41haOE28iXYg==" saltValue="CVzFsG4X4LXUMo7796PiDQ==" spinCount="100000" sqref="B711 J711 L711:M711 D711:H711" name="Rango2_10_10_4"/>
    <protectedRange algorithmName="SHA-512" hashValue="6a5oYwZw9WJcgjqXpleUXH8uaqNEuymPPpeOb7lKBc1WoM6IG/DNyDLWmj2lYwxnZO2yhl+B61kwrxD9m9AdhQ==" saltValue="tdNQPzLQd+n9Ww064QJIaQ==" spinCount="100000" sqref="I712" name="Rango2_61_10_2"/>
    <protectedRange algorithmName="SHA-512" hashValue="XM8+0Jh5zLWw02PI0Lt8dLqjTcW5ulySion19FAnruDN6QRp4UwcVqdfQxnOQAItgpWG7rNsELzjwy0iXOonxw==" saltValue="Sd4WFUedDfLKoMQTDrxJuQ==" spinCount="100000" sqref="K712" name="Rango2_88_4_4_10_2"/>
    <protectedRange algorithmName="SHA-512" hashValue="EMMPgE8t/az1rHHzaZAQIhz+GQV0k2O/tQGA96sJqEEMzz1efIRa4CcLzC7iY9CCscto3g7dwz41haOE28iXYg==" saltValue="CVzFsG4X4LXUMo7796PiDQ==" spinCount="100000" sqref="B712 J712 L712:M712 D712:H712" name="Rango2_10_10_5"/>
    <protectedRange algorithmName="SHA-512" hashValue="6a5oYwZw9WJcgjqXpleUXH8uaqNEuymPPpeOb7lKBc1WoM6IG/DNyDLWmj2lYwxnZO2yhl+B61kwrxD9m9AdhQ==" saltValue="tdNQPzLQd+n9Ww064QJIaQ==" spinCount="100000" sqref="I713" name="Rango2_61_14_1"/>
    <protectedRange algorithmName="SHA-512" hashValue="XM8+0Jh5zLWw02PI0Lt8dLqjTcW5ulySion19FAnruDN6QRp4UwcVqdfQxnOQAItgpWG7rNsELzjwy0iXOonxw==" saltValue="Sd4WFUedDfLKoMQTDrxJuQ==" spinCount="100000" sqref="K713" name="Rango2_88_4_4_14_1"/>
    <protectedRange algorithmName="SHA-512" hashValue="EMMPgE8t/az1rHHzaZAQIhz+GQV0k2O/tQGA96sJqEEMzz1efIRa4CcLzC7iY9CCscto3g7dwz41haOE28iXYg==" saltValue="CVzFsG4X4LXUMo7796PiDQ==" spinCount="100000" sqref="B713 J713 L713:M713 D713:H713" name="Rango2_10_14_1"/>
    <protectedRange algorithmName="SHA-512" hashValue="6a5oYwZw9WJcgjqXpleUXH8uaqNEuymPPpeOb7lKBc1WoM6IG/DNyDLWmj2lYwxnZO2yhl+B61kwrxD9m9AdhQ==" saltValue="tdNQPzLQd+n9Ww064QJIaQ==" spinCount="100000" sqref="I714:I715" name="Rango2_61_16_1"/>
    <protectedRange algorithmName="SHA-512" hashValue="XM8+0Jh5zLWw02PI0Lt8dLqjTcW5ulySion19FAnruDN6QRp4UwcVqdfQxnOQAItgpWG7rNsELzjwy0iXOonxw==" saltValue="Sd4WFUedDfLKoMQTDrxJuQ==" spinCount="100000" sqref="K714:K715" name="Rango2_88_4_4_16_1"/>
    <protectedRange algorithmName="SHA-512" hashValue="EMMPgE8t/az1rHHzaZAQIhz+GQV0k2O/tQGA96sJqEEMzz1efIRa4CcLzC7iY9CCscto3g7dwz41haOE28iXYg==" saltValue="CVzFsG4X4LXUMo7796PiDQ==" spinCount="100000" sqref="B714:B715 J714:J715 L714:M715 D714:H715" name="Rango2_10_16_1"/>
    <protectedRange algorithmName="SHA-512" hashValue="6a5oYwZw9WJcgjqXpleUXH8uaqNEuymPPpeOb7lKBc1WoM6IG/DNyDLWmj2lYwxnZO2yhl+B61kwrxD9m9AdhQ==" saltValue="tdNQPzLQd+n9Ww064QJIaQ==" spinCount="100000" sqref="I716" name="Rango2_61_16_2"/>
    <protectedRange algorithmName="SHA-512" hashValue="XM8+0Jh5zLWw02PI0Lt8dLqjTcW5ulySion19FAnruDN6QRp4UwcVqdfQxnOQAItgpWG7rNsELzjwy0iXOonxw==" saltValue="Sd4WFUedDfLKoMQTDrxJuQ==" spinCount="100000" sqref="K716" name="Rango2_88_4_4_16_2"/>
    <protectedRange algorithmName="SHA-512" hashValue="EMMPgE8t/az1rHHzaZAQIhz+GQV0k2O/tQGA96sJqEEMzz1efIRa4CcLzC7iY9CCscto3g7dwz41haOE28iXYg==" saltValue="CVzFsG4X4LXUMo7796PiDQ==" spinCount="100000" sqref="B716 J716 L716:M716 D716:H716" name="Rango2_10_16_2"/>
    <protectedRange algorithmName="SHA-512" hashValue="6a5oYwZw9WJcgjqXpleUXH8uaqNEuymPPpeOb7lKBc1WoM6IG/DNyDLWmj2lYwxnZO2yhl+B61kwrxD9m9AdhQ==" saltValue="tdNQPzLQd+n9Ww064QJIaQ==" spinCount="100000" sqref="I717" name="Rango2_61_16_3"/>
    <protectedRange algorithmName="SHA-512" hashValue="XM8+0Jh5zLWw02PI0Lt8dLqjTcW5ulySion19FAnruDN6QRp4UwcVqdfQxnOQAItgpWG7rNsELzjwy0iXOonxw==" saltValue="Sd4WFUedDfLKoMQTDrxJuQ==" spinCount="100000" sqref="K717" name="Rango2_88_4_4_16_3"/>
    <protectedRange algorithmName="SHA-512" hashValue="EMMPgE8t/az1rHHzaZAQIhz+GQV0k2O/tQGA96sJqEEMzz1efIRa4CcLzC7iY9CCscto3g7dwz41haOE28iXYg==" saltValue="CVzFsG4X4LXUMo7796PiDQ==" spinCount="100000" sqref="B717 J717 L717:M717 D717:H717" name="Rango2_10_16_3"/>
    <protectedRange algorithmName="SHA-512" hashValue="6a5oYwZw9WJcgjqXpleUXH8uaqNEuymPPpeOb7lKBc1WoM6IG/DNyDLWmj2lYwxnZO2yhl+B61kwrxD9m9AdhQ==" saltValue="tdNQPzLQd+n9Ww064QJIaQ==" spinCount="100000" sqref="I718" name="Rango2_61_17_1"/>
    <protectedRange algorithmName="SHA-512" hashValue="XM8+0Jh5zLWw02PI0Lt8dLqjTcW5ulySion19FAnruDN6QRp4UwcVqdfQxnOQAItgpWG7rNsELzjwy0iXOonxw==" saltValue="Sd4WFUedDfLKoMQTDrxJuQ==" spinCount="100000" sqref="K718" name="Rango2_88_4_4_17_1"/>
    <protectedRange algorithmName="SHA-512" hashValue="EMMPgE8t/az1rHHzaZAQIhz+GQV0k2O/tQGA96sJqEEMzz1efIRa4CcLzC7iY9CCscto3g7dwz41haOE28iXYg==" saltValue="CVzFsG4X4LXUMo7796PiDQ==" spinCount="100000" sqref="B718 J718 L718:M718 D718:H718" name="Rango2_10_17_1"/>
    <protectedRange algorithmName="SHA-512" hashValue="6a5oYwZw9WJcgjqXpleUXH8uaqNEuymPPpeOb7lKBc1WoM6IG/DNyDLWmj2lYwxnZO2yhl+B61kwrxD9m9AdhQ==" saltValue="tdNQPzLQd+n9Ww064QJIaQ==" spinCount="100000" sqref="I719" name="Rango2_61_17_2"/>
    <protectedRange algorithmName="SHA-512" hashValue="XM8+0Jh5zLWw02PI0Lt8dLqjTcW5ulySion19FAnruDN6QRp4UwcVqdfQxnOQAItgpWG7rNsELzjwy0iXOonxw==" saltValue="Sd4WFUedDfLKoMQTDrxJuQ==" spinCount="100000" sqref="K719" name="Rango2_88_4_4_17_2"/>
    <protectedRange algorithmName="SHA-512" hashValue="EMMPgE8t/az1rHHzaZAQIhz+GQV0k2O/tQGA96sJqEEMzz1efIRa4CcLzC7iY9CCscto3g7dwz41haOE28iXYg==" saltValue="CVzFsG4X4LXUMo7796PiDQ==" spinCount="100000" sqref="B719 J719 L719:M719 D719:H719" name="Rango2_10_17_2"/>
    <protectedRange algorithmName="SHA-512" hashValue="6a5oYwZw9WJcgjqXpleUXH8uaqNEuymPPpeOb7lKBc1WoM6IG/DNyDLWmj2lYwxnZO2yhl+B61kwrxD9m9AdhQ==" saltValue="tdNQPzLQd+n9Ww064QJIaQ==" spinCount="100000" sqref="I720" name="Rango2_61_17_3"/>
    <protectedRange algorithmName="SHA-512" hashValue="XM8+0Jh5zLWw02PI0Lt8dLqjTcW5ulySion19FAnruDN6QRp4UwcVqdfQxnOQAItgpWG7rNsELzjwy0iXOonxw==" saltValue="Sd4WFUedDfLKoMQTDrxJuQ==" spinCount="100000" sqref="K720" name="Rango2_88_4_4_17_3"/>
    <protectedRange algorithmName="SHA-512" hashValue="EMMPgE8t/az1rHHzaZAQIhz+GQV0k2O/tQGA96sJqEEMzz1efIRa4CcLzC7iY9CCscto3g7dwz41haOE28iXYg==" saltValue="CVzFsG4X4LXUMo7796PiDQ==" spinCount="100000" sqref="B720 J720 L720:M720 D720:H720" name="Rango2_10_17_3"/>
    <protectedRange algorithmName="SHA-512" hashValue="6a5oYwZw9WJcgjqXpleUXH8uaqNEuymPPpeOb7lKBc1WoM6IG/DNyDLWmj2lYwxnZO2yhl+B61kwrxD9m9AdhQ==" saltValue="tdNQPzLQd+n9Ww064QJIaQ==" spinCount="100000" sqref="I721" name="Rango2_61_17_4"/>
    <protectedRange algorithmName="SHA-512" hashValue="XM8+0Jh5zLWw02PI0Lt8dLqjTcW5ulySion19FAnruDN6QRp4UwcVqdfQxnOQAItgpWG7rNsELzjwy0iXOonxw==" saltValue="Sd4WFUedDfLKoMQTDrxJuQ==" spinCount="100000" sqref="K721" name="Rango2_88_4_4_17_4"/>
    <protectedRange algorithmName="SHA-512" hashValue="EMMPgE8t/az1rHHzaZAQIhz+GQV0k2O/tQGA96sJqEEMzz1efIRa4CcLzC7iY9CCscto3g7dwz41haOE28iXYg==" saltValue="CVzFsG4X4LXUMo7796PiDQ==" spinCount="100000" sqref="B721 J721 L721:M721 D721:H721" name="Rango2_10_17_4"/>
    <protectedRange algorithmName="SHA-512" hashValue="6a5oYwZw9WJcgjqXpleUXH8uaqNEuymPPpeOb7lKBc1WoM6IG/DNyDLWmj2lYwxnZO2yhl+B61kwrxD9m9AdhQ==" saltValue="tdNQPzLQd+n9Ww064QJIaQ==" spinCount="100000" sqref="I722" name="Rango2_61_17_5"/>
    <protectedRange algorithmName="SHA-512" hashValue="XM8+0Jh5zLWw02PI0Lt8dLqjTcW5ulySion19FAnruDN6QRp4UwcVqdfQxnOQAItgpWG7rNsELzjwy0iXOonxw==" saltValue="Sd4WFUedDfLKoMQTDrxJuQ==" spinCount="100000" sqref="K722" name="Rango2_88_4_4_17_5"/>
    <protectedRange algorithmName="SHA-512" hashValue="EMMPgE8t/az1rHHzaZAQIhz+GQV0k2O/tQGA96sJqEEMzz1efIRa4CcLzC7iY9CCscto3g7dwz41haOE28iXYg==" saltValue="CVzFsG4X4LXUMo7796PiDQ==" spinCount="100000" sqref="B722 J722 L722:M722 D722:H722" name="Rango2_10_17_5"/>
    <protectedRange algorithmName="SHA-512" hashValue="XZw03RosI/l0z9FxmTtF29EdZ7P+4+ybhqoaAAUmURojSR5XbGfjC4f2i8gMqfY+RI9JvfdCA6PSh9TduXfUxA==" saltValue="5TPtLq2WoiRSae/yaDPnTw==" spinCount="100000" sqref="O707" name="Rango2_99_2_1"/>
    <protectedRange algorithmName="SHA-512" hashValue="KHhv3JU/LRdRrRTxxkgFceEHPZ5UzadmpZRZR3zmQRnPvkUJZuanRafIJ+qde0IWwLZSvFIQDyUAHq6v6k7XIg==" saltValue="2GKG1kCzVNNcn+vbOPuhJA==" spinCount="100000" sqref="Q707" name="Rango2_2_5_2_1"/>
    <protectedRange algorithmName="SHA-512" hashValue="fPHvtIAf3pQeZUoAI9C2/vdXMHBpqqEq+67P5Ypyu4+9IWqs3yc9TZcMWQ0THLxUwqseQPyVvakuYFtCwJHsxA==" saltValue="QHIogSs2PrwAfdqa9PAOFQ==" spinCount="100000" sqref="AC707" name="Rango2_88_5_5_2_1"/>
    <protectedRange algorithmName="SHA-512" hashValue="AYYX88LSDB6RDNMvSqt0KPGWPjBqTk56tMxTOlv5QD61MGTKAAQnSnudvNDWPN0Bbllh2qRQC+P5uq7goxjdrw==" saltValue="i/iPMewnks1FoXYOjKMEVg==" spinCount="100000" sqref="AB707" name="Rango2_87_6_2_1"/>
    <protectedRange algorithmName="SHA-512" hashValue="NUll9P9xh7KbSfMYpMxsRZLfDw/y/AzW2LSWlpXVscBDqiAxmzo71xjs+a2lh+jRa7pceOC849slke4+ZKx8LA==" saltValue="8qbkKpQ+CiQuLnqgShNvXA==" spinCount="100000" sqref="T707" name="Rango2_88_6_2_1"/>
    <protectedRange algorithmName="SHA-512" hashValue="XZw03RosI/l0z9FxmTtF29EdZ7P+4+ybhqoaAAUmURojSR5XbGfjC4f2i8gMqfY+RI9JvfdCA6PSh9TduXfUxA==" saltValue="5TPtLq2WoiRSae/yaDPnTw==" spinCount="100000" sqref="U707:AA707 R707:S707" name="Rango2_99_19_2"/>
    <protectedRange algorithmName="SHA-512" hashValue="9+DNppQbWrLYYUMoJ+lyQctV2bX3Vq9kZnegLbpjTLP49It2ovUbcartuoQTeXgP+TGpY//7mDH/UQlFCKDGiA==" saltValue="KUnni6YEm00anzSSvyLqQA==" spinCount="100000" sqref="AD707" name="Rango2_22_1"/>
    <protectedRange algorithmName="SHA-512" hashValue="CHipOQaT63FWw628cQcXXJRZlrbNZ7OgmnEbDx38UmmH7z19GRYEzXFiVOzHAy1OAaAbST7g2bHZHDKQp2qm3w==" saltValue="iRVuL+373yLHv0ZHzS9qog==" spinCount="100000" sqref="AG707:AH707 AJ707" name="Rango2_88_7_5_2_1"/>
    <protectedRange algorithmName="SHA-512" hashValue="LEEeiU6pKqm7TAP46VGlz0q+evvFwpT/0iLpRuWuQ7MacbP0OGL1/FSmrIEOg2rb6M+Jla2bPbVWiGag27j87w==" saltValue="HEVt+pS5OloNDlqSnzGLLw==" spinCount="100000" sqref="AI707" name="Rango2_8_7_2_1"/>
    <protectedRange algorithmName="SHA-512" hashValue="q2z5hEFmXS0v2chiPTC/VCoDWNlnhp+Xe6Ybfxe48vIsnB/KTJQxJv+pFUnCXfZ9T6vyJopuqFFNROfQTW/JUw==" saltValue="IctfdGJb5tOTpq+KPi9vww==" spinCount="100000" sqref="AE707:AF707" name="Rango2_88_39_2_1"/>
    <protectedRange algorithmName="SHA-512" hashValue="RQ91b7oAw60DVtcgB2vRpial2kSdzJx5guGCTYUwXYkKrtrUHfiYnLf9R+SNpYXlJDYpyEJLhcWwP0EqNN86dQ==" saltValue="W3RbH3zrcY9sy39xNwXNxg==" spinCount="100000" sqref="BA707:BI707" name="Rango2_88_99_2_1"/>
    <protectedRange algorithmName="SHA-512" hashValue="fMbmUM1DQ7FuAPRNvFL5mPdHUYjQnlLFhkuaxvHguaqR7aWyDxcmJs0jLYQfQKY+oyhsMb4Lew4VL6i7um3/ew==" saltValue="ydaTm0CeH8+/cYqoL/AMaQ==" spinCount="100000" sqref="AU707 AW707:AZ707" name="Rango2_88_91_2_1"/>
    <protectedRange algorithmName="SHA-512" hashValue="CHipOQaT63FWw628cQcXXJRZlrbNZ7OgmnEbDx38UmmH7z19GRYEzXFiVOzHAy1OAaAbST7g2bHZHDKQp2qm3w==" saltValue="iRVuL+373yLHv0ZHzS9qog==" spinCount="100000" sqref="AL707" name="Rango2_88_7_5_19_2"/>
    <protectedRange algorithmName="SHA-512" hashValue="NkG6oHuDGvGBEiLAAq8MEJHEfLQUMyjihfH+DBXhT+eQW0r1yri7tOJEFRM9nbOejjjXiviq9RFo7KB7wF+xJA==" saltValue="bpjB0AAANu2X/PeR3eiFkA==" spinCount="100000" sqref="AM707:AS707" name="Rango2_88_65_2_1"/>
    <protectedRange algorithmName="SHA-512" hashValue="XZw03RosI/l0z9FxmTtF29EdZ7P+4+ybhqoaAAUmURojSR5XbGfjC4f2i8gMqfY+RI9JvfdCA6PSh9TduXfUxA==" saltValue="5TPtLq2WoiRSae/yaDPnTw==" spinCount="100000" sqref="AT707 AV707 BJ707:BK707" name="Rango2_99_36_5"/>
    <protectedRange algorithmName="SHA-512" hashValue="RQ91b7oAw60DVtcgB2vRpial2kSdzJx5guGCTYUwXYkKrtrUHfiYnLf9R+SNpYXlJDYpyEJLhcWwP0EqNN86dQ==" saltValue="W3RbH3zrcY9sy39xNwXNxg==" spinCount="100000" sqref="BV707:BY707" name="Rango2_88_99_19_2"/>
    <protectedRange algorithmName="SHA-512" hashValue="XZw03RosI/l0z9FxmTtF29EdZ7P+4+ybhqoaAAUmURojSR5XbGfjC4f2i8gMqfY+RI9JvfdCA6PSh9TduXfUxA==" saltValue="5TPtLq2WoiRSae/yaDPnTw==" spinCount="100000" sqref="BZ707:CB707 BR707:BU707" name="Rango2_99_53_2"/>
    <protectedRange algorithmName="SHA-512" hashValue="XZw03RosI/l0z9FxmTtF29EdZ7P+4+ybhqoaAAUmURojSR5XbGfjC4f2i8gMqfY+RI9JvfdCA6PSh9TduXfUxA==" saltValue="5TPtLq2WoiRSae/yaDPnTw==" spinCount="100000" sqref="CE707:CF707" name="Rango2_99_70_6"/>
    <protectedRange algorithmName="SHA-512" hashValue="XZw03RosI/l0z9FxmTtF29EdZ7P+4+ybhqoaAAUmURojSR5XbGfjC4f2i8gMqfY+RI9JvfdCA6PSh9TduXfUxA==" saltValue="5TPtLq2WoiRSae/yaDPnTw==" spinCount="100000" sqref="CJ707:CK707" name="Rango2_99_87_1"/>
    <protectedRange algorithmName="SHA-512" hashValue="XZw03RosI/l0z9FxmTtF29EdZ7P+4+ybhqoaAAUmURojSR5XbGfjC4f2i8gMqfY+RI9JvfdCA6PSh9TduXfUxA==" saltValue="5TPtLq2WoiRSae/yaDPnTw==" spinCount="100000" sqref="O708" name="Rango2_99_4_2"/>
    <protectedRange algorithmName="SHA-512" hashValue="KHhv3JU/LRdRrRTxxkgFceEHPZ5UzadmpZRZR3zmQRnPvkUJZuanRafIJ+qde0IWwLZSvFIQDyUAHq6v6k7XIg==" saltValue="2GKG1kCzVNNcn+vbOPuhJA==" spinCount="100000" sqref="Q708" name="Rango2_2_5_4_2"/>
    <protectedRange algorithmName="SHA-512" hashValue="fPHvtIAf3pQeZUoAI9C2/vdXMHBpqqEq+67P5Ypyu4+9IWqs3yc9TZcMWQ0THLxUwqseQPyVvakuYFtCwJHsxA==" saltValue="QHIogSs2PrwAfdqa9PAOFQ==" spinCount="100000" sqref="AC708" name="Rango2_88_5_5_4_3"/>
    <protectedRange algorithmName="SHA-512" hashValue="AYYX88LSDB6RDNMvSqt0KPGWPjBqTk56tMxTOlv5QD61MGTKAAQnSnudvNDWPN0Bbllh2qRQC+P5uq7goxjdrw==" saltValue="i/iPMewnks1FoXYOjKMEVg==" spinCount="100000" sqref="AB708" name="Rango2_87_6_4_2"/>
    <protectedRange algorithmName="SHA-512" hashValue="NUll9P9xh7KbSfMYpMxsRZLfDw/y/AzW2LSWlpXVscBDqiAxmzo71xjs+a2lh+jRa7pceOC849slke4+ZKx8LA==" saltValue="8qbkKpQ+CiQuLnqgShNvXA==" spinCount="100000" sqref="T708" name="Rango2_88_6_4_2"/>
    <protectedRange algorithmName="SHA-512" hashValue="XZw03RosI/l0z9FxmTtF29EdZ7P+4+ybhqoaAAUmURojSR5XbGfjC4f2i8gMqfY+RI9JvfdCA6PSh9TduXfUxA==" saltValue="5TPtLq2WoiRSae/yaDPnTw==" spinCount="100000" sqref="U708:AA708 R708:S708" name="Rango2_99_21_5"/>
    <protectedRange algorithmName="SHA-512" hashValue="9+DNppQbWrLYYUMoJ+lyQctV2bX3Vq9kZnegLbpjTLP49It2ovUbcartuoQTeXgP+TGpY//7mDH/UQlFCKDGiA==" saltValue="KUnni6YEm00anzSSvyLqQA==" spinCount="100000" sqref="AD708" name="Rango2_25_2"/>
    <protectedRange algorithmName="SHA-512" hashValue="CHipOQaT63FWw628cQcXXJRZlrbNZ7OgmnEbDx38UmmH7z19GRYEzXFiVOzHAy1OAaAbST7g2bHZHDKQp2qm3w==" saltValue="iRVuL+373yLHv0ZHzS9qog==" spinCount="100000" sqref="AG708:AH708 AJ708" name="Rango2_88_7_5_4_2"/>
    <protectedRange algorithmName="SHA-512" hashValue="LEEeiU6pKqm7TAP46VGlz0q+evvFwpT/0iLpRuWuQ7MacbP0OGL1/FSmrIEOg2rb6M+Jla2bPbVWiGag27j87w==" saltValue="HEVt+pS5OloNDlqSnzGLLw==" spinCount="100000" sqref="AI708" name="Rango2_8_7_4_2"/>
    <protectedRange algorithmName="SHA-512" hashValue="q2z5hEFmXS0v2chiPTC/VCoDWNlnhp+Xe6Ybfxe48vIsnB/KTJQxJv+pFUnCXfZ9T6vyJopuqFFNROfQTW/JUw==" saltValue="IctfdGJb5tOTpq+KPi9vww==" spinCount="100000" sqref="AE708:AF708" name="Rango2_88_39_4_2"/>
    <protectedRange algorithmName="SHA-512" hashValue="RQ91b7oAw60DVtcgB2vRpial2kSdzJx5guGCTYUwXYkKrtrUHfiYnLf9R+SNpYXlJDYpyEJLhcWwP0EqNN86dQ==" saltValue="W3RbH3zrcY9sy39xNwXNxg==" spinCount="100000" sqref="BA708:BI708" name="Rango2_88_99_4_2"/>
    <protectedRange algorithmName="SHA-512" hashValue="fMbmUM1DQ7FuAPRNvFL5mPdHUYjQnlLFhkuaxvHguaqR7aWyDxcmJs0jLYQfQKY+oyhsMb4Lew4VL6i7um3/ew==" saltValue="ydaTm0CeH8+/cYqoL/AMaQ==" spinCount="100000" sqref="AU708 AW708:AZ708" name="Rango2_88_91_4_2"/>
    <protectedRange algorithmName="SHA-512" hashValue="CHipOQaT63FWw628cQcXXJRZlrbNZ7OgmnEbDx38UmmH7z19GRYEzXFiVOzHAy1OAaAbST7g2bHZHDKQp2qm3w==" saltValue="iRVuL+373yLHv0ZHzS9qog==" spinCount="100000" sqref="AL708" name="Rango2_88_7_5_21_2"/>
    <protectedRange algorithmName="SHA-512" hashValue="NkG6oHuDGvGBEiLAAq8MEJHEfLQUMyjihfH+DBXhT+eQW0r1yri7tOJEFRM9nbOejjjXiviq9RFo7KB7wF+xJA==" saltValue="bpjB0AAANu2X/PeR3eiFkA==" spinCount="100000" sqref="AM708:AS708" name="Rango2_88_65_4_2"/>
    <protectedRange algorithmName="SHA-512" hashValue="XZw03RosI/l0z9FxmTtF29EdZ7P+4+ybhqoaAAUmURojSR5XbGfjC4f2i8gMqfY+RI9JvfdCA6PSh9TduXfUxA==" saltValue="5TPtLq2WoiRSae/yaDPnTw==" spinCount="100000" sqref="AT708 AV708 BJ708:BK708" name="Rango2_99_38_2"/>
    <protectedRange algorithmName="SHA-512" hashValue="RQ91b7oAw60DVtcgB2vRpial2kSdzJx5guGCTYUwXYkKrtrUHfiYnLf9R+SNpYXlJDYpyEJLhcWwP0EqNN86dQ==" saltValue="W3RbH3zrcY9sy39xNwXNxg==" spinCount="100000" sqref="BV708:BY708" name="Rango2_88_99_21_2"/>
    <protectedRange algorithmName="SHA-512" hashValue="XZw03RosI/l0z9FxmTtF29EdZ7P+4+ybhqoaAAUmURojSR5XbGfjC4f2i8gMqfY+RI9JvfdCA6PSh9TduXfUxA==" saltValue="5TPtLq2WoiRSae/yaDPnTw==" spinCount="100000" sqref="BZ708:CB708 BR708:BU708" name="Rango2_99_55_1"/>
    <protectedRange algorithmName="SHA-512" hashValue="XZw03RosI/l0z9FxmTtF29EdZ7P+4+ybhqoaAAUmURojSR5XbGfjC4f2i8gMqfY+RI9JvfdCA6PSh9TduXfUxA==" saltValue="5TPtLq2WoiRSae/yaDPnTw==" spinCount="100000" sqref="CE708:CF708" name="Rango2_99_72_4"/>
    <protectedRange algorithmName="SHA-512" hashValue="XZw03RosI/l0z9FxmTtF29EdZ7P+4+ybhqoaAAUmURojSR5XbGfjC4f2i8gMqfY+RI9JvfdCA6PSh9TduXfUxA==" saltValue="5TPtLq2WoiRSae/yaDPnTw==" spinCount="100000" sqref="CJ708:CK708" name="Rango2_99_89_1"/>
    <protectedRange algorithmName="SHA-512" hashValue="XZw03RosI/l0z9FxmTtF29EdZ7P+4+ybhqoaAAUmURojSR5XbGfjC4f2i8gMqfY+RI9JvfdCA6PSh9TduXfUxA==" saltValue="5TPtLq2WoiRSae/yaDPnTw==" spinCount="100000" sqref="O709" name="Rango2_99_6_4"/>
    <protectedRange algorithmName="SHA-512" hashValue="KHhv3JU/LRdRrRTxxkgFceEHPZ5UzadmpZRZR3zmQRnPvkUJZuanRafIJ+qde0IWwLZSvFIQDyUAHq6v6k7XIg==" saltValue="2GKG1kCzVNNcn+vbOPuhJA==" spinCount="100000" sqref="Q709" name="Rango2_2_5_6_1"/>
    <protectedRange algorithmName="SHA-512" hashValue="fPHvtIAf3pQeZUoAI9C2/vdXMHBpqqEq+67P5Ypyu4+9IWqs3yc9TZcMWQ0THLxUwqseQPyVvakuYFtCwJHsxA==" saltValue="QHIogSs2PrwAfdqa9PAOFQ==" spinCount="100000" sqref="AC709" name="Rango2_88_5_5_6_1"/>
    <protectedRange algorithmName="SHA-512" hashValue="AYYX88LSDB6RDNMvSqt0KPGWPjBqTk56tMxTOlv5QD61MGTKAAQnSnudvNDWPN0Bbllh2qRQC+P5uq7goxjdrw==" saltValue="i/iPMewnks1FoXYOjKMEVg==" spinCount="100000" sqref="AB709" name="Rango2_87_6_6_1"/>
    <protectedRange algorithmName="SHA-512" hashValue="NUll9P9xh7KbSfMYpMxsRZLfDw/y/AzW2LSWlpXVscBDqiAxmzo71xjs+a2lh+jRa7pceOC849slke4+ZKx8LA==" saltValue="8qbkKpQ+CiQuLnqgShNvXA==" spinCount="100000" sqref="T709" name="Rango2_88_6_6_1"/>
    <protectedRange algorithmName="SHA-512" hashValue="XZw03RosI/l0z9FxmTtF29EdZ7P+4+ybhqoaAAUmURojSR5XbGfjC4f2i8gMqfY+RI9JvfdCA6PSh9TduXfUxA==" saltValue="5TPtLq2WoiRSae/yaDPnTw==" spinCount="100000" sqref="U709:AA709 R709:S709" name="Rango2_99_23_3"/>
    <protectedRange algorithmName="SHA-512" hashValue="9+DNppQbWrLYYUMoJ+lyQctV2bX3Vq9kZnegLbpjTLP49It2ovUbcartuoQTeXgP+TGpY//7mDH/UQlFCKDGiA==" saltValue="KUnni6YEm00anzSSvyLqQA==" spinCount="100000" sqref="AD709" name="Rango2_32_4"/>
    <protectedRange algorithmName="SHA-512" hashValue="CHipOQaT63FWw628cQcXXJRZlrbNZ7OgmnEbDx38UmmH7z19GRYEzXFiVOzHAy1OAaAbST7g2bHZHDKQp2qm3w==" saltValue="iRVuL+373yLHv0ZHzS9qog==" spinCount="100000" sqref="AG709:AH709 AJ709" name="Rango2_88_7_5_6_1"/>
    <protectedRange algorithmName="SHA-512" hashValue="LEEeiU6pKqm7TAP46VGlz0q+evvFwpT/0iLpRuWuQ7MacbP0OGL1/FSmrIEOg2rb6M+Jla2bPbVWiGag27j87w==" saltValue="HEVt+pS5OloNDlqSnzGLLw==" spinCount="100000" sqref="AI709" name="Rango2_8_7_6_1"/>
    <protectedRange algorithmName="SHA-512" hashValue="q2z5hEFmXS0v2chiPTC/VCoDWNlnhp+Xe6Ybfxe48vIsnB/KTJQxJv+pFUnCXfZ9T6vyJopuqFFNROfQTW/JUw==" saltValue="IctfdGJb5tOTpq+KPi9vww==" spinCount="100000" sqref="AE709:AF709" name="Rango2_88_39_6_4"/>
    <protectedRange algorithmName="SHA-512" hashValue="RQ91b7oAw60DVtcgB2vRpial2kSdzJx5guGCTYUwXYkKrtrUHfiYnLf9R+SNpYXlJDYpyEJLhcWwP0EqNN86dQ==" saltValue="W3RbH3zrcY9sy39xNwXNxg==" spinCount="100000" sqref="BA709:BI709" name="Rango2_88_99_6_1"/>
    <protectedRange algorithmName="SHA-512" hashValue="fMbmUM1DQ7FuAPRNvFL5mPdHUYjQnlLFhkuaxvHguaqR7aWyDxcmJs0jLYQfQKY+oyhsMb4Lew4VL6i7um3/ew==" saltValue="ydaTm0CeH8+/cYqoL/AMaQ==" spinCount="100000" sqref="AU709 AW709:AZ709" name="Rango2_88_91_6_1"/>
    <protectedRange algorithmName="SHA-512" hashValue="CHipOQaT63FWw628cQcXXJRZlrbNZ7OgmnEbDx38UmmH7z19GRYEzXFiVOzHAy1OAaAbST7g2bHZHDKQp2qm3w==" saltValue="iRVuL+373yLHv0ZHzS9qog==" spinCount="100000" sqref="AL709" name="Rango2_88_7_5_23_2"/>
    <protectedRange algorithmName="SHA-512" hashValue="NkG6oHuDGvGBEiLAAq8MEJHEfLQUMyjihfH+DBXhT+eQW0r1yri7tOJEFRM9nbOejjjXiviq9RFo7KB7wF+xJA==" saltValue="bpjB0AAANu2X/PeR3eiFkA==" spinCount="100000" sqref="AM709:AS709" name="Rango2_88_65_6_1"/>
    <protectedRange algorithmName="SHA-512" hashValue="XZw03RosI/l0z9FxmTtF29EdZ7P+4+ybhqoaAAUmURojSR5XbGfjC4f2i8gMqfY+RI9JvfdCA6PSh9TduXfUxA==" saltValue="5TPtLq2WoiRSae/yaDPnTw==" spinCount="100000" sqref="AT709 AV709 BJ709:BK709" name="Rango2_99_40_4"/>
    <protectedRange algorithmName="SHA-512" hashValue="RQ91b7oAw60DVtcgB2vRpial2kSdzJx5guGCTYUwXYkKrtrUHfiYnLf9R+SNpYXlJDYpyEJLhcWwP0EqNN86dQ==" saltValue="W3RbH3zrcY9sy39xNwXNxg==" spinCount="100000" sqref="BV709:BY709" name="Rango2_88_99_23_3"/>
    <protectedRange algorithmName="SHA-512" hashValue="XZw03RosI/l0z9FxmTtF29EdZ7P+4+ybhqoaAAUmURojSR5XbGfjC4f2i8gMqfY+RI9JvfdCA6PSh9TduXfUxA==" saltValue="5TPtLq2WoiRSae/yaDPnTw==" spinCount="100000" sqref="BZ709:CB709 BR709:BU709" name="Rango2_99_57_1"/>
    <protectedRange algorithmName="SHA-512" hashValue="XZw03RosI/l0z9FxmTtF29EdZ7P+4+ybhqoaAAUmURojSR5XbGfjC4f2i8gMqfY+RI9JvfdCA6PSh9TduXfUxA==" saltValue="5TPtLq2WoiRSae/yaDPnTw==" spinCount="100000" sqref="CE709:CF709" name="Rango2_99_74_1"/>
    <protectedRange algorithmName="SHA-512" hashValue="XZw03RosI/l0z9FxmTtF29EdZ7P+4+ybhqoaAAUmURojSR5XbGfjC4f2i8gMqfY+RI9JvfdCA6PSh9TduXfUxA==" saltValue="5TPtLq2WoiRSae/yaDPnTw==" spinCount="100000" sqref="CJ709:CK709" name="Rango2_99_91_1"/>
    <protectedRange algorithmName="SHA-512" hashValue="XZw03RosI/l0z9FxmTtF29EdZ7P+4+ybhqoaAAUmURojSR5XbGfjC4f2i8gMqfY+RI9JvfdCA6PSh9TduXfUxA==" saltValue="5TPtLq2WoiRSae/yaDPnTw==" spinCount="100000" sqref="O710" name="Rango2_99_9_2"/>
    <protectedRange algorithmName="SHA-512" hashValue="XZw03RosI/l0z9FxmTtF29EdZ7P+4+ybhqoaAAUmURojSR5XbGfjC4f2i8gMqfY+RI9JvfdCA6PSh9TduXfUxA==" saltValue="5TPtLq2WoiRSae/yaDPnTw==" spinCount="100000" sqref="O711" name="Rango2_99_10_2"/>
    <protectedRange algorithmName="SHA-512" hashValue="KHhv3JU/LRdRrRTxxkgFceEHPZ5UzadmpZRZR3zmQRnPvkUJZuanRafIJ+qde0IWwLZSvFIQDyUAHq6v6k7XIg==" saltValue="2GKG1kCzVNNcn+vbOPuhJA==" spinCount="100000" sqref="Q710" name="Rango2_2_5_9_5"/>
    <protectedRange algorithmName="SHA-512" hashValue="KHhv3JU/LRdRrRTxxkgFceEHPZ5UzadmpZRZR3zmQRnPvkUJZuanRafIJ+qde0IWwLZSvFIQDyUAHq6v6k7XIg==" saltValue="2GKG1kCzVNNcn+vbOPuhJA==" spinCount="100000" sqref="Q711" name="Rango2_2_5_10_2"/>
    <protectedRange algorithmName="SHA-512" hashValue="fPHvtIAf3pQeZUoAI9C2/vdXMHBpqqEq+67P5Ypyu4+9IWqs3yc9TZcMWQ0THLxUwqseQPyVvakuYFtCwJHsxA==" saltValue="QHIogSs2PrwAfdqa9PAOFQ==" spinCount="100000" sqref="AC710" name="Rango2_88_5_5_9_5"/>
    <protectedRange algorithmName="SHA-512" hashValue="AYYX88LSDB6RDNMvSqt0KPGWPjBqTk56tMxTOlv5QD61MGTKAAQnSnudvNDWPN0Bbllh2qRQC+P5uq7goxjdrw==" saltValue="i/iPMewnks1FoXYOjKMEVg==" spinCount="100000" sqref="AB710" name="Rango2_87_6_9_5"/>
    <protectedRange algorithmName="SHA-512" hashValue="NUll9P9xh7KbSfMYpMxsRZLfDw/y/AzW2LSWlpXVscBDqiAxmzo71xjs+a2lh+jRa7pceOC849slke4+ZKx8LA==" saltValue="8qbkKpQ+CiQuLnqgShNvXA==" spinCount="100000" sqref="T710" name="Rango2_88_6_9_5"/>
    <protectedRange algorithmName="SHA-512" hashValue="XZw03RosI/l0z9FxmTtF29EdZ7P+4+ybhqoaAAUmURojSR5XbGfjC4f2i8gMqfY+RI9JvfdCA6PSh9TduXfUxA==" saltValue="5TPtLq2WoiRSae/yaDPnTw==" spinCount="100000" sqref="U710:AA710 R710:S710" name="Rango2_99_26_1"/>
    <protectedRange algorithmName="SHA-512" hashValue="9+DNppQbWrLYYUMoJ+lyQctV2bX3Vq9kZnegLbpjTLP49It2ovUbcartuoQTeXgP+TGpY//7mDH/UQlFCKDGiA==" saltValue="KUnni6YEm00anzSSvyLqQA==" spinCount="100000" sqref="AD710" name="Rango2_36_2"/>
    <protectedRange algorithmName="SHA-512" hashValue="fPHvtIAf3pQeZUoAI9C2/vdXMHBpqqEq+67P5Ypyu4+9IWqs3yc9TZcMWQ0THLxUwqseQPyVvakuYFtCwJHsxA==" saltValue="QHIogSs2PrwAfdqa9PAOFQ==" spinCount="100000" sqref="AC711" name="Rango2_88_5_5_10_2"/>
    <protectedRange algorithmName="SHA-512" hashValue="AYYX88LSDB6RDNMvSqt0KPGWPjBqTk56tMxTOlv5QD61MGTKAAQnSnudvNDWPN0Bbllh2qRQC+P5uq7goxjdrw==" saltValue="i/iPMewnks1FoXYOjKMEVg==" spinCount="100000" sqref="AB711" name="Rango2_87_6_10_2"/>
    <protectedRange algorithmName="SHA-512" hashValue="NUll9P9xh7KbSfMYpMxsRZLfDw/y/AzW2LSWlpXVscBDqiAxmzo71xjs+a2lh+jRa7pceOC849slke4+ZKx8LA==" saltValue="8qbkKpQ+CiQuLnqgShNvXA==" spinCount="100000" sqref="T711" name="Rango2_88_6_10_2"/>
    <protectedRange algorithmName="SHA-512" hashValue="XZw03RosI/l0z9FxmTtF29EdZ7P+4+ybhqoaAAUmURojSR5XbGfjC4f2i8gMqfY+RI9JvfdCA6PSh9TduXfUxA==" saltValue="5TPtLq2WoiRSae/yaDPnTw==" spinCount="100000" sqref="U711:AA711 R711:S711" name="Rango2_99_27_4"/>
    <protectedRange algorithmName="SHA-512" hashValue="9+DNppQbWrLYYUMoJ+lyQctV2bX3Vq9kZnegLbpjTLP49It2ovUbcartuoQTeXgP+TGpY//7mDH/UQlFCKDGiA==" saltValue="KUnni6YEm00anzSSvyLqQA==" spinCount="100000" sqref="AD711" name="Rango2_37_2"/>
    <protectedRange algorithmName="SHA-512" hashValue="CHipOQaT63FWw628cQcXXJRZlrbNZ7OgmnEbDx38UmmH7z19GRYEzXFiVOzHAy1OAaAbST7g2bHZHDKQp2qm3w==" saltValue="iRVuL+373yLHv0ZHzS9qog==" spinCount="100000" sqref="AG710:AH710 AJ710" name="Rango2_88_7_5_9_5"/>
    <protectedRange algorithmName="SHA-512" hashValue="LEEeiU6pKqm7TAP46VGlz0q+evvFwpT/0iLpRuWuQ7MacbP0OGL1/FSmrIEOg2rb6M+Jla2bPbVWiGag27j87w==" saltValue="HEVt+pS5OloNDlqSnzGLLw==" spinCount="100000" sqref="AI710" name="Rango2_8_7_9_5"/>
    <protectedRange algorithmName="SHA-512" hashValue="q2z5hEFmXS0v2chiPTC/VCoDWNlnhp+Xe6Ybfxe48vIsnB/KTJQxJv+pFUnCXfZ9T6vyJopuqFFNROfQTW/JUw==" saltValue="IctfdGJb5tOTpq+KPi9vww==" spinCount="100000" sqref="AE710:AF710" name="Rango2_88_39_9_2"/>
    <protectedRange algorithmName="SHA-512" hashValue="CHipOQaT63FWw628cQcXXJRZlrbNZ7OgmnEbDx38UmmH7z19GRYEzXFiVOzHAy1OAaAbST7g2bHZHDKQp2qm3w==" saltValue="iRVuL+373yLHv0ZHzS9qog==" spinCount="100000" sqref="AG711:AH711 AJ711" name="Rango2_88_7_5_10_2"/>
    <protectedRange algorithmName="SHA-512" hashValue="LEEeiU6pKqm7TAP46VGlz0q+evvFwpT/0iLpRuWuQ7MacbP0OGL1/FSmrIEOg2rb6M+Jla2bPbVWiGag27j87w==" saltValue="HEVt+pS5OloNDlqSnzGLLw==" spinCount="100000" sqref="AI711" name="Rango2_8_7_10_2"/>
    <protectedRange algorithmName="SHA-512" hashValue="q2z5hEFmXS0v2chiPTC/VCoDWNlnhp+Xe6Ybfxe48vIsnB/KTJQxJv+pFUnCXfZ9T6vyJopuqFFNROfQTW/JUw==" saltValue="IctfdGJb5tOTpq+KPi9vww==" spinCount="100000" sqref="AE711:AF711" name="Rango2_88_39_10_3"/>
    <protectedRange algorithmName="SHA-512" hashValue="RQ91b7oAw60DVtcgB2vRpial2kSdzJx5guGCTYUwXYkKrtrUHfiYnLf9R+SNpYXlJDYpyEJLhcWwP0EqNN86dQ==" saltValue="W3RbH3zrcY9sy39xNwXNxg==" spinCount="100000" sqref="BA710:BI710" name="Rango2_88_99_9_5"/>
    <protectedRange algorithmName="SHA-512" hashValue="fMbmUM1DQ7FuAPRNvFL5mPdHUYjQnlLFhkuaxvHguaqR7aWyDxcmJs0jLYQfQKY+oyhsMb4Lew4VL6i7um3/ew==" saltValue="ydaTm0CeH8+/cYqoL/AMaQ==" spinCount="100000" sqref="AU710 AW710:AZ710" name="Rango2_88_91_9_5"/>
    <protectedRange algorithmName="SHA-512" hashValue="CHipOQaT63FWw628cQcXXJRZlrbNZ7OgmnEbDx38UmmH7z19GRYEzXFiVOzHAy1OAaAbST7g2bHZHDKQp2qm3w==" saltValue="iRVuL+373yLHv0ZHzS9qog==" spinCount="100000" sqref="AL710" name="Rango2_88_7_5_26_1"/>
    <protectedRange algorithmName="SHA-512" hashValue="NkG6oHuDGvGBEiLAAq8MEJHEfLQUMyjihfH+DBXhT+eQW0r1yri7tOJEFRM9nbOejjjXiviq9RFo7KB7wF+xJA==" saltValue="bpjB0AAANu2X/PeR3eiFkA==" spinCount="100000" sqref="AM710:AS710" name="Rango2_88_65_9_5"/>
    <protectedRange algorithmName="SHA-512" hashValue="XZw03RosI/l0z9FxmTtF29EdZ7P+4+ybhqoaAAUmURojSR5XbGfjC4f2i8gMqfY+RI9JvfdCA6PSh9TduXfUxA==" saltValue="5TPtLq2WoiRSae/yaDPnTw==" spinCount="100000" sqref="AT710 AV710 BJ710:BK710" name="Rango2_99_43_2"/>
    <protectedRange algorithmName="SHA-512" hashValue="RQ91b7oAw60DVtcgB2vRpial2kSdzJx5guGCTYUwXYkKrtrUHfiYnLf9R+SNpYXlJDYpyEJLhcWwP0EqNN86dQ==" saltValue="W3RbH3zrcY9sy39xNwXNxg==" spinCount="100000" sqref="BA711:BI711" name="Rango2_88_99_10_3"/>
    <protectedRange algorithmName="SHA-512" hashValue="fMbmUM1DQ7FuAPRNvFL5mPdHUYjQnlLFhkuaxvHguaqR7aWyDxcmJs0jLYQfQKY+oyhsMb4Lew4VL6i7um3/ew==" saltValue="ydaTm0CeH8+/cYqoL/AMaQ==" spinCount="100000" sqref="AU711 AW711:AZ711" name="Rango2_88_91_10_2"/>
    <protectedRange algorithmName="SHA-512" hashValue="CHipOQaT63FWw628cQcXXJRZlrbNZ7OgmnEbDx38UmmH7z19GRYEzXFiVOzHAy1OAaAbST7g2bHZHDKQp2qm3w==" saltValue="iRVuL+373yLHv0ZHzS9qog==" spinCount="100000" sqref="AL711" name="Rango2_88_7_5_27_1"/>
    <protectedRange algorithmName="SHA-512" hashValue="NkG6oHuDGvGBEiLAAq8MEJHEfLQUMyjihfH+DBXhT+eQW0r1yri7tOJEFRM9nbOejjjXiviq9RFo7KB7wF+xJA==" saltValue="bpjB0AAANu2X/PeR3eiFkA==" spinCount="100000" sqref="AM711:AS711" name="Rango2_88_65_10_2"/>
    <protectedRange algorithmName="SHA-512" hashValue="XZw03RosI/l0z9FxmTtF29EdZ7P+4+ybhqoaAAUmURojSR5XbGfjC4f2i8gMqfY+RI9JvfdCA6PSh9TduXfUxA==" saltValue="5TPtLq2WoiRSae/yaDPnTw==" spinCount="100000" sqref="AT711 AV711 BJ711:BK711" name="Rango2_99_44_2"/>
    <protectedRange algorithmName="SHA-512" hashValue="RQ91b7oAw60DVtcgB2vRpial2kSdzJx5guGCTYUwXYkKrtrUHfiYnLf9R+SNpYXlJDYpyEJLhcWwP0EqNN86dQ==" saltValue="W3RbH3zrcY9sy39xNwXNxg==" spinCount="100000" sqref="BV710:BY710" name="Rango2_88_99_26_1"/>
    <protectedRange algorithmName="SHA-512" hashValue="XZw03RosI/l0z9FxmTtF29EdZ7P+4+ybhqoaAAUmURojSR5XbGfjC4f2i8gMqfY+RI9JvfdCA6PSh9TduXfUxA==" saltValue="5TPtLq2WoiRSae/yaDPnTw==" spinCount="100000" sqref="BZ710:CB710 BR710:BU710" name="Rango2_99_60_4"/>
    <protectedRange algorithmName="SHA-512" hashValue="RQ91b7oAw60DVtcgB2vRpial2kSdzJx5guGCTYUwXYkKrtrUHfiYnLf9R+SNpYXlJDYpyEJLhcWwP0EqNN86dQ==" saltValue="W3RbH3zrcY9sy39xNwXNxg==" spinCount="100000" sqref="BV711:BY711" name="Rango2_88_99_27_1"/>
    <protectedRange algorithmName="SHA-512" hashValue="XZw03RosI/l0z9FxmTtF29EdZ7P+4+ybhqoaAAUmURojSR5XbGfjC4f2i8gMqfY+RI9JvfdCA6PSh9TduXfUxA==" saltValue="5TPtLq2WoiRSae/yaDPnTw==" spinCount="100000" sqref="BZ711:CB711 BR711:BU711" name="Rango2_99_61_1"/>
    <protectedRange algorithmName="SHA-512" hashValue="XZw03RosI/l0z9FxmTtF29EdZ7P+4+ybhqoaAAUmURojSR5XbGfjC4f2i8gMqfY+RI9JvfdCA6PSh9TduXfUxA==" saltValue="5TPtLq2WoiRSae/yaDPnTw==" spinCount="100000" sqref="CE710:CF710" name="Rango2_99_77_1"/>
    <protectedRange algorithmName="SHA-512" hashValue="XZw03RosI/l0z9FxmTtF29EdZ7P+4+ybhqoaAAUmURojSR5XbGfjC4f2i8gMqfY+RI9JvfdCA6PSh9TduXfUxA==" saltValue="5TPtLq2WoiRSae/yaDPnTw==" spinCount="100000" sqref="CE711:CF711" name="Rango2_99_78_1"/>
    <protectedRange algorithmName="SHA-512" hashValue="XZw03RosI/l0z9FxmTtF29EdZ7P+4+ybhqoaAAUmURojSR5XbGfjC4f2i8gMqfY+RI9JvfdCA6PSh9TduXfUxA==" saltValue="5TPtLq2WoiRSae/yaDPnTw==" spinCount="100000" sqref="CJ710:CK710" name="Rango2_99_94_2"/>
    <protectedRange algorithmName="SHA-512" hashValue="XZw03RosI/l0z9FxmTtF29EdZ7P+4+ybhqoaAAUmURojSR5XbGfjC4f2i8gMqfY+RI9JvfdCA6PSh9TduXfUxA==" saltValue="5TPtLq2WoiRSae/yaDPnTw==" spinCount="100000" sqref="CJ711:CK711" name="Rango2_99_95_2"/>
    <protectedRange algorithmName="SHA-512" hashValue="XZw03RosI/l0z9FxmTtF29EdZ7P+4+ybhqoaAAUmURojSR5XbGfjC4f2i8gMqfY+RI9JvfdCA6PSh9TduXfUxA==" saltValue="5TPtLq2WoiRSae/yaDPnTw==" spinCount="100000" sqref="O712" name="Rango2_99_10_3"/>
    <protectedRange algorithmName="SHA-512" hashValue="KHhv3JU/LRdRrRTxxkgFceEHPZ5UzadmpZRZR3zmQRnPvkUJZuanRafIJ+qde0IWwLZSvFIQDyUAHq6v6k7XIg==" saltValue="2GKG1kCzVNNcn+vbOPuhJA==" spinCount="100000" sqref="Q712" name="Rango2_2_5_10_3"/>
    <protectedRange algorithmName="SHA-512" hashValue="fPHvtIAf3pQeZUoAI9C2/vdXMHBpqqEq+67P5Ypyu4+9IWqs3yc9TZcMWQ0THLxUwqseQPyVvakuYFtCwJHsxA==" saltValue="QHIogSs2PrwAfdqa9PAOFQ==" spinCount="100000" sqref="AC712" name="Rango2_88_5_5_10_3"/>
    <protectedRange algorithmName="SHA-512" hashValue="AYYX88LSDB6RDNMvSqt0KPGWPjBqTk56tMxTOlv5QD61MGTKAAQnSnudvNDWPN0Bbllh2qRQC+P5uq7goxjdrw==" saltValue="i/iPMewnks1FoXYOjKMEVg==" spinCount="100000" sqref="AB712" name="Rango2_87_6_10_3"/>
    <protectedRange algorithmName="SHA-512" hashValue="NUll9P9xh7KbSfMYpMxsRZLfDw/y/AzW2LSWlpXVscBDqiAxmzo71xjs+a2lh+jRa7pceOC849slke4+ZKx8LA==" saltValue="8qbkKpQ+CiQuLnqgShNvXA==" spinCount="100000" sqref="T712" name="Rango2_88_6_10_3"/>
    <protectedRange algorithmName="SHA-512" hashValue="XZw03RosI/l0z9FxmTtF29EdZ7P+4+ybhqoaAAUmURojSR5XbGfjC4f2i8gMqfY+RI9JvfdCA6PSh9TduXfUxA==" saltValue="5TPtLq2WoiRSae/yaDPnTw==" spinCount="100000" sqref="U712:AA712 R712:S712" name="Rango2_99_27_5"/>
    <protectedRange algorithmName="SHA-512" hashValue="9+DNppQbWrLYYUMoJ+lyQctV2bX3Vq9kZnegLbpjTLP49It2ovUbcartuoQTeXgP+TGpY//7mDH/UQlFCKDGiA==" saltValue="KUnni6YEm00anzSSvyLqQA==" spinCount="100000" sqref="AD712" name="Rango2_37_3"/>
    <protectedRange algorithmName="SHA-512" hashValue="CHipOQaT63FWw628cQcXXJRZlrbNZ7OgmnEbDx38UmmH7z19GRYEzXFiVOzHAy1OAaAbST7g2bHZHDKQp2qm3w==" saltValue="iRVuL+373yLHv0ZHzS9qog==" spinCount="100000" sqref="AG712:AH712 AJ712" name="Rango2_88_7_5_10_3"/>
    <protectedRange algorithmName="SHA-512" hashValue="LEEeiU6pKqm7TAP46VGlz0q+evvFwpT/0iLpRuWuQ7MacbP0OGL1/FSmrIEOg2rb6M+Jla2bPbVWiGag27j87w==" saltValue="HEVt+pS5OloNDlqSnzGLLw==" spinCount="100000" sqref="AI712" name="Rango2_8_7_10_3"/>
    <protectedRange algorithmName="SHA-512" hashValue="q2z5hEFmXS0v2chiPTC/VCoDWNlnhp+Xe6Ybfxe48vIsnB/KTJQxJv+pFUnCXfZ9T6vyJopuqFFNROfQTW/JUw==" saltValue="IctfdGJb5tOTpq+KPi9vww==" spinCount="100000" sqref="AE712:AF712" name="Rango2_88_39_10_4"/>
    <protectedRange algorithmName="SHA-512" hashValue="RQ91b7oAw60DVtcgB2vRpial2kSdzJx5guGCTYUwXYkKrtrUHfiYnLf9R+SNpYXlJDYpyEJLhcWwP0EqNN86dQ==" saltValue="W3RbH3zrcY9sy39xNwXNxg==" spinCount="100000" sqref="BA712:BI712" name="Rango2_88_99_10_4"/>
    <protectedRange algorithmName="SHA-512" hashValue="fMbmUM1DQ7FuAPRNvFL5mPdHUYjQnlLFhkuaxvHguaqR7aWyDxcmJs0jLYQfQKY+oyhsMb4Lew4VL6i7um3/ew==" saltValue="ydaTm0CeH8+/cYqoL/AMaQ==" spinCount="100000" sqref="AU712 AW712:AZ712" name="Rango2_88_91_10_3"/>
    <protectedRange algorithmName="SHA-512" hashValue="CHipOQaT63FWw628cQcXXJRZlrbNZ7OgmnEbDx38UmmH7z19GRYEzXFiVOzHAy1OAaAbST7g2bHZHDKQp2qm3w==" saltValue="iRVuL+373yLHv0ZHzS9qog==" spinCount="100000" sqref="AL712" name="Rango2_88_7_5_27_2"/>
    <protectedRange algorithmName="SHA-512" hashValue="NkG6oHuDGvGBEiLAAq8MEJHEfLQUMyjihfH+DBXhT+eQW0r1yri7tOJEFRM9nbOejjjXiviq9RFo7KB7wF+xJA==" saltValue="bpjB0AAANu2X/PeR3eiFkA==" spinCount="100000" sqref="AM712:AS712" name="Rango2_88_65_10_3"/>
    <protectedRange algorithmName="SHA-512" hashValue="XZw03RosI/l0z9FxmTtF29EdZ7P+4+ybhqoaAAUmURojSR5XbGfjC4f2i8gMqfY+RI9JvfdCA6PSh9TduXfUxA==" saltValue="5TPtLq2WoiRSae/yaDPnTw==" spinCount="100000" sqref="AT712 AV712 BJ712:BK712" name="Rango2_99_44_3"/>
    <protectedRange algorithmName="SHA-512" hashValue="RQ91b7oAw60DVtcgB2vRpial2kSdzJx5guGCTYUwXYkKrtrUHfiYnLf9R+SNpYXlJDYpyEJLhcWwP0EqNN86dQ==" saltValue="W3RbH3zrcY9sy39xNwXNxg==" spinCount="100000" sqref="BV712:BY712" name="Rango2_88_99_27_2"/>
    <protectedRange algorithmName="SHA-512" hashValue="XZw03RosI/l0z9FxmTtF29EdZ7P+4+ybhqoaAAUmURojSR5XbGfjC4f2i8gMqfY+RI9JvfdCA6PSh9TduXfUxA==" saltValue="5TPtLq2WoiRSae/yaDPnTw==" spinCount="100000" sqref="BZ712:CB712 BR712:BU712" name="Rango2_99_61_2"/>
    <protectedRange algorithmName="SHA-512" hashValue="XZw03RosI/l0z9FxmTtF29EdZ7P+4+ybhqoaAAUmURojSR5XbGfjC4f2i8gMqfY+RI9JvfdCA6PSh9TduXfUxA==" saltValue="5TPtLq2WoiRSae/yaDPnTw==" spinCount="100000" sqref="CE712:CF712" name="Rango2_99_78_2"/>
    <protectedRange algorithmName="SHA-512" hashValue="XZw03RosI/l0z9FxmTtF29EdZ7P+4+ybhqoaAAUmURojSR5XbGfjC4f2i8gMqfY+RI9JvfdCA6PSh9TduXfUxA==" saltValue="5TPtLq2WoiRSae/yaDPnTw==" spinCount="100000" sqref="CJ712:CK712" name="Rango2_99_95_3"/>
    <protectedRange algorithmName="SHA-512" hashValue="XZw03RosI/l0z9FxmTtF29EdZ7P+4+ybhqoaAAUmURojSR5XbGfjC4f2i8gMqfY+RI9JvfdCA6PSh9TduXfUxA==" saltValue="5TPtLq2WoiRSae/yaDPnTw==" spinCount="100000" sqref="O713" name="Rango2_99_14_6"/>
    <protectedRange algorithmName="SHA-512" hashValue="KHhv3JU/LRdRrRTxxkgFceEHPZ5UzadmpZRZR3zmQRnPvkUJZuanRafIJ+qde0IWwLZSvFIQDyUAHq6v6k7XIg==" saltValue="2GKG1kCzVNNcn+vbOPuhJA==" spinCount="100000" sqref="Q713" name="Rango2_2_5_14_1"/>
    <protectedRange algorithmName="SHA-512" hashValue="fPHvtIAf3pQeZUoAI9C2/vdXMHBpqqEq+67P5Ypyu4+9IWqs3yc9TZcMWQ0THLxUwqseQPyVvakuYFtCwJHsxA==" saltValue="QHIogSs2PrwAfdqa9PAOFQ==" spinCount="100000" sqref="AC713" name="Rango2_88_5_5_14_1"/>
    <protectedRange algorithmName="SHA-512" hashValue="AYYX88LSDB6RDNMvSqt0KPGWPjBqTk56tMxTOlv5QD61MGTKAAQnSnudvNDWPN0Bbllh2qRQC+P5uq7goxjdrw==" saltValue="i/iPMewnks1FoXYOjKMEVg==" spinCount="100000" sqref="AB713" name="Rango2_87_6_14_1"/>
    <protectedRange algorithmName="SHA-512" hashValue="NUll9P9xh7KbSfMYpMxsRZLfDw/y/AzW2LSWlpXVscBDqiAxmzo71xjs+a2lh+jRa7pceOC849slke4+ZKx8LA==" saltValue="8qbkKpQ+CiQuLnqgShNvXA==" spinCount="100000" sqref="T713" name="Rango2_88_6_14_1"/>
    <protectedRange algorithmName="SHA-512" hashValue="XZw03RosI/l0z9FxmTtF29EdZ7P+4+ybhqoaAAUmURojSR5XbGfjC4f2i8gMqfY+RI9JvfdCA6PSh9TduXfUxA==" saltValue="5TPtLq2WoiRSae/yaDPnTw==" spinCount="100000" sqref="U713:AA713 R713:S713" name="Rango2_99_31_1"/>
    <protectedRange algorithmName="SHA-512" hashValue="9+DNppQbWrLYYUMoJ+lyQctV2bX3Vq9kZnegLbpjTLP49It2ovUbcartuoQTeXgP+TGpY//7mDH/UQlFCKDGiA==" saltValue="KUnni6YEm00anzSSvyLqQA==" spinCount="100000" sqref="AD713" name="Rango2_42_1"/>
    <protectedRange algorithmName="SHA-512" hashValue="CHipOQaT63FWw628cQcXXJRZlrbNZ7OgmnEbDx38UmmH7z19GRYEzXFiVOzHAy1OAaAbST7g2bHZHDKQp2qm3w==" saltValue="iRVuL+373yLHv0ZHzS9qog==" spinCount="100000" sqref="AG713:AH713 AJ713" name="Rango2_88_7_5_14_6"/>
    <protectedRange algorithmName="SHA-512" hashValue="LEEeiU6pKqm7TAP46VGlz0q+evvFwpT/0iLpRuWuQ7MacbP0OGL1/FSmrIEOg2rb6M+Jla2bPbVWiGag27j87w==" saltValue="HEVt+pS5OloNDlqSnzGLLw==" spinCount="100000" sqref="AI713" name="Rango2_8_7_14_1"/>
    <protectedRange algorithmName="SHA-512" hashValue="q2z5hEFmXS0v2chiPTC/VCoDWNlnhp+Xe6Ybfxe48vIsnB/KTJQxJv+pFUnCXfZ9T6vyJopuqFFNROfQTW/JUw==" saltValue="IctfdGJb5tOTpq+KPi9vww==" spinCount="100000" sqref="AE713:AF713" name="Rango2_88_39_14_2"/>
    <protectedRange algorithmName="SHA-512" hashValue="RQ91b7oAw60DVtcgB2vRpial2kSdzJx5guGCTYUwXYkKrtrUHfiYnLf9R+SNpYXlJDYpyEJLhcWwP0EqNN86dQ==" saltValue="W3RbH3zrcY9sy39xNwXNxg==" spinCount="100000" sqref="BA713:BI713" name="Rango2_88_99_14_6"/>
    <protectedRange algorithmName="SHA-512" hashValue="fMbmUM1DQ7FuAPRNvFL5mPdHUYjQnlLFhkuaxvHguaqR7aWyDxcmJs0jLYQfQKY+oyhsMb4Lew4VL6i7um3/ew==" saltValue="ydaTm0CeH8+/cYqoL/AMaQ==" spinCount="100000" sqref="AU713 AW713:AZ713" name="Rango2_88_91_14_1"/>
    <protectedRange algorithmName="SHA-512" hashValue="CHipOQaT63FWw628cQcXXJRZlrbNZ7OgmnEbDx38UmmH7z19GRYEzXFiVOzHAy1OAaAbST7g2bHZHDKQp2qm3w==" saltValue="iRVuL+373yLHv0ZHzS9qog==" spinCount="100000" sqref="AL713" name="Rango2_88_7_5_31_1"/>
    <protectedRange algorithmName="SHA-512" hashValue="NkG6oHuDGvGBEiLAAq8MEJHEfLQUMyjihfH+DBXhT+eQW0r1yri7tOJEFRM9nbOejjjXiviq9RFo7KB7wF+xJA==" saltValue="bpjB0AAANu2X/PeR3eiFkA==" spinCount="100000" sqref="AM713:AS713" name="Rango2_88_65_14_1"/>
    <protectedRange algorithmName="SHA-512" hashValue="XZw03RosI/l0z9FxmTtF29EdZ7P+4+ybhqoaAAUmURojSR5XbGfjC4f2i8gMqfY+RI9JvfdCA6PSh9TduXfUxA==" saltValue="5TPtLq2WoiRSae/yaDPnTw==" spinCount="100000" sqref="AT713 AV713 BJ713:BK713" name="Rango2_99_48_5"/>
    <protectedRange algorithmName="SHA-512" hashValue="RQ91b7oAw60DVtcgB2vRpial2kSdzJx5guGCTYUwXYkKrtrUHfiYnLf9R+SNpYXlJDYpyEJLhcWwP0EqNN86dQ==" saltValue="W3RbH3zrcY9sy39xNwXNxg==" spinCount="100000" sqref="BV713:BY713" name="Rango2_88_99_31_1"/>
    <protectedRange algorithmName="SHA-512" hashValue="XZw03RosI/l0z9FxmTtF29EdZ7P+4+ybhqoaAAUmURojSR5XbGfjC4f2i8gMqfY+RI9JvfdCA6PSh9TduXfUxA==" saltValue="5TPtLq2WoiRSae/yaDPnTw==" spinCount="100000" sqref="BZ713:CB713 BR713:BU713" name="Rango2_99_65_2"/>
    <protectedRange algorithmName="SHA-512" hashValue="XZw03RosI/l0z9FxmTtF29EdZ7P+4+ybhqoaAAUmURojSR5XbGfjC4f2i8gMqfY+RI9JvfdCA6PSh9TduXfUxA==" saltValue="5TPtLq2WoiRSae/yaDPnTw==" spinCount="100000" sqref="CE713:CF713" name="Rango2_99_82_1"/>
    <protectedRange algorithmName="SHA-512" hashValue="XZw03RosI/l0z9FxmTtF29EdZ7P+4+ybhqoaAAUmURojSR5XbGfjC4f2i8gMqfY+RI9JvfdCA6PSh9TduXfUxA==" saltValue="5TPtLq2WoiRSae/yaDPnTw==" spinCount="100000" sqref="CJ713:CK713" name="Rango2_99_99_2"/>
    <protectedRange algorithmName="SHA-512" hashValue="XZw03RosI/l0z9FxmTtF29EdZ7P+4+ybhqoaAAUmURojSR5XbGfjC4f2i8gMqfY+RI9JvfdCA6PSh9TduXfUxA==" saltValue="5TPtLq2WoiRSae/yaDPnTw==" spinCount="100000" sqref="O714:O715" name="Rango2_99_16_1"/>
    <protectedRange algorithmName="SHA-512" hashValue="KHhv3JU/LRdRrRTxxkgFceEHPZ5UzadmpZRZR3zmQRnPvkUJZuanRafIJ+qde0IWwLZSvFIQDyUAHq6v6k7XIg==" saltValue="2GKG1kCzVNNcn+vbOPuhJA==" spinCount="100000" sqref="Q714:Q715" name="Rango2_2_5_16_1"/>
    <protectedRange algorithmName="SHA-512" hashValue="fPHvtIAf3pQeZUoAI9C2/vdXMHBpqqEq+67P5Ypyu4+9IWqs3yc9TZcMWQ0THLxUwqseQPyVvakuYFtCwJHsxA==" saltValue="QHIogSs2PrwAfdqa9PAOFQ==" spinCount="100000" sqref="AC714:AC715" name="Rango2_88_5_5_16_1"/>
    <protectedRange algorithmName="SHA-512" hashValue="AYYX88LSDB6RDNMvSqt0KPGWPjBqTk56tMxTOlv5QD61MGTKAAQnSnudvNDWPN0Bbllh2qRQC+P5uq7goxjdrw==" saltValue="i/iPMewnks1FoXYOjKMEVg==" spinCount="100000" sqref="AB714:AB715" name="Rango2_87_6_16_1"/>
    <protectedRange algorithmName="SHA-512" hashValue="NUll9P9xh7KbSfMYpMxsRZLfDw/y/AzW2LSWlpXVscBDqiAxmzo71xjs+a2lh+jRa7pceOC849slke4+ZKx8LA==" saltValue="8qbkKpQ+CiQuLnqgShNvXA==" spinCount="100000" sqref="T714:T715" name="Rango2_88_6_16_1"/>
    <protectedRange algorithmName="SHA-512" hashValue="XZw03RosI/l0z9FxmTtF29EdZ7P+4+ybhqoaAAUmURojSR5XbGfjC4f2i8gMqfY+RI9JvfdCA6PSh9TduXfUxA==" saltValue="5TPtLq2WoiRSae/yaDPnTw==" spinCount="100000" sqref="U714:AA715 R714:S715" name="Rango2_99_33_2"/>
    <protectedRange algorithmName="SHA-512" hashValue="9+DNppQbWrLYYUMoJ+lyQctV2bX3Vq9kZnegLbpjTLP49It2ovUbcartuoQTeXgP+TGpY//7mDH/UQlFCKDGiA==" saltValue="KUnni6YEm00anzSSvyLqQA==" spinCount="100000" sqref="AD714:AD715" name="Rango2_44_1"/>
    <protectedRange algorithmName="SHA-512" hashValue="CHipOQaT63FWw628cQcXXJRZlrbNZ7OgmnEbDx38UmmH7z19GRYEzXFiVOzHAy1OAaAbST7g2bHZHDKQp2qm3w==" saltValue="iRVuL+373yLHv0ZHzS9qog==" spinCount="100000" sqref="AG714:AH715 AJ714:AJ715" name="Rango2_88_7_5_16_1"/>
    <protectedRange algorithmName="SHA-512" hashValue="LEEeiU6pKqm7TAP46VGlz0q+evvFwpT/0iLpRuWuQ7MacbP0OGL1/FSmrIEOg2rb6M+Jla2bPbVWiGag27j87w==" saltValue="HEVt+pS5OloNDlqSnzGLLw==" spinCount="100000" sqref="AI714:AI715" name="Rango2_8_7_16_1"/>
    <protectedRange algorithmName="SHA-512" hashValue="q2z5hEFmXS0v2chiPTC/VCoDWNlnhp+Xe6Ybfxe48vIsnB/KTJQxJv+pFUnCXfZ9T6vyJopuqFFNROfQTW/JUw==" saltValue="IctfdGJb5tOTpq+KPi9vww==" spinCount="100000" sqref="AE714:AF715" name="Rango2_88_39_16_2"/>
    <protectedRange algorithmName="SHA-512" hashValue="RQ91b7oAw60DVtcgB2vRpial2kSdzJx5guGCTYUwXYkKrtrUHfiYnLf9R+SNpYXlJDYpyEJLhcWwP0EqNN86dQ==" saltValue="W3RbH3zrcY9sy39xNwXNxg==" spinCount="100000" sqref="BA714:BI715" name="Rango2_88_99_16_1"/>
    <protectedRange algorithmName="SHA-512" hashValue="fMbmUM1DQ7FuAPRNvFL5mPdHUYjQnlLFhkuaxvHguaqR7aWyDxcmJs0jLYQfQKY+oyhsMb4Lew4VL6i7um3/ew==" saltValue="ydaTm0CeH8+/cYqoL/AMaQ==" spinCount="100000" sqref="AU714:AU715 AW714:AZ715" name="Rango2_88_91_16_1"/>
    <protectedRange algorithmName="SHA-512" hashValue="CHipOQaT63FWw628cQcXXJRZlrbNZ7OgmnEbDx38UmmH7z19GRYEzXFiVOzHAy1OAaAbST7g2bHZHDKQp2qm3w==" saltValue="iRVuL+373yLHv0ZHzS9qog==" spinCount="100000" sqref="AL714:AL715" name="Rango2_88_7_5_33_1"/>
    <protectedRange algorithmName="SHA-512" hashValue="NkG6oHuDGvGBEiLAAq8MEJHEfLQUMyjihfH+DBXhT+eQW0r1yri7tOJEFRM9nbOejjjXiviq9RFo7KB7wF+xJA==" saltValue="bpjB0AAANu2X/PeR3eiFkA==" spinCount="100000" sqref="AM714:AS715" name="Rango2_88_65_16_1"/>
    <protectedRange algorithmName="SHA-512" hashValue="XZw03RosI/l0z9FxmTtF29EdZ7P+4+ybhqoaAAUmURojSR5XbGfjC4f2i8gMqfY+RI9JvfdCA6PSh9TduXfUxA==" saltValue="5TPtLq2WoiRSae/yaDPnTw==" spinCount="100000" sqref="AT714:AT715 AV714:AV715 BJ714:BK715" name="Rango2_99_50_3"/>
    <protectedRange algorithmName="SHA-512" hashValue="RQ91b7oAw60DVtcgB2vRpial2kSdzJx5guGCTYUwXYkKrtrUHfiYnLf9R+SNpYXlJDYpyEJLhcWwP0EqNN86dQ==" saltValue="W3RbH3zrcY9sy39xNwXNxg==" spinCount="100000" sqref="BV714:BY715" name="Rango2_88_99_33_1"/>
    <protectedRange algorithmName="SHA-512" hashValue="XZw03RosI/l0z9FxmTtF29EdZ7P+4+ybhqoaAAUmURojSR5XbGfjC4f2i8gMqfY+RI9JvfdCA6PSh9TduXfUxA==" saltValue="5TPtLq2WoiRSae/yaDPnTw==" spinCount="100000" sqref="BZ714:CB715 BR714:BU715" name="Rango2_99_67_1"/>
    <protectedRange algorithmName="SHA-512" hashValue="XZw03RosI/l0z9FxmTtF29EdZ7P+4+ybhqoaAAUmURojSR5XbGfjC4f2i8gMqfY+RI9JvfdCA6PSh9TduXfUxA==" saltValue="5TPtLq2WoiRSae/yaDPnTw==" spinCount="100000" sqref="CE714:CF715" name="Rango2_99_84_5"/>
    <protectedRange algorithmName="SHA-512" hashValue="XZw03RosI/l0z9FxmTtF29EdZ7P+4+ybhqoaAAUmURojSR5XbGfjC4f2i8gMqfY+RI9JvfdCA6PSh9TduXfUxA==" saltValue="5TPtLq2WoiRSae/yaDPnTw==" spinCount="100000" sqref="O716" name="Rango2_99_16_2"/>
    <protectedRange algorithmName="SHA-512" hashValue="KHhv3JU/LRdRrRTxxkgFceEHPZ5UzadmpZRZR3zmQRnPvkUJZuanRafIJ+qde0IWwLZSvFIQDyUAHq6v6k7XIg==" saltValue="2GKG1kCzVNNcn+vbOPuhJA==" spinCount="100000" sqref="Q716" name="Rango2_2_5_16_2"/>
    <protectedRange algorithmName="SHA-512" hashValue="fPHvtIAf3pQeZUoAI9C2/vdXMHBpqqEq+67P5Ypyu4+9IWqs3yc9TZcMWQ0THLxUwqseQPyVvakuYFtCwJHsxA==" saltValue="QHIogSs2PrwAfdqa9PAOFQ==" spinCount="100000" sqref="AC716" name="Rango2_88_5_5_16_2"/>
    <protectedRange algorithmName="SHA-512" hashValue="AYYX88LSDB6RDNMvSqt0KPGWPjBqTk56tMxTOlv5QD61MGTKAAQnSnudvNDWPN0Bbllh2qRQC+P5uq7goxjdrw==" saltValue="i/iPMewnks1FoXYOjKMEVg==" spinCount="100000" sqref="AB716" name="Rango2_87_6_16_2"/>
    <protectedRange algorithmName="SHA-512" hashValue="NUll9P9xh7KbSfMYpMxsRZLfDw/y/AzW2LSWlpXVscBDqiAxmzo71xjs+a2lh+jRa7pceOC849slke4+ZKx8LA==" saltValue="8qbkKpQ+CiQuLnqgShNvXA==" spinCount="100000" sqref="T716" name="Rango2_88_6_16_2"/>
    <protectedRange algorithmName="SHA-512" hashValue="XZw03RosI/l0z9FxmTtF29EdZ7P+4+ybhqoaAAUmURojSR5XbGfjC4f2i8gMqfY+RI9JvfdCA6PSh9TduXfUxA==" saltValue="5TPtLq2WoiRSae/yaDPnTw==" spinCount="100000" sqref="U716:AA716 R716:S716" name="Rango2_99_33_3"/>
    <protectedRange algorithmName="SHA-512" hashValue="9+DNppQbWrLYYUMoJ+lyQctV2bX3Vq9kZnegLbpjTLP49It2ovUbcartuoQTeXgP+TGpY//7mDH/UQlFCKDGiA==" saltValue="KUnni6YEm00anzSSvyLqQA==" spinCount="100000" sqref="AD716" name="Rango2_44_2"/>
    <protectedRange algorithmName="SHA-512" hashValue="CHipOQaT63FWw628cQcXXJRZlrbNZ7OgmnEbDx38UmmH7z19GRYEzXFiVOzHAy1OAaAbST7g2bHZHDKQp2qm3w==" saltValue="iRVuL+373yLHv0ZHzS9qog==" spinCount="100000" sqref="AG716:AH716 AJ716" name="Rango2_88_7_5_16_2"/>
    <protectedRange algorithmName="SHA-512" hashValue="LEEeiU6pKqm7TAP46VGlz0q+evvFwpT/0iLpRuWuQ7MacbP0OGL1/FSmrIEOg2rb6M+Jla2bPbVWiGag27j87w==" saltValue="HEVt+pS5OloNDlqSnzGLLw==" spinCount="100000" sqref="AI716" name="Rango2_8_7_16_2"/>
    <protectedRange algorithmName="SHA-512" hashValue="q2z5hEFmXS0v2chiPTC/VCoDWNlnhp+Xe6Ybfxe48vIsnB/KTJQxJv+pFUnCXfZ9T6vyJopuqFFNROfQTW/JUw==" saltValue="IctfdGJb5tOTpq+KPi9vww==" spinCount="100000" sqref="AE716:AF716" name="Rango2_88_39_16_3"/>
    <protectedRange algorithmName="SHA-512" hashValue="RQ91b7oAw60DVtcgB2vRpial2kSdzJx5guGCTYUwXYkKrtrUHfiYnLf9R+SNpYXlJDYpyEJLhcWwP0EqNN86dQ==" saltValue="W3RbH3zrcY9sy39xNwXNxg==" spinCount="100000" sqref="BA716:BI716" name="Rango2_88_99_16_2"/>
    <protectedRange algorithmName="SHA-512" hashValue="fMbmUM1DQ7FuAPRNvFL5mPdHUYjQnlLFhkuaxvHguaqR7aWyDxcmJs0jLYQfQKY+oyhsMb4Lew4VL6i7um3/ew==" saltValue="ydaTm0CeH8+/cYqoL/AMaQ==" spinCount="100000" sqref="AU716 AW716:AZ716" name="Rango2_88_91_16_2"/>
    <protectedRange algorithmName="SHA-512" hashValue="CHipOQaT63FWw628cQcXXJRZlrbNZ7OgmnEbDx38UmmH7z19GRYEzXFiVOzHAy1OAaAbST7g2bHZHDKQp2qm3w==" saltValue="iRVuL+373yLHv0ZHzS9qog==" spinCount="100000" sqref="AL716" name="Rango2_88_7_5_33_2"/>
    <protectedRange algorithmName="SHA-512" hashValue="NkG6oHuDGvGBEiLAAq8MEJHEfLQUMyjihfH+DBXhT+eQW0r1yri7tOJEFRM9nbOejjjXiviq9RFo7KB7wF+xJA==" saltValue="bpjB0AAANu2X/PeR3eiFkA==" spinCount="100000" sqref="AM716:AS716" name="Rango2_88_65_16_2"/>
    <protectedRange algorithmName="SHA-512" hashValue="XZw03RosI/l0z9FxmTtF29EdZ7P+4+ybhqoaAAUmURojSR5XbGfjC4f2i8gMqfY+RI9JvfdCA6PSh9TduXfUxA==" saltValue="5TPtLq2WoiRSae/yaDPnTw==" spinCount="100000" sqref="AT716 AV716 BJ716:BK716" name="Rango2_99_50_4"/>
    <protectedRange algorithmName="SHA-512" hashValue="RQ91b7oAw60DVtcgB2vRpial2kSdzJx5guGCTYUwXYkKrtrUHfiYnLf9R+SNpYXlJDYpyEJLhcWwP0EqNN86dQ==" saltValue="W3RbH3zrcY9sy39xNwXNxg==" spinCount="100000" sqref="BV716:BY716" name="Rango2_88_99_33_2"/>
    <protectedRange algorithmName="SHA-512" hashValue="XZw03RosI/l0z9FxmTtF29EdZ7P+4+ybhqoaAAUmURojSR5XbGfjC4f2i8gMqfY+RI9JvfdCA6PSh9TduXfUxA==" saltValue="5TPtLq2WoiRSae/yaDPnTw==" spinCount="100000" sqref="BZ716:CB716 BR716:BU716" name="Rango2_99_67_2"/>
    <protectedRange algorithmName="SHA-512" hashValue="XZw03RosI/l0z9FxmTtF29EdZ7P+4+ybhqoaAAUmURojSR5XbGfjC4f2i8gMqfY+RI9JvfdCA6PSh9TduXfUxA==" saltValue="5TPtLq2WoiRSae/yaDPnTw==" spinCount="100000" sqref="CE716:CF716" name="Rango2_99_84_6"/>
    <protectedRange algorithmName="SHA-512" hashValue="XZw03RosI/l0z9FxmTtF29EdZ7P+4+ybhqoaAAUmURojSR5XbGfjC4f2i8gMqfY+RI9JvfdCA6PSh9TduXfUxA==" saltValue="5TPtLq2WoiRSae/yaDPnTw==" spinCount="100000" sqref="O717" name="Rango2_99_16_3"/>
    <protectedRange algorithmName="SHA-512" hashValue="XZw03RosI/l0z9FxmTtF29EdZ7P+4+ybhqoaAAUmURojSR5XbGfjC4f2i8gMqfY+RI9JvfdCA6PSh9TduXfUxA==" saltValue="5TPtLq2WoiRSae/yaDPnTw==" spinCount="100000" sqref="O718" name="Rango2_99_17_1"/>
    <protectedRange algorithmName="SHA-512" hashValue="KHhv3JU/LRdRrRTxxkgFceEHPZ5UzadmpZRZR3zmQRnPvkUJZuanRafIJ+qde0IWwLZSvFIQDyUAHq6v6k7XIg==" saltValue="2GKG1kCzVNNcn+vbOPuhJA==" spinCount="100000" sqref="Q717" name="Rango2_2_5_16_3"/>
    <protectedRange algorithmName="SHA-512" hashValue="KHhv3JU/LRdRrRTxxkgFceEHPZ5UzadmpZRZR3zmQRnPvkUJZuanRafIJ+qde0IWwLZSvFIQDyUAHq6v6k7XIg==" saltValue="2GKG1kCzVNNcn+vbOPuhJA==" spinCount="100000" sqref="Q718" name="Rango2_2_5_17_1"/>
    <protectedRange algorithmName="SHA-512" hashValue="fPHvtIAf3pQeZUoAI9C2/vdXMHBpqqEq+67P5Ypyu4+9IWqs3yc9TZcMWQ0THLxUwqseQPyVvakuYFtCwJHsxA==" saltValue="QHIogSs2PrwAfdqa9PAOFQ==" spinCount="100000" sqref="AC717" name="Rango2_88_5_5_16_3"/>
    <protectedRange algorithmName="SHA-512" hashValue="AYYX88LSDB6RDNMvSqt0KPGWPjBqTk56tMxTOlv5QD61MGTKAAQnSnudvNDWPN0Bbllh2qRQC+P5uq7goxjdrw==" saltValue="i/iPMewnks1FoXYOjKMEVg==" spinCount="100000" sqref="AB717" name="Rango2_87_6_16_3"/>
    <protectedRange algorithmName="SHA-512" hashValue="NUll9P9xh7KbSfMYpMxsRZLfDw/y/AzW2LSWlpXVscBDqiAxmzo71xjs+a2lh+jRa7pceOC849slke4+ZKx8LA==" saltValue="8qbkKpQ+CiQuLnqgShNvXA==" spinCount="100000" sqref="T717" name="Rango2_88_6_16_3"/>
    <protectedRange algorithmName="SHA-512" hashValue="XZw03RosI/l0z9FxmTtF29EdZ7P+4+ybhqoaAAUmURojSR5XbGfjC4f2i8gMqfY+RI9JvfdCA6PSh9TduXfUxA==" saltValue="5TPtLq2WoiRSae/yaDPnTw==" spinCount="100000" sqref="U717:AA717 R717:S717" name="Rango2_99_33_4"/>
    <protectedRange algorithmName="SHA-512" hashValue="9+DNppQbWrLYYUMoJ+lyQctV2bX3Vq9kZnegLbpjTLP49It2ovUbcartuoQTeXgP+TGpY//7mDH/UQlFCKDGiA==" saltValue="KUnni6YEm00anzSSvyLqQA==" spinCount="100000" sqref="AD717" name="Rango2_44_3"/>
    <protectedRange algorithmName="SHA-512" hashValue="fPHvtIAf3pQeZUoAI9C2/vdXMHBpqqEq+67P5Ypyu4+9IWqs3yc9TZcMWQ0THLxUwqseQPyVvakuYFtCwJHsxA==" saltValue="QHIogSs2PrwAfdqa9PAOFQ==" spinCount="100000" sqref="AC718" name="Rango2_88_5_5_17_1"/>
    <protectedRange algorithmName="SHA-512" hashValue="AYYX88LSDB6RDNMvSqt0KPGWPjBqTk56tMxTOlv5QD61MGTKAAQnSnudvNDWPN0Bbllh2qRQC+P5uq7goxjdrw==" saltValue="i/iPMewnks1FoXYOjKMEVg==" spinCount="100000" sqref="AB718" name="Rango2_87_6_17_1"/>
    <protectedRange algorithmName="SHA-512" hashValue="NUll9P9xh7KbSfMYpMxsRZLfDw/y/AzW2LSWlpXVscBDqiAxmzo71xjs+a2lh+jRa7pceOC849slke4+ZKx8LA==" saltValue="8qbkKpQ+CiQuLnqgShNvXA==" spinCount="100000" sqref="T718" name="Rango2_88_6_17_1"/>
    <protectedRange algorithmName="SHA-512" hashValue="XZw03RosI/l0z9FxmTtF29EdZ7P+4+ybhqoaAAUmURojSR5XbGfjC4f2i8gMqfY+RI9JvfdCA6PSh9TduXfUxA==" saltValue="5TPtLq2WoiRSae/yaDPnTw==" spinCount="100000" sqref="R718:S718 U718:AA718" name="Rango2_99_34_2"/>
    <protectedRange algorithmName="SHA-512" hashValue="9+DNppQbWrLYYUMoJ+lyQctV2bX3Vq9kZnegLbpjTLP49It2ovUbcartuoQTeXgP+TGpY//7mDH/UQlFCKDGiA==" saltValue="KUnni6YEm00anzSSvyLqQA==" spinCount="100000" sqref="AD718" name="Rango2_45_1"/>
    <protectedRange algorithmName="SHA-512" hashValue="CHipOQaT63FWw628cQcXXJRZlrbNZ7OgmnEbDx38UmmH7z19GRYEzXFiVOzHAy1OAaAbST7g2bHZHDKQp2qm3w==" saltValue="iRVuL+373yLHv0ZHzS9qog==" spinCount="100000" sqref="AG717:AH717 AJ717" name="Rango2_88_7_5_16_3"/>
    <protectedRange algorithmName="SHA-512" hashValue="LEEeiU6pKqm7TAP46VGlz0q+evvFwpT/0iLpRuWuQ7MacbP0OGL1/FSmrIEOg2rb6M+Jla2bPbVWiGag27j87w==" saltValue="HEVt+pS5OloNDlqSnzGLLw==" spinCount="100000" sqref="AI717" name="Rango2_8_7_16_3"/>
    <protectedRange algorithmName="SHA-512" hashValue="q2z5hEFmXS0v2chiPTC/VCoDWNlnhp+Xe6Ybfxe48vIsnB/KTJQxJv+pFUnCXfZ9T6vyJopuqFFNROfQTW/JUw==" saltValue="IctfdGJb5tOTpq+KPi9vww==" spinCount="100000" sqref="AE717:AF717" name="Rango2_88_39_16_4"/>
    <protectedRange algorithmName="SHA-512" hashValue="CHipOQaT63FWw628cQcXXJRZlrbNZ7OgmnEbDx38UmmH7z19GRYEzXFiVOzHAy1OAaAbST7g2bHZHDKQp2qm3w==" saltValue="iRVuL+373yLHv0ZHzS9qog==" spinCount="100000" sqref="AG718:AH718 AJ718" name="Rango2_88_7_5_17_1"/>
    <protectedRange algorithmName="SHA-512" hashValue="LEEeiU6pKqm7TAP46VGlz0q+evvFwpT/0iLpRuWuQ7MacbP0OGL1/FSmrIEOg2rb6M+Jla2bPbVWiGag27j87w==" saltValue="HEVt+pS5OloNDlqSnzGLLw==" spinCount="100000" sqref="AI718" name="Rango2_8_7_17_1"/>
    <protectedRange algorithmName="SHA-512" hashValue="q2z5hEFmXS0v2chiPTC/VCoDWNlnhp+Xe6Ybfxe48vIsnB/KTJQxJv+pFUnCXfZ9T6vyJopuqFFNROfQTW/JUw==" saltValue="IctfdGJb5tOTpq+KPi9vww==" spinCount="100000" sqref="AE718:AF718" name="Rango2_88_39_17_2"/>
    <protectedRange algorithmName="SHA-512" hashValue="RQ91b7oAw60DVtcgB2vRpial2kSdzJx5guGCTYUwXYkKrtrUHfiYnLf9R+SNpYXlJDYpyEJLhcWwP0EqNN86dQ==" saltValue="W3RbH3zrcY9sy39xNwXNxg==" spinCount="100000" sqref="BA717:BI717" name="Rango2_88_99_16_3"/>
    <protectedRange algorithmName="SHA-512" hashValue="fMbmUM1DQ7FuAPRNvFL5mPdHUYjQnlLFhkuaxvHguaqR7aWyDxcmJs0jLYQfQKY+oyhsMb4Lew4VL6i7um3/ew==" saltValue="ydaTm0CeH8+/cYqoL/AMaQ==" spinCount="100000" sqref="AU717 AW717:AZ717" name="Rango2_88_91_16_3"/>
    <protectedRange algorithmName="SHA-512" hashValue="CHipOQaT63FWw628cQcXXJRZlrbNZ7OgmnEbDx38UmmH7z19GRYEzXFiVOzHAy1OAaAbST7g2bHZHDKQp2qm3w==" saltValue="iRVuL+373yLHv0ZHzS9qog==" spinCount="100000" sqref="AL717" name="Rango2_88_7_5_33_3"/>
    <protectedRange algorithmName="SHA-512" hashValue="NkG6oHuDGvGBEiLAAq8MEJHEfLQUMyjihfH+DBXhT+eQW0r1yri7tOJEFRM9nbOejjjXiviq9RFo7KB7wF+xJA==" saltValue="bpjB0AAANu2X/PeR3eiFkA==" spinCount="100000" sqref="AM717:AS717" name="Rango2_88_65_16_3"/>
    <protectedRange algorithmName="SHA-512" hashValue="XZw03RosI/l0z9FxmTtF29EdZ7P+4+ybhqoaAAUmURojSR5XbGfjC4f2i8gMqfY+RI9JvfdCA6PSh9TduXfUxA==" saltValue="5TPtLq2WoiRSae/yaDPnTw==" spinCount="100000" sqref="AT717 AV717 BJ717:BK717" name="Rango2_99_50_5"/>
    <protectedRange algorithmName="SHA-512" hashValue="RQ91b7oAw60DVtcgB2vRpial2kSdzJx5guGCTYUwXYkKrtrUHfiYnLf9R+SNpYXlJDYpyEJLhcWwP0EqNN86dQ==" saltValue="W3RbH3zrcY9sy39xNwXNxg==" spinCount="100000" sqref="BA718:BI718" name="Rango2_88_99_17_1"/>
    <protectedRange algorithmName="SHA-512" hashValue="fMbmUM1DQ7FuAPRNvFL5mPdHUYjQnlLFhkuaxvHguaqR7aWyDxcmJs0jLYQfQKY+oyhsMb4Lew4VL6i7um3/ew==" saltValue="ydaTm0CeH8+/cYqoL/AMaQ==" spinCount="100000" sqref="AU718 AW718:AZ718" name="Rango2_88_91_17_1"/>
    <protectedRange algorithmName="SHA-512" hashValue="CHipOQaT63FWw628cQcXXJRZlrbNZ7OgmnEbDx38UmmH7z19GRYEzXFiVOzHAy1OAaAbST7g2bHZHDKQp2qm3w==" saltValue="iRVuL+373yLHv0ZHzS9qog==" spinCount="100000" sqref="AL718" name="Rango2_88_7_5_34_1"/>
    <protectedRange algorithmName="SHA-512" hashValue="NkG6oHuDGvGBEiLAAq8MEJHEfLQUMyjihfH+DBXhT+eQW0r1yri7tOJEFRM9nbOejjjXiviq9RFo7KB7wF+xJA==" saltValue="bpjB0AAANu2X/PeR3eiFkA==" spinCount="100000" sqref="AM718:AS718" name="Rango2_88_65_17_1"/>
    <protectedRange algorithmName="SHA-512" hashValue="XZw03RosI/l0z9FxmTtF29EdZ7P+4+ybhqoaAAUmURojSR5XbGfjC4f2i8gMqfY+RI9JvfdCA6PSh9TduXfUxA==" saltValue="5TPtLq2WoiRSae/yaDPnTw==" spinCount="100000" sqref="AT718 AV718 BJ718:BK718" name="Rango2_99_51_2"/>
    <protectedRange algorithmName="SHA-512" hashValue="RQ91b7oAw60DVtcgB2vRpial2kSdzJx5guGCTYUwXYkKrtrUHfiYnLf9R+SNpYXlJDYpyEJLhcWwP0EqNN86dQ==" saltValue="W3RbH3zrcY9sy39xNwXNxg==" spinCount="100000" sqref="BV717:BY717" name="Rango2_88_99_33_3"/>
    <protectedRange algorithmName="SHA-512" hashValue="XZw03RosI/l0z9FxmTtF29EdZ7P+4+ybhqoaAAUmURojSR5XbGfjC4f2i8gMqfY+RI9JvfdCA6PSh9TduXfUxA==" saltValue="5TPtLq2WoiRSae/yaDPnTw==" spinCount="100000" sqref="BZ717:CB717 BR717:BU717" name="Rango2_99_67_3"/>
    <protectedRange algorithmName="SHA-512" hashValue="RQ91b7oAw60DVtcgB2vRpial2kSdzJx5guGCTYUwXYkKrtrUHfiYnLf9R+SNpYXlJDYpyEJLhcWwP0EqNN86dQ==" saltValue="W3RbH3zrcY9sy39xNwXNxg==" spinCount="100000" sqref="BV718:BY718" name="Rango2_88_99_34_1"/>
    <protectedRange algorithmName="SHA-512" hashValue="XZw03RosI/l0z9FxmTtF29EdZ7P+4+ybhqoaAAUmURojSR5XbGfjC4f2i8gMqfY+RI9JvfdCA6PSh9TduXfUxA==" saltValue="5TPtLq2WoiRSae/yaDPnTw==" spinCount="100000" sqref="BZ718:CB718 BR718:BU718" name="Rango2_99_68_2"/>
    <protectedRange algorithmName="SHA-512" hashValue="XZw03RosI/l0z9FxmTtF29EdZ7P+4+ybhqoaAAUmURojSR5XbGfjC4f2i8gMqfY+RI9JvfdCA6PSh9TduXfUxA==" saltValue="5TPtLq2WoiRSae/yaDPnTw==" spinCount="100000" sqref="CE717:CF717" name="Rango2_99_84_7"/>
    <protectedRange algorithmName="SHA-512" hashValue="XZw03RosI/l0z9FxmTtF29EdZ7P+4+ybhqoaAAUmURojSR5XbGfjC4f2i8gMqfY+RI9JvfdCA6PSh9TduXfUxA==" saltValue="5TPtLq2WoiRSae/yaDPnTw==" spinCount="100000" sqref="CE718:CF718" name="Rango2_99_85_1"/>
    <protectedRange algorithmName="SHA-512" hashValue="XZw03RosI/l0z9FxmTtF29EdZ7P+4+ybhqoaAAUmURojSR5XbGfjC4f2i8gMqfY+RI9JvfdCA6PSh9TduXfUxA==" saltValue="5TPtLq2WoiRSae/yaDPnTw==" spinCount="100000" sqref="O719" name="Rango2_99_17_2"/>
    <protectedRange algorithmName="SHA-512" hashValue="KHhv3JU/LRdRrRTxxkgFceEHPZ5UzadmpZRZR3zmQRnPvkUJZuanRafIJ+qde0IWwLZSvFIQDyUAHq6v6k7XIg==" saltValue="2GKG1kCzVNNcn+vbOPuhJA==" spinCount="100000" sqref="Q719" name="Rango2_2_5_17_2"/>
    <protectedRange algorithmName="SHA-512" hashValue="fPHvtIAf3pQeZUoAI9C2/vdXMHBpqqEq+67P5Ypyu4+9IWqs3yc9TZcMWQ0THLxUwqseQPyVvakuYFtCwJHsxA==" saltValue="QHIogSs2PrwAfdqa9PAOFQ==" spinCount="100000" sqref="AC719" name="Rango2_88_5_5_17_2"/>
    <protectedRange algorithmName="SHA-512" hashValue="AYYX88LSDB6RDNMvSqt0KPGWPjBqTk56tMxTOlv5QD61MGTKAAQnSnudvNDWPN0Bbllh2qRQC+P5uq7goxjdrw==" saltValue="i/iPMewnks1FoXYOjKMEVg==" spinCount="100000" sqref="AB719" name="Rango2_87_6_17_2"/>
    <protectedRange algorithmName="SHA-512" hashValue="NUll9P9xh7KbSfMYpMxsRZLfDw/y/AzW2LSWlpXVscBDqiAxmzo71xjs+a2lh+jRa7pceOC849slke4+ZKx8LA==" saltValue="8qbkKpQ+CiQuLnqgShNvXA==" spinCount="100000" sqref="T719" name="Rango2_88_6_17_2"/>
    <protectedRange algorithmName="SHA-512" hashValue="XZw03RosI/l0z9FxmTtF29EdZ7P+4+ybhqoaAAUmURojSR5XbGfjC4f2i8gMqfY+RI9JvfdCA6PSh9TduXfUxA==" saltValue="5TPtLq2WoiRSae/yaDPnTw==" spinCount="100000" sqref="R719:S719 U719:AA719" name="Rango2_99_34_3"/>
    <protectedRange algorithmName="SHA-512" hashValue="9+DNppQbWrLYYUMoJ+lyQctV2bX3Vq9kZnegLbpjTLP49It2ovUbcartuoQTeXgP+TGpY//7mDH/UQlFCKDGiA==" saltValue="KUnni6YEm00anzSSvyLqQA==" spinCount="100000" sqref="AD719" name="Rango2_45_2"/>
    <protectedRange algorithmName="SHA-512" hashValue="CHipOQaT63FWw628cQcXXJRZlrbNZ7OgmnEbDx38UmmH7z19GRYEzXFiVOzHAy1OAaAbST7g2bHZHDKQp2qm3w==" saltValue="iRVuL+373yLHv0ZHzS9qog==" spinCount="100000" sqref="AG719:AH719 AJ719" name="Rango2_88_7_5_17_2"/>
    <protectedRange algorithmName="SHA-512" hashValue="LEEeiU6pKqm7TAP46VGlz0q+evvFwpT/0iLpRuWuQ7MacbP0OGL1/FSmrIEOg2rb6M+Jla2bPbVWiGag27j87w==" saltValue="HEVt+pS5OloNDlqSnzGLLw==" spinCount="100000" sqref="AI719" name="Rango2_8_7_17_2"/>
    <protectedRange algorithmName="SHA-512" hashValue="q2z5hEFmXS0v2chiPTC/VCoDWNlnhp+Xe6Ybfxe48vIsnB/KTJQxJv+pFUnCXfZ9T6vyJopuqFFNROfQTW/JUw==" saltValue="IctfdGJb5tOTpq+KPi9vww==" spinCount="100000" sqref="AE719:AF719" name="Rango2_88_39_17_3"/>
    <protectedRange algorithmName="SHA-512" hashValue="RQ91b7oAw60DVtcgB2vRpial2kSdzJx5guGCTYUwXYkKrtrUHfiYnLf9R+SNpYXlJDYpyEJLhcWwP0EqNN86dQ==" saltValue="W3RbH3zrcY9sy39xNwXNxg==" spinCount="100000" sqref="BA719:BI719" name="Rango2_88_99_17_2"/>
    <protectedRange algorithmName="SHA-512" hashValue="fMbmUM1DQ7FuAPRNvFL5mPdHUYjQnlLFhkuaxvHguaqR7aWyDxcmJs0jLYQfQKY+oyhsMb4Lew4VL6i7um3/ew==" saltValue="ydaTm0CeH8+/cYqoL/AMaQ==" spinCount="100000" sqref="AU719 AW719:AZ719" name="Rango2_88_91_17_2"/>
    <protectedRange algorithmName="SHA-512" hashValue="CHipOQaT63FWw628cQcXXJRZlrbNZ7OgmnEbDx38UmmH7z19GRYEzXFiVOzHAy1OAaAbST7g2bHZHDKQp2qm3w==" saltValue="iRVuL+373yLHv0ZHzS9qog==" spinCount="100000" sqref="AL719" name="Rango2_88_7_5_34_2"/>
    <protectedRange algorithmName="SHA-512" hashValue="NkG6oHuDGvGBEiLAAq8MEJHEfLQUMyjihfH+DBXhT+eQW0r1yri7tOJEFRM9nbOejjjXiviq9RFo7KB7wF+xJA==" saltValue="bpjB0AAANu2X/PeR3eiFkA==" spinCount="100000" sqref="AM719:AS719" name="Rango2_88_65_17_2"/>
    <protectedRange algorithmName="SHA-512" hashValue="XZw03RosI/l0z9FxmTtF29EdZ7P+4+ybhqoaAAUmURojSR5XbGfjC4f2i8gMqfY+RI9JvfdCA6PSh9TduXfUxA==" saltValue="5TPtLq2WoiRSae/yaDPnTw==" spinCount="100000" sqref="AT719 AV719 BJ719:BL719" name="Rango2_99_51_3"/>
    <protectedRange algorithmName="SHA-512" hashValue="RQ91b7oAw60DVtcgB2vRpial2kSdzJx5guGCTYUwXYkKrtrUHfiYnLf9R+SNpYXlJDYpyEJLhcWwP0EqNN86dQ==" saltValue="W3RbH3zrcY9sy39xNwXNxg==" spinCount="100000" sqref="BV719:BY719" name="Rango2_88_99_34_2"/>
    <protectedRange algorithmName="SHA-512" hashValue="XZw03RosI/l0z9FxmTtF29EdZ7P+4+ybhqoaAAUmURojSR5XbGfjC4f2i8gMqfY+RI9JvfdCA6PSh9TduXfUxA==" saltValue="5TPtLq2WoiRSae/yaDPnTw==" spinCount="100000" sqref="BZ719:CB719 BR719:BU719" name="Rango2_99_68_3"/>
    <protectedRange algorithmName="SHA-512" hashValue="XZw03RosI/l0z9FxmTtF29EdZ7P+4+ybhqoaAAUmURojSR5XbGfjC4f2i8gMqfY+RI9JvfdCA6PSh9TduXfUxA==" saltValue="5TPtLq2WoiRSae/yaDPnTw==" spinCount="100000" sqref="CE719:CF719" name="Rango2_99_85_2"/>
    <protectedRange algorithmName="SHA-512" hashValue="XZw03RosI/l0z9FxmTtF29EdZ7P+4+ybhqoaAAUmURojSR5XbGfjC4f2i8gMqfY+RI9JvfdCA6PSh9TduXfUxA==" saltValue="5TPtLq2WoiRSae/yaDPnTw==" spinCount="100000" sqref="O720" name="Rango2_99_17_3"/>
    <protectedRange algorithmName="SHA-512" hashValue="KHhv3JU/LRdRrRTxxkgFceEHPZ5UzadmpZRZR3zmQRnPvkUJZuanRafIJ+qde0IWwLZSvFIQDyUAHq6v6k7XIg==" saltValue="2GKG1kCzVNNcn+vbOPuhJA==" spinCount="100000" sqref="Q720" name="Rango2_2_5_17_3"/>
    <protectedRange algorithmName="SHA-512" hashValue="fPHvtIAf3pQeZUoAI9C2/vdXMHBpqqEq+67P5Ypyu4+9IWqs3yc9TZcMWQ0THLxUwqseQPyVvakuYFtCwJHsxA==" saltValue="QHIogSs2PrwAfdqa9PAOFQ==" spinCount="100000" sqref="AC720" name="Rango2_88_5_5_17_3"/>
    <protectedRange algorithmName="SHA-512" hashValue="AYYX88LSDB6RDNMvSqt0KPGWPjBqTk56tMxTOlv5QD61MGTKAAQnSnudvNDWPN0Bbllh2qRQC+P5uq7goxjdrw==" saltValue="i/iPMewnks1FoXYOjKMEVg==" spinCount="100000" sqref="AB720" name="Rango2_87_6_17_3"/>
    <protectedRange algorithmName="SHA-512" hashValue="NUll9P9xh7KbSfMYpMxsRZLfDw/y/AzW2LSWlpXVscBDqiAxmzo71xjs+a2lh+jRa7pceOC849slke4+ZKx8LA==" saltValue="8qbkKpQ+CiQuLnqgShNvXA==" spinCount="100000" sqref="T720" name="Rango2_88_6_17_3"/>
    <protectedRange algorithmName="SHA-512" hashValue="XZw03RosI/l0z9FxmTtF29EdZ7P+4+ybhqoaAAUmURojSR5XbGfjC4f2i8gMqfY+RI9JvfdCA6PSh9TduXfUxA==" saltValue="5TPtLq2WoiRSae/yaDPnTw==" spinCount="100000" sqref="R720:S720 U720:AA720" name="Rango2_99_34_4"/>
    <protectedRange algorithmName="SHA-512" hashValue="9+DNppQbWrLYYUMoJ+lyQctV2bX3Vq9kZnegLbpjTLP49It2ovUbcartuoQTeXgP+TGpY//7mDH/UQlFCKDGiA==" saltValue="KUnni6YEm00anzSSvyLqQA==" spinCount="100000" sqref="AD720" name="Rango2_45_3"/>
    <protectedRange algorithmName="SHA-512" hashValue="CHipOQaT63FWw628cQcXXJRZlrbNZ7OgmnEbDx38UmmH7z19GRYEzXFiVOzHAy1OAaAbST7g2bHZHDKQp2qm3w==" saltValue="iRVuL+373yLHv0ZHzS9qog==" spinCount="100000" sqref="AG720:AH720 AJ720" name="Rango2_88_7_5_17_3"/>
    <protectedRange algorithmName="SHA-512" hashValue="LEEeiU6pKqm7TAP46VGlz0q+evvFwpT/0iLpRuWuQ7MacbP0OGL1/FSmrIEOg2rb6M+Jla2bPbVWiGag27j87w==" saltValue="HEVt+pS5OloNDlqSnzGLLw==" spinCount="100000" sqref="AI720" name="Rango2_8_7_17_3"/>
    <protectedRange algorithmName="SHA-512" hashValue="q2z5hEFmXS0v2chiPTC/VCoDWNlnhp+Xe6Ybfxe48vIsnB/KTJQxJv+pFUnCXfZ9T6vyJopuqFFNROfQTW/JUw==" saltValue="IctfdGJb5tOTpq+KPi9vww==" spinCount="100000" sqref="AE720:AF720" name="Rango2_88_39_17_4"/>
    <protectedRange algorithmName="SHA-512" hashValue="RQ91b7oAw60DVtcgB2vRpial2kSdzJx5guGCTYUwXYkKrtrUHfiYnLf9R+SNpYXlJDYpyEJLhcWwP0EqNN86dQ==" saltValue="W3RbH3zrcY9sy39xNwXNxg==" spinCount="100000" sqref="BA720:BI720" name="Rango2_88_99_17_3"/>
    <protectedRange algorithmName="SHA-512" hashValue="fMbmUM1DQ7FuAPRNvFL5mPdHUYjQnlLFhkuaxvHguaqR7aWyDxcmJs0jLYQfQKY+oyhsMb4Lew4VL6i7um3/ew==" saltValue="ydaTm0CeH8+/cYqoL/AMaQ==" spinCount="100000" sqref="AU720 AW720:AZ720" name="Rango2_88_91_17_3"/>
    <protectedRange algorithmName="SHA-512" hashValue="CHipOQaT63FWw628cQcXXJRZlrbNZ7OgmnEbDx38UmmH7z19GRYEzXFiVOzHAy1OAaAbST7g2bHZHDKQp2qm3w==" saltValue="iRVuL+373yLHv0ZHzS9qog==" spinCount="100000" sqref="AL720" name="Rango2_88_7_5_34_3"/>
    <protectedRange algorithmName="SHA-512" hashValue="NkG6oHuDGvGBEiLAAq8MEJHEfLQUMyjihfH+DBXhT+eQW0r1yri7tOJEFRM9nbOejjjXiviq9RFo7KB7wF+xJA==" saltValue="bpjB0AAANu2X/PeR3eiFkA==" spinCount="100000" sqref="AM720:AS720" name="Rango2_88_65_17_3"/>
    <protectedRange algorithmName="SHA-512" hashValue="XZw03RosI/l0z9FxmTtF29EdZ7P+4+ybhqoaAAUmURojSR5XbGfjC4f2i8gMqfY+RI9JvfdCA6PSh9TduXfUxA==" saltValue="5TPtLq2WoiRSae/yaDPnTw==" spinCount="100000" sqref="AT720 AV720 BJ720:BK720" name="Rango2_99_51_4"/>
    <protectedRange algorithmName="SHA-512" hashValue="RQ91b7oAw60DVtcgB2vRpial2kSdzJx5guGCTYUwXYkKrtrUHfiYnLf9R+SNpYXlJDYpyEJLhcWwP0EqNN86dQ==" saltValue="W3RbH3zrcY9sy39xNwXNxg==" spinCount="100000" sqref="BV720:BY720" name="Rango2_88_99_34_3"/>
    <protectedRange algorithmName="SHA-512" hashValue="XZw03RosI/l0z9FxmTtF29EdZ7P+4+ybhqoaAAUmURojSR5XbGfjC4f2i8gMqfY+RI9JvfdCA6PSh9TduXfUxA==" saltValue="5TPtLq2WoiRSae/yaDPnTw==" spinCount="100000" sqref="BZ720:CB720 BR720:BU720" name="Rango2_99_68_4"/>
    <protectedRange algorithmName="SHA-512" hashValue="XZw03RosI/l0z9FxmTtF29EdZ7P+4+ybhqoaAAUmURojSR5XbGfjC4f2i8gMqfY+RI9JvfdCA6PSh9TduXfUxA==" saltValue="5TPtLq2WoiRSae/yaDPnTw==" spinCount="100000" sqref="CE720:CF720" name="Rango2_99_85_3"/>
    <protectedRange algorithmName="SHA-512" hashValue="XZw03RosI/l0z9FxmTtF29EdZ7P+4+ybhqoaAAUmURojSR5XbGfjC4f2i8gMqfY+RI9JvfdCA6PSh9TduXfUxA==" saltValue="5TPtLq2WoiRSae/yaDPnTw==" spinCount="100000" sqref="O721" name="Rango2_99_17_4"/>
    <protectedRange algorithmName="SHA-512" hashValue="KHhv3JU/LRdRrRTxxkgFceEHPZ5UzadmpZRZR3zmQRnPvkUJZuanRafIJ+qde0IWwLZSvFIQDyUAHq6v6k7XIg==" saltValue="2GKG1kCzVNNcn+vbOPuhJA==" spinCount="100000" sqref="Q721" name="Rango2_2_5_17_4"/>
    <protectedRange algorithmName="SHA-512" hashValue="fPHvtIAf3pQeZUoAI9C2/vdXMHBpqqEq+67P5Ypyu4+9IWqs3yc9TZcMWQ0THLxUwqseQPyVvakuYFtCwJHsxA==" saltValue="QHIogSs2PrwAfdqa9PAOFQ==" spinCount="100000" sqref="AC721" name="Rango2_88_5_5_17_4"/>
    <protectedRange algorithmName="SHA-512" hashValue="AYYX88LSDB6RDNMvSqt0KPGWPjBqTk56tMxTOlv5QD61MGTKAAQnSnudvNDWPN0Bbllh2qRQC+P5uq7goxjdrw==" saltValue="i/iPMewnks1FoXYOjKMEVg==" spinCount="100000" sqref="AB721" name="Rango2_87_6_17_4"/>
    <protectedRange algorithmName="SHA-512" hashValue="NUll9P9xh7KbSfMYpMxsRZLfDw/y/AzW2LSWlpXVscBDqiAxmzo71xjs+a2lh+jRa7pceOC849slke4+ZKx8LA==" saltValue="8qbkKpQ+CiQuLnqgShNvXA==" spinCount="100000" sqref="T721" name="Rango2_88_6_17_4"/>
    <protectedRange algorithmName="SHA-512" hashValue="XZw03RosI/l0z9FxmTtF29EdZ7P+4+ybhqoaAAUmURojSR5XbGfjC4f2i8gMqfY+RI9JvfdCA6PSh9TduXfUxA==" saltValue="5TPtLq2WoiRSae/yaDPnTw==" spinCount="100000" sqref="R721:S721 U721:AA721" name="Rango2_99_34_5"/>
    <protectedRange algorithmName="SHA-512" hashValue="9+DNppQbWrLYYUMoJ+lyQctV2bX3Vq9kZnegLbpjTLP49It2ovUbcartuoQTeXgP+TGpY//7mDH/UQlFCKDGiA==" saltValue="KUnni6YEm00anzSSvyLqQA==" spinCount="100000" sqref="AD721" name="Rango2_45_4"/>
    <protectedRange algorithmName="SHA-512" hashValue="CHipOQaT63FWw628cQcXXJRZlrbNZ7OgmnEbDx38UmmH7z19GRYEzXFiVOzHAy1OAaAbST7g2bHZHDKQp2qm3w==" saltValue="iRVuL+373yLHv0ZHzS9qog==" spinCount="100000" sqref="AG721:AH721 AJ721" name="Rango2_88_7_5_17_4"/>
    <protectedRange algorithmName="SHA-512" hashValue="LEEeiU6pKqm7TAP46VGlz0q+evvFwpT/0iLpRuWuQ7MacbP0OGL1/FSmrIEOg2rb6M+Jla2bPbVWiGag27j87w==" saltValue="HEVt+pS5OloNDlqSnzGLLw==" spinCount="100000" sqref="AI721" name="Rango2_8_7_17_4"/>
    <protectedRange algorithmName="SHA-512" hashValue="q2z5hEFmXS0v2chiPTC/VCoDWNlnhp+Xe6Ybfxe48vIsnB/KTJQxJv+pFUnCXfZ9T6vyJopuqFFNROfQTW/JUw==" saltValue="IctfdGJb5tOTpq+KPi9vww==" spinCount="100000" sqref="AE721:AF721" name="Rango2_88_39_17_5"/>
    <protectedRange algorithmName="SHA-512" hashValue="RQ91b7oAw60DVtcgB2vRpial2kSdzJx5guGCTYUwXYkKrtrUHfiYnLf9R+SNpYXlJDYpyEJLhcWwP0EqNN86dQ==" saltValue="W3RbH3zrcY9sy39xNwXNxg==" spinCount="100000" sqref="BA721:BI721" name="Rango2_88_99_17_4"/>
    <protectedRange algorithmName="SHA-512" hashValue="fMbmUM1DQ7FuAPRNvFL5mPdHUYjQnlLFhkuaxvHguaqR7aWyDxcmJs0jLYQfQKY+oyhsMb4Lew4VL6i7um3/ew==" saltValue="ydaTm0CeH8+/cYqoL/AMaQ==" spinCount="100000" sqref="AU721 AW721:AZ721" name="Rango2_88_91_17_4"/>
    <protectedRange algorithmName="SHA-512" hashValue="CHipOQaT63FWw628cQcXXJRZlrbNZ7OgmnEbDx38UmmH7z19GRYEzXFiVOzHAy1OAaAbST7g2bHZHDKQp2qm3w==" saltValue="iRVuL+373yLHv0ZHzS9qog==" spinCount="100000" sqref="AL721" name="Rango2_88_7_5_34_4"/>
    <protectedRange algorithmName="SHA-512" hashValue="NkG6oHuDGvGBEiLAAq8MEJHEfLQUMyjihfH+DBXhT+eQW0r1yri7tOJEFRM9nbOejjjXiviq9RFo7KB7wF+xJA==" saltValue="bpjB0AAANu2X/PeR3eiFkA==" spinCount="100000" sqref="AM721:AS721" name="Rango2_88_65_17_4"/>
    <protectedRange algorithmName="SHA-512" hashValue="XZw03RosI/l0z9FxmTtF29EdZ7P+4+ybhqoaAAUmURojSR5XbGfjC4f2i8gMqfY+RI9JvfdCA6PSh9TduXfUxA==" saltValue="5TPtLq2WoiRSae/yaDPnTw==" spinCount="100000" sqref="AT721 AV721 BJ721:BL721" name="Rango2_99_51_5"/>
    <protectedRange algorithmName="SHA-512" hashValue="RQ91b7oAw60DVtcgB2vRpial2kSdzJx5guGCTYUwXYkKrtrUHfiYnLf9R+SNpYXlJDYpyEJLhcWwP0EqNN86dQ==" saltValue="W3RbH3zrcY9sy39xNwXNxg==" spinCount="100000" sqref="BV721:BY721" name="Rango2_88_99_34_4"/>
    <protectedRange algorithmName="SHA-512" hashValue="XZw03RosI/l0z9FxmTtF29EdZ7P+4+ybhqoaAAUmURojSR5XbGfjC4f2i8gMqfY+RI9JvfdCA6PSh9TduXfUxA==" saltValue="5TPtLq2WoiRSae/yaDPnTw==" spinCount="100000" sqref="BZ721:CB721 BR721:BU721" name="Rango2_99_68_5"/>
    <protectedRange algorithmName="SHA-512" hashValue="XZw03RosI/l0z9FxmTtF29EdZ7P+4+ybhqoaAAUmURojSR5XbGfjC4f2i8gMqfY+RI9JvfdCA6PSh9TduXfUxA==" saltValue="5TPtLq2WoiRSae/yaDPnTw==" spinCount="100000" sqref="CE721:CF721" name="Rango2_99_85_4"/>
    <protectedRange algorithmName="SHA-512" hashValue="XZw03RosI/l0z9FxmTtF29EdZ7P+4+ybhqoaAAUmURojSR5XbGfjC4f2i8gMqfY+RI9JvfdCA6PSh9TduXfUxA==" saltValue="5TPtLq2WoiRSae/yaDPnTw==" spinCount="100000" sqref="O722" name="Rango2_99_17_5"/>
    <protectedRange algorithmName="SHA-512" hashValue="KHhv3JU/LRdRrRTxxkgFceEHPZ5UzadmpZRZR3zmQRnPvkUJZuanRafIJ+qde0IWwLZSvFIQDyUAHq6v6k7XIg==" saltValue="2GKG1kCzVNNcn+vbOPuhJA==" spinCount="100000" sqref="Q722" name="Rango2_2_5_17_5"/>
    <protectedRange algorithmName="SHA-512" hashValue="fPHvtIAf3pQeZUoAI9C2/vdXMHBpqqEq+67P5Ypyu4+9IWqs3yc9TZcMWQ0THLxUwqseQPyVvakuYFtCwJHsxA==" saltValue="QHIogSs2PrwAfdqa9PAOFQ==" spinCount="100000" sqref="AC722" name="Rango2_88_5_5_17_5"/>
    <protectedRange algorithmName="SHA-512" hashValue="AYYX88LSDB6RDNMvSqt0KPGWPjBqTk56tMxTOlv5QD61MGTKAAQnSnudvNDWPN0Bbllh2qRQC+P5uq7goxjdrw==" saltValue="i/iPMewnks1FoXYOjKMEVg==" spinCount="100000" sqref="AB722" name="Rango2_87_6_17_5"/>
    <protectedRange algorithmName="SHA-512" hashValue="NUll9P9xh7KbSfMYpMxsRZLfDw/y/AzW2LSWlpXVscBDqiAxmzo71xjs+a2lh+jRa7pceOC849slke4+ZKx8LA==" saltValue="8qbkKpQ+CiQuLnqgShNvXA==" spinCount="100000" sqref="T722" name="Rango2_88_6_17_5"/>
    <protectedRange algorithmName="SHA-512" hashValue="XZw03RosI/l0z9FxmTtF29EdZ7P+4+ybhqoaAAUmURojSR5XbGfjC4f2i8gMqfY+RI9JvfdCA6PSh9TduXfUxA==" saltValue="5TPtLq2WoiRSae/yaDPnTw==" spinCount="100000" sqref="R722:S722 U722:AA722" name="Rango2_99_34_6"/>
    <protectedRange algorithmName="SHA-512" hashValue="9+DNppQbWrLYYUMoJ+lyQctV2bX3Vq9kZnegLbpjTLP49It2ovUbcartuoQTeXgP+TGpY//7mDH/UQlFCKDGiA==" saltValue="KUnni6YEm00anzSSvyLqQA==" spinCount="100000" sqref="AD722" name="Rango2_45_5"/>
    <protectedRange algorithmName="SHA-512" hashValue="CHipOQaT63FWw628cQcXXJRZlrbNZ7OgmnEbDx38UmmH7z19GRYEzXFiVOzHAy1OAaAbST7g2bHZHDKQp2qm3w==" saltValue="iRVuL+373yLHv0ZHzS9qog==" spinCount="100000" sqref="AG722:AH722 AJ722" name="Rango2_88_7_5_17_5"/>
    <protectedRange algorithmName="SHA-512" hashValue="LEEeiU6pKqm7TAP46VGlz0q+evvFwpT/0iLpRuWuQ7MacbP0OGL1/FSmrIEOg2rb6M+Jla2bPbVWiGag27j87w==" saltValue="HEVt+pS5OloNDlqSnzGLLw==" spinCount="100000" sqref="AI722" name="Rango2_8_7_17_5"/>
    <protectedRange algorithmName="SHA-512" hashValue="q2z5hEFmXS0v2chiPTC/VCoDWNlnhp+Xe6Ybfxe48vIsnB/KTJQxJv+pFUnCXfZ9T6vyJopuqFFNROfQTW/JUw==" saltValue="IctfdGJb5tOTpq+KPi9vww==" spinCount="100000" sqref="AE722:AF722" name="Rango2_88_39_17_6"/>
    <protectedRange algorithmName="SHA-512" hashValue="RQ91b7oAw60DVtcgB2vRpial2kSdzJx5guGCTYUwXYkKrtrUHfiYnLf9R+SNpYXlJDYpyEJLhcWwP0EqNN86dQ==" saltValue="W3RbH3zrcY9sy39xNwXNxg==" spinCount="100000" sqref="BA722:BI722" name="Rango2_88_99_17_5"/>
    <protectedRange algorithmName="SHA-512" hashValue="fMbmUM1DQ7FuAPRNvFL5mPdHUYjQnlLFhkuaxvHguaqR7aWyDxcmJs0jLYQfQKY+oyhsMb4Lew4VL6i7um3/ew==" saltValue="ydaTm0CeH8+/cYqoL/AMaQ==" spinCount="100000" sqref="AU722 AW722:AZ722" name="Rango2_88_91_17_5"/>
    <protectedRange algorithmName="SHA-512" hashValue="CHipOQaT63FWw628cQcXXJRZlrbNZ7OgmnEbDx38UmmH7z19GRYEzXFiVOzHAy1OAaAbST7g2bHZHDKQp2qm3w==" saltValue="iRVuL+373yLHv0ZHzS9qog==" spinCount="100000" sqref="AL722" name="Rango2_88_7_5_34_5"/>
    <protectedRange algorithmName="SHA-512" hashValue="NkG6oHuDGvGBEiLAAq8MEJHEfLQUMyjihfH+DBXhT+eQW0r1yri7tOJEFRM9nbOejjjXiviq9RFo7KB7wF+xJA==" saltValue="bpjB0AAANu2X/PeR3eiFkA==" spinCount="100000" sqref="AM722:AS722" name="Rango2_88_65_17_5"/>
    <protectedRange algorithmName="SHA-512" hashValue="XZw03RosI/l0z9FxmTtF29EdZ7P+4+ybhqoaAAUmURojSR5XbGfjC4f2i8gMqfY+RI9JvfdCA6PSh9TduXfUxA==" saltValue="5TPtLq2WoiRSae/yaDPnTw==" spinCount="100000" sqref="AT722 AV722 BJ722:BK722" name="Rango2_99_51_6"/>
    <protectedRange algorithmName="SHA-512" hashValue="RQ91b7oAw60DVtcgB2vRpial2kSdzJx5guGCTYUwXYkKrtrUHfiYnLf9R+SNpYXlJDYpyEJLhcWwP0EqNN86dQ==" saltValue="W3RbH3zrcY9sy39xNwXNxg==" spinCount="100000" sqref="BV722:BY722" name="Rango2_88_99_34_5"/>
    <protectedRange algorithmName="SHA-512" hashValue="XZw03RosI/l0z9FxmTtF29EdZ7P+4+ybhqoaAAUmURojSR5XbGfjC4f2i8gMqfY+RI9JvfdCA6PSh9TduXfUxA==" saltValue="5TPtLq2WoiRSae/yaDPnTw==" spinCount="100000" sqref="BZ722:CB722 BR722:BU722" name="Rango2_99_68_6"/>
    <protectedRange algorithmName="SHA-512" hashValue="XZw03RosI/l0z9FxmTtF29EdZ7P+4+ybhqoaAAUmURojSR5XbGfjC4f2i8gMqfY+RI9JvfdCA6PSh9TduXfUxA==" saltValue="5TPtLq2WoiRSae/yaDPnTw==" spinCount="100000" sqref="CE722:CF722" name="Rango2_99_85_5"/>
    <protectedRange algorithmName="SHA-512" hashValue="9+DNppQbWrLYYUMoJ+lyQctV2bX3Vq9kZnegLbpjTLP49It2ovUbcartuoQTeXgP+TGpY//7mDH/UQlFCKDGiA==" saltValue="KUnni6YEm00anzSSvyLqQA==" spinCount="100000" sqref="EY707:FA707" name="Rango2_47_1"/>
    <protectedRange algorithmName="SHA-512" hashValue="9+DNppQbWrLYYUMoJ+lyQctV2bX3Vq9kZnegLbpjTLP49It2ovUbcartuoQTeXgP+TGpY//7mDH/UQlFCKDGiA==" saltValue="KUnni6YEm00anzSSvyLqQA==" spinCount="100000" sqref="FC707" name="Rango2_76_5"/>
    <protectedRange algorithmName="SHA-512" hashValue="pL4tgTKqwEsWSIEGFTBd+4pvEhE7d5Q99Eijs+L/Y1rhA0saQGGRJw5Pv2HLOP0quglztFwB6WVnQ1YGxd4AiQ==" saltValue="IF5mhk2RcoEjrcYppes1VA==" spinCount="100000" sqref="FT707" name="Rango2_30_3_1"/>
    <protectedRange algorithmName="SHA-512" hashValue="Umj9+5Ys20VQPxBFtc6qE5LtKKSgPKwit+B8dd4XnEUaLfBM2ozpkEC4YxwK0SbBiAHDDex+pY+LomQ0lyuamQ==" saltValue="N2/MCRws+mmA+NXw0axolg==" spinCount="100000" sqref="FY707" name="Rango2_31_2_2_1"/>
    <protectedRange algorithmName="SHA-512" hashValue="YXHanhqXL0e4jPrzkCF8r/22WmlCviFUW909WKuG1JOcU0mp0/Huh0aP3EaGYxV2ep0WGu48HsShAy4Ka2uOiw==" saltValue="h/7U5iwJm7DLR4tRVfwZYw==" spinCount="100000" sqref="GC707" name="Rango2_33_3_4"/>
    <protectedRange algorithmName="SHA-512" hashValue="Rgskw+AQdeJ5qbJdarzTa3SCkJfDGziy0Uan5N0F3IWn/H3Z/e+VcB56R7Nes7MPxNHewNP1sSSucVjz3iTLeA==" saltValue="qKZH3DnwaZHBzy3cBZo1qQ==" spinCount="100000" sqref="GF707" name="Rango2_31_28_2_1"/>
    <protectedRange algorithmName="SHA-512" hashValue="Umj9+5Ys20VQPxBFtc6qE5LtKKSgPKwit+B8dd4XnEUaLfBM2ozpkEC4YxwK0SbBiAHDDex+pY+LomQ0lyuamQ==" saltValue="N2/MCRws+mmA+NXw0axolg==" spinCount="100000" sqref="GE707" name="Rango2_31_2_36_1"/>
    <protectedRange algorithmName="SHA-512" hashValue="EEHzbvEYwO1eufllBljOz0uf9BJ2ENtvOScQ7IsS321QhYbwKn7qhHKKP8cKj02rTDvVRMWvwQ1ZP0mZWsBprQ==" saltValue="CjXqBRFbKezlWOFV37MnDQ==" spinCount="100000" sqref="GN707" name="Rango2_30_2_2_1"/>
    <protectedRange algorithmName="SHA-512" hashValue="EEHzbvEYwO1eufllBljOz0uf9BJ2ENtvOScQ7IsS321QhYbwKn7qhHKKP8cKj02rTDvVRMWvwQ1ZP0mZWsBprQ==" saltValue="CjXqBRFbKezlWOFV37MnDQ==" spinCount="100000" sqref="GQ707:GR707" name="Rango2_30_2_19_1"/>
    <protectedRange algorithmName="SHA-512" hashValue="EEHzbvEYwO1eufllBljOz0uf9BJ2ENtvOScQ7IsS321QhYbwKn7qhHKKP8cKj02rTDvVRMWvwQ1ZP0mZWsBprQ==" saltValue="CjXqBRFbKezlWOFV37MnDQ==" spinCount="100000" sqref="GW707" name="Rango2_30_2_36_1"/>
    <protectedRange algorithmName="SHA-512" hashValue="q2z5hEFmXS0v2chiPTC/VCoDWNlnhp+Xe6Ybfxe48vIsnB/KTJQxJv+pFUnCXfZ9T6vyJopuqFFNROfQTW/JUw==" saltValue="IctfdGJb5tOTpq+KPi9vww==" spinCount="100000" sqref="ID707:IF707" name="Rango2_88_39_53_1"/>
    <protectedRange algorithmName="SHA-512" hashValue="9+DNppQbWrLYYUMoJ+lyQctV2bX3Vq9kZnegLbpjTLP49It2ovUbcartuoQTeXgP+TGpY//7mDH/UQlFCKDGiA==" saltValue="KUnni6YEm00anzSSvyLqQA==" spinCount="100000" sqref="EY708:FA708" name="Rango2_49_7"/>
    <protectedRange algorithmName="SHA-512" hashValue="9+DNppQbWrLYYUMoJ+lyQctV2bX3Vq9kZnegLbpjTLP49It2ovUbcartuoQTeXgP+TGpY//7mDH/UQlFCKDGiA==" saltValue="KUnni6YEm00anzSSvyLqQA==" spinCount="100000" sqref="FC708" name="Rango2_81_2"/>
    <protectedRange algorithmName="SHA-512" hashValue="pL4tgTKqwEsWSIEGFTBd+4pvEhE7d5Q99Eijs+L/Y1rhA0saQGGRJw5Pv2HLOP0quglztFwB6WVnQ1YGxd4AiQ==" saltValue="IF5mhk2RcoEjrcYppes1VA==" spinCount="100000" sqref="FT708" name="Rango2_30_5_1"/>
    <protectedRange algorithmName="SHA-512" hashValue="Umj9+5Ys20VQPxBFtc6qE5LtKKSgPKwit+B8dd4XnEUaLfBM2ozpkEC4YxwK0SbBiAHDDex+pY+LomQ0lyuamQ==" saltValue="N2/MCRws+mmA+NXw0axolg==" spinCount="100000" sqref="FY708" name="Rango2_31_2_4_1"/>
    <protectedRange algorithmName="SHA-512" hashValue="YXHanhqXL0e4jPrzkCF8r/22WmlCviFUW909WKuG1JOcU0mp0/Huh0aP3EaGYxV2ep0WGu48HsShAy4Ka2uOiw==" saltValue="h/7U5iwJm7DLR4tRVfwZYw==" spinCount="100000" sqref="GC708" name="Rango2_33_5_1"/>
    <protectedRange algorithmName="SHA-512" hashValue="Rgskw+AQdeJ5qbJdarzTa3SCkJfDGziy0Uan5N0F3IWn/H3Z/e+VcB56R7Nes7MPxNHewNP1sSSucVjz3iTLeA==" saltValue="qKZH3DnwaZHBzy3cBZo1qQ==" spinCount="100000" sqref="GF708" name="Rango2_31_28_4_1"/>
    <protectedRange algorithmName="SHA-512" hashValue="Umj9+5Ys20VQPxBFtc6qE5LtKKSgPKwit+B8dd4XnEUaLfBM2ozpkEC4YxwK0SbBiAHDDex+pY+LomQ0lyuamQ==" saltValue="N2/MCRws+mmA+NXw0axolg==" spinCount="100000" sqref="GE708" name="Rango2_31_2_38_1"/>
    <protectedRange algorithmName="SHA-512" hashValue="EEHzbvEYwO1eufllBljOz0uf9BJ2ENtvOScQ7IsS321QhYbwKn7qhHKKP8cKj02rTDvVRMWvwQ1ZP0mZWsBprQ==" saltValue="CjXqBRFbKezlWOFV37MnDQ==" spinCount="100000" sqref="GN708" name="Rango2_30_2_4_1"/>
    <protectedRange algorithmName="SHA-512" hashValue="EEHzbvEYwO1eufllBljOz0uf9BJ2ENtvOScQ7IsS321QhYbwKn7qhHKKP8cKj02rTDvVRMWvwQ1ZP0mZWsBprQ==" saltValue="CjXqBRFbKezlWOFV37MnDQ==" spinCount="100000" sqref="GQ708:GR708" name="Rango2_30_2_21_1"/>
    <protectedRange algorithmName="SHA-512" hashValue="EEHzbvEYwO1eufllBljOz0uf9BJ2ENtvOScQ7IsS321QhYbwKn7qhHKKP8cKj02rTDvVRMWvwQ1ZP0mZWsBprQ==" saltValue="CjXqBRFbKezlWOFV37MnDQ==" spinCount="100000" sqref="GW708" name="Rango2_30_2_38_1"/>
    <protectedRange algorithmName="SHA-512" hashValue="q2z5hEFmXS0v2chiPTC/VCoDWNlnhp+Xe6Ybfxe48vIsnB/KTJQxJv+pFUnCXfZ9T6vyJopuqFFNROfQTW/JUw==" saltValue="IctfdGJb5tOTpq+KPi9vww==" spinCount="100000" sqref="ID708:IF708" name="Rango2_88_39_55_1"/>
    <protectedRange algorithmName="SHA-512" hashValue="9+DNppQbWrLYYUMoJ+lyQctV2bX3Vq9kZnegLbpjTLP49It2ovUbcartuoQTeXgP+TGpY//7mDH/UQlFCKDGiA==" saltValue="KUnni6YEm00anzSSvyLqQA==" spinCount="100000" sqref="EY709:FA709" name="Rango2_52_2"/>
    <protectedRange algorithmName="SHA-512" hashValue="9+DNppQbWrLYYUMoJ+lyQctV2bX3Vq9kZnegLbpjTLP49It2ovUbcartuoQTeXgP+TGpY//7mDH/UQlFCKDGiA==" saltValue="KUnni6YEm00anzSSvyLqQA==" spinCount="100000" sqref="FC709" name="Rango2_83_2"/>
    <protectedRange algorithmName="SHA-512" hashValue="pL4tgTKqwEsWSIEGFTBd+4pvEhE7d5Q99Eijs+L/Y1rhA0saQGGRJw5Pv2HLOP0quglztFwB6WVnQ1YGxd4AiQ==" saltValue="IF5mhk2RcoEjrcYppes1VA==" spinCount="100000" sqref="FT709" name="Rango2_30_7_1"/>
    <protectedRange algorithmName="SHA-512" hashValue="Umj9+5Ys20VQPxBFtc6qE5LtKKSgPKwit+B8dd4XnEUaLfBM2ozpkEC4YxwK0SbBiAHDDex+pY+LomQ0lyuamQ==" saltValue="N2/MCRws+mmA+NXw0axolg==" spinCount="100000" sqref="FY709" name="Rango2_31_2_6_1"/>
    <protectedRange algorithmName="SHA-512" hashValue="YXHanhqXL0e4jPrzkCF8r/22WmlCviFUW909WKuG1JOcU0mp0/Huh0aP3EaGYxV2ep0WGu48HsShAy4Ka2uOiw==" saltValue="h/7U5iwJm7DLR4tRVfwZYw==" spinCount="100000" sqref="GC709" name="Rango2_33_7_1"/>
    <protectedRange algorithmName="SHA-512" hashValue="Rgskw+AQdeJ5qbJdarzTa3SCkJfDGziy0Uan5N0F3IWn/H3Z/e+VcB56R7Nes7MPxNHewNP1sSSucVjz3iTLeA==" saltValue="qKZH3DnwaZHBzy3cBZo1qQ==" spinCount="100000" sqref="GF709" name="Rango2_31_28_6_1"/>
    <protectedRange algorithmName="SHA-512" hashValue="Umj9+5Ys20VQPxBFtc6qE5LtKKSgPKwit+B8dd4XnEUaLfBM2ozpkEC4YxwK0SbBiAHDDex+pY+LomQ0lyuamQ==" saltValue="N2/MCRws+mmA+NXw0axolg==" spinCount="100000" sqref="GE709" name="Rango2_31_2_40_6"/>
    <protectedRange algorithmName="SHA-512" hashValue="EEHzbvEYwO1eufllBljOz0uf9BJ2ENtvOScQ7IsS321QhYbwKn7qhHKKP8cKj02rTDvVRMWvwQ1ZP0mZWsBprQ==" saltValue="CjXqBRFbKezlWOFV37MnDQ==" spinCount="100000" sqref="GN709" name="Rango2_30_2_6_1"/>
    <protectedRange algorithmName="SHA-512" hashValue="EEHzbvEYwO1eufllBljOz0uf9BJ2ENtvOScQ7IsS321QhYbwKn7qhHKKP8cKj02rTDvVRMWvwQ1ZP0mZWsBprQ==" saltValue="CjXqBRFbKezlWOFV37MnDQ==" spinCount="100000" sqref="GQ709:GR709" name="Rango2_30_2_23_1"/>
    <protectedRange algorithmName="SHA-512" hashValue="EEHzbvEYwO1eufllBljOz0uf9BJ2ENtvOScQ7IsS321QhYbwKn7qhHKKP8cKj02rTDvVRMWvwQ1ZP0mZWsBprQ==" saltValue="CjXqBRFbKezlWOFV37MnDQ==" spinCount="100000" sqref="GW709" name="Rango2_30_2_40_6"/>
    <protectedRange algorithmName="SHA-512" hashValue="q2z5hEFmXS0v2chiPTC/VCoDWNlnhp+Xe6Ybfxe48vIsnB/KTJQxJv+pFUnCXfZ9T6vyJopuqFFNROfQTW/JUw==" saltValue="IctfdGJb5tOTpq+KPi9vww==" spinCount="100000" sqref="ID709:IF709" name="Rango2_88_39_57_1"/>
    <protectedRange algorithmName="SHA-512" hashValue="9+DNppQbWrLYYUMoJ+lyQctV2bX3Vq9kZnegLbpjTLP49It2ovUbcartuoQTeXgP+TGpY//7mDH/UQlFCKDGiA==" saltValue="KUnni6YEm00anzSSvyLqQA==" spinCount="100000" sqref="EY710:FA710" name="Rango2_65_2"/>
    <protectedRange algorithmName="SHA-512" hashValue="9+DNppQbWrLYYUMoJ+lyQctV2bX3Vq9kZnegLbpjTLP49It2ovUbcartuoQTeXgP+TGpY//7mDH/UQlFCKDGiA==" saltValue="KUnni6YEm00anzSSvyLqQA==" spinCount="100000" sqref="EY711:FA711" name="Rango2_66_2"/>
    <protectedRange algorithmName="SHA-512" hashValue="9+DNppQbWrLYYUMoJ+lyQctV2bX3Vq9kZnegLbpjTLP49It2ovUbcartuoQTeXgP+TGpY//7mDH/UQlFCKDGiA==" saltValue="KUnni6YEm00anzSSvyLqQA==" spinCount="100000" sqref="FC710" name="Rango2_87_1"/>
    <protectedRange algorithmName="SHA-512" hashValue="9+DNppQbWrLYYUMoJ+lyQctV2bX3Vq9kZnegLbpjTLP49It2ovUbcartuoQTeXgP+TGpY//7mDH/UQlFCKDGiA==" saltValue="KUnni6YEm00anzSSvyLqQA==" spinCount="100000" sqref="FC711" name="Rango2_90_2"/>
    <protectedRange algorithmName="SHA-512" hashValue="pL4tgTKqwEsWSIEGFTBd+4pvEhE7d5Q99Eijs+L/Y1rhA0saQGGRJw5Pv2HLOP0quglztFwB6WVnQ1YGxd4AiQ==" saltValue="IF5mhk2RcoEjrcYppes1VA==" spinCount="100000" sqref="FT710" name="Rango2_30_10_4"/>
    <protectedRange algorithmName="SHA-512" hashValue="pL4tgTKqwEsWSIEGFTBd+4pvEhE7d5Q99Eijs+L/Y1rhA0saQGGRJw5Pv2HLOP0quglztFwB6WVnQ1YGxd4AiQ==" saltValue="IF5mhk2RcoEjrcYppes1VA==" spinCount="100000" sqref="FT711" name="Rango2_30_11_1"/>
    <protectedRange algorithmName="SHA-512" hashValue="Umj9+5Ys20VQPxBFtc6qE5LtKKSgPKwit+B8dd4XnEUaLfBM2ozpkEC4YxwK0SbBiAHDDex+pY+LomQ0lyuamQ==" saltValue="N2/MCRws+mmA+NXw0axolg==" spinCount="100000" sqref="FY710" name="Rango2_31_2_9_4"/>
    <protectedRange algorithmName="SHA-512" hashValue="Umj9+5Ys20VQPxBFtc6qE5LtKKSgPKwit+B8dd4XnEUaLfBM2ozpkEC4YxwK0SbBiAHDDex+pY+LomQ0lyuamQ==" saltValue="N2/MCRws+mmA+NXw0axolg==" spinCount="100000" sqref="FY711" name="Rango2_31_2_10_1"/>
    <protectedRange algorithmName="SHA-512" hashValue="YXHanhqXL0e4jPrzkCF8r/22WmlCviFUW909WKuG1JOcU0mp0/Huh0aP3EaGYxV2ep0WGu48HsShAy4Ka2uOiw==" saltValue="h/7U5iwJm7DLR4tRVfwZYw==" spinCount="100000" sqref="GC710" name="Rango2_33_10_2"/>
    <protectedRange algorithmName="SHA-512" hashValue="YXHanhqXL0e4jPrzkCF8r/22WmlCviFUW909WKuG1JOcU0mp0/Huh0aP3EaGYxV2ep0WGu48HsShAy4Ka2uOiw==" saltValue="h/7U5iwJm7DLR4tRVfwZYw==" spinCount="100000" sqref="GC711" name="Rango2_33_11_2"/>
    <protectedRange algorithmName="SHA-512" hashValue="Rgskw+AQdeJ5qbJdarzTa3SCkJfDGziy0Uan5N0F3IWn/H3Z/e+VcB56R7Nes7MPxNHewNP1sSSucVjz3iTLeA==" saltValue="qKZH3DnwaZHBzy3cBZo1qQ==" spinCount="100000" sqref="GF710" name="Rango2_31_28_9_4"/>
    <protectedRange algorithmName="SHA-512" hashValue="Umj9+5Ys20VQPxBFtc6qE5LtKKSgPKwit+B8dd4XnEUaLfBM2ozpkEC4YxwK0SbBiAHDDex+pY+LomQ0lyuamQ==" saltValue="N2/MCRws+mmA+NXw0axolg==" spinCount="100000" sqref="GE710" name="Rango2_31_2_43_2"/>
    <protectedRange algorithmName="SHA-512" hashValue="Rgskw+AQdeJ5qbJdarzTa3SCkJfDGziy0Uan5N0F3IWn/H3Z/e+VcB56R7Nes7MPxNHewNP1sSSucVjz3iTLeA==" saltValue="qKZH3DnwaZHBzy3cBZo1qQ==" spinCount="100000" sqref="GF711" name="Rango2_31_28_10_1"/>
    <protectedRange algorithmName="SHA-512" hashValue="Umj9+5Ys20VQPxBFtc6qE5LtKKSgPKwit+B8dd4XnEUaLfBM2ozpkEC4YxwK0SbBiAHDDex+pY+LomQ0lyuamQ==" saltValue="N2/MCRws+mmA+NXw0axolg==" spinCount="100000" sqref="GE711" name="Rango2_31_2_44_1"/>
    <protectedRange algorithmName="SHA-512" hashValue="EEHzbvEYwO1eufllBljOz0uf9BJ2ENtvOScQ7IsS321QhYbwKn7qhHKKP8cKj02rTDvVRMWvwQ1ZP0mZWsBprQ==" saltValue="CjXqBRFbKezlWOFV37MnDQ==" spinCount="100000" sqref="GN710" name="Rango2_30_2_9_4"/>
    <protectedRange algorithmName="SHA-512" hashValue="EEHzbvEYwO1eufllBljOz0uf9BJ2ENtvOScQ7IsS321QhYbwKn7qhHKKP8cKj02rTDvVRMWvwQ1ZP0mZWsBprQ==" saltValue="CjXqBRFbKezlWOFV37MnDQ==" spinCount="100000" sqref="GN711" name="Rango2_30_2_10_1"/>
    <protectedRange algorithmName="SHA-512" hashValue="EEHzbvEYwO1eufllBljOz0uf9BJ2ENtvOScQ7IsS321QhYbwKn7qhHKKP8cKj02rTDvVRMWvwQ1ZP0mZWsBprQ==" saltValue="CjXqBRFbKezlWOFV37MnDQ==" spinCount="100000" sqref="GQ710:GR710" name="Rango2_30_2_26_1"/>
    <protectedRange algorithmName="SHA-512" hashValue="EEHzbvEYwO1eufllBljOz0uf9BJ2ENtvOScQ7IsS321QhYbwKn7qhHKKP8cKj02rTDvVRMWvwQ1ZP0mZWsBprQ==" saltValue="CjXqBRFbKezlWOFV37MnDQ==" spinCount="100000" sqref="GQ711:GR711" name="Rango2_30_2_27_1"/>
    <protectedRange algorithmName="SHA-512" hashValue="EEHzbvEYwO1eufllBljOz0uf9BJ2ENtvOScQ7IsS321QhYbwKn7qhHKKP8cKj02rTDvVRMWvwQ1ZP0mZWsBprQ==" saltValue="CjXqBRFbKezlWOFV37MnDQ==" spinCount="100000" sqref="GW710" name="Rango2_30_2_43_2"/>
    <protectedRange algorithmName="SHA-512" hashValue="EEHzbvEYwO1eufllBljOz0uf9BJ2ENtvOScQ7IsS321QhYbwKn7qhHKKP8cKj02rTDvVRMWvwQ1ZP0mZWsBprQ==" saltValue="CjXqBRFbKezlWOFV37MnDQ==" spinCount="100000" sqref="GW711" name="Rango2_30_2_44_1"/>
    <protectedRange algorithmName="SHA-512" hashValue="q2z5hEFmXS0v2chiPTC/VCoDWNlnhp+Xe6Ybfxe48vIsnB/KTJQxJv+pFUnCXfZ9T6vyJopuqFFNROfQTW/JUw==" saltValue="IctfdGJb5tOTpq+KPi9vww==" spinCount="100000" sqref="ID710:IF710" name="Rango2_88_39_60_1"/>
    <protectedRange algorithmName="SHA-512" hashValue="q2z5hEFmXS0v2chiPTC/VCoDWNlnhp+Xe6Ybfxe48vIsnB/KTJQxJv+pFUnCXfZ9T6vyJopuqFFNROfQTW/JUw==" saltValue="IctfdGJb5tOTpq+KPi9vww==" spinCount="100000" sqref="ID711:IF711" name="Rango2_88_39_61_1"/>
    <protectedRange algorithmName="SHA-512" hashValue="9+DNppQbWrLYYUMoJ+lyQctV2bX3Vq9kZnegLbpjTLP49It2ovUbcartuoQTeXgP+TGpY//7mDH/UQlFCKDGiA==" saltValue="KUnni6YEm00anzSSvyLqQA==" spinCount="100000" sqref="EY712:FA712" name="Rango2_66_3"/>
    <protectedRange algorithmName="SHA-512" hashValue="9+DNppQbWrLYYUMoJ+lyQctV2bX3Vq9kZnegLbpjTLP49It2ovUbcartuoQTeXgP+TGpY//7mDH/UQlFCKDGiA==" saltValue="KUnni6YEm00anzSSvyLqQA==" spinCount="100000" sqref="FC712" name="Rango2_90_3"/>
    <protectedRange algorithmName="SHA-512" hashValue="pL4tgTKqwEsWSIEGFTBd+4pvEhE7d5Q99Eijs+L/Y1rhA0saQGGRJw5Pv2HLOP0quglztFwB6WVnQ1YGxd4AiQ==" saltValue="IF5mhk2RcoEjrcYppes1VA==" spinCount="100000" sqref="FT712" name="Rango2_30_11_2"/>
    <protectedRange algorithmName="SHA-512" hashValue="Umj9+5Ys20VQPxBFtc6qE5LtKKSgPKwit+B8dd4XnEUaLfBM2ozpkEC4YxwK0SbBiAHDDex+pY+LomQ0lyuamQ==" saltValue="N2/MCRws+mmA+NXw0axolg==" spinCount="100000" sqref="FY712" name="Rango2_31_2_10_2"/>
    <protectedRange algorithmName="SHA-512" hashValue="YXHanhqXL0e4jPrzkCF8r/22WmlCviFUW909WKuG1JOcU0mp0/Huh0aP3EaGYxV2ep0WGu48HsShAy4Ka2uOiw==" saltValue="h/7U5iwJm7DLR4tRVfwZYw==" spinCount="100000" sqref="GC712" name="Rango2_33_11_3"/>
    <protectedRange algorithmName="SHA-512" hashValue="Rgskw+AQdeJ5qbJdarzTa3SCkJfDGziy0Uan5N0F3IWn/H3Z/e+VcB56R7Nes7MPxNHewNP1sSSucVjz3iTLeA==" saltValue="qKZH3DnwaZHBzy3cBZo1qQ==" spinCount="100000" sqref="GF712" name="Rango2_31_28_10_2"/>
    <protectedRange algorithmName="SHA-512" hashValue="Umj9+5Ys20VQPxBFtc6qE5LtKKSgPKwit+B8dd4XnEUaLfBM2ozpkEC4YxwK0SbBiAHDDex+pY+LomQ0lyuamQ==" saltValue="N2/MCRws+mmA+NXw0axolg==" spinCount="100000" sqref="GE712" name="Rango2_31_2_44_2"/>
    <protectedRange algorithmName="SHA-512" hashValue="EEHzbvEYwO1eufllBljOz0uf9BJ2ENtvOScQ7IsS321QhYbwKn7qhHKKP8cKj02rTDvVRMWvwQ1ZP0mZWsBprQ==" saltValue="CjXqBRFbKezlWOFV37MnDQ==" spinCount="100000" sqref="GN712" name="Rango2_30_2_10_2"/>
    <protectedRange algorithmName="SHA-512" hashValue="EEHzbvEYwO1eufllBljOz0uf9BJ2ENtvOScQ7IsS321QhYbwKn7qhHKKP8cKj02rTDvVRMWvwQ1ZP0mZWsBprQ==" saltValue="CjXqBRFbKezlWOFV37MnDQ==" spinCount="100000" sqref="GQ712:GR712" name="Rango2_30_2_27_2"/>
    <protectedRange algorithmName="SHA-512" hashValue="EEHzbvEYwO1eufllBljOz0uf9BJ2ENtvOScQ7IsS321QhYbwKn7qhHKKP8cKj02rTDvVRMWvwQ1ZP0mZWsBprQ==" saltValue="CjXqBRFbKezlWOFV37MnDQ==" spinCount="100000" sqref="GW712" name="Rango2_30_2_44_2"/>
    <protectedRange algorithmName="SHA-512" hashValue="q2z5hEFmXS0v2chiPTC/VCoDWNlnhp+Xe6Ybfxe48vIsnB/KTJQxJv+pFUnCXfZ9T6vyJopuqFFNROfQTW/JUw==" saltValue="IctfdGJb5tOTpq+KPi9vww==" spinCount="100000" sqref="ID712:IF712" name="Rango2_88_39_61_2"/>
    <protectedRange algorithmName="SHA-512" hashValue="9+DNppQbWrLYYUMoJ+lyQctV2bX3Vq9kZnegLbpjTLP49It2ovUbcartuoQTeXgP+TGpY//7mDH/UQlFCKDGiA==" saltValue="KUnni6YEm00anzSSvyLqQA==" spinCount="100000" sqref="EY713:FA713" name="Rango2_70_2"/>
    <protectedRange algorithmName="SHA-512" hashValue="9+DNppQbWrLYYUMoJ+lyQctV2bX3Vq9kZnegLbpjTLP49It2ovUbcartuoQTeXgP+TGpY//7mDH/UQlFCKDGiA==" saltValue="KUnni6YEm00anzSSvyLqQA==" spinCount="100000" sqref="FC713" name="Rango2_94_4"/>
    <protectedRange algorithmName="SHA-512" hashValue="pL4tgTKqwEsWSIEGFTBd+4pvEhE7d5Q99Eijs+L/Y1rhA0saQGGRJw5Pv2HLOP0quglztFwB6WVnQ1YGxd4AiQ==" saltValue="IF5mhk2RcoEjrcYppes1VA==" spinCount="100000" sqref="FT713" name="Rango2_30_15_2"/>
    <protectedRange algorithmName="SHA-512" hashValue="Umj9+5Ys20VQPxBFtc6qE5LtKKSgPKwit+B8dd4XnEUaLfBM2ozpkEC4YxwK0SbBiAHDDex+pY+LomQ0lyuamQ==" saltValue="N2/MCRws+mmA+NXw0axolg==" spinCount="100000" sqref="FY713" name="Rango2_31_2_14_1"/>
    <protectedRange algorithmName="SHA-512" hashValue="YXHanhqXL0e4jPrzkCF8r/22WmlCviFUW909WKuG1JOcU0mp0/Huh0aP3EaGYxV2ep0WGu48HsShAy4Ka2uOiw==" saltValue="h/7U5iwJm7DLR4tRVfwZYw==" spinCount="100000" sqref="GC713" name="Rango2_33_15_1"/>
    <protectedRange algorithmName="SHA-512" hashValue="Rgskw+AQdeJ5qbJdarzTa3SCkJfDGziy0Uan5N0F3IWn/H3Z/e+VcB56R7Nes7MPxNHewNP1sSSucVjz3iTLeA==" saltValue="qKZH3DnwaZHBzy3cBZo1qQ==" spinCount="100000" sqref="GF713" name="Rango2_31_28_14_2"/>
    <protectedRange algorithmName="SHA-512" hashValue="Umj9+5Ys20VQPxBFtc6qE5LtKKSgPKwit+B8dd4XnEUaLfBM2ozpkEC4YxwK0SbBiAHDDex+pY+LomQ0lyuamQ==" saltValue="N2/MCRws+mmA+NXw0axolg==" spinCount="100000" sqref="GE713" name="Rango2_31_2_48_2"/>
    <protectedRange algorithmName="SHA-512" hashValue="EEHzbvEYwO1eufllBljOz0uf9BJ2ENtvOScQ7IsS321QhYbwKn7qhHKKP8cKj02rTDvVRMWvwQ1ZP0mZWsBprQ==" saltValue="CjXqBRFbKezlWOFV37MnDQ==" spinCount="100000" sqref="GN713" name="Rango2_30_2_14_1"/>
    <protectedRange algorithmName="SHA-512" hashValue="EEHzbvEYwO1eufllBljOz0uf9BJ2ENtvOScQ7IsS321QhYbwKn7qhHKKP8cKj02rTDvVRMWvwQ1ZP0mZWsBprQ==" saltValue="CjXqBRFbKezlWOFV37MnDQ==" spinCount="100000" sqref="GQ713:GR713" name="Rango2_30_2_31_1"/>
    <protectedRange algorithmName="SHA-512" hashValue="EEHzbvEYwO1eufllBljOz0uf9BJ2ENtvOScQ7IsS321QhYbwKn7qhHKKP8cKj02rTDvVRMWvwQ1ZP0mZWsBprQ==" saltValue="CjXqBRFbKezlWOFV37MnDQ==" spinCount="100000" sqref="GW713" name="Rango2_30_2_48_2"/>
    <protectedRange algorithmName="SHA-512" hashValue="q2z5hEFmXS0v2chiPTC/VCoDWNlnhp+Xe6Ybfxe48vIsnB/KTJQxJv+pFUnCXfZ9T6vyJopuqFFNROfQTW/JUw==" saltValue="IctfdGJb5tOTpq+KPi9vww==" spinCount="100000" sqref="ID713:IF713" name="Rango2_88_39_65_1"/>
    <protectedRange algorithmName="SHA-512" hashValue="9+DNppQbWrLYYUMoJ+lyQctV2bX3Vq9kZnegLbpjTLP49It2ovUbcartuoQTeXgP+TGpY//7mDH/UQlFCKDGiA==" saltValue="KUnni6YEm00anzSSvyLqQA==" spinCount="100000" sqref="EY714:FA715" name="Rango2_72_2"/>
    <protectedRange algorithmName="SHA-512" hashValue="9+DNppQbWrLYYUMoJ+lyQctV2bX3Vq9kZnegLbpjTLP49It2ovUbcartuoQTeXgP+TGpY//7mDH/UQlFCKDGiA==" saltValue="KUnni6YEm00anzSSvyLqQA==" spinCount="100000" sqref="FC714:FC715" name="Rango2_98_3"/>
    <protectedRange algorithmName="SHA-512" hashValue="pL4tgTKqwEsWSIEGFTBd+4pvEhE7d5Q99Eijs+L/Y1rhA0saQGGRJw5Pv2HLOP0quglztFwB6WVnQ1YGxd4AiQ==" saltValue="IF5mhk2RcoEjrcYppes1VA==" spinCount="100000" sqref="FT714:FT715" name="Rango2_30_17_2"/>
    <protectedRange algorithmName="SHA-512" hashValue="Umj9+5Ys20VQPxBFtc6qE5LtKKSgPKwit+B8dd4XnEUaLfBM2ozpkEC4YxwK0SbBiAHDDex+pY+LomQ0lyuamQ==" saltValue="N2/MCRws+mmA+NXw0axolg==" spinCount="100000" sqref="FY714:FY715" name="Rango2_31_2_16_1"/>
    <protectedRange algorithmName="SHA-512" hashValue="YXHanhqXL0e4jPrzkCF8r/22WmlCviFUW909WKuG1JOcU0mp0/Huh0aP3EaGYxV2ep0WGu48HsShAy4Ka2uOiw==" saltValue="h/7U5iwJm7DLR4tRVfwZYw==" spinCount="100000" sqref="GC714:GC715" name="Rango2_33_17_3"/>
    <protectedRange algorithmName="SHA-512" hashValue="Rgskw+AQdeJ5qbJdarzTa3SCkJfDGziy0Uan5N0F3IWn/H3Z/e+VcB56R7Nes7MPxNHewNP1sSSucVjz3iTLeA==" saltValue="qKZH3DnwaZHBzy3cBZo1qQ==" spinCount="100000" sqref="GF714:GF715" name="Rango2_31_28_16_2"/>
    <protectedRange algorithmName="SHA-512" hashValue="Umj9+5Ys20VQPxBFtc6qE5LtKKSgPKwit+B8dd4XnEUaLfBM2ozpkEC4YxwK0SbBiAHDDex+pY+LomQ0lyuamQ==" saltValue="N2/MCRws+mmA+NXw0axolg==" spinCount="100000" sqref="GE714:GE715" name="Rango2_31_2_50_2"/>
    <protectedRange algorithmName="SHA-512" hashValue="EEHzbvEYwO1eufllBljOz0uf9BJ2ENtvOScQ7IsS321QhYbwKn7qhHKKP8cKj02rTDvVRMWvwQ1ZP0mZWsBprQ==" saltValue="CjXqBRFbKezlWOFV37MnDQ==" spinCount="100000" sqref="GN714:GN715" name="Rango2_30_2_16_1"/>
    <protectedRange algorithmName="SHA-512" hashValue="EEHzbvEYwO1eufllBljOz0uf9BJ2ENtvOScQ7IsS321QhYbwKn7qhHKKP8cKj02rTDvVRMWvwQ1ZP0mZWsBprQ==" saltValue="CjXqBRFbKezlWOFV37MnDQ==" spinCount="100000" sqref="GQ714:GR715" name="Rango2_30_2_33_1"/>
    <protectedRange algorithmName="SHA-512" hashValue="EEHzbvEYwO1eufllBljOz0uf9BJ2ENtvOScQ7IsS321QhYbwKn7qhHKKP8cKj02rTDvVRMWvwQ1ZP0mZWsBprQ==" saltValue="CjXqBRFbKezlWOFV37MnDQ==" spinCount="100000" sqref="GW714:GW715" name="Rango2_30_2_50_2"/>
    <protectedRange algorithmName="SHA-512" hashValue="q2z5hEFmXS0v2chiPTC/VCoDWNlnhp+Xe6Ybfxe48vIsnB/KTJQxJv+pFUnCXfZ9T6vyJopuqFFNROfQTW/JUw==" saltValue="IctfdGJb5tOTpq+KPi9vww==" spinCount="100000" sqref="ID714:IF715" name="Rango2_88_39_67_8"/>
    <protectedRange algorithmName="SHA-512" hashValue="9+DNppQbWrLYYUMoJ+lyQctV2bX3Vq9kZnegLbpjTLP49It2ovUbcartuoQTeXgP+TGpY//7mDH/UQlFCKDGiA==" saltValue="KUnni6YEm00anzSSvyLqQA==" spinCount="100000" sqref="EY716:FA716" name="Rango2_72_3"/>
    <protectedRange algorithmName="SHA-512" hashValue="9+DNppQbWrLYYUMoJ+lyQctV2bX3Vq9kZnegLbpjTLP49It2ovUbcartuoQTeXgP+TGpY//7mDH/UQlFCKDGiA==" saltValue="KUnni6YEm00anzSSvyLqQA==" spinCount="100000" sqref="FC716" name="Rango2_98_4"/>
    <protectedRange algorithmName="SHA-512" hashValue="pL4tgTKqwEsWSIEGFTBd+4pvEhE7d5Q99Eijs+L/Y1rhA0saQGGRJw5Pv2HLOP0quglztFwB6WVnQ1YGxd4AiQ==" saltValue="IF5mhk2RcoEjrcYppes1VA==" spinCount="100000" sqref="FT716" name="Rango2_30_17_3"/>
    <protectedRange algorithmName="SHA-512" hashValue="Umj9+5Ys20VQPxBFtc6qE5LtKKSgPKwit+B8dd4XnEUaLfBM2ozpkEC4YxwK0SbBiAHDDex+pY+LomQ0lyuamQ==" saltValue="N2/MCRws+mmA+NXw0axolg==" spinCount="100000" sqref="FY716" name="Rango2_31_2_16_2"/>
    <protectedRange algorithmName="SHA-512" hashValue="YXHanhqXL0e4jPrzkCF8r/22WmlCviFUW909WKuG1JOcU0mp0/Huh0aP3EaGYxV2ep0WGu48HsShAy4Ka2uOiw==" saltValue="h/7U5iwJm7DLR4tRVfwZYw==" spinCount="100000" sqref="GC716" name="Rango2_33_17_4"/>
    <protectedRange algorithmName="SHA-512" hashValue="Rgskw+AQdeJ5qbJdarzTa3SCkJfDGziy0Uan5N0F3IWn/H3Z/e+VcB56R7Nes7MPxNHewNP1sSSucVjz3iTLeA==" saltValue="qKZH3DnwaZHBzy3cBZo1qQ==" spinCount="100000" sqref="GF716" name="Rango2_31_28_16_3"/>
    <protectedRange algorithmName="SHA-512" hashValue="Umj9+5Ys20VQPxBFtc6qE5LtKKSgPKwit+B8dd4XnEUaLfBM2ozpkEC4YxwK0SbBiAHDDex+pY+LomQ0lyuamQ==" saltValue="N2/MCRws+mmA+NXw0axolg==" spinCount="100000" sqref="GE716" name="Rango2_31_2_50_3"/>
    <protectedRange algorithmName="SHA-512" hashValue="EEHzbvEYwO1eufllBljOz0uf9BJ2ENtvOScQ7IsS321QhYbwKn7qhHKKP8cKj02rTDvVRMWvwQ1ZP0mZWsBprQ==" saltValue="CjXqBRFbKezlWOFV37MnDQ==" spinCount="100000" sqref="GN716" name="Rango2_30_2_16_2"/>
    <protectedRange algorithmName="SHA-512" hashValue="EEHzbvEYwO1eufllBljOz0uf9BJ2ENtvOScQ7IsS321QhYbwKn7qhHKKP8cKj02rTDvVRMWvwQ1ZP0mZWsBprQ==" saltValue="CjXqBRFbKezlWOFV37MnDQ==" spinCount="100000" sqref="GQ716:GR716" name="Rango2_30_2_33_2"/>
    <protectedRange algorithmName="SHA-512" hashValue="EEHzbvEYwO1eufllBljOz0uf9BJ2ENtvOScQ7IsS321QhYbwKn7qhHKKP8cKj02rTDvVRMWvwQ1ZP0mZWsBprQ==" saltValue="CjXqBRFbKezlWOFV37MnDQ==" spinCount="100000" sqref="GW716" name="Rango2_30_2_50_3"/>
    <protectedRange algorithmName="SHA-512" hashValue="q2z5hEFmXS0v2chiPTC/VCoDWNlnhp+Xe6Ybfxe48vIsnB/KTJQxJv+pFUnCXfZ9T6vyJopuqFFNROfQTW/JUw==" saltValue="IctfdGJb5tOTpq+KPi9vww==" spinCount="100000" sqref="ID716:IF716" name="Rango2_88_39_67_9"/>
    <protectedRange algorithmName="SHA-512" hashValue="9+DNppQbWrLYYUMoJ+lyQctV2bX3Vq9kZnegLbpjTLP49It2ovUbcartuoQTeXgP+TGpY//7mDH/UQlFCKDGiA==" saltValue="KUnni6YEm00anzSSvyLqQA==" spinCount="100000" sqref="EY717:FA717" name="Rango2_72_4"/>
    <protectedRange algorithmName="SHA-512" hashValue="9+DNppQbWrLYYUMoJ+lyQctV2bX3Vq9kZnegLbpjTLP49It2ovUbcartuoQTeXgP+TGpY//7mDH/UQlFCKDGiA==" saltValue="KUnni6YEm00anzSSvyLqQA==" spinCount="100000" sqref="EY718:FA718" name="Rango2_73_2"/>
    <protectedRange algorithmName="SHA-512" hashValue="9+DNppQbWrLYYUMoJ+lyQctV2bX3Vq9kZnegLbpjTLP49It2ovUbcartuoQTeXgP+TGpY//7mDH/UQlFCKDGiA==" saltValue="KUnni6YEm00anzSSvyLqQA==" spinCount="100000" sqref="FC717" name="Rango2_98_5"/>
    <protectedRange algorithmName="SHA-512" hashValue="pL4tgTKqwEsWSIEGFTBd+4pvEhE7d5Q99Eijs+L/Y1rhA0saQGGRJw5Pv2HLOP0quglztFwB6WVnQ1YGxd4AiQ==" saltValue="IF5mhk2RcoEjrcYppes1VA==" spinCount="100000" sqref="FT717" name="Rango2_30_17_4"/>
    <protectedRange algorithmName="SHA-512" hashValue="pL4tgTKqwEsWSIEGFTBd+4pvEhE7d5Q99Eijs+L/Y1rhA0saQGGRJw5Pv2HLOP0quglztFwB6WVnQ1YGxd4AiQ==" saltValue="IF5mhk2RcoEjrcYppes1VA==" spinCount="100000" sqref="FT718" name="Rango2_30_18_2"/>
    <protectedRange algorithmName="SHA-512" hashValue="Umj9+5Ys20VQPxBFtc6qE5LtKKSgPKwit+B8dd4XnEUaLfBM2ozpkEC4YxwK0SbBiAHDDex+pY+LomQ0lyuamQ==" saltValue="N2/MCRws+mmA+NXw0axolg==" spinCount="100000" sqref="FY717" name="Rango2_31_2_16_3"/>
    <protectedRange algorithmName="SHA-512" hashValue="Umj9+5Ys20VQPxBFtc6qE5LtKKSgPKwit+B8dd4XnEUaLfBM2ozpkEC4YxwK0SbBiAHDDex+pY+LomQ0lyuamQ==" saltValue="N2/MCRws+mmA+NXw0axolg==" spinCount="100000" sqref="FY718" name="Rango2_31_2_17_1"/>
    <protectedRange algorithmName="SHA-512" hashValue="YXHanhqXL0e4jPrzkCF8r/22WmlCviFUW909WKuG1JOcU0mp0/Huh0aP3EaGYxV2ep0WGu48HsShAy4Ka2uOiw==" saltValue="h/7U5iwJm7DLR4tRVfwZYw==" spinCount="100000" sqref="GC717" name="Rango2_33_17_5"/>
    <protectedRange algorithmName="SHA-512" hashValue="YXHanhqXL0e4jPrzkCF8r/22WmlCviFUW909WKuG1JOcU0mp0/Huh0aP3EaGYxV2ep0WGu48HsShAy4Ka2uOiw==" saltValue="h/7U5iwJm7DLR4tRVfwZYw==" spinCount="100000" sqref="GC718" name="Rango2_33_18_5"/>
    <protectedRange algorithmName="SHA-512" hashValue="Rgskw+AQdeJ5qbJdarzTa3SCkJfDGziy0Uan5N0F3IWn/H3Z/e+VcB56R7Nes7MPxNHewNP1sSSucVjz3iTLeA==" saltValue="qKZH3DnwaZHBzy3cBZo1qQ==" spinCount="100000" sqref="GF717" name="Rango2_31_28_16_4"/>
    <protectedRange algorithmName="SHA-512" hashValue="Umj9+5Ys20VQPxBFtc6qE5LtKKSgPKwit+B8dd4XnEUaLfBM2ozpkEC4YxwK0SbBiAHDDex+pY+LomQ0lyuamQ==" saltValue="N2/MCRws+mmA+NXw0axolg==" spinCount="100000" sqref="GE717" name="Rango2_31_2_50_4"/>
    <protectedRange algorithmName="SHA-512" hashValue="Rgskw+AQdeJ5qbJdarzTa3SCkJfDGziy0Uan5N0F3IWn/H3Z/e+VcB56R7Nes7MPxNHewNP1sSSucVjz3iTLeA==" saltValue="qKZH3DnwaZHBzy3cBZo1qQ==" spinCount="100000" sqref="GF718" name="Rango2_31_28_17_2"/>
    <protectedRange algorithmName="SHA-512" hashValue="Umj9+5Ys20VQPxBFtc6qE5LtKKSgPKwit+B8dd4XnEUaLfBM2ozpkEC4YxwK0SbBiAHDDex+pY+LomQ0lyuamQ==" saltValue="N2/MCRws+mmA+NXw0axolg==" spinCount="100000" sqref="GE718" name="Rango2_31_2_51_2"/>
    <protectedRange algorithmName="SHA-512" hashValue="EEHzbvEYwO1eufllBljOz0uf9BJ2ENtvOScQ7IsS321QhYbwKn7qhHKKP8cKj02rTDvVRMWvwQ1ZP0mZWsBprQ==" saltValue="CjXqBRFbKezlWOFV37MnDQ==" spinCount="100000" sqref="GN717" name="Rango2_30_2_16_3"/>
    <protectedRange algorithmName="SHA-512" hashValue="EEHzbvEYwO1eufllBljOz0uf9BJ2ENtvOScQ7IsS321QhYbwKn7qhHKKP8cKj02rTDvVRMWvwQ1ZP0mZWsBprQ==" saltValue="CjXqBRFbKezlWOFV37MnDQ==" spinCount="100000" sqref="GN718" name="Rango2_30_2_17_1"/>
    <protectedRange algorithmName="SHA-512" hashValue="EEHzbvEYwO1eufllBljOz0uf9BJ2ENtvOScQ7IsS321QhYbwKn7qhHKKP8cKj02rTDvVRMWvwQ1ZP0mZWsBprQ==" saltValue="CjXqBRFbKezlWOFV37MnDQ==" spinCount="100000" sqref="GQ717:GR717" name="Rango2_30_2_33_3"/>
    <protectedRange algorithmName="SHA-512" hashValue="EEHzbvEYwO1eufllBljOz0uf9BJ2ENtvOScQ7IsS321QhYbwKn7qhHKKP8cKj02rTDvVRMWvwQ1ZP0mZWsBprQ==" saltValue="CjXqBRFbKezlWOFV37MnDQ==" spinCount="100000" sqref="GQ718:GR718" name="Rango2_30_2_34_1"/>
    <protectedRange algorithmName="SHA-512" hashValue="EEHzbvEYwO1eufllBljOz0uf9BJ2ENtvOScQ7IsS321QhYbwKn7qhHKKP8cKj02rTDvVRMWvwQ1ZP0mZWsBprQ==" saltValue="CjXqBRFbKezlWOFV37MnDQ==" spinCount="100000" sqref="GW717" name="Rango2_30_2_50_4"/>
    <protectedRange algorithmName="SHA-512" hashValue="EEHzbvEYwO1eufllBljOz0uf9BJ2ENtvOScQ7IsS321QhYbwKn7qhHKKP8cKj02rTDvVRMWvwQ1ZP0mZWsBprQ==" saltValue="CjXqBRFbKezlWOFV37MnDQ==" spinCount="100000" sqref="GW718" name="Rango2_30_2_51_2"/>
    <protectedRange algorithmName="SHA-512" hashValue="q2z5hEFmXS0v2chiPTC/VCoDWNlnhp+Xe6Ybfxe48vIsnB/KTJQxJv+pFUnCXfZ9T6vyJopuqFFNROfQTW/JUw==" saltValue="IctfdGJb5tOTpq+KPi9vww==" spinCount="100000" sqref="ID717:IF717" name="Rango2_88_39_67_10"/>
    <protectedRange algorithmName="SHA-512" hashValue="q2z5hEFmXS0v2chiPTC/VCoDWNlnhp+Xe6Ybfxe48vIsnB/KTJQxJv+pFUnCXfZ9T6vyJopuqFFNROfQTW/JUw==" saltValue="IctfdGJb5tOTpq+KPi9vww==" spinCount="100000" sqref="ID718:IF718" name="Rango2_88_39_68_1"/>
    <protectedRange algorithmName="SHA-512" hashValue="9+DNppQbWrLYYUMoJ+lyQctV2bX3Vq9kZnegLbpjTLP49It2ovUbcartuoQTeXgP+TGpY//7mDH/UQlFCKDGiA==" saltValue="KUnni6YEm00anzSSvyLqQA==" spinCount="100000" sqref="EY719:FA719" name="Rango2_73_3"/>
    <protectedRange algorithmName="SHA-512" hashValue="pL4tgTKqwEsWSIEGFTBd+4pvEhE7d5Q99Eijs+L/Y1rhA0saQGGRJw5Pv2HLOP0quglztFwB6WVnQ1YGxd4AiQ==" saltValue="IF5mhk2RcoEjrcYppes1VA==" spinCount="100000" sqref="FT719" name="Rango2_30_18_3"/>
    <protectedRange algorithmName="SHA-512" hashValue="Umj9+5Ys20VQPxBFtc6qE5LtKKSgPKwit+B8dd4XnEUaLfBM2ozpkEC4YxwK0SbBiAHDDex+pY+LomQ0lyuamQ==" saltValue="N2/MCRws+mmA+NXw0axolg==" spinCount="100000" sqref="FY719" name="Rango2_31_2_17_2"/>
    <protectedRange algorithmName="SHA-512" hashValue="Rgskw+AQdeJ5qbJdarzTa3SCkJfDGziy0Uan5N0F3IWn/H3Z/e+VcB56R7Nes7MPxNHewNP1sSSucVjz3iTLeA==" saltValue="qKZH3DnwaZHBzy3cBZo1qQ==" spinCount="100000" sqref="GF719" name="Rango2_31_28_17_3"/>
    <protectedRange algorithmName="SHA-512" hashValue="Umj9+5Ys20VQPxBFtc6qE5LtKKSgPKwit+B8dd4XnEUaLfBM2ozpkEC4YxwK0SbBiAHDDex+pY+LomQ0lyuamQ==" saltValue="N2/MCRws+mmA+NXw0axolg==" spinCount="100000" sqref="GE719" name="Rango2_31_2_51_3"/>
    <protectedRange algorithmName="SHA-512" hashValue="EEHzbvEYwO1eufllBljOz0uf9BJ2ENtvOScQ7IsS321QhYbwKn7qhHKKP8cKj02rTDvVRMWvwQ1ZP0mZWsBprQ==" saltValue="CjXqBRFbKezlWOFV37MnDQ==" spinCount="100000" sqref="GN719" name="Rango2_30_2_17_2"/>
    <protectedRange algorithmName="SHA-512" hashValue="EEHzbvEYwO1eufllBljOz0uf9BJ2ENtvOScQ7IsS321QhYbwKn7qhHKKP8cKj02rTDvVRMWvwQ1ZP0mZWsBprQ==" saltValue="CjXqBRFbKezlWOFV37MnDQ==" spinCount="100000" sqref="GQ719:GR719" name="Rango2_30_2_34_2"/>
    <protectedRange algorithmName="SHA-512" hashValue="EEHzbvEYwO1eufllBljOz0uf9BJ2ENtvOScQ7IsS321QhYbwKn7qhHKKP8cKj02rTDvVRMWvwQ1ZP0mZWsBprQ==" saltValue="CjXqBRFbKezlWOFV37MnDQ==" spinCount="100000" sqref="GW719" name="Rango2_30_2_51_3"/>
    <protectedRange algorithmName="SHA-512" hashValue="q2z5hEFmXS0v2chiPTC/VCoDWNlnhp+Xe6Ybfxe48vIsnB/KTJQxJv+pFUnCXfZ9T6vyJopuqFFNROfQTW/JUw==" saltValue="IctfdGJb5tOTpq+KPi9vww==" spinCount="100000" sqref="ID719:IF719" name="Rango2_88_39_68_2"/>
    <protectedRange algorithmName="SHA-512" hashValue="9+DNppQbWrLYYUMoJ+lyQctV2bX3Vq9kZnegLbpjTLP49It2ovUbcartuoQTeXgP+TGpY//7mDH/UQlFCKDGiA==" saltValue="KUnni6YEm00anzSSvyLqQA==" spinCount="100000" sqref="EY720:FA720" name="Rango2_73_4"/>
    <protectedRange algorithmName="SHA-512" hashValue="pL4tgTKqwEsWSIEGFTBd+4pvEhE7d5Q99Eijs+L/Y1rhA0saQGGRJw5Pv2HLOP0quglztFwB6WVnQ1YGxd4AiQ==" saltValue="IF5mhk2RcoEjrcYppes1VA==" spinCount="100000" sqref="FT720" name="Rango2_30_18_4"/>
    <protectedRange algorithmName="SHA-512" hashValue="Umj9+5Ys20VQPxBFtc6qE5LtKKSgPKwit+B8dd4XnEUaLfBM2ozpkEC4YxwK0SbBiAHDDex+pY+LomQ0lyuamQ==" saltValue="N2/MCRws+mmA+NXw0axolg==" spinCount="100000" sqref="FY720" name="Rango2_31_2_17_3"/>
    <protectedRange algorithmName="SHA-512" hashValue="YXHanhqXL0e4jPrzkCF8r/22WmlCviFUW909WKuG1JOcU0mp0/Huh0aP3EaGYxV2ep0WGu48HsShAy4Ka2uOiw==" saltValue="h/7U5iwJm7DLR4tRVfwZYw==" spinCount="100000" sqref="GC720" name="Rango2_33_18_6"/>
    <protectedRange algorithmName="SHA-512" hashValue="Rgskw+AQdeJ5qbJdarzTa3SCkJfDGziy0Uan5N0F3IWn/H3Z/e+VcB56R7Nes7MPxNHewNP1sSSucVjz3iTLeA==" saltValue="qKZH3DnwaZHBzy3cBZo1qQ==" spinCount="100000" sqref="GF720" name="Rango2_31_28_17_4"/>
    <protectedRange algorithmName="SHA-512" hashValue="Umj9+5Ys20VQPxBFtc6qE5LtKKSgPKwit+B8dd4XnEUaLfBM2ozpkEC4YxwK0SbBiAHDDex+pY+LomQ0lyuamQ==" saltValue="N2/MCRws+mmA+NXw0axolg==" spinCount="100000" sqref="GE720" name="Rango2_31_2_51_4"/>
    <protectedRange algorithmName="SHA-512" hashValue="EEHzbvEYwO1eufllBljOz0uf9BJ2ENtvOScQ7IsS321QhYbwKn7qhHKKP8cKj02rTDvVRMWvwQ1ZP0mZWsBprQ==" saltValue="CjXqBRFbKezlWOFV37MnDQ==" spinCount="100000" sqref="GN720" name="Rango2_30_2_17_3"/>
    <protectedRange algorithmName="SHA-512" hashValue="EEHzbvEYwO1eufllBljOz0uf9BJ2ENtvOScQ7IsS321QhYbwKn7qhHKKP8cKj02rTDvVRMWvwQ1ZP0mZWsBprQ==" saltValue="CjXqBRFbKezlWOFV37MnDQ==" spinCount="100000" sqref="GQ720:GR720" name="Rango2_30_2_34_3"/>
    <protectedRange algorithmName="SHA-512" hashValue="EEHzbvEYwO1eufllBljOz0uf9BJ2ENtvOScQ7IsS321QhYbwKn7qhHKKP8cKj02rTDvVRMWvwQ1ZP0mZWsBprQ==" saltValue="CjXqBRFbKezlWOFV37MnDQ==" spinCount="100000" sqref="GW720" name="Rango2_30_2_51_4"/>
    <protectedRange algorithmName="SHA-512" hashValue="q2z5hEFmXS0v2chiPTC/VCoDWNlnhp+Xe6Ybfxe48vIsnB/KTJQxJv+pFUnCXfZ9T6vyJopuqFFNROfQTW/JUw==" saltValue="IctfdGJb5tOTpq+KPi9vww==" spinCount="100000" sqref="ID720:IF720" name="Rango2_88_39_68_3"/>
    <protectedRange algorithmName="SHA-512" hashValue="pL4tgTKqwEsWSIEGFTBd+4pvEhE7d5Q99Eijs+L/Y1rhA0saQGGRJw5Pv2HLOP0quglztFwB6WVnQ1YGxd4AiQ==" saltValue="IF5mhk2RcoEjrcYppes1VA==" spinCount="100000" sqref="FT721" name="Rango2_30_18_5"/>
    <protectedRange algorithmName="SHA-512" hashValue="Umj9+5Ys20VQPxBFtc6qE5LtKKSgPKwit+B8dd4XnEUaLfBM2ozpkEC4YxwK0SbBiAHDDex+pY+LomQ0lyuamQ==" saltValue="N2/MCRws+mmA+NXw0axolg==" spinCount="100000" sqref="FY721" name="Rango2_31_2_17_4"/>
    <protectedRange algorithmName="SHA-512" hashValue="YXHanhqXL0e4jPrzkCF8r/22WmlCviFUW909WKuG1JOcU0mp0/Huh0aP3EaGYxV2ep0WGu48HsShAy4Ka2uOiw==" saltValue="h/7U5iwJm7DLR4tRVfwZYw==" spinCount="100000" sqref="GC721" name="Rango2_33_18_7"/>
    <protectedRange algorithmName="SHA-512" hashValue="EEHzbvEYwO1eufllBljOz0uf9BJ2ENtvOScQ7IsS321QhYbwKn7qhHKKP8cKj02rTDvVRMWvwQ1ZP0mZWsBprQ==" saltValue="CjXqBRFbKezlWOFV37MnDQ==" spinCount="100000" sqref="GN721" name="Rango2_30_2_17_4"/>
    <protectedRange algorithmName="SHA-512" hashValue="EEHzbvEYwO1eufllBljOz0uf9BJ2ENtvOScQ7IsS321QhYbwKn7qhHKKP8cKj02rTDvVRMWvwQ1ZP0mZWsBprQ==" saltValue="CjXqBRFbKezlWOFV37MnDQ==" spinCount="100000" sqref="GQ721:GR721" name="Rango2_30_2_34_4"/>
    <protectedRange algorithmName="SHA-512" hashValue="EEHzbvEYwO1eufllBljOz0uf9BJ2ENtvOScQ7IsS321QhYbwKn7qhHKKP8cKj02rTDvVRMWvwQ1ZP0mZWsBprQ==" saltValue="CjXqBRFbKezlWOFV37MnDQ==" spinCount="100000" sqref="GW721" name="Rango2_30_2_51_5"/>
    <protectedRange algorithmName="SHA-512" hashValue="q2z5hEFmXS0v2chiPTC/VCoDWNlnhp+Xe6Ybfxe48vIsnB/KTJQxJv+pFUnCXfZ9T6vyJopuqFFNROfQTW/JUw==" saltValue="IctfdGJb5tOTpq+KPi9vww==" spinCount="100000" sqref="ID721:IF721" name="Rango2_88_39_68_4"/>
    <protectedRange algorithmName="SHA-512" hashValue="Umj9+5Ys20VQPxBFtc6qE5LtKKSgPKwit+B8dd4XnEUaLfBM2ozpkEC4YxwK0SbBiAHDDex+pY+LomQ0lyuamQ==" saltValue="N2/MCRws+mmA+NXw0axolg==" spinCount="100000" sqref="FY722" name="Rango2_31_2_17_5"/>
    <protectedRange algorithmName="SHA-512" hashValue="EEHzbvEYwO1eufllBljOz0uf9BJ2ENtvOScQ7IsS321QhYbwKn7qhHKKP8cKj02rTDvVRMWvwQ1ZP0mZWsBprQ==" saltValue="CjXqBRFbKezlWOFV37MnDQ==" spinCount="100000" sqref="GN722" name="Rango2_30_2_17_5"/>
    <protectedRange algorithmName="SHA-512" hashValue="EEHzbvEYwO1eufllBljOz0uf9BJ2ENtvOScQ7IsS321QhYbwKn7qhHKKP8cKj02rTDvVRMWvwQ1ZP0mZWsBprQ==" saltValue="CjXqBRFbKezlWOFV37MnDQ==" spinCount="100000" sqref="GQ722:GR722" name="Rango2_30_2_34_5"/>
    <protectedRange algorithmName="SHA-512" hashValue="EEHzbvEYwO1eufllBljOz0uf9BJ2ENtvOScQ7IsS321QhYbwKn7qhHKKP8cKj02rTDvVRMWvwQ1ZP0mZWsBprQ==" saltValue="CjXqBRFbKezlWOFV37MnDQ==" spinCount="100000" sqref="GW722" name="Rango2_30_2_51_6"/>
    <protectedRange algorithmName="SHA-512" hashValue="q2z5hEFmXS0v2chiPTC/VCoDWNlnhp+Xe6Ybfxe48vIsnB/KTJQxJv+pFUnCXfZ9T6vyJopuqFFNROfQTW/JUw==" saltValue="IctfdGJb5tOTpq+KPi9vww==" spinCount="100000" sqref="ID722:IF722" name="Rango2_88_39_68_5"/>
    <protectedRange algorithmName="SHA-512" hashValue="EMMPgE8t/az1rHHzaZAQIhz+GQV0k2O/tQGA96sJqEEMzz1efIRa4CcLzC7iY9CCscto3g7dwz41haOE28iXYg==" saltValue="CVzFsG4X4LXUMo7796PiDQ==" spinCount="100000" sqref="B730:B731" name="Rango2_10_39_1"/>
    <protectedRange algorithmName="SHA-512" hashValue="EMMPgE8t/az1rHHzaZAQIhz+GQV0k2O/tQGA96sJqEEMzz1efIRa4CcLzC7iY9CCscto3g7dwz41haOE28iXYg==" saltValue="CVzFsG4X4LXUMo7796PiDQ==" spinCount="100000" sqref="B732" name="Rango2_10_39_2"/>
    <protectedRange algorithmName="SHA-512" hashValue="EMMPgE8t/az1rHHzaZAQIhz+GQV0k2O/tQGA96sJqEEMzz1efIRa4CcLzC7iY9CCscto3g7dwz41haOE28iXYg==" saltValue="CVzFsG4X4LXUMo7796PiDQ==" spinCount="100000" sqref="B733" name="Rango2_10_39_3"/>
    <protectedRange algorithmName="SHA-512" hashValue="EMMPgE8t/az1rHHzaZAQIhz+GQV0k2O/tQGA96sJqEEMzz1efIRa4CcLzC7iY9CCscto3g7dwz41haOE28iXYg==" saltValue="CVzFsG4X4LXUMo7796PiDQ==" spinCount="100000" sqref="B734" name="Rango2_10_39_4"/>
    <protectedRange algorithmName="SHA-512" hashValue="EMMPgE8t/az1rHHzaZAQIhz+GQV0k2O/tQGA96sJqEEMzz1efIRa4CcLzC7iY9CCscto3g7dwz41haOE28iXYg==" saltValue="CVzFsG4X4LXUMo7796PiDQ==" spinCount="100000" sqref="B735" name="Rango2_10_39_5"/>
    <protectedRange algorithmName="SHA-512" hashValue="EMMPgE8t/az1rHHzaZAQIhz+GQV0k2O/tQGA96sJqEEMzz1efIRa4CcLzC7iY9CCscto3g7dwz41haOE28iXYg==" saltValue="CVzFsG4X4LXUMo7796PiDQ==" spinCount="100000" sqref="B736:B737" name="Rango2_10_39_6"/>
    <protectedRange algorithmName="SHA-512" hashValue="6a5oYwZw9WJcgjqXpleUXH8uaqNEuymPPpeOb7lKBc1WoM6IG/DNyDLWmj2lYwxnZO2yhl+B61kwrxD9m9AdhQ==" saltValue="tdNQPzLQd+n9Ww064QJIaQ==" spinCount="100000" sqref="I738" name="Rango2_61_19_1"/>
    <protectedRange algorithmName="SHA-512" hashValue="XM8+0Jh5zLWw02PI0Lt8dLqjTcW5ulySion19FAnruDN6QRp4UwcVqdfQxnOQAItgpWG7rNsELzjwy0iXOonxw==" saltValue="Sd4WFUedDfLKoMQTDrxJuQ==" spinCount="100000" sqref="K738" name="Rango2_88_4_4_20_1"/>
    <protectedRange algorithmName="SHA-512" hashValue="EMMPgE8t/az1rHHzaZAQIhz+GQV0k2O/tQGA96sJqEEMzz1efIRa4CcLzC7iY9CCscto3g7dwz41haOE28iXYg==" saltValue="CVzFsG4X4LXUMo7796PiDQ==" spinCount="100000" sqref="L738:M738 J738 B738 D738:H738" name="Rango2_10_77_1"/>
    <protectedRange algorithmName="SHA-512" hashValue="EMMPgE8t/az1rHHzaZAQIhz+GQV0k2O/tQGA96sJqEEMzz1efIRa4CcLzC7iY9CCscto3g7dwz41haOE28iXYg==" saltValue="CVzFsG4X4LXUMo7796PiDQ==" spinCount="100000" sqref="B740:B741" name="Rango2_10_39_7"/>
    <protectedRange algorithmName="SHA-512" hashValue="EMMPgE8t/az1rHHzaZAQIhz+GQV0k2O/tQGA96sJqEEMzz1efIRa4CcLzC7iY9CCscto3g7dwz41haOE28iXYg==" saltValue="CVzFsG4X4LXUMo7796PiDQ==" spinCount="100000" sqref="B742:B743" name="Rango2_10_39_8"/>
    <protectedRange algorithmName="SHA-512" hashValue="6a5oYwZw9WJcgjqXpleUXH8uaqNEuymPPpeOb7lKBc1WoM6IG/DNyDLWmj2lYwxnZO2yhl+B61kwrxD9m9AdhQ==" saltValue="tdNQPzLQd+n9Ww064QJIaQ==" spinCount="100000" sqref="I743" name="Rango2_61_13_1"/>
    <protectedRange algorithmName="SHA-512" hashValue="XM8+0Jh5zLWw02PI0Lt8dLqjTcW5ulySion19FAnruDN6QRp4UwcVqdfQxnOQAItgpWG7rNsELzjwy0iXOonxw==" saltValue="Sd4WFUedDfLKoMQTDrxJuQ==" spinCount="100000" sqref="K743" name="Rango2_88_4_4_14_2"/>
    <protectedRange algorithmName="SHA-512" hashValue="EMMPgE8t/az1rHHzaZAQIhz+GQV0k2O/tQGA96sJqEEMzz1efIRa4CcLzC7iY9CCscto3g7dwz41haOE28iXYg==" saltValue="CVzFsG4X4LXUMo7796PiDQ==" spinCount="100000" sqref="L743:M743 J743 D743:H743" name="Rango2_10_81_1"/>
    <protectedRange algorithmName="SHA-512" hashValue="EMMPgE8t/az1rHHzaZAQIhz+GQV0k2O/tQGA96sJqEEMzz1efIRa4CcLzC7iY9CCscto3g7dwz41haOE28iXYg==" saltValue="CVzFsG4X4LXUMo7796PiDQ==" spinCount="100000" sqref="B744" name="Rango2_10_51_2"/>
    <protectedRange algorithmName="SHA-512" hashValue="6a5oYwZw9WJcgjqXpleUXH8uaqNEuymPPpeOb7lKBc1WoM6IG/DNyDLWmj2lYwxnZO2yhl+B61kwrxD9m9AdhQ==" saltValue="tdNQPzLQd+n9Ww064QJIaQ==" spinCount="100000" sqref="I744" name="Rango2_61_13_2"/>
    <protectedRange algorithmName="SHA-512" hashValue="XM8+0Jh5zLWw02PI0Lt8dLqjTcW5ulySion19FAnruDN6QRp4UwcVqdfQxnOQAItgpWG7rNsELzjwy0iXOonxw==" saltValue="Sd4WFUedDfLKoMQTDrxJuQ==" spinCount="100000" sqref="K744" name="Rango2_88_4_4_14_3"/>
    <protectedRange algorithmName="SHA-512" hashValue="EMMPgE8t/az1rHHzaZAQIhz+GQV0k2O/tQGA96sJqEEMzz1efIRa4CcLzC7iY9CCscto3g7dwz41haOE28iXYg==" saltValue="CVzFsG4X4LXUMo7796PiDQ==" spinCount="100000" sqref="L744:M744 J744 D744:H744" name="Rango2_10_81_2"/>
    <protectedRange algorithmName="SHA-512" hashValue="EMMPgE8t/az1rHHzaZAQIhz+GQV0k2O/tQGA96sJqEEMzz1efIRa4CcLzC7iY9CCscto3g7dwz41haOE28iXYg==" saltValue="CVzFsG4X4LXUMo7796PiDQ==" spinCount="100000" sqref="B745" name="Rango2_10_51_3"/>
    <protectedRange algorithmName="SHA-512" hashValue="6a5oYwZw9WJcgjqXpleUXH8uaqNEuymPPpeOb7lKBc1WoM6IG/DNyDLWmj2lYwxnZO2yhl+B61kwrxD9m9AdhQ==" saltValue="tdNQPzLQd+n9Ww064QJIaQ==" spinCount="100000" sqref="I745" name="Rango2_61_29_1"/>
    <protectedRange algorithmName="SHA-512" hashValue="XM8+0Jh5zLWw02PI0Lt8dLqjTcW5ulySion19FAnruDN6QRp4UwcVqdfQxnOQAItgpWG7rNsELzjwy0iXOonxw==" saltValue="Sd4WFUedDfLKoMQTDrxJuQ==" spinCount="100000" sqref="K745" name="Rango2_88_4_4_30_1"/>
    <protectedRange algorithmName="SHA-512" hashValue="EMMPgE8t/az1rHHzaZAQIhz+GQV0k2O/tQGA96sJqEEMzz1efIRa4CcLzC7iY9CCscto3g7dwz41haOE28iXYg==" saltValue="CVzFsG4X4LXUMo7796PiDQ==" spinCount="100000" sqref="L745:M745 J745 D745:H745" name="Rango2_10_1_1_2"/>
    <protectedRange algorithmName="SHA-512" hashValue="EMMPgE8t/az1rHHzaZAQIhz+GQV0k2O/tQGA96sJqEEMzz1efIRa4CcLzC7iY9CCscto3g7dwz41haOE28iXYg==" saltValue="CVzFsG4X4LXUMo7796PiDQ==" spinCount="100000" sqref="B746" name="Rango2_10_39_9"/>
    <protectedRange algorithmName="SHA-512" hashValue="EMMPgE8t/az1rHHzaZAQIhz+GQV0k2O/tQGA96sJqEEMzz1efIRa4CcLzC7iY9CCscto3g7dwz41haOE28iXYg==" saltValue="CVzFsG4X4LXUMo7796PiDQ==" spinCount="100000" sqref="B747" name="Rango2_10_51_4"/>
    <protectedRange algorithmName="SHA-512" hashValue="6a5oYwZw9WJcgjqXpleUXH8uaqNEuymPPpeOb7lKBc1WoM6IG/DNyDLWmj2lYwxnZO2yhl+B61kwrxD9m9AdhQ==" saltValue="tdNQPzLQd+n9Ww064QJIaQ==" spinCount="100000" sqref="I747" name="Rango2_61_29_2"/>
    <protectedRange algorithmName="SHA-512" hashValue="XM8+0Jh5zLWw02PI0Lt8dLqjTcW5ulySion19FAnruDN6QRp4UwcVqdfQxnOQAItgpWG7rNsELzjwy0iXOonxw==" saltValue="Sd4WFUedDfLKoMQTDrxJuQ==" spinCount="100000" sqref="K747" name="Rango2_88_4_4_30_2"/>
    <protectedRange algorithmName="SHA-512" hashValue="EMMPgE8t/az1rHHzaZAQIhz+GQV0k2O/tQGA96sJqEEMzz1efIRa4CcLzC7iY9CCscto3g7dwz41haOE28iXYg==" saltValue="CVzFsG4X4LXUMo7796PiDQ==" spinCount="100000" sqref="L747:M747 J747 D747:H747" name="Rango2_10_1_1_3"/>
    <protectedRange algorithmName="SHA-512" hashValue="EMMPgE8t/az1rHHzaZAQIhz+GQV0k2O/tQGA96sJqEEMzz1efIRa4CcLzC7iY9CCscto3g7dwz41haOE28iXYg==" saltValue="CVzFsG4X4LXUMo7796PiDQ==" spinCount="100000" sqref="B748" name="Rango2_10_51_5"/>
    <protectedRange algorithmName="SHA-512" hashValue="6a5oYwZw9WJcgjqXpleUXH8uaqNEuymPPpeOb7lKBc1WoM6IG/DNyDLWmj2lYwxnZO2yhl+B61kwrxD9m9AdhQ==" saltValue="tdNQPzLQd+n9Ww064QJIaQ==" spinCount="100000" sqref="I748" name="Rango2_61_24_1"/>
    <protectedRange algorithmName="SHA-512" hashValue="XM8+0Jh5zLWw02PI0Lt8dLqjTcW5ulySion19FAnruDN6QRp4UwcVqdfQxnOQAItgpWG7rNsELzjwy0iXOonxw==" saltValue="Sd4WFUedDfLKoMQTDrxJuQ==" spinCount="100000" sqref="K748" name="Rango2_88_4_4_25_1"/>
    <protectedRange algorithmName="SHA-512" hashValue="EMMPgE8t/az1rHHzaZAQIhz+GQV0k2O/tQGA96sJqEEMzz1efIRa4CcLzC7iY9CCscto3g7dwz41haOE28iXYg==" saltValue="CVzFsG4X4LXUMo7796PiDQ==" spinCount="100000" sqref="L748:M748 J748 D748:H748" name="Rango2_10_53_2"/>
    <protectedRange sqref="I749" name="Rango2_61_1_1"/>
    <protectedRange sqref="K749" name="Rango2_88_4_4_1_1"/>
    <protectedRange sqref="L749:M749 J749 D749:H749" name="Rango2_10_1_4"/>
    <protectedRange algorithmName="SHA-512" hashValue="EMMPgE8t/az1rHHzaZAQIhz+GQV0k2O/tQGA96sJqEEMzz1efIRa4CcLzC7iY9CCscto3g7dwz41haOE28iXYg==" saltValue="CVzFsG4X4LXUMo7796PiDQ==" spinCount="100000" sqref="B749" name="Rango2_10_51_6"/>
    <protectedRange sqref="I750:I752" name="Rango2_61_1_2"/>
    <protectedRange sqref="K750:K752" name="Rango2_88_4_4_1_2"/>
    <protectedRange sqref="L750:M752 J750:J752 D750:H752" name="Rango2_10_1_5"/>
    <protectedRange algorithmName="SHA-512" hashValue="EMMPgE8t/az1rHHzaZAQIhz+GQV0k2O/tQGA96sJqEEMzz1efIRa4CcLzC7iY9CCscto3g7dwz41haOE28iXYg==" saltValue="CVzFsG4X4LXUMo7796PiDQ==" spinCount="100000" sqref="B751:B752" name="Rango2_10_39_10"/>
    <protectedRange algorithmName="SHA-512" hashValue="EMMPgE8t/az1rHHzaZAQIhz+GQV0k2O/tQGA96sJqEEMzz1efIRa4CcLzC7iY9CCscto3g7dwz41haOE28iXYg==" saltValue="CVzFsG4X4LXUMo7796PiDQ==" spinCount="100000" sqref="B750" name="Rango2_10_51_7"/>
    <protectedRange algorithmName="SHA-512" hashValue="EMMPgE8t/az1rHHzaZAQIhz+GQV0k2O/tQGA96sJqEEMzz1efIRa4CcLzC7iY9CCscto3g7dwz41haOE28iXYg==" saltValue="CVzFsG4X4LXUMo7796PiDQ==" spinCount="100000" sqref="B753" name="Rango2_10_39_11"/>
    <protectedRange sqref="I755" name="Rango2_61_1_3"/>
    <protectedRange sqref="K755" name="Rango2_88_4_4_1_3"/>
    <protectedRange sqref="D755:H755 J755 L755:M755" name="Rango2_10_1_6"/>
    <protectedRange algorithmName="SHA-512" hashValue="EMMPgE8t/az1rHHzaZAQIhz+GQV0k2O/tQGA96sJqEEMzz1efIRa4CcLzC7iY9CCscto3g7dwz41haOE28iXYg==" saltValue="CVzFsG4X4LXUMo7796PiDQ==" spinCount="100000" sqref="B755" name="Rango2_10_51_8"/>
    <protectedRange algorithmName="SHA-512" hashValue="RQ91b7oAw60DVtcgB2vRpial2kSdzJx5guGCTYUwXYkKrtrUHfiYnLf9R+SNpYXlJDYpyEJLhcWwP0EqNN86dQ==" saltValue="W3RbH3zrcY9sy39xNwXNxg==" spinCount="100000" sqref="BA738:BI738 BV738:BY738" name="Rango2_88_99_71_1"/>
    <protectedRange algorithmName="SHA-512" hashValue="fMbmUM1DQ7FuAPRNvFL5mPdHUYjQnlLFhkuaxvHguaqR7aWyDxcmJs0jLYQfQKY+oyhsMb4Lew4VL6i7um3/ew==" saltValue="ydaTm0CeH8+/cYqoL/AMaQ==" spinCount="100000" sqref="AU738 AW738:AZ738" name="Rango2_88_91_70_1"/>
    <protectedRange algorithmName="SHA-512" hashValue="CHipOQaT63FWw628cQcXXJRZlrbNZ7OgmnEbDx38UmmH7z19GRYEzXFiVOzHAy1OAaAbST7g2bHZHDKQp2qm3w==" saltValue="iRVuL+373yLHv0ZHzS9qog==" spinCount="100000" sqref="AG738:AH738 AJ738 AL738" name="Rango2_88_7_5_75_1"/>
    <protectedRange algorithmName="SHA-512" hashValue="NkG6oHuDGvGBEiLAAq8MEJHEfLQUMyjihfH+DBXhT+eQW0r1yri7tOJEFRM9nbOejjjXiviq9RFo7KB7wF+xJA==" saltValue="bpjB0AAANu2X/PeR3eiFkA==" spinCount="100000" sqref="AM738:AS738" name="Rango2_88_65_70_1"/>
    <protectedRange algorithmName="SHA-512" hashValue="fPHvtIAf3pQeZUoAI9C2/vdXMHBpqqEq+67P5Ypyu4+9IWqs3yc9TZcMWQ0THLxUwqseQPyVvakuYFtCwJHsxA==" saltValue="QHIogSs2PrwAfdqa9PAOFQ==" spinCount="100000" sqref="AC738" name="Rango2_88_5_5_19_1"/>
    <protectedRange algorithmName="SHA-512" hashValue="LEEeiU6pKqm7TAP46VGlz0q+evvFwpT/0iLpRuWuQ7MacbP0OGL1/FSmrIEOg2rb6M+Jla2bPbVWiGag27j87w==" saltValue="HEVt+pS5OloNDlqSnzGLLw==" spinCount="100000" sqref="AI738" name="Rango2_8_7_69_1"/>
    <protectedRange algorithmName="SHA-512" hashValue="q2z5hEFmXS0v2chiPTC/VCoDWNlnhp+Xe6Ybfxe48vIsnB/KTJQxJv+pFUnCXfZ9T6vyJopuqFFNROfQTW/JUw==" saltValue="IctfdGJb5tOTpq+KPi9vww==" spinCount="100000" sqref="AE738:AF738" name="Rango2_88_39_76_1"/>
    <protectedRange algorithmName="SHA-512" hashValue="AYYX88LSDB6RDNMvSqt0KPGWPjBqTk56tMxTOlv5QD61MGTKAAQnSnudvNDWPN0Bbllh2qRQC+P5uq7goxjdrw==" saltValue="i/iPMewnks1FoXYOjKMEVg==" spinCount="100000" sqref="AB738" name="Rango2_87_6_19_1"/>
    <protectedRange algorithmName="SHA-512" hashValue="NUll9P9xh7KbSfMYpMxsRZLfDw/y/AzW2LSWlpXVscBDqiAxmzo71xjs+a2lh+jRa7pceOC849slke4+ZKx8LA==" saltValue="8qbkKpQ+CiQuLnqgShNvXA==" spinCount="100000" sqref="T738" name="Rango2_88_6_20_1"/>
    <protectedRange algorithmName="SHA-512" hashValue="KHhv3JU/LRdRrRTxxkgFceEHPZ5UzadmpZRZR3zmQRnPvkUJZuanRafIJ+qde0IWwLZSvFIQDyUAHq6v6k7XIg==" saltValue="2GKG1kCzVNNcn+vbOPuhJA==" spinCount="100000" sqref="Q738" name="Rango2_2_5_15_1"/>
    <protectedRange algorithmName="SHA-512" hashValue="9+DNppQbWrLYYUMoJ+lyQctV2bX3Vq9kZnegLbpjTLP49It2ovUbcartuoQTeXgP+TGpY//7mDH/UQlFCKDGiA==" saltValue="KUnni6YEm00anzSSvyLqQA==" spinCount="100000" sqref="AD738" name="Rango2_48_1"/>
    <protectedRange algorithmName="SHA-512" hashValue="RQ91b7oAw60DVtcgB2vRpial2kSdzJx5guGCTYUwXYkKrtrUHfiYnLf9R+SNpYXlJDYpyEJLhcWwP0EqNN86dQ==" saltValue="W3RbH3zrcY9sy39xNwXNxg==" spinCount="100000" sqref="BA739:BI739" name="Rango2_88_99_18_2"/>
    <protectedRange algorithmName="SHA-512" hashValue="fMbmUM1DQ7FuAPRNvFL5mPdHUYjQnlLFhkuaxvHguaqR7aWyDxcmJs0jLYQfQKY+oyhsMb4Lew4VL6i7um3/ew==" saltValue="ydaTm0CeH8+/cYqoL/AMaQ==" spinCount="100000" sqref="AW739:AZ739" name="Rango2_88_91_18_1"/>
    <protectedRange algorithmName="SHA-512" hashValue="CHipOQaT63FWw628cQcXXJRZlrbNZ7OgmnEbDx38UmmH7z19GRYEzXFiVOzHAy1OAaAbST7g2bHZHDKQp2qm3w==" saltValue="iRVuL+373yLHv0ZHzS9qog==" spinCount="100000" sqref="AJ739 AG739:AH739 AL739" name="Rango2_88_7_5_19_3"/>
    <protectedRange algorithmName="SHA-512" hashValue="NkG6oHuDGvGBEiLAAq8MEJHEfLQUMyjihfH+DBXhT+eQW0r1yri7tOJEFRM9nbOejjjXiviq9RFo7KB7wF+xJA==" saltValue="bpjB0AAANu2X/PeR3eiFkA==" spinCount="100000" sqref="AM739:AQ739" name="Rango2_88_65_18_1"/>
    <protectedRange algorithmName="SHA-512" hashValue="LEEeiU6pKqm7TAP46VGlz0q+evvFwpT/0iLpRuWuQ7MacbP0OGL1/FSmrIEOg2rb6M+Jla2bPbVWiGag27j87w==" saltValue="HEVt+pS5OloNDlqSnzGLLw==" spinCount="100000" sqref="AI739" name="Rango2_8_7_18_1"/>
    <protectedRange algorithmName="SHA-512" hashValue="q2z5hEFmXS0v2chiPTC/VCoDWNlnhp+Xe6Ybfxe48vIsnB/KTJQxJv+pFUnCXfZ9T6vyJopuqFFNROfQTW/JUw==" saltValue="IctfdGJb5tOTpq+KPi9vww==" spinCount="100000" sqref="AE739:AF739" name="Rango2_88_39_20_1"/>
    <protectedRange algorithmName="SHA-512" hashValue="RQ91b7oAw60DVtcgB2vRpial2kSdzJx5guGCTYUwXYkKrtrUHfiYnLf9R+SNpYXlJDYpyEJLhcWwP0EqNN86dQ==" saltValue="W3RbH3zrcY9sy39xNwXNxg==" spinCount="100000" sqref="BA742:BI742" name="Rango2_88_99_56_1"/>
    <protectedRange algorithmName="SHA-512" hashValue="fMbmUM1DQ7FuAPRNvFL5mPdHUYjQnlLFhkuaxvHguaqR7aWyDxcmJs0jLYQfQKY+oyhsMb4Lew4VL6i7um3/ew==" saltValue="ydaTm0CeH8+/cYqoL/AMaQ==" spinCount="100000" sqref="AW742:AZ742" name="Rango2_88_91_56_1"/>
    <protectedRange algorithmName="SHA-512" hashValue="CHipOQaT63FWw628cQcXXJRZlrbNZ7OgmnEbDx38UmmH7z19GRYEzXFiVOzHAy1OAaAbST7g2bHZHDKQp2qm3w==" saltValue="iRVuL+373yLHv0ZHzS9qog==" spinCount="100000" sqref="AJ742 AG742:AH742 AL742" name="Rango2_88_7_5_57_1"/>
    <protectedRange algorithmName="SHA-512" hashValue="NkG6oHuDGvGBEiLAAq8MEJHEfLQUMyjihfH+DBXhT+eQW0r1yri7tOJEFRM9nbOejjjXiviq9RFo7KB7wF+xJA==" saltValue="bpjB0AAANu2X/PeR3eiFkA==" spinCount="100000" sqref="AM742:AQ742" name="Rango2_88_65_56_1"/>
    <protectedRange algorithmName="SHA-512" hashValue="LEEeiU6pKqm7TAP46VGlz0q+evvFwpT/0iLpRuWuQ7MacbP0OGL1/FSmrIEOg2rb6M+Jla2bPbVWiGag27j87w==" saltValue="HEVt+pS5OloNDlqSnzGLLw==" spinCount="100000" sqref="AI742" name="Rango2_8_7_56_1"/>
    <protectedRange algorithmName="SHA-512" hashValue="q2z5hEFmXS0v2chiPTC/VCoDWNlnhp+Xe6Ybfxe48vIsnB/KTJQxJv+pFUnCXfZ9T6vyJopuqFFNROfQTW/JUw==" saltValue="IctfdGJb5tOTpq+KPi9vww==" spinCount="100000" sqref="AE742:AF742" name="Rango2_88_39_70_1"/>
    <protectedRange algorithmName="SHA-512" hashValue="RQ91b7oAw60DVtcgB2vRpial2kSdzJx5guGCTYUwXYkKrtrUHfiYnLf9R+SNpYXlJDYpyEJLhcWwP0EqNN86dQ==" saltValue="W3RbH3zrcY9sy39xNwXNxg==" spinCount="100000" sqref="BA743:BI743 BV743:BY743" name="Rango2_88_99_68_1"/>
    <protectedRange algorithmName="SHA-512" hashValue="fMbmUM1DQ7FuAPRNvFL5mPdHUYjQnlLFhkuaxvHguaqR7aWyDxcmJs0jLYQfQKY+oyhsMb4Lew4VL6i7um3/ew==" saltValue="ydaTm0CeH8+/cYqoL/AMaQ==" spinCount="100000" sqref="AU743 AW743:AZ743" name="Rango2_88_91_67_1"/>
    <protectedRange algorithmName="SHA-512" hashValue="CHipOQaT63FWw628cQcXXJRZlrbNZ7OgmnEbDx38UmmH7z19GRYEzXFiVOzHAy1OAaAbST7g2bHZHDKQp2qm3w==" saltValue="iRVuL+373yLHv0ZHzS9qog==" spinCount="100000" sqref="AG743:AH743 AJ743 AL743" name="Rango2_88_7_5_72_1"/>
    <protectedRange algorithmName="SHA-512" hashValue="NkG6oHuDGvGBEiLAAq8MEJHEfLQUMyjihfH+DBXhT+eQW0r1yri7tOJEFRM9nbOejjjXiviq9RFo7KB7wF+xJA==" saltValue="bpjB0AAANu2X/PeR3eiFkA==" spinCount="100000" sqref="AM743:AS743" name="Rango2_88_65_67_1"/>
    <protectedRange algorithmName="SHA-512" hashValue="fPHvtIAf3pQeZUoAI9C2/vdXMHBpqqEq+67P5Ypyu4+9IWqs3yc9TZcMWQ0THLxUwqseQPyVvakuYFtCwJHsxA==" saltValue="QHIogSs2PrwAfdqa9PAOFQ==" spinCount="100000" sqref="AC743" name="Rango2_88_5_5_13_1"/>
    <protectedRange algorithmName="SHA-512" hashValue="LEEeiU6pKqm7TAP46VGlz0q+evvFwpT/0iLpRuWuQ7MacbP0OGL1/FSmrIEOg2rb6M+Jla2bPbVWiGag27j87w==" saltValue="HEVt+pS5OloNDlqSnzGLLw==" spinCount="100000" sqref="AI743" name="Rango2_8_7_66_1"/>
    <protectedRange algorithmName="SHA-512" hashValue="q2z5hEFmXS0v2chiPTC/VCoDWNlnhp+Xe6Ybfxe48vIsnB/KTJQxJv+pFUnCXfZ9T6vyJopuqFFNROfQTW/JUw==" saltValue="IctfdGJb5tOTpq+KPi9vww==" spinCount="100000" sqref="AE743:AF743" name="Rango2_88_39_73_1"/>
    <protectedRange algorithmName="SHA-512" hashValue="AYYX88LSDB6RDNMvSqt0KPGWPjBqTk56tMxTOlv5QD61MGTKAAQnSnudvNDWPN0Bbllh2qRQC+P5uq7goxjdrw==" saltValue="i/iPMewnks1FoXYOjKMEVg==" spinCount="100000" sqref="AB743" name="Rango2_87_6_13_1"/>
    <protectedRange algorithmName="SHA-512" hashValue="NUll9P9xh7KbSfMYpMxsRZLfDw/y/AzW2LSWlpXVscBDqiAxmzo71xjs+a2lh+jRa7pceOC849slke4+ZKx8LA==" saltValue="8qbkKpQ+CiQuLnqgShNvXA==" spinCount="100000" sqref="T743" name="Rango2_88_6_14_2"/>
    <protectedRange algorithmName="SHA-512" hashValue="KHhv3JU/LRdRrRTxxkgFceEHPZ5UzadmpZRZR3zmQRnPvkUJZuanRafIJ+qde0IWwLZSvFIQDyUAHq6v6k7XIg==" saltValue="2GKG1kCzVNNcn+vbOPuhJA==" spinCount="100000" sqref="Q743" name="Rango2_2_5_9_6"/>
    <protectedRange algorithmName="SHA-512" hashValue="RQ91b7oAw60DVtcgB2vRpial2kSdzJx5guGCTYUwXYkKrtrUHfiYnLf9R+SNpYXlJDYpyEJLhcWwP0EqNN86dQ==" saltValue="W3RbH3zrcY9sy39xNwXNxg==" spinCount="100000" sqref="BA744:BI744 BV744:BY744" name="Rango2_88_99_68_2"/>
    <protectedRange algorithmName="SHA-512" hashValue="fMbmUM1DQ7FuAPRNvFL5mPdHUYjQnlLFhkuaxvHguaqR7aWyDxcmJs0jLYQfQKY+oyhsMb4Lew4VL6i7um3/ew==" saltValue="ydaTm0CeH8+/cYqoL/AMaQ==" spinCount="100000" sqref="AU744 AW744:AZ744" name="Rango2_88_91_67_2"/>
    <protectedRange algorithmName="SHA-512" hashValue="CHipOQaT63FWw628cQcXXJRZlrbNZ7OgmnEbDx38UmmH7z19GRYEzXFiVOzHAy1OAaAbST7g2bHZHDKQp2qm3w==" saltValue="iRVuL+373yLHv0ZHzS9qog==" spinCount="100000" sqref="AG744:AH744 AJ744 AL744" name="Rango2_88_7_5_72_2"/>
    <protectedRange algorithmName="SHA-512" hashValue="NkG6oHuDGvGBEiLAAq8MEJHEfLQUMyjihfH+DBXhT+eQW0r1yri7tOJEFRM9nbOejjjXiviq9RFo7KB7wF+xJA==" saltValue="bpjB0AAANu2X/PeR3eiFkA==" spinCount="100000" sqref="AM744:AS744" name="Rango2_88_65_67_2"/>
    <protectedRange algorithmName="SHA-512" hashValue="fPHvtIAf3pQeZUoAI9C2/vdXMHBpqqEq+67P5Ypyu4+9IWqs3yc9TZcMWQ0THLxUwqseQPyVvakuYFtCwJHsxA==" saltValue="QHIogSs2PrwAfdqa9PAOFQ==" spinCount="100000" sqref="AC744" name="Rango2_88_5_5_13_2"/>
    <protectedRange algorithmName="SHA-512" hashValue="LEEeiU6pKqm7TAP46VGlz0q+evvFwpT/0iLpRuWuQ7MacbP0OGL1/FSmrIEOg2rb6M+Jla2bPbVWiGag27j87w==" saltValue="HEVt+pS5OloNDlqSnzGLLw==" spinCount="100000" sqref="AI744" name="Rango2_8_7_66_2"/>
    <protectedRange algorithmName="SHA-512" hashValue="q2z5hEFmXS0v2chiPTC/VCoDWNlnhp+Xe6Ybfxe48vIsnB/KTJQxJv+pFUnCXfZ9T6vyJopuqFFNROfQTW/JUw==" saltValue="IctfdGJb5tOTpq+KPi9vww==" spinCount="100000" sqref="AE744:AF744" name="Rango2_88_39_73_2"/>
    <protectedRange algorithmName="SHA-512" hashValue="AYYX88LSDB6RDNMvSqt0KPGWPjBqTk56tMxTOlv5QD61MGTKAAQnSnudvNDWPN0Bbllh2qRQC+P5uq7goxjdrw==" saltValue="i/iPMewnks1FoXYOjKMEVg==" spinCount="100000" sqref="AB744" name="Rango2_87_6_13_2"/>
    <protectedRange algorithmName="SHA-512" hashValue="NUll9P9xh7KbSfMYpMxsRZLfDw/y/AzW2LSWlpXVscBDqiAxmzo71xjs+a2lh+jRa7pceOC849slke4+ZKx8LA==" saltValue="8qbkKpQ+CiQuLnqgShNvXA==" spinCount="100000" sqref="T744" name="Rango2_88_6_14_3"/>
    <protectedRange algorithmName="SHA-512" hashValue="KHhv3JU/LRdRrRTxxkgFceEHPZ5UzadmpZRZR3zmQRnPvkUJZuanRafIJ+qde0IWwLZSvFIQDyUAHq6v6k7XIg==" saltValue="2GKG1kCzVNNcn+vbOPuhJA==" spinCount="100000" sqref="Q744" name="Rango2_2_5_9_7"/>
    <protectedRange algorithmName="SHA-512" hashValue="XZw03RosI/l0z9FxmTtF29EdZ7P+4+ybhqoaAAUmURojSR5XbGfjC4f2i8gMqfY+RI9JvfdCA6PSh9TduXfUxA==" saltValue="5TPtLq2WoiRSae/yaDPnTw==" spinCount="100000" sqref="O745" name="Rango2_99_9_3"/>
    <protectedRange algorithmName="SHA-512" hashValue="CHipOQaT63FWw628cQcXXJRZlrbNZ7OgmnEbDx38UmmH7z19GRYEzXFiVOzHAy1OAaAbST7g2bHZHDKQp2qm3w==" saltValue="iRVuL+373yLHv0ZHzS9qog==" spinCount="100000" sqref="AJ745 AG745:AH745" name="Rango2_88_7_5_16_4"/>
    <protectedRange algorithmName="SHA-512" hashValue="fPHvtIAf3pQeZUoAI9C2/vdXMHBpqqEq+67P5Ypyu4+9IWqs3yc9TZcMWQ0THLxUwqseQPyVvakuYFtCwJHsxA==" saltValue="QHIogSs2PrwAfdqa9PAOFQ==" spinCount="100000" sqref="AC745" name="Rango2_88_5_5_29_1"/>
    <protectedRange algorithmName="SHA-512" hashValue="LEEeiU6pKqm7TAP46VGlz0q+evvFwpT/0iLpRuWuQ7MacbP0OGL1/FSmrIEOg2rb6M+Jla2bPbVWiGag27j87w==" saltValue="HEVt+pS5OloNDlqSnzGLLw==" spinCount="100000" sqref="AI745" name="Rango2_8_7_15_1"/>
    <protectedRange algorithmName="SHA-512" hashValue="q2z5hEFmXS0v2chiPTC/VCoDWNlnhp+Xe6Ybfxe48vIsnB/KTJQxJv+pFUnCXfZ9T6vyJopuqFFNROfQTW/JUw==" saltValue="IctfdGJb5tOTpq+KPi9vww==" spinCount="100000" sqref="AE745:AF745" name="Rango2_88_39_17_7"/>
    <protectedRange algorithmName="SHA-512" hashValue="AYYX88LSDB6RDNMvSqt0KPGWPjBqTk56tMxTOlv5QD61MGTKAAQnSnudvNDWPN0Bbllh2qRQC+P5uq7goxjdrw==" saltValue="i/iPMewnks1FoXYOjKMEVg==" spinCount="100000" sqref="AB745" name="Rango2_87_6_30_1"/>
    <protectedRange algorithmName="SHA-512" hashValue="NUll9P9xh7KbSfMYpMxsRZLfDw/y/AzW2LSWlpXVscBDqiAxmzo71xjs+a2lh+jRa7pceOC849slke4+ZKx8LA==" saltValue="8qbkKpQ+CiQuLnqgShNvXA==" spinCount="100000" sqref="T745" name="Rango2_88_6_30_1"/>
    <protectedRange algorithmName="SHA-512" hashValue="KHhv3JU/LRdRrRTxxkgFceEHPZ5UzadmpZRZR3zmQRnPvkUJZuanRafIJ+qde0IWwLZSvFIQDyUAHq6v6k7XIg==" saltValue="2GKG1kCzVNNcn+vbOPuhJA==" spinCount="100000" sqref="Q745" name="Rango2_2_5_25_1"/>
    <protectedRange algorithmName="SHA-512" hashValue="XZw03RosI/l0z9FxmTtF29EdZ7P+4+ybhqoaAAUmURojSR5XbGfjC4f2i8gMqfY+RI9JvfdCA6PSh9TduXfUxA==" saltValue="5TPtLq2WoiRSae/yaDPnTw==" spinCount="100000" sqref="U745:AA745 R745:S745" name="Rango2_99_9_1_1"/>
    <protectedRange algorithmName="SHA-512" hashValue="9+DNppQbWrLYYUMoJ+lyQctV2bX3Vq9kZnegLbpjTLP49It2ovUbcartuoQTeXgP+TGpY//7mDH/UQlFCKDGiA==" saltValue="KUnni6YEm00anzSSvyLqQA==" spinCount="100000" sqref="AD745" name="Rango2_45_6"/>
    <protectedRange algorithmName="SHA-512" hashValue="RQ91b7oAw60DVtcgB2vRpial2kSdzJx5guGCTYUwXYkKrtrUHfiYnLf9R+SNpYXlJDYpyEJLhcWwP0EqNN86dQ==" saltValue="W3RbH3zrcY9sy39xNwXNxg==" spinCount="100000" sqref="BA745:BI745" name="Rango2_88_99_15_1"/>
    <protectedRange algorithmName="SHA-512" hashValue="fMbmUM1DQ7FuAPRNvFL5mPdHUYjQnlLFhkuaxvHguaqR7aWyDxcmJs0jLYQfQKY+oyhsMb4Lew4VL6i7um3/ew==" saltValue="ydaTm0CeH8+/cYqoL/AMaQ==" spinCount="100000" sqref="AW745:AZ745 AU745" name="Rango2_88_91_15_1"/>
    <protectedRange algorithmName="SHA-512" hashValue="CHipOQaT63FWw628cQcXXJRZlrbNZ7OgmnEbDx38UmmH7z19GRYEzXFiVOzHAy1OAaAbST7g2bHZHDKQp2qm3w==" saltValue="iRVuL+373yLHv0ZHzS9qog==" spinCount="100000" sqref="AL745" name="Rango2_88_7_5_16_1_1"/>
    <protectedRange algorithmName="SHA-512" hashValue="NkG6oHuDGvGBEiLAAq8MEJHEfLQUMyjihfH+DBXhT+eQW0r1yri7tOJEFRM9nbOejjjXiviq9RFo7KB7wF+xJA==" saltValue="bpjB0AAANu2X/PeR3eiFkA==" spinCount="100000" sqref="AM745:AS745" name="Rango2_88_65_15_1"/>
    <protectedRange algorithmName="SHA-512" hashValue="XZw03RosI/l0z9FxmTtF29EdZ7P+4+ybhqoaAAUmURojSR5XbGfjC4f2i8gMqfY+RI9JvfdCA6PSh9TduXfUxA==" saltValue="5TPtLq2WoiRSae/yaDPnTw==" spinCount="100000" sqref="BJ745:BK745 AV745 AT745" name="Rango2_99_9_2_1"/>
    <protectedRange algorithmName="SHA-512" hashValue="RQ91b7oAw60DVtcgB2vRpial2kSdzJx5guGCTYUwXYkKrtrUHfiYnLf9R+SNpYXlJDYpyEJLhcWwP0EqNN86dQ==" saltValue="W3RbH3zrcY9sy39xNwXNxg==" spinCount="100000" sqref="BV745:BY745" name="Rango2_88_99_15_1_1"/>
    <protectedRange algorithmName="SHA-512" hashValue="XZw03RosI/l0z9FxmTtF29EdZ7P+4+ybhqoaAAUmURojSR5XbGfjC4f2i8gMqfY+RI9JvfdCA6PSh9TduXfUxA==" saltValue="5TPtLq2WoiRSae/yaDPnTw==" spinCount="100000" sqref="BZ745:CB745 BR745:BU745" name="Rango2_99_9_3_1"/>
    <protectedRange algorithmName="SHA-512" hashValue="XZw03RosI/l0z9FxmTtF29EdZ7P+4+ybhqoaAAUmURojSR5XbGfjC4f2i8gMqfY+RI9JvfdCA6PSh9TduXfUxA==" saltValue="5TPtLq2WoiRSae/yaDPnTw==" spinCount="100000" sqref="CE745:CF745" name="Rango2_99_9_4"/>
    <protectedRange algorithmName="SHA-512" hashValue="XZw03RosI/l0z9FxmTtF29EdZ7P+4+ybhqoaAAUmURojSR5XbGfjC4f2i8gMqfY+RI9JvfdCA6PSh9TduXfUxA==" saltValue="5TPtLq2WoiRSae/yaDPnTw==" spinCount="100000" sqref="CJ745:CK745" name="Rango2_99_9_5"/>
    <protectedRange algorithmName="SHA-512" hashValue="XZw03RosI/l0z9FxmTtF29EdZ7P+4+ybhqoaAAUmURojSR5XbGfjC4f2i8gMqfY+RI9JvfdCA6PSh9TduXfUxA==" saltValue="5TPtLq2WoiRSae/yaDPnTw==" spinCount="100000" sqref="CP745:CQ745" name="Rango2_99_9_6"/>
    <protectedRange algorithmName="SHA-512" hashValue="XZw03RosI/l0z9FxmTtF29EdZ7P+4+ybhqoaAAUmURojSR5XbGfjC4f2i8gMqfY+RI9JvfdCA6PSh9TduXfUxA==" saltValue="5TPtLq2WoiRSae/yaDPnTw==" spinCount="100000" sqref="CS745:CT745" name="Rango2_99_9_7"/>
    <protectedRange algorithmName="SHA-512" hashValue="XZw03RosI/l0z9FxmTtF29EdZ7P+4+ybhqoaAAUmURojSR5XbGfjC4f2i8gMqfY+RI9JvfdCA6PSh9TduXfUxA==" saltValue="5TPtLq2WoiRSae/yaDPnTw==" spinCount="100000" sqref="CV745:CY745" name="Rango2_99_9_8"/>
    <protectedRange algorithmName="SHA-512" hashValue="XZw03RosI/l0z9FxmTtF29EdZ7P+4+ybhqoaAAUmURojSR5XbGfjC4f2i8gMqfY+RI9JvfdCA6PSh9TduXfUxA==" saltValue="5TPtLq2WoiRSae/yaDPnTw==" spinCount="100000" sqref="DA745:DL745" name="Rango2_99_9_9"/>
    <protectedRange algorithmName="SHA-512" hashValue="XZw03RosI/l0z9FxmTtF29EdZ7P+4+ybhqoaAAUmURojSR5XbGfjC4f2i8gMqfY+RI9JvfdCA6PSh9TduXfUxA==" saltValue="5TPtLq2WoiRSae/yaDPnTw==" spinCount="100000" sqref="CK746" name="Rango2_99_9_5_1"/>
    <protectedRange algorithmName="SHA-512" hashValue="XZw03RosI/l0z9FxmTtF29EdZ7P+4+ybhqoaAAUmURojSR5XbGfjC4f2i8gMqfY+RI9JvfdCA6PSh9TduXfUxA==" saltValue="5TPtLq2WoiRSae/yaDPnTw==" spinCount="100000" sqref="DF746:DL746" name="Rango2_99_9_9_1"/>
    <protectedRange algorithmName="SHA-512" hashValue="RQ91b7oAw60DVtcgB2vRpial2kSdzJx5guGCTYUwXYkKrtrUHfiYnLf9R+SNpYXlJDYpyEJLhcWwP0EqNN86dQ==" saltValue="W3RbH3zrcY9sy39xNwXNxg==" spinCount="100000" sqref="BA746:BI746" name="Rango2_88_99_70_1"/>
    <protectedRange algorithmName="SHA-512" hashValue="fMbmUM1DQ7FuAPRNvFL5mPdHUYjQnlLFhkuaxvHguaqR7aWyDxcmJs0jLYQfQKY+oyhsMb4Lew4VL6i7um3/ew==" saltValue="ydaTm0CeH8+/cYqoL/AMaQ==" spinCount="100000" sqref="AW746:AZ746" name="Rango2_88_91_69_1"/>
    <protectedRange algorithmName="SHA-512" hashValue="CHipOQaT63FWw628cQcXXJRZlrbNZ7OgmnEbDx38UmmH7z19GRYEzXFiVOzHAy1OAaAbST7g2bHZHDKQp2qm3w==" saltValue="iRVuL+373yLHv0ZHzS9qog==" spinCount="100000" sqref="AG746:AH746 AL746" name="Rango2_88_7_5_74_1"/>
    <protectedRange algorithmName="SHA-512" hashValue="NkG6oHuDGvGBEiLAAq8MEJHEfLQUMyjihfH+DBXhT+eQW0r1yri7tOJEFRM9nbOejjjXiviq9RFo7KB7wF+xJA==" saltValue="bpjB0AAANu2X/PeR3eiFkA==" spinCount="100000" sqref="AM746:AQ746" name="Rango2_88_65_69_1"/>
    <protectedRange algorithmName="SHA-512" hashValue="LEEeiU6pKqm7TAP46VGlz0q+evvFwpT/0iLpRuWuQ7MacbP0OGL1/FSmrIEOg2rb6M+Jla2bPbVWiGag27j87w==" saltValue="HEVt+pS5OloNDlqSnzGLLw==" spinCount="100000" sqref="AI746" name="Rango2_8_7_68_1"/>
    <protectedRange algorithmName="SHA-512" hashValue="q2z5hEFmXS0v2chiPTC/VCoDWNlnhp+Xe6Ybfxe48vIsnB/KTJQxJv+pFUnCXfZ9T6vyJopuqFFNROfQTW/JUw==" saltValue="IctfdGJb5tOTpq+KPi9vww==" spinCount="100000" sqref="AE746:AF746" name="Rango2_88_39_75_1"/>
    <protectedRange algorithmName="SHA-512" hashValue="XZw03RosI/l0z9FxmTtF29EdZ7P+4+ybhqoaAAUmURojSR5XbGfjC4f2i8gMqfY+RI9JvfdCA6PSh9TduXfUxA==" saltValue="5TPtLq2WoiRSae/yaDPnTw==" spinCount="100000" sqref="O747" name="Rango2_99_9_10"/>
    <protectedRange algorithmName="SHA-512" hashValue="CHipOQaT63FWw628cQcXXJRZlrbNZ7OgmnEbDx38UmmH7z19GRYEzXFiVOzHAy1OAaAbST7g2bHZHDKQp2qm3w==" saltValue="iRVuL+373yLHv0ZHzS9qog==" spinCount="100000" sqref="AJ747 AG747:AH747" name="Rango2_88_7_5_16_5"/>
    <protectedRange algorithmName="SHA-512" hashValue="fPHvtIAf3pQeZUoAI9C2/vdXMHBpqqEq+67P5Ypyu4+9IWqs3yc9TZcMWQ0THLxUwqseQPyVvakuYFtCwJHsxA==" saltValue="QHIogSs2PrwAfdqa9PAOFQ==" spinCount="100000" sqref="AC747" name="Rango2_88_5_5_29_2"/>
    <protectedRange algorithmName="SHA-512" hashValue="LEEeiU6pKqm7TAP46VGlz0q+evvFwpT/0iLpRuWuQ7MacbP0OGL1/FSmrIEOg2rb6M+Jla2bPbVWiGag27j87w==" saltValue="HEVt+pS5OloNDlqSnzGLLw==" spinCount="100000" sqref="AI747" name="Rango2_8_7_15_2"/>
    <protectedRange algorithmName="SHA-512" hashValue="q2z5hEFmXS0v2chiPTC/VCoDWNlnhp+Xe6Ybfxe48vIsnB/KTJQxJv+pFUnCXfZ9T6vyJopuqFFNROfQTW/JUw==" saltValue="IctfdGJb5tOTpq+KPi9vww==" spinCount="100000" sqref="AE747:AF747" name="Rango2_88_39_17_8"/>
    <protectedRange algorithmName="SHA-512" hashValue="AYYX88LSDB6RDNMvSqt0KPGWPjBqTk56tMxTOlv5QD61MGTKAAQnSnudvNDWPN0Bbllh2qRQC+P5uq7goxjdrw==" saltValue="i/iPMewnks1FoXYOjKMEVg==" spinCount="100000" sqref="AB747" name="Rango2_87_6_30_2"/>
    <protectedRange algorithmName="SHA-512" hashValue="NUll9P9xh7KbSfMYpMxsRZLfDw/y/AzW2LSWlpXVscBDqiAxmzo71xjs+a2lh+jRa7pceOC849slke4+ZKx8LA==" saltValue="8qbkKpQ+CiQuLnqgShNvXA==" spinCount="100000" sqref="T747" name="Rango2_88_6_30_2"/>
    <protectedRange algorithmName="SHA-512" hashValue="KHhv3JU/LRdRrRTxxkgFceEHPZ5UzadmpZRZR3zmQRnPvkUJZuanRafIJ+qde0IWwLZSvFIQDyUAHq6v6k7XIg==" saltValue="2GKG1kCzVNNcn+vbOPuhJA==" spinCount="100000" sqref="Q747" name="Rango2_2_5_25_2"/>
    <protectedRange algorithmName="SHA-512" hashValue="XZw03RosI/l0z9FxmTtF29EdZ7P+4+ybhqoaAAUmURojSR5XbGfjC4f2i8gMqfY+RI9JvfdCA6PSh9TduXfUxA==" saltValue="5TPtLq2WoiRSae/yaDPnTw==" spinCount="100000" sqref="U747:AA747 R747:S747" name="Rango2_99_9_1_2"/>
    <protectedRange algorithmName="SHA-512" hashValue="9+DNppQbWrLYYUMoJ+lyQctV2bX3Vq9kZnegLbpjTLP49It2ovUbcartuoQTeXgP+TGpY//7mDH/UQlFCKDGiA==" saltValue="KUnni6YEm00anzSSvyLqQA==" spinCount="100000" sqref="AD747" name="Rango2_45_7"/>
    <protectedRange algorithmName="SHA-512" hashValue="RQ91b7oAw60DVtcgB2vRpial2kSdzJx5guGCTYUwXYkKrtrUHfiYnLf9R+SNpYXlJDYpyEJLhcWwP0EqNN86dQ==" saltValue="W3RbH3zrcY9sy39xNwXNxg==" spinCount="100000" sqref="BA747:BI747" name="Rango2_88_99_15_2"/>
    <protectedRange algorithmName="SHA-512" hashValue="fMbmUM1DQ7FuAPRNvFL5mPdHUYjQnlLFhkuaxvHguaqR7aWyDxcmJs0jLYQfQKY+oyhsMb4Lew4VL6i7um3/ew==" saltValue="ydaTm0CeH8+/cYqoL/AMaQ==" spinCount="100000" sqref="AW747:AZ747 AU747" name="Rango2_88_91_15_2"/>
    <protectedRange algorithmName="SHA-512" hashValue="CHipOQaT63FWw628cQcXXJRZlrbNZ7OgmnEbDx38UmmH7z19GRYEzXFiVOzHAy1OAaAbST7g2bHZHDKQp2qm3w==" saltValue="iRVuL+373yLHv0ZHzS9qog==" spinCount="100000" sqref="AL747" name="Rango2_88_7_5_16_1_2"/>
    <protectedRange algorithmName="SHA-512" hashValue="NkG6oHuDGvGBEiLAAq8MEJHEfLQUMyjihfH+DBXhT+eQW0r1yri7tOJEFRM9nbOejjjXiviq9RFo7KB7wF+xJA==" saltValue="bpjB0AAANu2X/PeR3eiFkA==" spinCount="100000" sqref="AM747:AS747" name="Rango2_88_65_15_2"/>
    <protectedRange algorithmName="SHA-512" hashValue="XZw03RosI/l0z9FxmTtF29EdZ7P+4+ybhqoaAAUmURojSR5XbGfjC4f2i8gMqfY+RI9JvfdCA6PSh9TduXfUxA==" saltValue="5TPtLq2WoiRSae/yaDPnTw==" spinCount="100000" sqref="BJ747:BK747 AV747 AT747" name="Rango2_99_9_2_2"/>
    <protectedRange algorithmName="SHA-512" hashValue="RQ91b7oAw60DVtcgB2vRpial2kSdzJx5guGCTYUwXYkKrtrUHfiYnLf9R+SNpYXlJDYpyEJLhcWwP0EqNN86dQ==" saltValue="W3RbH3zrcY9sy39xNwXNxg==" spinCount="100000" sqref="BV747:BY747" name="Rango2_88_99_15_1_2"/>
    <protectedRange algorithmName="SHA-512" hashValue="XZw03RosI/l0z9FxmTtF29EdZ7P+4+ybhqoaAAUmURojSR5XbGfjC4f2i8gMqfY+RI9JvfdCA6PSh9TduXfUxA==" saltValue="5TPtLq2WoiRSae/yaDPnTw==" spinCount="100000" sqref="BZ747:CB747 BT747:BU747" name="Rango2_99_9_3_2"/>
    <protectedRange algorithmName="SHA-512" hashValue="XZw03RosI/l0z9FxmTtF29EdZ7P+4+ybhqoaAAUmURojSR5XbGfjC4f2i8gMqfY+RI9JvfdCA6PSh9TduXfUxA==" saltValue="5TPtLq2WoiRSae/yaDPnTw==" spinCount="100000" sqref="CE747:CF747" name="Rango2_99_9_4_1"/>
    <protectedRange algorithmName="SHA-512" hashValue="XZw03RosI/l0z9FxmTtF29EdZ7P+4+ybhqoaAAUmURojSR5XbGfjC4f2i8gMqfY+RI9JvfdCA6PSh9TduXfUxA==" saltValue="5TPtLq2WoiRSae/yaDPnTw==" spinCount="100000" sqref="CP747:CQ747" name="Rango2_99_9_6_1"/>
    <protectedRange algorithmName="SHA-512" hashValue="XZw03RosI/l0z9FxmTtF29EdZ7P+4+ybhqoaAAUmURojSR5XbGfjC4f2i8gMqfY+RI9JvfdCA6PSh9TduXfUxA==" saltValue="5TPtLq2WoiRSae/yaDPnTw==" spinCount="100000" sqref="CS747:CT747" name="Rango2_99_9_7_1"/>
    <protectedRange algorithmName="SHA-512" hashValue="XZw03RosI/l0z9FxmTtF29EdZ7P+4+ybhqoaAAUmURojSR5XbGfjC4f2i8gMqfY+RI9JvfdCA6PSh9TduXfUxA==" saltValue="5TPtLq2WoiRSae/yaDPnTw==" spinCount="100000" sqref="CV747:CY747" name="Rango2_99_9_8_1"/>
    <protectedRange algorithmName="SHA-512" hashValue="XZw03RosI/l0z9FxmTtF29EdZ7P+4+ybhqoaAAUmURojSR5XbGfjC4f2i8gMqfY+RI9JvfdCA6PSh9TduXfUxA==" saltValue="5TPtLq2WoiRSae/yaDPnTw==" spinCount="100000" sqref="DA747:DL747" name="Rango2_99_9_9_2"/>
    <protectedRange algorithmName="SHA-512" hashValue="XZw03RosI/l0z9FxmTtF29EdZ7P+4+ybhqoaAAUmURojSR5XbGfjC4f2i8gMqfY+RI9JvfdCA6PSh9TduXfUxA==" saltValue="5TPtLq2WoiRSae/yaDPnTw==" spinCount="100000" sqref="O748" name="Rango2_99_70_7"/>
    <protectedRange algorithmName="SHA-512" hashValue="CHipOQaT63FWw628cQcXXJRZlrbNZ7OgmnEbDx38UmmH7z19GRYEzXFiVOzHAy1OAaAbST7g2bHZHDKQp2qm3w==" saltValue="iRVuL+373yLHv0ZHzS9qog==" spinCount="100000" sqref="AG748:AH748 AJ748" name="Rango2_88_7_5_38_1"/>
    <protectedRange algorithmName="SHA-512" hashValue="fPHvtIAf3pQeZUoAI9C2/vdXMHBpqqEq+67P5Ypyu4+9IWqs3yc9TZcMWQ0THLxUwqseQPyVvakuYFtCwJHsxA==" saltValue="QHIogSs2PrwAfdqa9PAOFQ==" spinCount="100000" sqref="AC748" name="Rango2_88_5_5_24_1"/>
    <protectedRange algorithmName="SHA-512" hashValue="LEEeiU6pKqm7TAP46VGlz0q+evvFwpT/0iLpRuWuQ7MacbP0OGL1/FSmrIEOg2rb6M+Jla2bPbVWiGag27j87w==" saltValue="HEVt+pS5OloNDlqSnzGLLw==" spinCount="100000" sqref="AI748" name="Rango2_8_7_37_1"/>
    <protectedRange algorithmName="SHA-512" hashValue="q2z5hEFmXS0v2chiPTC/VCoDWNlnhp+Xe6Ybfxe48vIsnB/KTJQxJv+pFUnCXfZ9T6vyJopuqFFNROfQTW/JUw==" saltValue="IctfdGJb5tOTpq+KPi9vww==" spinCount="100000" sqref="AE748:AF748" name="Rango2_88_39_39_1"/>
    <protectedRange algorithmName="SHA-512" hashValue="AYYX88LSDB6RDNMvSqt0KPGWPjBqTk56tMxTOlv5QD61MGTKAAQnSnudvNDWPN0Bbllh2qRQC+P5uq7goxjdrw==" saltValue="i/iPMewnks1FoXYOjKMEVg==" spinCount="100000" sqref="AB748" name="Rango2_87_6_25_1"/>
    <protectedRange algorithmName="SHA-512" hashValue="NUll9P9xh7KbSfMYpMxsRZLfDw/y/AzW2LSWlpXVscBDqiAxmzo71xjs+a2lh+jRa7pceOC849slke4+ZKx8LA==" saltValue="8qbkKpQ+CiQuLnqgShNvXA==" spinCount="100000" sqref="T748" name="Rango2_88_6_25_1"/>
    <protectedRange algorithmName="SHA-512" hashValue="KHhv3JU/LRdRrRTxxkgFceEHPZ5UzadmpZRZR3zmQRnPvkUJZuanRafIJ+qde0IWwLZSvFIQDyUAHq6v6k7XIg==" saltValue="2GKG1kCzVNNcn+vbOPuhJA==" spinCount="100000" sqref="Q748" name="Rango2_2_5_20_1"/>
    <protectedRange algorithmName="SHA-512" hashValue="XZw03RosI/l0z9FxmTtF29EdZ7P+4+ybhqoaAAUmURojSR5XbGfjC4f2i8gMqfY+RI9JvfdCA6PSh9TduXfUxA==" saltValue="5TPtLq2WoiRSae/yaDPnTw==" spinCount="100000" sqref="U748:AA748 R748:S748" name="Rango2_99_70_1_1"/>
    <protectedRange algorithmName="SHA-512" hashValue="9+DNppQbWrLYYUMoJ+lyQctV2bX3Vq9kZnegLbpjTLP49It2ovUbcartuoQTeXgP+TGpY//7mDH/UQlFCKDGiA==" saltValue="KUnni6YEm00anzSSvyLqQA==" spinCount="100000" sqref="AD748" name="Rango2_76_6"/>
    <protectedRange algorithmName="SHA-512" hashValue="RQ91b7oAw60DVtcgB2vRpial2kSdzJx5guGCTYUwXYkKrtrUHfiYnLf9R+SNpYXlJDYpyEJLhcWwP0EqNN86dQ==" saltValue="W3RbH3zrcY9sy39xNwXNxg==" spinCount="100000" sqref="BA748:BI748" name="Rango2_88_99_37_1"/>
    <protectedRange algorithmName="SHA-512" hashValue="fMbmUM1DQ7FuAPRNvFL5mPdHUYjQnlLFhkuaxvHguaqR7aWyDxcmJs0jLYQfQKY+oyhsMb4Lew4VL6i7um3/ew==" saltValue="ydaTm0CeH8+/cYqoL/AMaQ==" spinCount="100000" sqref="AU748 AW748:AZ748" name="Rango2_88_91_37_1"/>
    <protectedRange algorithmName="SHA-512" hashValue="CHipOQaT63FWw628cQcXXJRZlrbNZ7OgmnEbDx38UmmH7z19GRYEzXFiVOzHAy1OAaAbST7g2bHZHDKQp2qm3w==" saltValue="iRVuL+373yLHv0ZHzS9qog==" spinCount="100000" sqref="AL748" name="Rango2_88_7_5_38_1_1"/>
    <protectedRange algorithmName="SHA-512" hashValue="NkG6oHuDGvGBEiLAAq8MEJHEfLQUMyjihfH+DBXhT+eQW0r1yri7tOJEFRM9nbOejjjXiviq9RFo7KB7wF+xJA==" saltValue="bpjB0AAANu2X/PeR3eiFkA==" spinCount="100000" sqref="AM748:AS748" name="Rango2_88_65_37_1"/>
    <protectedRange algorithmName="SHA-512" hashValue="XZw03RosI/l0z9FxmTtF29EdZ7P+4+ybhqoaAAUmURojSR5XbGfjC4f2i8gMqfY+RI9JvfdCA6PSh9TduXfUxA==" saltValue="5TPtLq2WoiRSae/yaDPnTw==" spinCount="100000" sqref="AT748 AV748 BJ748:BK748" name="Rango2_99_70_2_1"/>
    <protectedRange algorithmName="SHA-512" hashValue="RQ91b7oAw60DVtcgB2vRpial2kSdzJx5guGCTYUwXYkKrtrUHfiYnLf9R+SNpYXlJDYpyEJLhcWwP0EqNN86dQ==" saltValue="W3RbH3zrcY9sy39xNwXNxg==" spinCount="100000" sqref="BV748:BY748" name="Rango2_88_99_37_1_1"/>
    <protectedRange algorithmName="SHA-512" hashValue="XZw03RosI/l0z9FxmTtF29EdZ7P+4+ybhqoaAAUmURojSR5XbGfjC4f2i8gMqfY+RI9JvfdCA6PSh9TduXfUxA==" saltValue="5TPtLq2WoiRSae/yaDPnTw==" spinCount="100000" sqref="BR748:BU748 BZ748:CB748" name="Rango2_99_70_3_1"/>
    <protectedRange algorithmName="SHA-512" hashValue="XZw03RosI/l0z9FxmTtF29EdZ7P+4+ybhqoaAAUmURojSR5XbGfjC4f2i8gMqfY+RI9JvfdCA6PSh9TduXfUxA==" saltValue="5TPtLq2WoiRSae/yaDPnTw==" spinCount="100000" sqref="CE748:CF748" name="Rango2_99_70_4_1"/>
    <protectedRange algorithmName="SHA-512" hashValue="XZw03RosI/l0z9FxmTtF29EdZ7P+4+ybhqoaAAUmURojSR5XbGfjC4f2i8gMqfY+RI9JvfdCA6PSh9TduXfUxA==" saltValue="5TPtLq2WoiRSae/yaDPnTw==" spinCount="100000" sqref="CJ748" name="Rango2_99_70_5_1"/>
    <protectedRange algorithmName="SHA-512" hashValue="XZw03RosI/l0z9FxmTtF29EdZ7P+4+ybhqoaAAUmURojSR5XbGfjC4f2i8gMqfY+RI9JvfdCA6PSh9TduXfUxA==" saltValue="5TPtLq2WoiRSae/yaDPnTw==" spinCount="100000" sqref="CK748" name="Rango2_99_9_5_2"/>
    <protectedRange algorithmName="SHA-512" hashValue="XZw03RosI/l0z9FxmTtF29EdZ7P+4+ybhqoaAAUmURojSR5XbGfjC4f2i8gMqfY+RI9JvfdCA6PSh9TduXfUxA==" saltValue="5TPtLq2WoiRSae/yaDPnTw==" spinCount="100000" sqref="CP748:CQ748" name="Rango2_99_70_6_1"/>
    <protectedRange algorithmName="SHA-512" hashValue="XZw03RosI/l0z9FxmTtF29EdZ7P+4+ybhqoaAAUmURojSR5XbGfjC4f2i8gMqfY+RI9JvfdCA6PSh9TduXfUxA==" saltValue="5TPtLq2WoiRSae/yaDPnTw==" spinCount="100000" sqref="CS748:CT748" name="Rango2_99_70_7_1"/>
    <protectedRange algorithmName="SHA-512" hashValue="XZw03RosI/l0z9FxmTtF29EdZ7P+4+ybhqoaAAUmURojSR5XbGfjC4f2i8gMqfY+RI9JvfdCA6PSh9TduXfUxA==" saltValue="5TPtLq2WoiRSae/yaDPnTw==" spinCount="100000" sqref="CV748:CY748" name="Rango2_99_70_8"/>
    <protectedRange algorithmName="SHA-512" hashValue="XZw03RosI/l0z9FxmTtF29EdZ7P+4+ybhqoaAAUmURojSR5XbGfjC4f2i8gMqfY+RI9JvfdCA6PSh9TduXfUxA==" saltValue="5TPtLq2WoiRSae/yaDPnTw==" spinCount="100000" sqref="DA748:DL748" name="Rango2_99_70_9"/>
    <protectedRange sqref="O749" name="Rango2_99_1_1"/>
    <protectedRange sqref="AJ749 AG749:AH749" name="Rango2_88_7_5_1_1"/>
    <protectedRange sqref="AC749" name="Rango2_88_5_5_1_1"/>
    <protectedRange sqref="AI749" name="Rango2_8_7_1_1"/>
    <protectedRange sqref="AE749:AF749" name="Rango2_88_39_1_1"/>
    <protectedRange sqref="AB749" name="Rango2_87_6_1_1"/>
    <protectedRange sqref="T749" name="Rango2_88_6_1_1"/>
    <protectedRange sqref="Q749" name="Rango2_2_5_1_1"/>
    <protectedRange sqref="U749:AA749 R749:S749" name="Rango2_99_2_2"/>
    <protectedRange sqref="AD749" name="Rango2_16_1"/>
    <protectedRange sqref="BA749:BI749" name="Rango2_88_99_1_1"/>
    <protectedRange sqref="AU749 AW749:AZ749" name="Rango2_88_91_1_1"/>
    <protectedRange sqref="AL749" name="Rango2_88_7_5_62_1"/>
    <protectedRange sqref="AM749:AS749" name="Rango2_88_65_1_1"/>
    <protectedRange sqref="BJ749:BK749 AT749 AV749" name="Rango2_99_5_2"/>
    <protectedRange sqref="BV749:BY749" name="Rango2_88_99_2_2"/>
    <protectedRange sqref="BR749:BU749 BZ749:CB749" name="Rango2_99_6_5"/>
    <protectedRange sqref="CE749:CF749" name="Rango2_99_7_3"/>
    <protectedRange sqref="CJ749:CK749" name="Rango2_99_8_3"/>
    <protectedRange sqref="CP749:CQ749" name="Rango2_99_15_4"/>
    <protectedRange sqref="CS749:CT749" name="Rango2_99_16_4"/>
    <protectedRange sqref="CV749:CY749" name="Rango2_99_17_6"/>
    <protectedRange sqref="DA749:DL749" name="Rango2_99_18_5"/>
    <protectedRange sqref="O750:O752" name="Rango2_99_1_2"/>
    <protectedRange sqref="AJ750:AJ752 AG750:AH752" name="Rango2_88_7_5_1_2"/>
    <protectedRange sqref="AC750:AC752" name="Rango2_88_5_5_1_2"/>
    <protectedRange sqref="AI750:AI752" name="Rango2_8_7_1_2"/>
    <protectedRange sqref="AE750:AF752" name="Rango2_88_39_1_2"/>
    <protectedRange sqref="AB750:AB752" name="Rango2_87_6_1_2"/>
    <protectedRange sqref="T750:T752" name="Rango2_88_6_1_2"/>
    <protectedRange sqref="Q750:Q752" name="Rango2_2_5_1_2"/>
    <protectedRange sqref="U750:AA752 R750:S752" name="Rango2_99_2_3"/>
    <protectedRange sqref="AD750:AD752" name="Rango2_16_2"/>
    <protectedRange sqref="BA750:BI752" name="Rango2_88_99_1_2"/>
    <protectedRange sqref="AU750:AU752 AW750:AZ752" name="Rango2_88_91_1_2"/>
    <protectedRange sqref="AL750:AL752" name="Rango2_88_7_5_62_2"/>
    <protectedRange sqref="AM750:AS752" name="Rango2_88_65_1_2"/>
    <protectedRange sqref="BJ750:BK752 AT750:AT752 AV750:AV752" name="Rango2_99_5_3"/>
    <protectedRange sqref="BV750:BY752" name="Rango2_88_99_2_3"/>
    <protectedRange sqref="BR750:BU752 BZ750:CB752" name="Rango2_99_6_6"/>
    <protectedRange sqref="CE750:CE751 CE752:CF752" name="Rango2_99_7_4"/>
    <protectedRange algorithmName="SHA-512" hashValue="XZw03RosI/l0z9FxmTtF29EdZ7P+4+ybhqoaAAUmURojSR5XbGfjC4f2i8gMqfY+RI9JvfdCA6PSh9TduXfUxA==" saltValue="5TPtLq2WoiRSae/yaDPnTw==" spinCount="100000" sqref="CF750:CF751" name="Rango2_99_67_4"/>
    <protectedRange sqref="CJ750:CK752" name="Rango2_99_8_4"/>
    <protectedRange sqref="CP750:CQ752" name="Rango2_99_15_5"/>
    <protectedRange sqref="CS750:CT752" name="Rango2_99_16_5"/>
    <protectedRange sqref="CV750:CY752" name="Rango2_99_17_7"/>
    <protectedRange sqref="DA750:DL752" name="Rango2_99_18_6"/>
    <protectedRange algorithmName="SHA-512" hashValue="RQ91b7oAw60DVtcgB2vRpial2kSdzJx5guGCTYUwXYkKrtrUHfiYnLf9R+SNpYXlJDYpyEJLhcWwP0EqNN86dQ==" saltValue="W3RbH3zrcY9sy39xNwXNxg==" spinCount="100000" sqref="BA753:BI753" name="Rango2_88_99_67_1"/>
    <protectedRange algorithmName="SHA-512" hashValue="fMbmUM1DQ7FuAPRNvFL5mPdHUYjQnlLFhkuaxvHguaqR7aWyDxcmJs0jLYQfQKY+oyhsMb4Lew4VL6i7um3/ew==" saltValue="ydaTm0CeH8+/cYqoL/AMaQ==" spinCount="100000" sqref="AW753:AZ753" name="Rango2_88_91_66_1"/>
    <protectedRange algorithmName="SHA-512" hashValue="CHipOQaT63FWw628cQcXXJRZlrbNZ7OgmnEbDx38UmmH7z19GRYEzXFiVOzHAy1OAaAbST7g2bHZHDKQp2qm3w==" saltValue="iRVuL+373yLHv0ZHzS9qog==" spinCount="100000" sqref="AG753 AL753" name="Rango2_88_7_5_71_1"/>
    <protectedRange algorithmName="SHA-512" hashValue="NkG6oHuDGvGBEiLAAq8MEJHEfLQUMyjihfH+DBXhT+eQW0r1yri7tOJEFRM9nbOejjjXiviq9RFo7KB7wF+xJA==" saltValue="bpjB0AAANu2X/PeR3eiFkA==" spinCount="100000" sqref="AM753:AQ753" name="Rango2_88_65_66_1"/>
    <protectedRange algorithmName="SHA-512" hashValue="q2z5hEFmXS0v2chiPTC/VCoDWNlnhp+Xe6Ybfxe48vIsnB/KTJQxJv+pFUnCXfZ9T6vyJopuqFFNROfQTW/JUw==" saltValue="IctfdGJb5tOTpq+KPi9vww==" spinCount="100000" sqref="AE753" name="Rango2_88_39_72_1"/>
    <protectedRange sqref="O755" name="Rango2_99_1_3"/>
    <protectedRange sqref="AG755:AH755 AJ755" name="Rango2_88_7_5_1_3"/>
    <protectedRange sqref="AC755" name="Rango2_88_5_5_1_3"/>
    <protectedRange sqref="AI755" name="Rango2_8_7_1_3"/>
    <protectedRange sqref="AE755:AF755" name="Rango2_88_39_1_3"/>
    <protectedRange sqref="AB755" name="Rango2_87_6_1_3"/>
    <protectedRange sqref="T755" name="Rango2_88_6_1_3"/>
    <protectedRange sqref="Q755" name="Rango2_2_5_1_3"/>
    <protectedRange sqref="U755:AA755 R755:S755" name="Rango2_99_2_4"/>
    <protectedRange sqref="AD755" name="Rango2_16_3"/>
    <protectedRange sqref="BA755:BI755" name="Rango2_88_99_1_3"/>
    <protectedRange sqref="AW755:AZ755 AU755" name="Rango2_88_91_1_3"/>
    <protectedRange sqref="AL755" name="Rango2_88_7_5_62_3"/>
    <protectedRange sqref="AM755:AS755" name="Rango2_88_65_1_3"/>
    <protectedRange sqref="AV755 AT755 BJ755:BK755" name="Rango2_99_5_4"/>
    <protectedRange sqref="BV755:BY755" name="Rango2_88_99_2_4"/>
    <protectedRange sqref="BZ755:CB755 BR755:BU755" name="Rango2_99_6_7"/>
    <protectedRange sqref="CE755:CF755" name="Rango2_99_7_5"/>
    <protectedRange sqref="CJ755:CK755" name="Rango2_99_8_5"/>
    <protectedRange sqref="CP755:CQ755" name="Rango2_99_15_6"/>
    <protectedRange sqref="CS755:CT755" name="Rango2_99_16_6"/>
    <protectedRange sqref="CV755:CY755" name="Rango2_99_17_8"/>
    <protectedRange sqref="DA755:DL755" name="Rango2_99_18_7"/>
    <protectedRange algorithmName="SHA-512" hashValue="RQ91b7oAw60DVtcgB2vRpial2kSdzJx5guGCTYUwXYkKrtrUHfiYnLf9R+SNpYXlJDYpyEJLhcWwP0EqNN86dQ==" saltValue="W3RbH3zrcY9sy39xNwXNxg==" spinCount="100000" sqref="BA754:BI754" name="Rango2_88_99_65_1"/>
    <protectedRange algorithmName="SHA-512" hashValue="fMbmUM1DQ7FuAPRNvFL5mPdHUYjQnlLFhkuaxvHguaqR7aWyDxcmJs0jLYQfQKY+oyhsMb4Lew4VL6i7um3/ew==" saltValue="ydaTm0CeH8+/cYqoL/AMaQ==" spinCount="100000" sqref="AW754:AZ754" name="Rango2_88_91_64_1"/>
    <protectedRange algorithmName="SHA-512" hashValue="CHipOQaT63FWw628cQcXXJRZlrbNZ7OgmnEbDx38UmmH7z19GRYEzXFiVOzHAy1OAaAbST7g2bHZHDKQp2qm3w==" saltValue="iRVuL+373yLHv0ZHzS9qog==" spinCount="100000" sqref="AJ754 AG754:AH754 AL754" name="Rango2_88_7_5_69_1"/>
    <protectedRange algorithmName="SHA-512" hashValue="NkG6oHuDGvGBEiLAAq8MEJHEfLQUMyjihfH+DBXhT+eQW0r1yri7tOJEFRM9nbOejjjXiviq9RFo7KB7wF+xJA==" saltValue="bpjB0AAANu2X/PeR3eiFkA==" spinCount="100000" sqref="AM754:AQ754" name="Rango2_88_65_64_1"/>
    <protectedRange algorithmName="SHA-512" hashValue="LEEeiU6pKqm7TAP46VGlz0q+evvFwpT/0iLpRuWuQ7MacbP0OGL1/FSmrIEOg2rb6M+Jla2bPbVWiGag27j87w==" saltValue="HEVt+pS5OloNDlqSnzGLLw==" spinCount="100000" sqref="AI754" name="Rango2_8_7_64_1"/>
    <protectedRange algorithmName="SHA-512" hashValue="q2z5hEFmXS0v2chiPTC/VCoDWNlnhp+Xe6Ybfxe48vIsnB/KTJQxJv+pFUnCXfZ9T6vyJopuqFFNROfQTW/JUw==" saltValue="IctfdGJb5tOTpq+KPi9vww==" spinCount="100000" sqref="AE754:AF754" name="Rango2_88_39_60_2"/>
    <protectedRange algorithmName="SHA-512" hashValue="9+DNppQbWrLYYUMoJ+lyQctV2bX3Vq9kZnegLbpjTLP49It2ovUbcartuoQTeXgP+TGpY//7mDH/UQlFCKDGiA==" saltValue="KUnni6YEm00anzSSvyLqQA==" spinCount="100000" sqref="FN730:FN731" name="Rango2_20_4"/>
    <protectedRange algorithmName="SHA-512" hashValue="9+DNppQbWrLYYUMoJ+lyQctV2bX3Vq9kZnegLbpjTLP49It2ovUbcartuoQTeXgP+TGpY//7mDH/UQlFCKDGiA==" saltValue="KUnni6YEm00anzSSvyLqQA==" spinCount="100000" sqref="FK730:FK731" name="Rango2_19_3"/>
    <protectedRange algorithmName="SHA-512" hashValue="9+DNppQbWrLYYUMoJ+lyQctV2bX3Vq9kZnegLbpjTLP49It2ovUbcartuoQTeXgP+TGpY//7mDH/UQlFCKDGiA==" saltValue="KUnni6YEm00anzSSvyLqQA==" spinCount="100000" sqref="FH730:FH731" name="Rango2_18_4"/>
    <protectedRange algorithmName="SHA-512" hashValue="9+DNppQbWrLYYUMoJ+lyQctV2bX3Vq9kZnegLbpjTLP49It2ovUbcartuoQTeXgP+TGpY//7mDH/UQlFCKDGiA==" saltValue="KUnni6YEm00anzSSvyLqQA==" spinCount="100000" sqref="FE730:FE731" name="Rango2_17_3"/>
    <protectedRange algorithmName="SHA-512" hashValue="9+DNppQbWrLYYUMoJ+lyQctV2bX3Vq9kZnegLbpjTLP49It2ovUbcartuoQTeXgP+TGpY//7mDH/UQlFCKDGiA==" saltValue="KUnni6YEm00anzSSvyLqQA==" spinCount="100000" sqref="HD730:HI731" name="Rango2_15_3"/>
    <protectedRange algorithmName="SHA-512" hashValue="9+DNppQbWrLYYUMoJ+lyQctV2bX3Vq9kZnegLbpjTLP49It2ovUbcartuoQTeXgP+TGpY//7mDH/UQlFCKDGiA==" saltValue="KUnni6YEm00anzSSvyLqQA==" spinCount="100000" sqref="FN732" name="Rango2_20_5"/>
    <protectedRange algorithmName="SHA-512" hashValue="9+DNppQbWrLYYUMoJ+lyQctV2bX3Vq9kZnegLbpjTLP49It2ovUbcartuoQTeXgP+TGpY//7mDH/UQlFCKDGiA==" saltValue="KUnni6YEm00anzSSvyLqQA==" spinCount="100000" sqref="FK732" name="Rango2_19_4"/>
    <protectedRange algorithmName="SHA-512" hashValue="9+DNppQbWrLYYUMoJ+lyQctV2bX3Vq9kZnegLbpjTLP49It2ovUbcartuoQTeXgP+TGpY//7mDH/UQlFCKDGiA==" saltValue="KUnni6YEm00anzSSvyLqQA==" spinCount="100000" sqref="FH732" name="Rango2_18_5"/>
    <protectedRange algorithmName="SHA-512" hashValue="9+DNppQbWrLYYUMoJ+lyQctV2bX3Vq9kZnegLbpjTLP49It2ovUbcartuoQTeXgP+TGpY//7mDH/UQlFCKDGiA==" saltValue="KUnni6YEm00anzSSvyLqQA==" spinCount="100000" sqref="FE732" name="Rango2_17_4"/>
    <protectedRange algorithmName="SHA-512" hashValue="9+DNppQbWrLYYUMoJ+lyQctV2bX3Vq9kZnegLbpjTLP49It2ovUbcartuoQTeXgP+TGpY//7mDH/UQlFCKDGiA==" saltValue="KUnni6YEm00anzSSvyLqQA==" spinCount="100000" sqref="HD732:HI732" name="Rango2_15_4"/>
    <protectedRange algorithmName="SHA-512" hashValue="9+DNppQbWrLYYUMoJ+lyQctV2bX3Vq9kZnegLbpjTLP49It2ovUbcartuoQTeXgP+TGpY//7mDH/UQlFCKDGiA==" saltValue="KUnni6YEm00anzSSvyLqQA==" spinCount="100000" sqref="FN733" name="Rango2_20_6"/>
    <protectedRange algorithmName="SHA-512" hashValue="9+DNppQbWrLYYUMoJ+lyQctV2bX3Vq9kZnegLbpjTLP49It2ovUbcartuoQTeXgP+TGpY//7mDH/UQlFCKDGiA==" saltValue="KUnni6YEm00anzSSvyLqQA==" spinCount="100000" sqref="FK733" name="Rango2_19_5"/>
    <protectedRange algorithmName="SHA-512" hashValue="9+DNppQbWrLYYUMoJ+lyQctV2bX3Vq9kZnegLbpjTLP49It2ovUbcartuoQTeXgP+TGpY//7mDH/UQlFCKDGiA==" saltValue="KUnni6YEm00anzSSvyLqQA==" spinCount="100000" sqref="FH733" name="Rango2_18_6"/>
    <protectedRange algorithmName="SHA-512" hashValue="9+DNppQbWrLYYUMoJ+lyQctV2bX3Vq9kZnegLbpjTLP49It2ovUbcartuoQTeXgP+TGpY//7mDH/UQlFCKDGiA==" saltValue="KUnni6YEm00anzSSvyLqQA==" spinCount="100000" sqref="FE733" name="Rango2_17_5"/>
    <protectedRange algorithmName="SHA-512" hashValue="9+DNppQbWrLYYUMoJ+lyQctV2bX3Vq9kZnegLbpjTLP49It2ovUbcartuoQTeXgP+TGpY//7mDH/UQlFCKDGiA==" saltValue="KUnni6YEm00anzSSvyLqQA==" spinCount="100000" sqref="HD733:HI733" name="Rango2_15_5"/>
    <protectedRange algorithmName="SHA-512" hashValue="9+DNppQbWrLYYUMoJ+lyQctV2bX3Vq9kZnegLbpjTLP49It2ovUbcartuoQTeXgP+TGpY//7mDH/UQlFCKDGiA==" saltValue="KUnni6YEm00anzSSvyLqQA==" spinCount="100000" sqref="FN734" name="Rango2_20_7"/>
    <protectedRange algorithmName="SHA-512" hashValue="9+DNppQbWrLYYUMoJ+lyQctV2bX3Vq9kZnegLbpjTLP49It2ovUbcartuoQTeXgP+TGpY//7mDH/UQlFCKDGiA==" saltValue="KUnni6YEm00anzSSvyLqQA==" spinCount="100000" sqref="FK734" name="Rango2_19_6"/>
    <protectedRange algorithmName="SHA-512" hashValue="9+DNppQbWrLYYUMoJ+lyQctV2bX3Vq9kZnegLbpjTLP49It2ovUbcartuoQTeXgP+TGpY//7mDH/UQlFCKDGiA==" saltValue="KUnni6YEm00anzSSvyLqQA==" spinCount="100000" sqref="FH734" name="Rango2_18_12"/>
    <protectedRange algorithmName="SHA-512" hashValue="9+DNppQbWrLYYUMoJ+lyQctV2bX3Vq9kZnegLbpjTLP49It2ovUbcartuoQTeXgP+TGpY//7mDH/UQlFCKDGiA==" saltValue="KUnni6YEm00anzSSvyLqQA==" spinCount="100000" sqref="FE734" name="Rango2_17_6"/>
    <protectedRange algorithmName="SHA-512" hashValue="9+DNppQbWrLYYUMoJ+lyQctV2bX3Vq9kZnegLbpjTLP49It2ovUbcartuoQTeXgP+TGpY//7mDH/UQlFCKDGiA==" saltValue="KUnni6YEm00anzSSvyLqQA==" spinCount="100000" sqref="HD734:HI734" name="Rango2_15_6"/>
    <protectedRange algorithmName="SHA-512" hashValue="9+DNppQbWrLYYUMoJ+lyQctV2bX3Vq9kZnegLbpjTLP49It2ovUbcartuoQTeXgP+TGpY//7mDH/UQlFCKDGiA==" saltValue="KUnni6YEm00anzSSvyLqQA==" spinCount="100000" sqref="FN735" name="Rango2_20_8"/>
    <protectedRange algorithmName="SHA-512" hashValue="9+DNppQbWrLYYUMoJ+lyQctV2bX3Vq9kZnegLbpjTLP49It2ovUbcartuoQTeXgP+TGpY//7mDH/UQlFCKDGiA==" saltValue="KUnni6YEm00anzSSvyLqQA==" spinCount="100000" sqref="FK735" name="Rango2_19_7"/>
    <protectedRange algorithmName="SHA-512" hashValue="9+DNppQbWrLYYUMoJ+lyQctV2bX3Vq9kZnegLbpjTLP49It2ovUbcartuoQTeXgP+TGpY//7mDH/UQlFCKDGiA==" saltValue="KUnni6YEm00anzSSvyLqQA==" spinCount="100000" sqref="FH735" name="Rango2_18_13"/>
    <protectedRange algorithmName="SHA-512" hashValue="9+DNppQbWrLYYUMoJ+lyQctV2bX3Vq9kZnegLbpjTLP49It2ovUbcartuoQTeXgP+TGpY//7mDH/UQlFCKDGiA==" saltValue="KUnni6YEm00anzSSvyLqQA==" spinCount="100000" sqref="FE735" name="Rango2_17_7"/>
    <protectedRange algorithmName="SHA-512" hashValue="9+DNppQbWrLYYUMoJ+lyQctV2bX3Vq9kZnegLbpjTLP49It2ovUbcartuoQTeXgP+TGpY//7mDH/UQlFCKDGiA==" saltValue="KUnni6YEm00anzSSvyLqQA==" spinCount="100000" sqref="HD735:HI735" name="Rango2_15_7"/>
    <protectedRange algorithmName="SHA-512" hashValue="9+DNppQbWrLYYUMoJ+lyQctV2bX3Vq9kZnegLbpjTLP49It2ovUbcartuoQTeXgP+TGpY//7mDH/UQlFCKDGiA==" saltValue="KUnni6YEm00anzSSvyLqQA==" spinCount="100000" sqref="FN736:FN737" name="Rango2_20_9"/>
    <protectedRange algorithmName="SHA-512" hashValue="9+DNppQbWrLYYUMoJ+lyQctV2bX3Vq9kZnegLbpjTLP49It2ovUbcartuoQTeXgP+TGpY//7mDH/UQlFCKDGiA==" saltValue="KUnni6YEm00anzSSvyLqQA==" spinCount="100000" sqref="FK736:FK737" name="Rango2_19_8"/>
    <protectedRange algorithmName="SHA-512" hashValue="9+DNppQbWrLYYUMoJ+lyQctV2bX3Vq9kZnegLbpjTLP49It2ovUbcartuoQTeXgP+TGpY//7mDH/UQlFCKDGiA==" saltValue="KUnni6YEm00anzSSvyLqQA==" spinCount="100000" sqref="FH736:FH737" name="Rango2_18_14"/>
    <protectedRange algorithmName="SHA-512" hashValue="9+DNppQbWrLYYUMoJ+lyQctV2bX3Vq9kZnegLbpjTLP49It2ovUbcartuoQTeXgP+TGpY//7mDH/UQlFCKDGiA==" saltValue="KUnni6YEm00anzSSvyLqQA==" spinCount="100000" sqref="FE736:FE737" name="Rango2_17_8"/>
    <protectedRange algorithmName="SHA-512" hashValue="9+DNppQbWrLYYUMoJ+lyQctV2bX3Vq9kZnegLbpjTLP49It2ovUbcartuoQTeXgP+TGpY//7mDH/UQlFCKDGiA==" saltValue="KUnni6YEm00anzSSvyLqQA==" spinCount="100000" sqref="HD736:HI737" name="Rango2_15_8"/>
    <protectedRange algorithmName="SHA-512" hashValue="EEHzbvEYwO1eufllBljOz0uf9BJ2ENtvOScQ7IsS321QhYbwKn7qhHKKP8cKj02rTDvVRMWvwQ1ZP0mZWsBprQ==" saltValue="CjXqBRFbKezlWOFV37MnDQ==" spinCount="100000" sqref="GQ738:GR738 GW738 GN738" name="Rango2_30_2_16_4"/>
    <protectedRange algorithmName="SHA-512" hashValue="Rgskw+AQdeJ5qbJdarzTa3SCkJfDGziy0Uan5N0F3IWn/H3Z/e+VcB56R7Nes7MPxNHewNP1sSSucVjz3iTLeA==" saltValue="qKZH3DnwaZHBzy3cBZo1qQ==" spinCount="100000" sqref="GF738" name="Rango2_31_28_14_3"/>
    <protectedRange algorithmName="SHA-512" hashValue="Umj9+5Ys20VQPxBFtc6qE5LtKKSgPKwit+B8dd4XnEUaLfBM2ozpkEC4YxwK0SbBiAHDDex+pY+LomQ0lyuamQ==" saltValue="N2/MCRws+mmA+NXw0axolg==" spinCount="100000" sqref="GJ738 GH738 GE738 GL738 FY738" name="Rango2_31_2_15_1"/>
    <protectedRange algorithmName="SHA-512" hashValue="q2z5hEFmXS0v2chiPTC/VCoDWNlnhp+Xe6Ybfxe48vIsnB/KTJQxJv+pFUnCXfZ9T6vyJopuqFFNROfQTW/JUw==" saltValue="IctfdGJb5tOTpq+KPi9vww==" spinCount="100000" sqref="IA738 ID738:IJ738" name="Rango2_88_39_76_2"/>
    <protectedRange algorithmName="SHA-512" hashValue="YXHanhqXL0e4jPrzkCF8r/22WmlCviFUW909WKuG1JOcU0mp0/Huh0aP3EaGYxV2ep0WGu48HsShAy4Ka2uOiw==" saltValue="h/7U5iwJm7DLR4tRVfwZYw==" spinCount="100000" sqref="GI738 GC738" name="Rango2_33_21_6"/>
    <protectedRange algorithmName="SHA-512" hashValue="pL4tgTKqwEsWSIEGFTBd+4pvEhE7d5Q99Eijs+L/Y1rhA0saQGGRJw5Pv2HLOP0quglztFwB6WVnQ1YGxd4AiQ==" saltValue="IF5mhk2RcoEjrcYppes1VA==" spinCount="100000" sqref="FT738" name="Rango2_30_15_3"/>
    <protectedRange algorithmName="SHA-512" hashValue="9+DNppQbWrLYYUMoJ+lyQctV2bX3Vq9kZnegLbpjTLP49It2ovUbcartuoQTeXgP+TGpY//7mDH/UQlFCKDGiA==" saltValue="KUnni6YEm00anzSSvyLqQA==" spinCount="100000" sqref="FE738 GX738 EY738:FA738 FC738 FH738 FK738:FL738 EN738 FN738:FO738 HD738:HI738 HS738:HT738" name="Rango2_48_7"/>
    <protectedRange algorithmName="SHA-512" hashValue="XZw03RosI/l0z9FxmTtF29EdZ7P+4+ybhqoaAAUmURojSR5XbGfjC4f2i8gMqfY+RI9JvfdCA6PSh9TduXfUxA==" saltValue="5TPtLq2WoiRSae/yaDPnTw==" spinCount="100000" sqref="EI739" name="Rango2_99_14_18"/>
    <protectedRange algorithmName="SHA-512" hashValue="9+DNppQbWrLYYUMoJ+lyQctV2bX3Vq9kZnegLbpjTLP49It2ovUbcartuoQTeXgP+TGpY//7mDH/UQlFCKDGiA==" saltValue="KUnni6YEm00anzSSvyLqQA==" spinCount="100000" sqref="FN740:FN741" name="Rango2_20_10"/>
    <protectedRange algorithmName="SHA-512" hashValue="9+DNppQbWrLYYUMoJ+lyQctV2bX3Vq9kZnegLbpjTLP49It2ovUbcartuoQTeXgP+TGpY//7mDH/UQlFCKDGiA==" saltValue="KUnni6YEm00anzSSvyLqQA==" spinCount="100000" sqref="FK740:FK741" name="Rango2_19_9"/>
    <protectedRange algorithmName="SHA-512" hashValue="9+DNppQbWrLYYUMoJ+lyQctV2bX3Vq9kZnegLbpjTLP49It2ovUbcartuoQTeXgP+TGpY//7mDH/UQlFCKDGiA==" saltValue="KUnni6YEm00anzSSvyLqQA==" spinCount="100000" sqref="FH740:FH741" name="Rango2_18_15"/>
    <protectedRange algorithmName="SHA-512" hashValue="9+DNppQbWrLYYUMoJ+lyQctV2bX3Vq9kZnegLbpjTLP49It2ovUbcartuoQTeXgP+TGpY//7mDH/UQlFCKDGiA==" saltValue="KUnni6YEm00anzSSvyLqQA==" spinCount="100000" sqref="FE740:FE741" name="Rango2_17_9"/>
    <protectedRange algorithmName="SHA-512" hashValue="9+DNppQbWrLYYUMoJ+lyQctV2bX3Vq9kZnegLbpjTLP49It2ovUbcartuoQTeXgP+TGpY//7mDH/UQlFCKDGiA==" saltValue="KUnni6YEm00anzSSvyLqQA==" spinCount="100000" sqref="HD740:HI741" name="Rango2_15_9"/>
    <protectedRange sqref="EI741" name="Rango2_99_19_3"/>
    <protectedRange algorithmName="SHA-512" hashValue="XZw03RosI/l0z9FxmTtF29EdZ7P+4+ybhqoaAAUmURojSR5XbGfjC4f2i8gMqfY+RI9JvfdCA6PSh9TduXfUxA==" saltValue="5TPtLq2WoiRSae/yaDPnTw==" spinCount="100000" sqref="EH740" name="Rango2_99_80_1"/>
    <protectedRange algorithmName="SHA-512" hashValue="XZw03RosI/l0z9FxmTtF29EdZ7P+4+ybhqoaAAUmURojSR5XbGfjC4f2i8gMqfY+RI9JvfdCA6PSh9TduXfUxA==" saltValue="5TPtLq2WoiRSae/yaDPnTw==" spinCount="100000" sqref="HX742" name="Rango2_99_99_3"/>
    <protectedRange algorithmName="SHA-512" hashValue="EEHzbvEYwO1eufllBljOz0uf9BJ2ENtvOScQ7IsS321QhYbwKn7qhHKKP8cKj02rTDvVRMWvwQ1ZP0mZWsBprQ==" saltValue="CjXqBRFbKezlWOFV37MnDQ==" spinCount="100000" sqref="GQ743:GR743 GW743 GN743" name="Rango2_30_2_10_3"/>
    <protectedRange algorithmName="SHA-512" hashValue="Rgskw+AQdeJ5qbJdarzTa3SCkJfDGziy0Uan5N0F3IWn/H3Z/e+VcB56R7Nes7MPxNHewNP1sSSucVjz3iTLeA==" saltValue="qKZH3DnwaZHBzy3cBZo1qQ==" spinCount="100000" sqref="GF743" name="Rango2_31_28_8_2"/>
    <protectedRange algorithmName="SHA-512" hashValue="Umj9+5Ys20VQPxBFtc6qE5LtKKSgPKwit+B8dd4XnEUaLfBM2ozpkEC4YxwK0SbBiAHDDex+pY+LomQ0lyuamQ==" saltValue="N2/MCRws+mmA+NXw0axolg==" spinCount="100000" sqref="GJ743 GH743 GE743 GB743 GL743 FY743" name="Rango2_31_2_9_5"/>
    <protectedRange algorithmName="SHA-512" hashValue="q2z5hEFmXS0v2chiPTC/VCoDWNlnhp+Xe6Ybfxe48vIsnB/KTJQxJv+pFUnCXfZ9T6vyJopuqFFNROfQTW/JUw==" saltValue="IctfdGJb5tOTpq+KPi9vww==" spinCount="100000" sqref="IA743 ID743:IJ743" name="Rango2_88_39_73_3"/>
    <protectedRange algorithmName="SHA-512" hashValue="YXHanhqXL0e4jPrzkCF8r/22WmlCviFUW909WKuG1JOcU0mp0/Huh0aP3EaGYxV2ep0WGu48HsShAy4Ka2uOiw==" saltValue="h/7U5iwJm7DLR4tRVfwZYw==" spinCount="100000" sqref="GI743 GC743" name="Rango2_33_15_2"/>
    <protectedRange algorithmName="SHA-512" hashValue="pL4tgTKqwEsWSIEGFTBd+4pvEhE7d5Q99Eijs+L/Y1rhA0saQGGRJw5Pv2HLOP0quglztFwB6WVnQ1YGxd4AiQ==" saltValue="IF5mhk2RcoEjrcYppes1VA==" spinCount="100000" sqref="FT743" name="Rango2_30_9_2"/>
    <protectedRange algorithmName="SHA-512" hashValue="EEHzbvEYwO1eufllBljOz0uf9BJ2ENtvOScQ7IsS321QhYbwKn7qhHKKP8cKj02rTDvVRMWvwQ1ZP0mZWsBprQ==" saltValue="CjXqBRFbKezlWOFV37MnDQ==" spinCount="100000" sqref="GQ744:GR744 GW744 GN744" name="Rango2_30_2_10_4"/>
    <protectedRange algorithmName="SHA-512" hashValue="Rgskw+AQdeJ5qbJdarzTa3SCkJfDGziy0Uan5N0F3IWn/H3Z/e+VcB56R7Nes7MPxNHewNP1sSSucVjz3iTLeA==" saltValue="qKZH3DnwaZHBzy3cBZo1qQ==" spinCount="100000" sqref="GF744" name="Rango2_31_28_8_3"/>
    <protectedRange algorithmName="SHA-512" hashValue="Umj9+5Ys20VQPxBFtc6qE5LtKKSgPKwit+B8dd4XnEUaLfBM2ozpkEC4YxwK0SbBiAHDDex+pY+LomQ0lyuamQ==" saltValue="N2/MCRws+mmA+NXw0axolg==" spinCount="100000" sqref="GJ744 GH744 GE744 GL744 FY744" name="Rango2_31_2_9_6"/>
    <protectedRange algorithmName="SHA-512" hashValue="q2z5hEFmXS0v2chiPTC/VCoDWNlnhp+Xe6Ybfxe48vIsnB/KTJQxJv+pFUnCXfZ9T6vyJopuqFFNROfQTW/JUw==" saltValue="IctfdGJb5tOTpq+KPi9vww==" spinCount="100000" sqref="IA744 ID744:IJ744" name="Rango2_88_39_73_4"/>
    <protectedRange algorithmName="SHA-512" hashValue="YXHanhqXL0e4jPrzkCF8r/22WmlCviFUW909WKuG1JOcU0mp0/Huh0aP3EaGYxV2ep0WGu48HsShAy4Ka2uOiw==" saltValue="h/7U5iwJm7DLR4tRVfwZYw==" spinCount="100000" sqref="GI744 GC744" name="Rango2_33_15_3"/>
    <protectedRange algorithmName="SHA-512" hashValue="pL4tgTKqwEsWSIEGFTBd+4pvEhE7d5Q99Eijs+L/Y1rhA0saQGGRJw5Pv2HLOP0quglztFwB6WVnQ1YGxd4AiQ==" saltValue="IF5mhk2RcoEjrcYppes1VA==" spinCount="100000" sqref="FT744" name="Rango2_30_9_3"/>
    <protectedRange algorithmName="SHA-512" hashValue="XZw03RosI/l0z9FxmTtF29EdZ7P+4+ybhqoaAAUmURojSR5XbGfjC4f2i8gMqfY+RI9JvfdCA6PSh9TduXfUxA==" saltValue="5TPtLq2WoiRSae/yaDPnTw==" spinCount="100000" sqref="EA745:EJ745" name="Rango2_99_80_2"/>
    <protectedRange algorithmName="SHA-512" hashValue="XZw03RosI/l0z9FxmTtF29EdZ7P+4+ybhqoaAAUmURojSR5XbGfjC4f2i8gMqfY+RI9JvfdCA6PSh9TduXfUxA==" saltValue="5TPtLq2WoiRSae/yaDPnTw==" spinCount="100000" sqref="EO745" name="Rango2_99_80_1_1"/>
    <protectedRange algorithmName="SHA-512" hashValue="9+DNppQbWrLYYUMoJ+lyQctV2bX3Vq9kZnegLbpjTLP49It2ovUbcartuoQTeXgP+TGpY//7mDH/UQlFCKDGiA==" saltValue="KUnni6YEm00anzSSvyLqQA==" spinCount="100000" sqref="EN745" name="Rango2_86_4"/>
    <protectedRange algorithmName="SHA-512" hashValue="XZw03RosI/l0z9FxmTtF29EdZ7P+4+ybhqoaAAUmURojSR5XbGfjC4f2i8gMqfY+RI9JvfdCA6PSh9TduXfUxA==" saltValue="5TPtLq2WoiRSae/yaDPnTw==" spinCount="100000" sqref="ER745:ES745" name="Rango2_99_80_2_1"/>
    <protectedRange algorithmName="SHA-512" hashValue="XZw03RosI/l0z9FxmTtF29EdZ7P+4+ybhqoaAAUmURojSR5XbGfjC4f2i8gMqfY+RI9JvfdCA6PSh9TduXfUxA==" saltValue="5TPtLq2WoiRSae/yaDPnTw==" spinCount="100000" sqref="EV745:EW745" name="Rango2_99_80_3"/>
    <protectedRange algorithmName="SHA-512" hashValue="9+DNppQbWrLYYUMoJ+lyQctV2bX3Vq9kZnegLbpjTLP49It2ovUbcartuoQTeXgP+TGpY//7mDH/UQlFCKDGiA==" saltValue="KUnni6YEm00anzSSvyLqQA==" spinCount="100000" sqref="EY745:FA745" name="Rango2_86_1_1"/>
    <protectedRange algorithmName="SHA-512" hashValue="9+DNppQbWrLYYUMoJ+lyQctV2bX3Vq9kZnegLbpjTLP49It2ovUbcartuoQTeXgP+TGpY//7mDH/UQlFCKDGiA==" saltValue="KUnni6YEm00anzSSvyLqQA==" spinCount="100000" sqref="FC745" name="Rango2_86_2_1"/>
    <protectedRange algorithmName="SHA-512" hashValue="XZw03RosI/l0z9FxmTtF29EdZ7P+4+ybhqoaAAUmURojSR5XbGfjC4f2i8gMqfY+RI9JvfdCA6PSh9TduXfUxA==" saltValue="5TPtLq2WoiRSae/yaDPnTw==" spinCount="100000" sqref="FF745" name="Rango2_99_80_4"/>
    <protectedRange algorithmName="SHA-512" hashValue="9+DNppQbWrLYYUMoJ+lyQctV2bX3Vq9kZnegLbpjTLP49It2ovUbcartuoQTeXgP+TGpY//7mDH/UQlFCKDGiA==" saltValue="KUnni6YEm00anzSSvyLqQA==" spinCount="100000" sqref="FE745" name="Rango2_86_3_1"/>
    <protectedRange algorithmName="SHA-512" hashValue="XZw03RosI/l0z9FxmTtF29EdZ7P+4+ybhqoaAAUmURojSR5XbGfjC4f2i8gMqfY+RI9JvfdCA6PSh9TduXfUxA==" saltValue="5TPtLq2WoiRSae/yaDPnTw==" spinCount="100000" sqref="FI745" name="Rango2_99_80_5"/>
    <protectedRange algorithmName="SHA-512" hashValue="9+DNppQbWrLYYUMoJ+lyQctV2bX3Vq9kZnegLbpjTLP49It2ovUbcartuoQTeXgP+TGpY//7mDH/UQlFCKDGiA==" saltValue="KUnni6YEm00anzSSvyLqQA==" spinCount="100000" sqref="FH745" name="Rango2_86_4_1"/>
    <protectedRange algorithmName="SHA-512" hashValue="9+DNppQbWrLYYUMoJ+lyQctV2bX3Vq9kZnegLbpjTLP49It2ovUbcartuoQTeXgP+TGpY//7mDH/UQlFCKDGiA==" saltValue="KUnni6YEm00anzSSvyLqQA==" spinCount="100000" sqref="FK745:FL745" name="Rango2_86_5"/>
    <protectedRange algorithmName="SHA-512" hashValue="9+DNppQbWrLYYUMoJ+lyQctV2bX3Vq9kZnegLbpjTLP49It2ovUbcartuoQTeXgP+TGpY//7mDH/UQlFCKDGiA==" saltValue="KUnni6YEm00anzSSvyLqQA==" spinCount="100000" sqref="FN745:FO745" name="Rango2_86_6"/>
    <protectedRange algorithmName="SHA-512" hashValue="XZw03RosI/l0z9FxmTtF29EdZ7P+4+ybhqoaAAUmURojSR5XbGfjC4f2i8gMqfY+RI9JvfdCA6PSh9TduXfUxA==" saltValue="5TPtLq2WoiRSae/yaDPnTw==" spinCount="100000" sqref="FQ745:FR745" name="Rango2_99_80_6"/>
    <protectedRange algorithmName="SHA-512" hashValue="XZw03RosI/l0z9FxmTtF29EdZ7P+4+ybhqoaAAUmURojSR5XbGfjC4f2i8gMqfY+RI9JvfdCA6PSh9TduXfUxA==" saltValue="5TPtLq2WoiRSae/yaDPnTw==" spinCount="100000" sqref="FU745" name="Rango2_99_80_7"/>
    <protectedRange algorithmName="SHA-512" hashValue="pL4tgTKqwEsWSIEGFTBd+4pvEhE7d5Q99Eijs+L/Y1rhA0saQGGRJw5Pv2HLOP0quglztFwB6WVnQ1YGxd4AiQ==" saltValue="IF5mhk2RcoEjrcYppes1VA==" spinCount="100000" sqref="FT745" name="Rango2_30_27_1"/>
    <protectedRange algorithmName="SHA-512" hashValue="XZw03RosI/l0z9FxmTtF29EdZ7P+4+ybhqoaAAUmURojSR5XbGfjC4f2i8gMqfY+RI9JvfdCA6PSh9TduXfUxA==" saltValue="5TPtLq2WoiRSae/yaDPnTw==" spinCount="100000" sqref="FW745:FX745" name="Rango2_99_80_9"/>
    <protectedRange algorithmName="SHA-512" hashValue="Umj9+5Ys20VQPxBFtc6qE5LtKKSgPKwit+B8dd4XnEUaLfBM2ozpkEC4YxwK0SbBiAHDDex+pY+LomQ0lyuamQ==" saltValue="N2/MCRws+mmA+NXw0axolg==" spinCount="100000" sqref="FY745" name="Rango2_31_2_27_3"/>
    <protectedRange algorithmName="SHA-512" hashValue="XZw03RosI/l0z9FxmTtF29EdZ7P+4+ybhqoaAAUmURojSR5XbGfjC4f2i8gMqfY+RI9JvfdCA6PSh9TduXfUxA==" saltValue="5TPtLq2WoiRSae/yaDPnTw==" spinCount="100000" sqref="FZ745" name="Rango2_99_80_10"/>
    <protectedRange algorithmName="SHA-512" hashValue="Umj9+5Ys20VQPxBFtc6qE5LtKKSgPKwit+B8dd4XnEUaLfBM2ozpkEC4YxwK0SbBiAHDDex+pY+LomQ0lyuamQ==" saltValue="N2/MCRws+mmA+NXw0axolg==" spinCount="100000" sqref="GB745" name="Rango2_31_2_27_1_1"/>
    <protectedRange algorithmName="SHA-512" hashValue="Rgskw+AQdeJ5qbJdarzTa3SCkJfDGziy0Uan5N0F3IWn/H3Z/e+VcB56R7Nes7MPxNHewNP1sSSucVjz3iTLeA==" saltValue="qKZH3DnwaZHBzy3cBZo1qQ==" spinCount="100000" sqref="GF745" name="Rango2_31_28_26_1"/>
    <protectedRange algorithmName="SHA-512" hashValue="Umj9+5Ys20VQPxBFtc6qE5LtKKSgPKwit+B8dd4XnEUaLfBM2ozpkEC4YxwK0SbBiAHDDex+pY+LomQ0lyuamQ==" saltValue="N2/MCRws+mmA+NXw0axolg==" spinCount="100000" sqref="GE745" name="Rango2_31_2_27_2_1"/>
    <protectedRange algorithmName="SHA-512" hashValue="EEHzbvEYwO1eufllBljOz0uf9BJ2ENtvOScQ7IsS321QhYbwKn7qhHKKP8cKj02rTDvVRMWvwQ1ZP0mZWsBprQ==" saltValue="CjXqBRFbKezlWOFV37MnDQ==" spinCount="100000" sqref="GN745" name="Rango2_30_2_28_1"/>
    <protectedRange algorithmName="SHA-512" hashValue="Umj9+5Ys20VQPxBFtc6qE5LtKKSgPKwit+B8dd4XnEUaLfBM2ozpkEC4YxwK0SbBiAHDDex+pY+LomQ0lyuamQ==" saltValue="N2/MCRws+mmA+NXw0axolg==" spinCount="100000" sqref="GL745 GH745 GJ745" name="Rango2_31_2_27_3_1"/>
    <protectedRange algorithmName="SHA-512" hashValue="XZw03RosI/l0z9FxmTtF29EdZ7P+4+ybhqoaAAUmURojSR5XbGfjC4f2i8gMqfY+RI9JvfdCA6PSh9TduXfUxA==" saltValue="5TPtLq2WoiRSae/yaDPnTw==" spinCount="100000" sqref="GK745 GM745" name="Rango2_99_80_11"/>
    <protectedRange algorithmName="SHA-512" hashValue="YXHanhqXL0e4jPrzkCF8r/22WmlCviFUW909WKuG1JOcU0mp0/Huh0aP3EaGYxV2ep0WGu48HsShAy4Ka2uOiw==" saltValue="h/7U5iwJm7DLR4tRVfwZYw==" spinCount="100000" sqref="GI745" name="Rango2_33_39_1"/>
    <protectedRange algorithmName="SHA-512" hashValue="XZw03RosI/l0z9FxmTtF29EdZ7P+4+ybhqoaAAUmURojSR5XbGfjC4f2i8gMqfY+RI9JvfdCA6PSh9TduXfUxA==" saltValue="5TPtLq2WoiRSae/yaDPnTw==" spinCount="100000" sqref="GO745" name="Rango2_99_80_12"/>
    <protectedRange algorithmName="SHA-512" hashValue="EEHzbvEYwO1eufllBljOz0uf9BJ2ENtvOScQ7IsS321QhYbwKn7qhHKKP8cKj02rTDvVRMWvwQ1ZP0mZWsBprQ==" saltValue="CjXqBRFbKezlWOFV37MnDQ==" spinCount="100000" sqref="GQ745:GR745" name="Rango2_30_2_28_1_1"/>
    <protectedRange algorithmName="SHA-512" hashValue="XZw03RosI/l0z9FxmTtF29EdZ7P+4+ybhqoaAAUmURojSR5XbGfjC4f2i8gMqfY+RI9JvfdCA6PSh9TduXfUxA==" saltValue="5TPtLq2WoiRSae/yaDPnTw==" spinCount="100000" sqref="GT745" name="Rango2_99_80_13"/>
    <protectedRange algorithmName="SHA-512" hashValue="EEHzbvEYwO1eufllBljOz0uf9BJ2ENtvOScQ7IsS321QhYbwKn7qhHKKP8cKj02rTDvVRMWvwQ1ZP0mZWsBprQ==" saltValue="CjXqBRFbKezlWOFV37MnDQ==" spinCount="100000" sqref="GW745" name="Rango2_30_2_28_2"/>
    <protectedRange algorithmName="SHA-512" hashValue="XZw03RosI/l0z9FxmTtF29EdZ7P+4+ybhqoaAAUmURojSR5XbGfjC4f2i8gMqfY+RI9JvfdCA6PSh9TduXfUxA==" saltValue="5TPtLq2WoiRSae/yaDPnTw==" spinCount="100000" sqref="GY745:GZ745" name="Rango2_99_80_14"/>
    <protectedRange algorithmName="SHA-512" hashValue="9+DNppQbWrLYYUMoJ+lyQctV2bX3Vq9kZnegLbpjTLP49It2ovUbcartuoQTeXgP+TGpY//7mDH/UQlFCKDGiA==" saltValue="KUnni6YEm00anzSSvyLqQA==" spinCount="100000" sqref="GX745" name="Rango2_86_7"/>
    <protectedRange algorithmName="SHA-512" hashValue="XZw03RosI/l0z9FxmTtF29EdZ7P+4+ybhqoaAAUmURojSR5XbGfjC4f2i8gMqfY+RI9JvfdCA6PSh9TduXfUxA==" saltValue="5TPtLq2WoiRSae/yaDPnTw==" spinCount="100000" sqref="HJ745" name="Rango2_99_80_15"/>
    <protectedRange algorithmName="SHA-512" hashValue="q2z5hEFmXS0v2chiPTC/VCoDWNlnhp+Xe6Ybfxe48vIsnB/KTJQxJv+pFUnCXfZ9T6vyJopuqFFNROfQTW/JUw==" saltValue="IctfdGJb5tOTpq+KPi9vww==" spinCount="100000" sqref="IA745" name="Rango2_88_39_45_3"/>
    <protectedRange algorithmName="SHA-512" hashValue="XZw03RosI/l0z9FxmTtF29EdZ7P+4+ybhqoaAAUmURojSR5XbGfjC4f2i8gMqfY+RI9JvfdCA6PSh9TduXfUxA==" saltValue="5TPtLq2WoiRSae/yaDPnTw==" spinCount="100000" sqref="IB745 HU745:HZ745" name="Rango2_99_80_16"/>
    <protectedRange algorithmName="SHA-512" hashValue="9+DNppQbWrLYYUMoJ+lyQctV2bX3Vq9kZnegLbpjTLP49It2ovUbcartuoQTeXgP+TGpY//7mDH/UQlFCKDGiA==" saltValue="KUnni6YEm00anzSSvyLqQA==" spinCount="100000" sqref="HT745" name="Rango2_86_8"/>
    <protectedRange algorithmName="SHA-512" hashValue="q2z5hEFmXS0v2chiPTC/VCoDWNlnhp+Xe6Ybfxe48vIsnB/KTJQxJv+pFUnCXfZ9T6vyJopuqFFNROfQTW/JUw==" saltValue="IctfdGJb5tOTpq+KPi9vww==" spinCount="100000" sqref="ID745:IJ745" name="Rango2_88_39_45_1_1"/>
    <protectedRange algorithmName="SHA-512" hashValue="XZw03RosI/l0z9FxmTtF29EdZ7P+4+ybhqoaAAUmURojSR5XbGfjC4f2i8gMqfY+RI9JvfdCA6PSh9TduXfUxA==" saltValue="5TPtLq2WoiRSae/yaDPnTw==" spinCount="100000" sqref="IL745:IM745" name="Rango2_99_80_17"/>
    <protectedRange algorithmName="SHA-512" hashValue="XZw03RosI/l0z9FxmTtF29EdZ7P+4+ybhqoaAAUmURojSR5XbGfjC4f2i8gMqfY+RI9JvfdCA6PSh9TduXfUxA==" saltValue="5TPtLq2WoiRSae/yaDPnTw==" spinCount="100000" sqref="IO745" name="Rango2_99_80_18"/>
    <protectedRange algorithmName="SHA-512" hashValue="XZw03RosI/l0z9FxmTtF29EdZ7P+4+ybhqoaAAUmURojSR5XbGfjC4f2i8gMqfY+RI9JvfdCA6PSh9TduXfUxA==" saltValue="5TPtLq2WoiRSae/yaDPnTw==" spinCount="100000" sqref="EA746:EI746" name="Rango2_99_80_8"/>
    <protectedRange algorithmName="SHA-512" hashValue="XZw03RosI/l0z9FxmTtF29EdZ7P+4+ybhqoaAAUmURojSR5XbGfjC4f2i8gMqfY+RI9JvfdCA6PSh9TduXfUxA==" saltValue="5TPtLq2WoiRSae/yaDPnTw==" spinCount="100000" sqref="EA747:EJ747" name="Rango2_99_80_19"/>
    <protectedRange algorithmName="SHA-512" hashValue="XZw03RosI/l0z9FxmTtF29EdZ7P+4+ybhqoaAAUmURojSR5XbGfjC4f2i8gMqfY+RI9JvfdCA6PSh9TduXfUxA==" saltValue="5TPtLq2WoiRSae/yaDPnTw==" spinCount="100000" sqref="EO747" name="Rango2_99_80_1_2"/>
    <protectedRange algorithmName="SHA-512" hashValue="9+DNppQbWrLYYUMoJ+lyQctV2bX3Vq9kZnegLbpjTLP49It2ovUbcartuoQTeXgP+TGpY//7mDH/UQlFCKDGiA==" saltValue="KUnni6YEm00anzSSvyLqQA==" spinCount="100000" sqref="EN747" name="Rango2_86_9"/>
    <protectedRange algorithmName="SHA-512" hashValue="XZw03RosI/l0z9FxmTtF29EdZ7P+4+ybhqoaAAUmURojSR5XbGfjC4f2i8gMqfY+RI9JvfdCA6PSh9TduXfUxA==" saltValue="5TPtLq2WoiRSae/yaDPnTw==" spinCount="100000" sqref="ER747:ES747" name="Rango2_99_80_2_2"/>
    <protectedRange algorithmName="SHA-512" hashValue="XZw03RosI/l0z9FxmTtF29EdZ7P+4+ybhqoaAAUmURojSR5XbGfjC4f2i8gMqfY+RI9JvfdCA6PSh9TduXfUxA==" saltValue="5TPtLq2WoiRSae/yaDPnTw==" spinCount="100000" sqref="EV747:EW747" name="Rango2_99_80_3_1"/>
    <protectedRange algorithmName="SHA-512" hashValue="9+DNppQbWrLYYUMoJ+lyQctV2bX3Vq9kZnegLbpjTLP49It2ovUbcartuoQTeXgP+TGpY//7mDH/UQlFCKDGiA==" saltValue="KUnni6YEm00anzSSvyLqQA==" spinCount="100000" sqref="EY747:FA747" name="Rango2_86_1_2"/>
    <protectedRange algorithmName="SHA-512" hashValue="9+DNppQbWrLYYUMoJ+lyQctV2bX3Vq9kZnegLbpjTLP49It2ovUbcartuoQTeXgP+TGpY//7mDH/UQlFCKDGiA==" saltValue="KUnni6YEm00anzSSvyLqQA==" spinCount="100000" sqref="FC747" name="Rango2_86_2_2"/>
    <protectedRange algorithmName="SHA-512" hashValue="XZw03RosI/l0z9FxmTtF29EdZ7P+4+ybhqoaAAUmURojSR5XbGfjC4f2i8gMqfY+RI9JvfdCA6PSh9TduXfUxA==" saltValue="5TPtLq2WoiRSae/yaDPnTw==" spinCount="100000" sqref="FF747" name="Rango2_99_80_4_1"/>
    <protectedRange algorithmName="SHA-512" hashValue="9+DNppQbWrLYYUMoJ+lyQctV2bX3Vq9kZnegLbpjTLP49It2ovUbcartuoQTeXgP+TGpY//7mDH/UQlFCKDGiA==" saltValue="KUnni6YEm00anzSSvyLqQA==" spinCount="100000" sqref="FE747" name="Rango2_86_3_2"/>
    <protectedRange algorithmName="SHA-512" hashValue="XZw03RosI/l0z9FxmTtF29EdZ7P+4+ybhqoaAAUmURojSR5XbGfjC4f2i8gMqfY+RI9JvfdCA6PSh9TduXfUxA==" saltValue="5TPtLq2WoiRSae/yaDPnTw==" spinCount="100000" sqref="FI747" name="Rango2_99_80_5_1"/>
    <protectedRange algorithmName="SHA-512" hashValue="9+DNppQbWrLYYUMoJ+lyQctV2bX3Vq9kZnegLbpjTLP49It2ovUbcartuoQTeXgP+TGpY//7mDH/UQlFCKDGiA==" saltValue="KUnni6YEm00anzSSvyLqQA==" spinCount="100000" sqref="FH747" name="Rango2_86_4_2"/>
    <protectedRange algorithmName="SHA-512" hashValue="9+DNppQbWrLYYUMoJ+lyQctV2bX3Vq9kZnegLbpjTLP49It2ovUbcartuoQTeXgP+TGpY//7mDH/UQlFCKDGiA==" saltValue="KUnni6YEm00anzSSvyLqQA==" spinCount="100000" sqref="FK747:FL747" name="Rango2_86_5_1"/>
    <protectedRange algorithmName="SHA-512" hashValue="9+DNppQbWrLYYUMoJ+lyQctV2bX3Vq9kZnegLbpjTLP49It2ovUbcartuoQTeXgP+TGpY//7mDH/UQlFCKDGiA==" saltValue="KUnni6YEm00anzSSvyLqQA==" spinCount="100000" sqref="FN747:FO747" name="Rango2_86_6_1"/>
    <protectedRange algorithmName="SHA-512" hashValue="XZw03RosI/l0z9FxmTtF29EdZ7P+4+ybhqoaAAUmURojSR5XbGfjC4f2i8gMqfY+RI9JvfdCA6PSh9TduXfUxA==" saltValue="5TPtLq2WoiRSae/yaDPnTw==" spinCount="100000" sqref="FQ747:FR747" name="Rango2_99_80_6_1"/>
    <protectedRange algorithmName="SHA-512" hashValue="XZw03RosI/l0z9FxmTtF29EdZ7P+4+ybhqoaAAUmURojSR5XbGfjC4f2i8gMqfY+RI9JvfdCA6PSh9TduXfUxA==" saltValue="5TPtLq2WoiRSae/yaDPnTw==" spinCount="100000" sqref="FU747" name="Rango2_99_80_7_1"/>
    <protectedRange algorithmName="SHA-512" hashValue="pL4tgTKqwEsWSIEGFTBd+4pvEhE7d5Q99Eijs+L/Y1rhA0saQGGRJw5Pv2HLOP0quglztFwB6WVnQ1YGxd4AiQ==" saltValue="IF5mhk2RcoEjrcYppes1VA==" spinCount="100000" sqref="FT747" name="Rango2_30_27_2"/>
    <protectedRange sqref="FW747" name="Rango2_99_34_7"/>
    <protectedRange algorithmName="SHA-512" hashValue="XZw03RosI/l0z9FxmTtF29EdZ7P+4+ybhqoaAAUmURojSR5XbGfjC4f2i8gMqfY+RI9JvfdCA6PSh9TduXfUxA==" saltValue="5TPtLq2WoiRSae/yaDPnTw==" spinCount="100000" sqref="FX747" name="Rango2_99_80_9_1"/>
    <protectedRange algorithmName="SHA-512" hashValue="Umj9+5Ys20VQPxBFtc6qE5LtKKSgPKwit+B8dd4XnEUaLfBM2ozpkEC4YxwK0SbBiAHDDex+pY+LomQ0lyuamQ==" saltValue="N2/MCRws+mmA+NXw0axolg==" spinCount="100000" sqref="FY747" name="Rango2_31_2_27_4"/>
    <protectedRange algorithmName="SHA-512" hashValue="XZw03RosI/l0z9FxmTtF29EdZ7P+4+ybhqoaAAUmURojSR5XbGfjC4f2i8gMqfY+RI9JvfdCA6PSh9TduXfUxA==" saltValue="5TPtLq2WoiRSae/yaDPnTw==" spinCount="100000" sqref="FZ747" name="Rango2_99_80_10_1"/>
    <protectedRange algorithmName="SHA-512" hashValue="YXHanhqXL0e4jPrzkCF8r/22WmlCviFUW909WKuG1JOcU0mp0/Huh0aP3EaGYxV2ep0WGu48HsShAy4Ka2uOiw==" saltValue="h/7U5iwJm7DLR4tRVfwZYw==" spinCount="100000" sqref="GC747" name="Rango2_33_39_2"/>
    <protectedRange algorithmName="SHA-512" hashValue="Rgskw+AQdeJ5qbJdarzTa3SCkJfDGziy0Uan5N0F3IWn/H3Z/e+VcB56R7Nes7MPxNHewNP1sSSucVjz3iTLeA==" saltValue="qKZH3DnwaZHBzy3cBZo1qQ==" spinCount="100000" sqref="GF747" name="Rango2_31_28_26_2"/>
    <protectedRange algorithmName="SHA-512" hashValue="Umj9+5Ys20VQPxBFtc6qE5LtKKSgPKwit+B8dd4XnEUaLfBM2ozpkEC4YxwK0SbBiAHDDex+pY+LomQ0lyuamQ==" saltValue="N2/MCRws+mmA+NXw0axolg==" spinCount="100000" sqref="GE747" name="Rango2_31_2_27_2_2"/>
    <protectedRange algorithmName="SHA-512" hashValue="EEHzbvEYwO1eufllBljOz0uf9BJ2ENtvOScQ7IsS321QhYbwKn7qhHKKP8cKj02rTDvVRMWvwQ1ZP0mZWsBprQ==" saltValue="CjXqBRFbKezlWOFV37MnDQ==" spinCount="100000" sqref="GN747" name="Rango2_30_2_28_3"/>
    <protectedRange algorithmName="SHA-512" hashValue="Umj9+5Ys20VQPxBFtc6qE5LtKKSgPKwit+B8dd4XnEUaLfBM2ozpkEC4YxwK0SbBiAHDDex+pY+LomQ0lyuamQ==" saltValue="N2/MCRws+mmA+NXw0axolg==" spinCount="100000" sqref="GL747 GH747 GJ747" name="Rango2_31_2_27_3_2"/>
    <protectedRange algorithmName="SHA-512" hashValue="XZw03RosI/l0z9FxmTtF29EdZ7P+4+ybhqoaAAUmURojSR5XbGfjC4f2i8gMqfY+RI9JvfdCA6PSh9TduXfUxA==" saltValue="5TPtLq2WoiRSae/yaDPnTw==" spinCount="100000" sqref="GK747 GM747" name="Rango2_99_80_11_1"/>
    <protectedRange algorithmName="SHA-512" hashValue="YXHanhqXL0e4jPrzkCF8r/22WmlCviFUW909WKuG1JOcU0mp0/Huh0aP3EaGYxV2ep0WGu48HsShAy4Ka2uOiw==" saltValue="h/7U5iwJm7DLR4tRVfwZYw==" spinCount="100000" sqref="GI747" name="Rango2_33_39_1_1"/>
    <protectedRange algorithmName="SHA-512" hashValue="XZw03RosI/l0z9FxmTtF29EdZ7P+4+ybhqoaAAUmURojSR5XbGfjC4f2i8gMqfY+RI9JvfdCA6PSh9TduXfUxA==" saltValue="5TPtLq2WoiRSae/yaDPnTw==" spinCount="100000" sqref="GO747" name="Rango2_99_80_12_1"/>
    <protectedRange algorithmName="SHA-512" hashValue="EEHzbvEYwO1eufllBljOz0uf9BJ2ENtvOScQ7IsS321QhYbwKn7qhHKKP8cKj02rTDvVRMWvwQ1ZP0mZWsBprQ==" saltValue="CjXqBRFbKezlWOFV37MnDQ==" spinCount="100000" sqref="GQ747:GR747" name="Rango2_30_2_28_1_2"/>
    <protectedRange algorithmName="SHA-512" hashValue="XZw03RosI/l0z9FxmTtF29EdZ7P+4+ybhqoaAAUmURojSR5XbGfjC4f2i8gMqfY+RI9JvfdCA6PSh9TduXfUxA==" saltValue="5TPtLq2WoiRSae/yaDPnTw==" spinCount="100000" sqref="GT747" name="Rango2_99_80_13_1"/>
    <protectedRange algorithmName="SHA-512" hashValue="EEHzbvEYwO1eufllBljOz0uf9BJ2ENtvOScQ7IsS321QhYbwKn7qhHKKP8cKj02rTDvVRMWvwQ1ZP0mZWsBprQ==" saltValue="CjXqBRFbKezlWOFV37MnDQ==" spinCount="100000" sqref="GW747" name="Rango2_30_2_28_2_1"/>
    <protectedRange algorithmName="SHA-512" hashValue="XZw03RosI/l0z9FxmTtF29EdZ7P+4+ybhqoaAAUmURojSR5XbGfjC4f2i8gMqfY+RI9JvfdCA6PSh9TduXfUxA==" saltValue="5TPtLq2WoiRSae/yaDPnTw==" spinCount="100000" sqref="GY747:GZ747" name="Rango2_99_80_14_1"/>
    <protectedRange algorithmName="SHA-512" hashValue="9+DNppQbWrLYYUMoJ+lyQctV2bX3Vq9kZnegLbpjTLP49It2ovUbcartuoQTeXgP+TGpY//7mDH/UQlFCKDGiA==" saltValue="KUnni6YEm00anzSSvyLqQA==" spinCount="100000" sqref="GX747" name="Rango2_86_7_1"/>
    <protectedRange algorithmName="SHA-512" hashValue="XZw03RosI/l0z9FxmTtF29EdZ7P+4+ybhqoaAAUmURojSR5XbGfjC4f2i8gMqfY+RI9JvfdCA6PSh9TduXfUxA==" saltValue="5TPtLq2WoiRSae/yaDPnTw==" spinCount="100000" sqref="HJ747" name="Rango2_99_80_15_1"/>
    <protectedRange algorithmName="SHA-512" hashValue="q2z5hEFmXS0v2chiPTC/VCoDWNlnhp+Xe6Ybfxe48vIsnB/KTJQxJv+pFUnCXfZ9T6vyJopuqFFNROfQTW/JUw==" saltValue="IctfdGJb5tOTpq+KPi9vww==" spinCount="100000" sqref="IA747" name="Rango2_88_39_45_4"/>
    <protectedRange algorithmName="SHA-512" hashValue="XZw03RosI/l0z9FxmTtF29EdZ7P+4+ybhqoaAAUmURojSR5XbGfjC4f2i8gMqfY+RI9JvfdCA6PSh9TduXfUxA==" saltValue="5TPtLq2WoiRSae/yaDPnTw==" spinCount="100000" sqref="IB747 HU747:HZ747" name="Rango2_99_80_16_1"/>
    <protectedRange algorithmName="SHA-512" hashValue="9+DNppQbWrLYYUMoJ+lyQctV2bX3Vq9kZnegLbpjTLP49It2ovUbcartuoQTeXgP+TGpY//7mDH/UQlFCKDGiA==" saltValue="KUnni6YEm00anzSSvyLqQA==" spinCount="100000" sqref="HT747" name="Rango2_86_8_1"/>
    <protectedRange algorithmName="SHA-512" hashValue="q2z5hEFmXS0v2chiPTC/VCoDWNlnhp+Xe6Ybfxe48vIsnB/KTJQxJv+pFUnCXfZ9T6vyJopuqFFNROfQTW/JUw==" saltValue="IctfdGJb5tOTpq+KPi9vww==" spinCount="100000" sqref="ID747:IJ747" name="Rango2_88_39_45_1_2"/>
    <protectedRange algorithmName="SHA-512" hashValue="XZw03RosI/l0z9FxmTtF29EdZ7P+4+ybhqoaAAUmURojSR5XbGfjC4f2i8gMqfY+RI9JvfdCA6PSh9TduXfUxA==" saltValue="5TPtLq2WoiRSae/yaDPnTw==" spinCount="100000" sqref="IL747:IM747" name="Rango2_99_80_17_1"/>
    <protectedRange algorithmName="SHA-512" hashValue="XZw03RosI/l0z9FxmTtF29EdZ7P+4+ybhqoaAAUmURojSR5XbGfjC4f2i8gMqfY+RI9JvfdCA6PSh9TduXfUxA==" saltValue="5TPtLq2WoiRSae/yaDPnTw==" spinCount="100000" sqref="IO747" name="Rango2_99_80_18_1"/>
    <protectedRange algorithmName="SHA-512" hashValue="XZw03RosI/l0z9FxmTtF29EdZ7P+4+ybhqoaAAUmURojSR5XbGfjC4f2i8gMqfY+RI9JvfdCA6PSh9TduXfUxA==" saltValue="5TPtLq2WoiRSae/yaDPnTw==" spinCount="100000" sqref="EA748:EJ748" name="Rango2_99_70_10"/>
    <protectedRange algorithmName="SHA-512" hashValue="XZw03RosI/l0z9FxmTtF29EdZ7P+4+ybhqoaAAUmURojSR5XbGfjC4f2i8gMqfY+RI9JvfdCA6PSh9TduXfUxA==" saltValue="5TPtLq2WoiRSae/yaDPnTw==" spinCount="100000" sqref="EO748" name="Rango2_99_70_11"/>
    <protectedRange algorithmName="SHA-512" hashValue="9+DNppQbWrLYYUMoJ+lyQctV2bX3Vq9kZnegLbpjTLP49It2ovUbcartuoQTeXgP+TGpY//7mDH/UQlFCKDGiA==" saltValue="KUnni6YEm00anzSSvyLqQA==" spinCount="100000" sqref="EN748" name="Rango2_76_1_1"/>
    <protectedRange algorithmName="SHA-512" hashValue="XZw03RosI/l0z9FxmTtF29EdZ7P+4+ybhqoaAAUmURojSR5XbGfjC4f2i8gMqfY+RI9JvfdCA6PSh9TduXfUxA==" saltValue="5TPtLq2WoiRSae/yaDPnTw==" spinCount="100000" sqref="ER748:ES748" name="Rango2_99_70_12"/>
    <protectedRange algorithmName="SHA-512" hashValue="XZw03RosI/l0z9FxmTtF29EdZ7P+4+ybhqoaAAUmURojSR5XbGfjC4f2i8gMqfY+RI9JvfdCA6PSh9TduXfUxA==" saltValue="5TPtLq2WoiRSae/yaDPnTw==" spinCount="100000" sqref="EV748:EW748" name="Rango2_99_70_13"/>
    <protectedRange algorithmName="SHA-512" hashValue="9+DNppQbWrLYYUMoJ+lyQctV2bX3Vq9kZnegLbpjTLP49It2ovUbcartuoQTeXgP+TGpY//7mDH/UQlFCKDGiA==" saltValue="KUnni6YEm00anzSSvyLqQA==" spinCount="100000" sqref="EY748:FA748" name="Rango2_76_2_1"/>
    <protectedRange algorithmName="SHA-512" hashValue="9+DNppQbWrLYYUMoJ+lyQctV2bX3Vq9kZnegLbpjTLP49It2ovUbcartuoQTeXgP+TGpY//7mDH/UQlFCKDGiA==" saltValue="KUnni6YEm00anzSSvyLqQA==" spinCount="100000" sqref="FC748" name="Rango2_76_3_1"/>
    <protectedRange algorithmName="SHA-512" hashValue="XZw03RosI/l0z9FxmTtF29EdZ7P+4+ybhqoaAAUmURojSR5XbGfjC4f2i8gMqfY+RI9JvfdCA6PSh9TduXfUxA==" saltValue="5TPtLq2WoiRSae/yaDPnTw==" spinCount="100000" sqref="FF748" name="Rango2_99_70_14"/>
    <protectedRange algorithmName="SHA-512" hashValue="9+DNppQbWrLYYUMoJ+lyQctV2bX3Vq9kZnegLbpjTLP49It2ovUbcartuoQTeXgP+TGpY//7mDH/UQlFCKDGiA==" saltValue="KUnni6YEm00anzSSvyLqQA==" spinCount="100000" sqref="FE748" name="Rango2_76_4_1"/>
    <protectedRange algorithmName="SHA-512" hashValue="XZw03RosI/l0z9FxmTtF29EdZ7P+4+ybhqoaAAUmURojSR5XbGfjC4f2i8gMqfY+RI9JvfdCA6PSh9TduXfUxA==" saltValue="5TPtLq2WoiRSae/yaDPnTw==" spinCount="100000" sqref="FI748" name="Rango2_99_70_15"/>
    <protectedRange algorithmName="SHA-512" hashValue="9+DNppQbWrLYYUMoJ+lyQctV2bX3Vq9kZnegLbpjTLP49It2ovUbcartuoQTeXgP+TGpY//7mDH/UQlFCKDGiA==" saltValue="KUnni6YEm00anzSSvyLqQA==" spinCount="100000" sqref="FH748" name="Rango2_76_5_1"/>
    <protectedRange algorithmName="SHA-512" hashValue="XZw03RosI/l0z9FxmTtF29EdZ7P+4+ybhqoaAAUmURojSR5XbGfjC4f2i8gMqfY+RI9JvfdCA6PSh9TduXfUxA==" saltValue="5TPtLq2WoiRSae/yaDPnTw==" spinCount="100000" sqref="FL748" name="Rango2_99_70_16"/>
    <protectedRange algorithmName="SHA-512" hashValue="9+DNppQbWrLYYUMoJ+lyQctV2bX3Vq9kZnegLbpjTLP49It2ovUbcartuoQTeXgP+TGpY//7mDH/UQlFCKDGiA==" saltValue="KUnni6YEm00anzSSvyLqQA==" spinCount="100000" sqref="FK748" name="Rango2_76_6_1"/>
    <protectedRange algorithmName="SHA-512" hashValue="9+DNppQbWrLYYUMoJ+lyQctV2bX3Vq9kZnegLbpjTLP49It2ovUbcartuoQTeXgP+TGpY//7mDH/UQlFCKDGiA==" saltValue="KUnni6YEm00anzSSvyLqQA==" spinCount="100000" sqref="FN748:FO748" name="Rango2_76_7"/>
    <protectedRange algorithmName="SHA-512" hashValue="XZw03RosI/l0z9FxmTtF29EdZ7P+4+ybhqoaAAUmURojSR5XbGfjC4f2i8gMqfY+RI9JvfdCA6PSh9TduXfUxA==" saltValue="5TPtLq2WoiRSae/yaDPnTw==" spinCount="100000" sqref="FQ748:FR748" name="Rango2_99_70_17"/>
    <protectedRange algorithmName="SHA-512" hashValue="XZw03RosI/l0z9FxmTtF29EdZ7P+4+ybhqoaAAUmURojSR5XbGfjC4f2i8gMqfY+RI9JvfdCA6PSh9TduXfUxA==" saltValue="5TPtLq2WoiRSae/yaDPnTw==" spinCount="100000" sqref="FU748" name="Rango2_99_70_18"/>
    <protectedRange algorithmName="SHA-512" hashValue="pL4tgTKqwEsWSIEGFTBd+4pvEhE7d5Q99Eijs+L/Y1rhA0saQGGRJw5Pv2HLOP0quglztFwB6WVnQ1YGxd4AiQ==" saltValue="IF5mhk2RcoEjrcYppes1VA==" spinCount="100000" sqref="FT748" name="Rango2_30_20_2"/>
    <protectedRange algorithmName="SHA-512" hashValue="XZw03RosI/l0z9FxmTtF29EdZ7P+4+ybhqoaAAUmURojSR5XbGfjC4f2i8gMqfY+RI9JvfdCA6PSh9TduXfUxA==" saltValue="5TPtLq2WoiRSae/yaDPnTw==" spinCount="100000" sqref="FW748:FX748" name="Rango2_99_70_19"/>
    <protectedRange algorithmName="SHA-512" hashValue="Umj9+5Ys20VQPxBFtc6qE5LtKKSgPKwit+B8dd4XnEUaLfBM2ozpkEC4YxwK0SbBiAHDDex+pY+LomQ0lyuamQ==" saltValue="N2/MCRws+mmA+NXw0axolg==" spinCount="100000" sqref="FY748" name="Rango2_31_2_20_1"/>
    <protectedRange algorithmName="SHA-512" hashValue="XZw03RosI/l0z9FxmTtF29EdZ7P+4+ybhqoaAAUmURojSR5XbGfjC4f2i8gMqfY+RI9JvfdCA6PSh9TduXfUxA==" saltValue="5TPtLq2WoiRSae/yaDPnTw==" spinCount="100000" sqref="FZ748" name="Rango2_99_70_20"/>
    <protectedRange algorithmName="SHA-512" hashValue="YXHanhqXL0e4jPrzkCF8r/22WmlCviFUW909WKuG1JOcU0mp0/Huh0aP3EaGYxV2ep0WGu48HsShAy4Ka2uOiw==" saltValue="h/7U5iwJm7DLR4tRVfwZYw==" spinCount="100000" sqref="GC748" name="Rango2_33_34_1"/>
    <protectedRange algorithmName="SHA-512" hashValue="Rgskw+AQdeJ5qbJdarzTa3SCkJfDGziy0Uan5N0F3IWn/H3Z/e+VcB56R7Nes7MPxNHewNP1sSSucVjz3iTLeA==" saltValue="qKZH3DnwaZHBzy3cBZo1qQ==" spinCount="100000" sqref="GF748" name="Rango2_31_28_19_2"/>
    <protectedRange algorithmName="SHA-512" hashValue="Umj9+5Ys20VQPxBFtc6qE5LtKKSgPKwit+B8dd4XnEUaLfBM2ozpkEC4YxwK0SbBiAHDDex+pY+LomQ0lyuamQ==" saltValue="N2/MCRws+mmA+NXw0axolg==" spinCount="100000" sqref="GE748" name="Rango2_31_2_20_2"/>
    <protectedRange algorithmName="SHA-512" hashValue="EEHzbvEYwO1eufllBljOz0uf9BJ2ENtvOScQ7IsS321QhYbwKn7qhHKKP8cKj02rTDvVRMWvwQ1ZP0mZWsBprQ==" saltValue="CjXqBRFbKezlWOFV37MnDQ==" spinCount="100000" sqref="GN748" name="Rango2_30_2_21_2"/>
    <protectedRange algorithmName="SHA-512" hashValue="Umj9+5Ys20VQPxBFtc6qE5LtKKSgPKwit+B8dd4XnEUaLfBM2ozpkEC4YxwK0SbBiAHDDex+pY+LomQ0lyuamQ==" saltValue="N2/MCRws+mmA+NXw0axolg==" spinCount="100000" sqref="GJ748 GH748 GL748" name="Rango2_31_2_20_3"/>
    <protectedRange algorithmName="SHA-512" hashValue="XZw03RosI/l0z9FxmTtF29EdZ7P+4+ybhqoaAAUmURojSR5XbGfjC4f2i8gMqfY+RI9JvfdCA6PSh9TduXfUxA==" saltValue="5TPtLq2WoiRSae/yaDPnTw==" spinCount="100000" sqref="GM748 GK748" name="Rango2_99_70_21"/>
    <protectedRange algorithmName="SHA-512" hashValue="YXHanhqXL0e4jPrzkCF8r/22WmlCviFUW909WKuG1JOcU0mp0/Huh0aP3EaGYxV2ep0WGu48HsShAy4Ka2uOiw==" saltValue="h/7U5iwJm7DLR4tRVfwZYw==" spinCount="100000" sqref="GI748" name="Rango2_33_34_1_1"/>
    <protectedRange algorithmName="SHA-512" hashValue="XZw03RosI/l0z9FxmTtF29EdZ7P+4+ybhqoaAAUmURojSR5XbGfjC4f2i8gMqfY+RI9JvfdCA6PSh9TduXfUxA==" saltValue="5TPtLq2WoiRSae/yaDPnTw==" spinCount="100000" sqref="GO748" name="Rango2_99_70_22"/>
    <protectedRange algorithmName="SHA-512" hashValue="EEHzbvEYwO1eufllBljOz0uf9BJ2ENtvOScQ7IsS321QhYbwKn7qhHKKP8cKj02rTDvVRMWvwQ1ZP0mZWsBprQ==" saltValue="CjXqBRFbKezlWOFV37MnDQ==" spinCount="100000" sqref="GQ748:GR748" name="Rango2_30_2_21_1_1"/>
    <protectedRange algorithmName="SHA-512" hashValue="XZw03RosI/l0z9FxmTtF29EdZ7P+4+ybhqoaAAUmURojSR5XbGfjC4f2i8gMqfY+RI9JvfdCA6PSh9TduXfUxA==" saltValue="5TPtLq2WoiRSae/yaDPnTw==" spinCount="100000" sqref="GT748" name="Rango2_99_70_23"/>
    <protectedRange algorithmName="SHA-512" hashValue="EEHzbvEYwO1eufllBljOz0uf9BJ2ENtvOScQ7IsS321QhYbwKn7qhHKKP8cKj02rTDvVRMWvwQ1ZP0mZWsBprQ==" saltValue="CjXqBRFbKezlWOFV37MnDQ==" spinCount="100000" sqref="GW748" name="Rango2_30_2_21_2_1"/>
    <protectedRange algorithmName="SHA-512" hashValue="XZw03RosI/l0z9FxmTtF29EdZ7P+4+ybhqoaAAUmURojSR5XbGfjC4f2i8gMqfY+RI9JvfdCA6PSh9TduXfUxA==" saltValue="5TPtLq2WoiRSae/yaDPnTw==" spinCount="100000" sqref="GY748:GZ748" name="Rango2_99_70_24"/>
    <protectedRange algorithmName="SHA-512" hashValue="9+DNppQbWrLYYUMoJ+lyQctV2bX3Vq9kZnegLbpjTLP49It2ovUbcartuoQTeXgP+TGpY//7mDH/UQlFCKDGiA==" saltValue="KUnni6YEm00anzSSvyLqQA==" spinCount="100000" sqref="GX748" name="Rango2_76_8"/>
    <protectedRange algorithmName="SHA-512" hashValue="XZw03RosI/l0z9FxmTtF29EdZ7P+4+ybhqoaAAUmURojSR5XbGfjC4f2i8gMqfY+RI9JvfdCA6PSh9TduXfUxA==" saltValue="5TPtLq2WoiRSae/yaDPnTw==" spinCount="100000" sqref="HJ748" name="Rango2_99_70_25"/>
    <protectedRange algorithmName="SHA-512" hashValue="q2z5hEFmXS0v2chiPTC/VCoDWNlnhp+Xe6Ybfxe48vIsnB/KTJQxJv+pFUnCXfZ9T6vyJopuqFFNROfQTW/JUw==" saltValue="IctfdGJb5tOTpq+KPi9vww==" spinCount="100000" sqref="IA748" name="Rango2_88_39_39_1_1"/>
    <protectedRange algorithmName="SHA-512" hashValue="XZw03RosI/l0z9FxmTtF29EdZ7P+4+ybhqoaAAUmURojSR5XbGfjC4f2i8gMqfY+RI9JvfdCA6PSh9TduXfUxA==" saltValue="5TPtLq2WoiRSae/yaDPnTw==" spinCount="100000" sqref="HU748:HZ748 IB748" name="Rango2_99_70_26"/>
    <protectedRange algorithmName="SHA-512" hashValue="9+DNppQbWrLYYUMoJ+lyQctV2bX3Vq9kZnegLbpjTLP49It2ovUbcartuoQTeXgP+TGpY//7mDH/UQlFCKDGiA==" saltValue="KUnni6YEm00anzSSvyLqQA==" spinCount="100000" sqref="HS748:HT748" name="Rango2_76_9"/>
    <protectedRange algorithmName="SHA-512" hashValue="q2z5hEFmXS0v2chiPTC/VCoDWNlnhp+Xe6Ybfxe48vIsnB/KTJQxJv+pFUnCXfZ9T6vyJopuqFFNROfQTW/JUw==" saltValue="IctfdGJb5tOTpq+KPi9vww==" spinCount="100000" sqref="ID748:IJ748" name="Rango2_88_39_39_2"/>
    <protectedRange algorithmName="SHA-512" hashValue="XZw03RosI/l0z9FxmTtF29EdZ7P+4+ybhqoaAAUmURojSR5XbGfjC4f2i8gMqfY+RI9JvfdCA6PSh9TduXfUxA==" saltValue="5TPtLq2WoiRSae/yaDPnTw==" spinCount="100000" sqref="IL748:IM748" name="Rango2_99_70_27"/>
    <protectedRange algorithmName="SHA-512" hashValue="XZw03RosI/l0z9FxmTtF29EdZ7P+4+ybhqoaAAUmURojSR5XbGfjC4f2i8gMqfY+RI9JvfdCA6PSh9TduXfUxA==" saltValue="5TPtLq2WoiRSae/yaDPnTw==" spinCount="100000" sqref="IO748" name="Rango2_99_70_28"/>
    <protectedRange sqref="EA749:EJ749" name="Rango2_99_19_4"/>
    <protectedRange sqref="EO749" name="Rango2_99_20_1"/>
    <protectedRange sqref="EN749" name="Rango2_25_3"/>
    <protectedRange sqref="ER749:ES749" name="Rango2_99_21_6"/>
    <protectedRange sqref="EV749:EW749" name="Rango2_99_22_2"/>
    <protectedRange sqref="EY749:FA749" name="Rango2_32_5"/>
    <protectedRange sqref="FC749" name="Rango2_39_4"/>
    <protectedRange sqref="FF749" name="Rango2_99_23_4"/>
    <protectedRange sqref="FE749" name="Rango2_40_1"/>
    <protectedRange sqref="FI749" name="Rango2_99_24_6"/>
    <protectedRange sqref="FH749" name="Rango2_43_4"/>
    <protectedRange sqref="FK749:FL749" name="Rango2_46_4"/>
    <protectedRange sqref="FN749:FO749" name="Rango2_49_8"/>
    <protectedRange sqref="FQ749:FR749" name="Rango2_99_26_2"/>
    <protectedRange sqref="FU749" name="Rango2_99_32_3"/>
    <protectedRange sqref="FT749" name="Rango2_30_1_1"/>
    <protectedRange sqref="FW749:FX749" name="Rango2_99_34_8"/>
    <protectedRange sqref="FY749" name="Rango2_31_2_1_1"/>
    <protectedRange sqref="FZ749" name="Rango2_99_37_2"/>
    <protectedRange sqref="GB749" name="Rango2_31_2_25_1"/>
    <protectedRange sqref="GC749" name="Rango2_33_1_1"/>
    <protectedRange sqref="GF749" name="Rango2_31_28_1_1"/>
    <protectedRange sqref="GE749" name="Rango2_31_2_33_4"/>
    <protectedRange sqref="GN749" name="Rango2_30_2_1_1"/>
    <protectedRange sqref="GJ749 GH749 GL749" name="Rango2_31_2_34_5"/>
    <protectedRange sqref="GM749 GK749" name="Rango2_99_51_7"/>
    <protectedRange sqref="GI749" name="Rango2_33_6_4"/>
    <protectedRange sqref="GO749" name="Rango2_99_52_3"/>
    <protectedRange sqref="GQ749:GR749" name="Rango2_30_2_2_2"/>
    <protectedRange sqref="GT749" name="Rango2_99_53_3"/>
    <protectedRange sqref="GW749" name="Rango2_30_2_34_6"/>
    <protectedRange sqref="GY749:GZ749" name="Rango2_99_58_2"/>
    <protectedRange sqref="GX749" name="Rango2_52_3"/>
    <protectedRange sqref="HJ749" name="Rango2_99_62_2"/>
    <protectedRange sqref="IA749" name="Rango2_88_39_4_3"/>
    <protectedRange sqref="HU749:HZ749 IB749" name="Rango2_99_75_1"/>
    <protectedRange sqref="HS749:HT749" name="Rango2_62_4"/>
    <protectedRange sqref="ID749:IE749 IH749:IJ749" name="Rango2_88_39_65_2"/>
    <protectedRange sqref="EA750:EJ752" name="Rango2_99_19_5"/>
    <protectedRange sqref="EO750:EO752" name="Rango2_99_20_2"/>
    <protectedRange sqref="EN750:EN752" name="Rango2_25_4"/>
    <protectedRange sqref="ER752:ES752" name="Rango2_99_21_7"/>
    <protectedRange sqref="EV752:EW752" name="Rango2_99_22_3"/>
    <protectedRange sqref="EY752:FA752" name="Rango2_32_6"/>
    <protectedRange sqref="FC752" name="Rango2_39_5"/>
    <protectedRange sqref="FF752" name="Rango2_99_23_5"/>
    <protectedRange sqref="FE752" name="Rango2_40_3"/>
    <protectedRange sqref="FI752" name="Rango2_99_24_7"/>
    <protectedRange sqref="FH752" name="Rango2_43_5"/>
    <protectedRange sqref="FK752:FL752" name="Rango2_46_5"/>
    <protectedRange sqref="FN752:FO752" name="Rango2_49_9"/>
    <protectedRange sqref="FQ752:FR752" name="Rango2_99_26_3"/>
    <protectedRange sqref="FU752" name="Rango2_99_32_4"/>
    <protectedRange sqref="FT752" name="Rango2_30_1_2"/>
    <protectedRange sqref="FW752:FX752" name="Rango2_99_34_9"/>
    <protectedRange sqref="FY752" name="Rango2_31_2_1_2"/>
    <protectedRange sqref="FZ752" name="Rango2_99_37_3"/>
    <protectedRange sqref="GB752" name="Rango2_31_2_25_2"/>
    <protectedRange sqref="GC752" name="Rango2_33_1_2"/>
    <protectedRange sqref="GF752" name="Rango2_31_28_1_2"/>
    <protectedRange sqref="GE752" name="Rango2_31_2_33_5"/>
    <protectedRange sqref="GN752" name="Rango2_30_2_1_2"/>
    <protectedRange sqref="GJ752 GH752 GL752" name="Rango2_31_2_34_6"/>
    <protectedRange sqref="GM752 GK752" name="Rango2_99_51_8"/>
    <protectedRange sqref="GI752" name="Rango2_33_6_5"/>
    <protectedRange sqref="GO752" name="Rango2_99_52_4"/>
    <protectedRange sqref="GQ752:GR752" name="Rango2_30_2_2_3"/>
    <protectedRange sqref="GT752" name="Rango2_99_53_4"/>
    <protectedRange sqref="GW752" name="Rango2_30_2_34_7"/>
    <protectedRange sqref="GY752:GZ752" name="Rango2_99_58_3"/>
    <protectedRange sqref="GX752" name="Rango2_52_4"/>
    <protectedRange sqref="HJ750:HJ752" name="Rango2_99_62_3"/>
    <protectedRange sqref="IA750:IA752" name="Rango2_88_39_4_4"/>
    <protectedRange sqref="HU750:HZ752 IB750:IB752" name="Rango2_99_75_2"/>
    <protectedRange sqref="HS750:HT752" name="Rango2_62_5"/>
    <protectedRange sqref="ID752:IJ752 ID750:IE751 IH750:IJ751" name="Rango2_88_39_65_3"/>
    <protectedRange algorithmName="SHA-512" hashValue="XZw03RosI/l0z9FxmTtF29EdZ7P+4+ybhqoaAAUmURojSR5XbGfjC4f2i8gMqfY+RI9JvfdCA6PSh9TduXfUxA==" saltValue="5TPtLq2WoiRSae/yaDPnTw==" spinCount="100000" sqref="EI753" name="Rango2_99_14_12"/>
    <protectedRange sqref="EA755:EJ755" name="Rango2_99_19_6"/>
    <protectedRange sqref="EO755" name="Rango2_99_20_3"/>
    <protectedRange sqref="EN755" name="Rango2_25_5"/>
    <protectedRange sqref="ER755:ES755" name="Rango2_99_21_8"/>
    <protectedRange sqref="EV755:EW755" name="Rango2_99_22_4"/>
    <protectedRange sqref="EY755:FA755" name="Rango2_32_7"/>
    <protectedRange sqref="FC755" name="Rango2_39_6"/>
    <protectedRange sqref="FF755" name="Rango2_99_23_6"/>
    <protectedRange sqref="FI755" name="Rango2_99_24_8"/>
    <protectedRange sqref="FH755" name="Rango2_43_6"/>
    <protectedRange sqref="FK755:FL755" name="Rango2_46_6"/>
    <protectedRange sqref="FN755:FO755" name="Rango2_49_10"/>
    <protectedRange sqref="FQ755:FR755" name="Rango2_99_26_4"/>
    <protectedRange sqref="FU755" name="Rango2_99_32_5"/>
    <protectedRange sqref="FT755" name="Rango2_30_1_3"/>
    <protectedRange sqref="FW755:FX755" name="Rango2_99_34_10"/>
    <protectedRange sqref="FY755" name="Rango2_31_2_1_3"/>
    <protectedRange sqref="FZ755" name="Rango2_99_37_4"/>
    <protectedRange sqref="GB755" name="Rango2_31_2_25_3"/>
    <protectedRange sqref="GC755" name="Rango2_33_1_3"/>
    <protectedRange sqref="GF755" name="Rango2_31_28_1_3"/>
    <protectedRange sqref="GE755" name="Rango2_31_2_33_6"/>
    <protectedRange sqref="GN755" name="Rango2_30_2_1_3"/>
    <protectedRange sqref="GL755 GH755 GJ755" name="Rango2_31_2_34_7"/>
    <protectedRange sqref="GK755 GM755" name="Rango2_99_51_9"/>
    <protectedRange sqref="GI755" name="Rango2_33_6_6"/>
    <protectedRange sqref="GO755" name="Rango2_99_52_5"/>
    <protectedRange sqref="GQ755:GR755" name="Rango2_30_2_2_4"/>
    <protectedRange sqref="GT755" name="Rango2_99_53_5"/>
    <protectedRange sqref="GW755" name="Rango2_30_2_34_8"/>
    <protectedRange sqref="GY755:GZ755" name="Rango2_99_58_4"/>
    <protectedRange sqref="GX755" name="Rango2_52_5"/>
    <protectedRange sqref="HJ755" name="Rango2_99_62_4"/>
    <protectedRange sqref="IA755" name="Rango2_88_39_4_5"/>
    <protectedRange sqref="IB755 HU755:HZ755" name="Rango2_99_75_3"/>
    <protectedRange sqref="HT755" name="Rango2_62_6"/>
    <protectedRange sqref="ID755:IJ755" name="Rango2_88_39_65_4"/>
    <protectedRange algorithmName="SHA-512" hashValue="XZw03RosI/l0z9FxmTtF29EdZ7P+4+ybhqoaAAUmURojSR5XbGfjC4f2i8gMqfY+RI9JvfdCA6PSh9TduXfUxA==" saltValue="5TPtLq2WoiRSae/yaDPnTw==" spinCount="100000" sqref="HX754 HZ754" name="Rango2_99_45_2"/>
    <protectedRange algorithmName="SHA-512" hashValue="D8TacORwT7iz0mF9GEucchnMHfB5er2FFjQsxyeWWyeJkM6Bt3gYQ3LbcHPxZXFpVAYtFOuTrzYOCJrlZDx16g==" saltValue="QtCzIBktdS4NZkOEGcLTRQ==" spinCount="100000" sqref="IW730:IW731" name="Rango2_41_14_1"/>
    <protectedRange algorithmName="SHA-512" hashValue="D8TacORwT7iz0mF9GEucchnMHfB5er2FFjQsxyeWWyeJkM6Bt3gYQ3LbcHPxZXFpVAYtFOuTrzYOCJrlZDx16g==" saltValue="QtCzIBktdS4NZkOEGcLTRQ==" spinCount="100000" sqref="IW732" name="Rango2_41_14_2"/>
    <protectedRange algorithmName="SHA-512" hashValue="D8TacORwT7iz0mF9GEucchnMHfB5er2FFjQsxyeWWyeJkM6Bt3gYQ3LbcHPxZXFpVAYtFOuTrzYOCJrlZDx16g==" saltValue="QtCzIBktdS4NZkOEGcLTRQ==" spinCount="100000" sqref="IW733" name="Rango2_41_14_3"/>
    <protectedRange algorithmName="SHA-512" hashValue="D8TacORwT7iz0mF9GEucchnMHfB5er2FFjQsxyeWWyeJkM6Bt3gYQ3LbcHPxZXFpVAYtFOuTrzYOCJrlZDx16g==" saltValue="QtCzIBktdS4NZkOEGcLTRQ==" spinCount="100000" sqref="IW734" name="Rango2_41_14_4"/>
    <protectedRange algorithmName="SHA-512" hashValue="D8TacORwT7iz0mF9GEucchnMHfB5er2FFjQsxyeWWyeJkM6Bt3gYQ3LbcHPxZXFpVAYtFOuTrzYOCJrlZDx16g==" saltValue="QtCzIBktdS4NZkOEGcLTRQ==" spinCount="100000" sqref="IW735" name="Rango2_41_14_5"/>
    <protectedRange algorithmName="SHA-512" hashValue="D8TacORwT7iz0mF9GEucchnMHfB5er2FFjQsxyeWWyeJkM6Bt3gYQ3LbcHPxZXFpVAYtFOuTrzYOCJrlZDx16g==" saltValue="QtCzIBktdS4NZkOEGcLTRQ==" spinCount="100000" sqref="IW736:IW737" name="Rango2_41_14_6"/>
    <protectedRange algorithmName="SHA-512" hashValue="Gqwr8n5jYbCESAqCFk8dpOzViQICBV+k0xoqBoQaZ5lHaRlvT9TZDB4yXtm+qC6OhD064ZDBOFWkwo+LHXu1sg==" saltValue="gEL9PCN2ekF2IxW9yqAGYA==" spinCount="100000" sqref="IS738" name="Rango2_40_2_22_1"/>
    <protectedRange algorithmName="SHA-512" hashValue="9+DNppQbWrLYYUMoJ+lyQctV2bX3Vq9kZnegLbpjTLP49It2ovUbcartuoQTeXgP+TGpY//7mDH/UQlFCKDGiA==" saltValue="KUnni6YEm00anzSSvyLqQA==" spinCount="100000" sqref="IT738:IV738 IX738 IZ738:JM738 JO738:JW738 JY738:KF738 KH738 KJ738:LJ738" name="Rango2_48_8"/>
    <protectedRange algorithmName="SHA-512" hashValue="D8TacORwT7iz0mF9GEucchnMHfB5er2FFjQsxyeWWyeJkM6Bt3gYQ3LbcHPxZXFpVAYtFOuTrzYOCJrlZDx16g==" saltValue="QtCzIBktdS4NZkOEGcLTRQ==" spinCount="100000" sqref="IW740:IW741" name="Rango2_41_14_7"/>
    <protectedRange algorithmName="SHA-512" hashValue="Gqwr8n5jYbCESAqCFk8dpOzViQICBV+k0xoqBoQaZ5lHaRlvT9TZDB4yXtm+qC6OhD064ZDBOFWkwo+LHXu1sg==" saltValue="gEL9PCN2ekF2IxW9yqAGYA==" spinCount="100000" sqref="IS743" name="Rango2_40_2_8_3"/>
    <protectedRange algorithmName="SHA-512" hashValue="D8TacORwT7iz0mF9GEucchnMHfB5er2FFjQsxyeWWyeJkM6Bt3gYQ3LbcHPxZXFpVAYtFOuTrzYOCJrlZDx16g==" saltValue="QtCzIBktdS4NZkOEGcLTRQ==" spinCount="100000" sqref="IW743" name="Rango2_41_28_1"/>
    <protectedRange algorithmName="SHA-512" hashValue="Gqwr8n5jYbCESAqCFk8dpOzViQICBV+k0xoqBoQaZ5lHaRlvT9TZDB4yXtm+qC6OhD064ZDBOFWkwo+LHXu1sg==" saltValue="gEL9PCN2ekF2IxW9yqAGYA==" spinCount="100000" sqref="IS744" name="Rango2_40_2_8_4"/>
    <protectedRange algorithmName="SHA-512" hashValue="D8TacORwT7iz0mF9GEucchnMHfB5er2FFjQsxyeWWyeJkM6Bt3gYQ3LbcHPxZXFpVAYtFOuTrzYOCJrlZDx16g==" saltValue="QtCzIBktdS4NZkOEGcLTRQ==" spinCount="100000" sqref="IW744" name="Rango2_41_28_2"/>
    <protectedRange algorithmName="SHA-512" hashValue="Gqwr8n5jYbCESAqCFk8dpOzViQICBV+k0xoqBoQaZ5lHaRlvT9TZDB4yXtm+qC6OhD064ZDBOFWkwo+LHXu1sg==" saltValue="gEL9PCN2ekF2IxW9yqAGYA==" spinCount="100000" sqref="IS745" name="Rango2_40_2_27_1"/>
    <protectedRange algorithmName="SHA-512" hashValue="9+DNppQbWrLYYUMoJ+lyQctV2bX3Vq9kZnegLbpjTLP49It2ovUbcartuoQTeXgP+TGpY//7mDH/UQlFCKDGiA==" saltValue="KUnni6YEm00anzSSvyLqQA==" spinCount="100000" sqref="LH745:LN745" name="Rango2_86_14"/>
    <protectedRange algorithmName="SHA-512" hashValue="9+DNppQbWrLYYUMoJ+lyQctV2bX3Vq9kZnegLbpjTLP49It2ovUbcartuoQTeXgP+TGpY//7mDH/UQlFCKDGiA==" saltValue="KUnni6YEm00anzSSvyLqQA==" spinCount="100000" sqref="JD746:JM746" name="Rango2_86_10"/>
    <protectedRange algorithmName="SHA-512" hashValue="9+DNppQbWrLYYUMoJ+lyQctV2bX3Vq9kZnegLbpjTLP49It2ovUbcartuoQTeXgP+TGpY//7mDH/UQlFCKDGiA==" saltValue="KUnni6YEm00anzSSvyLqQA==" spinCount="100000" sqref="JO746:JW746" name="Rango2_86_11"/>
    <protectedRange algorithmName="SHA-512" hashValue="9+DNppQbWrLYYUMoJ+lyQctV2bX3Vq9kZnegLbpjTLP49It2ovUbcartuoQTeXgP+TGpY//7mDH/UQlFCKDGiA==" saltValue="KUnni6YEm00anzSSvyLqQA==" spinCount="100000" sqref="KF746" name="Rango2_86_12"/>
    <protectedRange algorithmName="SHA-512" hashValue="9+DNppQbWrLYYUMoJ+lyQctV2bX3Vq9kZnegLbpjTLP49It2ovUbcartuoQTeXgP+TGpY//7mDH/UQlFCKDGiA==" saltValue="KUnni6YEm00anzSSvyLqQA==" spinCount="100000" sqref="KH746" name="Rango2_86_13"/>
    <protectedRange algorithmName="SHA-512" hashValue="9+DNppQbWrLYYUMoJ+lyQctV2bX3Vq9kZnegLbpjTLP49It2ovUbcartuoQTeXgP+TGpY//7mDH/UQlFCKDGiA==" saltValue="KUnni6YEm00anzSSvyLqQA==" spinCount="100000" sqref="KJ746:LN746" name="Rango2_86_14_1"/>
    <protectedRange algorithmName="SHA-512" hashValue="Gqwr8n5jYbCESAqCFk8dpOzViQICBV+k0xoqBoQaZ5lHaRlvT9TZDB4yXtm+qC6OhD064ZDBOFWkwo+LHXu1sg==" saltValue="gEL9PCN2ekF2IxW9yqAGYA==" spinCount="100000" sqref="IS747" name="Rango2_40_2_27_2"/>
    <protectedRange algorithmName="SHA-512" hashValue="D8TacORwT7iz0mF9GEucchnMHfB5er2FFjQsxyeWWyeJkM6Bt3gYQ3LbcHPxZXFpVAYtFOuTrzYOCJrlZDx16g==" saltValue="QtCzIBktdS4NZkOEGcLTRQ==" spinCount="100000" sqref="IW747" name="Rango2_41_27_1"/>
    <protectedRange algorithmName="SHA-512" hashValue="9+DNppQbWrLYYUMoJ+lyQctV2bX3Vq9kZnegLbpjTLP49It2ovUbcartuoQTeXgP+TGpY//7mDH/UQlFCKDGiA==" saltValue="KUnni6YEm00anzSSvyLqQA==" spinCount="100000" sqref="IX747 IT747:IV747" name="Rango2_86_9_1"/>
    <protectedRange algorithmName="SHA-512" hashValue="9+DNppQbWrLYYUMoJ+lyQctV2bX3Vq9kZnegLbpjTLP49It2ovUbcartuoQTeXgP+TGpY//7mDH/UQlFCKDGiA==" saltValue="KUnni6YEm00anzSSvyLqQA==" spinCount="100000" sqref="IZ747:JM747" name="Rango2_86_10_1"/>
    <protectedRange algorithmName="SHA-512" hashValue="9+DNppQbWrLYYUMoJ+lyQctV2bX3Vq9kZnegLbpjTLP49It2ovUbcartuoQTeXgP+TGpY//7mDH/UQlFCKDGiA==" saltValue="KUnni6YEm00anzSSvyLqQA==" spinCount="100000" sqref="JO747:JW747" name="Rango2_86_11_1"/>
    <protectedRange algorithmName="SHA-512" hashValue="9+DNppQbWrLYYUMoJ+lyQctV2bX3Vq9kZnegLbpjTLP49It2ovUbcartuoQTeXgP+TGpY//7mDH/UQlFCKDGiA==" saltValue="KUnni6YEm00anzSSvyLqQA==" spinCount="100000" sqref="KF747" name="Rango2_86_12_1"/>
    <protectedRange algorithmName="SHA-512" hashValue="9+DNppQbWrLYYUMoJ+lyQctV2bX3Vq9kZnegLbpjTLP49It2ovUbcartuoQTeXgP+TGpY//7mDH/UQlFCKDGiA==" saltValue="KUnni6YEm00anzSSvyLqQA==" spinCount="100000" sqref="KH747" name="Rango2_86_13_1"/>
    <protectedRange algorithmName="SHA-512" hashValue="9+DNppQbWrLYYUMoJ+lyQctV2bX3Vq9kZnegLbpjTLP49It2ovUbcartuoQTeXgP+TGpY//7mDH/UQlFCKDGiA==" saltValue="KUnni6YEm00anzSSvyLqQA==" spinCount="100000" sqref="KJ747:LN747" name="Rango2_86_14_2"/>
    <protectedRange algorithmName="SHA-512" hashValue="Gqwr8n5jYbCESAqCFk8dpOzViQICBV+k0xoqBoQaZ5lHaRlvT9TZDB4yXtm+qC6OhD064ZDBOFWkwo+LHXu1sg==" saltValue="gEL9PCN2ekF2IxW9yqAGYA==" spinCount="100000" sqref="IS748" name="Rango2_40_2_14_1"/>
    <protectedRange algorithmName="SHA-512" hashValue="D8TacORwT7iz0mF9GEucchnMHfB5er2FFjQsxyeWWyeJkM6Bt3gYQ3LbcHPxZXFpVAYtFOuTrzYOCJrlZDx16g==" saltValue="QtCzIBktdS4NZkOEGcLTRQ==" spinCount="100000" sqref="IW748" name="Rango2_41_35_1"/>
    <protectedRange algorithmName="SHA-512" hashValue="9+DNppQbWrLYYUMoJ+lyQctV2bX3Vq9kZnegLbpjTLP49It2ovUbcartuoQTeXgP+TGpY//7mDH/UQlFCKDGiA==" saltValue="KUnni6YEm00anzSSvyLqQA==" spinCount="100000" sqref="IS749" name="Rango2_82_1"/>
    <protectedRange algorithmName="SHA-512" hashValue="D8TacORwT7iz0mF9GEucchnMHfB5er2FFjQsxyeWWyeJkM6Bt3gYQ3LbcHPxZXFpVAYtFOuTrzYOCJrlZDx16g==" saltValue="QtCzIBktdS4NZkOEGcLTRQ==" spinCount="100000" sqref="IW749" name="Rango2_41_22_1"/>
    <protectedRange sqref="IS750:IS752" name="Rango2_40_2_1_1"/>
    <protectedRange sqref="IW750:IW752" name="Rango2_41_1_1"/>
    <protectedRange sqref="IX750:IX752 IT750:IV752" name="Rango2_64_2"/>
    <protectedRange sqref="IZ750:JM752" name="Rango2_91_1"/>
    <protectedRange sqref="JO750:JW752" name="Rango2_92_2"/>
    <protectedRange sqref="IS755" name="Rango2_40_2_1_2"/>
    <protectedRange sqref="IW755" name="Rango2_41_1_2"/>
    <protectedRange sqref="IT755:IV755 IX755" name="Rango2_64_3"/>
    <protectedRange sqref="IZ755:JM755" name="Rango2_91_2"/>
    <protectedRange sqref="JO755:JW755" name="Rango2_92_3"/>
    <protectedRange sqref="D756" name="Rango2_10_4_6"/>
    <protectedRange sqref="B757" name="Rango2_71_3"/>
    <protectedRange sqref="D758" name="Rango2_10_6_4"/>
    <protectedRange sqref="B759 M759" name="Rango2_10_1_7"/>
    <protectedRange sqref="I759" name="Rango2_61_4_3"/>
    <protectedRange sqref="K759" name="Rango2_88_4_4_4_3"/>
    <protectedRange sqref="L759 J759 E759:H759" name="Rango2_10_11_1"/>
    <protectedRange algorithmName="SHA-512" hashValue="9+DNppQbWrLYYUMoJ+lyQctV2bX3Vq9kZnegLbpjTLP49It2ovUbcartuoQTeXgP+TGpY//7mDH/UQlFCKDGiA==" saltValue="KUnni6YEm00anzSSvyLqQA==" spinCount="100000" sqref="B760" name="Rango2_47_2"/>
    <protectedRange algorithmName="SHA-512" hashValue="9+DNppQbWrLYYUMoJ+lyQctV2bX3Vq9kZnegLbpjTLP49It2ovUbcartuoQTeXgP+TGpY//7mDH/UQlFCKDGiA==" saltValue="KUnni6YEm00anzSSvyLqQA==" spinCount="100000" sqref="B761" name="Rango2_48_9"/>
    <protectedRange algorithmName="SHA-512" hashValue="6a5oYwZw9WJcgjqXpleUXH8uaqNEuymPPpeOb7lKBc1WoM6IG/DNyDLWmj2lYwxnZO2yhl+B61kwrxD9m9AdhQ==" saltValue="tdNQPzLQd+n9Ww064QJIaQ==" spinCount="100000" sqref="I766:I767" name="Rango2_61_9_5"/>
    <protectedRange algorithmName="SHA-512" hashValue="XM8+0Jh5zLWw02PI0Lt8dLqjTcW5ulySion19FAnruDN6QRp4UwcVqdfQxnOQAItgpWG7rNsELzjwy0iXOonxw==" saltValue="Sd4WFUedDfLKoMQTDrxJuQ==" spinCount="100000" sqref="K766:K767" name="Rango2_88_4_4_9_5"/>
    <protectedRange algorithmName="SHA-512" hashValue="EMMPgE8t/az1rHHzaZAQIhz+GQV0k2O/tQGA96sJqEEMzz1efIRa4CcLzC7iY9CCscto3g7dwz41haOE28iXYg==" saltValue="CVzFsG4X4LXUMo7796PiDQ==" spinCount="100000" sqref="L766:M767 J766:J767 B766:B767 D766:H767" name="Rango2_10_17_6"/>
    <protectedRange algorithmName="SHA-512" hashValue="6a5oYwZw9WJcgjqXpleUXH8uaqNEuymPPpeOb7lKBc1WoM6IG/DNyDLWmj2lYwxnZO2yhl+B61kwrxD9m9AdhQ==" saltValue="tdNQPzLQd+n9Ww064QJIaQ==" spinCount="100000" sqref="I768" name="Rango2_61_9_6"/>
    <protectedRange algorithmName="SHA-512" hashValue="XM8+0Jh5zLWw02PI0Lt8dLqjTcW5ulySion19FAnruDN6QRp4UwcVqdfQxnOQAItgpWG7rNsELzjwy0iXOonxw==" saltValue="Sd4WFUedDfLKoMQTDrxJuQ==" spinCount="100000" sqref="K768" name="Rango2_88_4_4_9_6"/>
    <protectedRange algorithmName="SHA-512" hashValue="EMMPgE8t/az1rHHzaZAQIhz+GQV0k2O/tQGA96sJqEEMzz1efIRa4CcLzC7iY9CCscto3g7dwz41haOE28iXYg==" saltValue="CVzFsG4X4LXUMo7796PiDQ==" spinCount="100000" sqref="L768:M768 J768 B768 D768:H768" name="Rango2_10_17_7"/>
    <protectedRange algorithmName="SHA-512" hashValue="6a5oYwZw9WJcgjqXpleUXH8uaqNEuymPPpeOb7lKBc1WoM6IG/DNyDLWmj2lYwxnZO2yhl+B61kwrxD9m9AdhQ==" saltValue="tdNQPzLQd+n9Ww064QJIaQ==" spinCount="100000" sqref="I770" name="Rango2_61_12_1"/>
    <protectedRange algorithmName="SHA-512" hashValue="XM8+0Jh5zLWw02PI0Lt8dLqjTcW5ulySion19FAnruDN6QRp4UwcVqdfQxnOQAItgpWG7rNsELzjwy0iXOonxw==" saltValue="Sd4WFUedDfLKoMQTDrxJuQ==" spinCount="100000" sqref="K770" name="Rango2_88_4_4_12_1"/>
    <protectedRange algorithmName="SHA-512" hashValue="EMMPgE8t/az1rHHzaZAQIhz+GQV0k2O/tQGA96sJqEEMzz1efIRa4CcLzC7iY9CCscto3g7dwz41haOE28iXYg==" saltValue="CVzFsG4X4LXUMo7796PiDQ==" spinCount="100000" sqref="L770:M770 J770 B770 D770:H770" name="Rango2_10_20_1"/>
    <protectedRange algorithmName="SHA-512" hashValue="EMMPgE8t/az1rHHzaZAQIhz+GQV0k2O/tQGA96sJqEEMzz1efIRa4CcLzC7iY9CCscto3g7dwz41haOE28iXYg==" saltValue="CVzFsG4X4LXUMo7796PiDQ==" spinCount="100000" sqref="B771" name="Rango2_10_21_1"/>
    <protectedRange algorithmName="SHA-512" hashValue="6a5oYwZw9WJcgjqXpleUXH8uaqNEuymPPpeOb7lKBc1WoM6IG/DNyDLWmj2lYwxnZO2yhl+B61kwrxD9m9AdhQ==" saltValue="tdNQPzLQd+n9Ww064QJIaQ==" spinCount="100000" sqref="I775" name="Rango2_61_13_3"/>
    <protectedRange algorithmName="SHA-512" hashValue="XM8+0Jh5zLWw02PI0Lt8dLqjTcW5ulySion19FAnruDN6QRp4UwcVqdfQxnOQAItgpWG7rNsELzjwy0iXOonxw==" saltValue="Sd4WFUedDfLKoMQTDrxJuQ==" spinCount="100000" sqref="K775" name="Rango2_88_4_4_13_1"/>
    <protectedRange algorithmName="SHA-512" hashValue="EMMPgE8t/az1rHHzaZAQIhz+GQV0k2O/tQGA96sJqEEMzz1efIRa4CcLzC7iY9CCscto3g7dwz41haOE28iXYg==" saltValue="CVzFsG4X4LXUMo7796PiDQ==" spinCount="100000" sqref="L775:M775 J775 B775 D775:H775" name="Rango2_10_22_1"/>
    <protectedRange algorithmName="SHA-512" hashValue="6a5oYwZw9WJcgjqXpleUXH8uaqNEuymPPpeOb7lKBc1WoM6IG/DNyDLWmj2lYwxnZO2yhl+B61kwrxD9m9AdhQ==" saltValue="tdNQPzLQd+n9Ww064QJIaQ==" spinCount="100000" sqref="I779" name="Rango2_61_14_2"/>
    <protectedRange algorithmName="SHA-512" hashValue="XM8+0Jh5zLWw02PI0Lt8dLqjTcW5ulySion19FAnruDN6QRp4UwcVqdfQxnOQAItgpWG7rNsELzjwy0iXOonxw==" saltValue="Sd4WFUedDfLKoMQTDrxJuQ==" spinCount="100000" sqref="K779" name="Rango2_88_4_4_14_4"/>
    <protectedRange algorithmName="SHA-512" hashValue="EMMPgE8t/az1rHHzaZAQIhz+GQV0k2O/tQGA96sJqEEMzz1efIRa4CcLzC7iY9CCscto3g7dwz41haOE28iXYg==" saltValue="CVzFsG4X4LXUMo7796PiDQ==" spinCount="100000" sqref="L779:M779 J779 B779 D779:H779" name="Rango2_10_23_5"/>
    <protectedRange algorithmName="SHA-512" hashValue="EMMPgE8t/az1rHHzaZAQIhz+GQV0k2O/tQGA96sJqEEMzz1efIRa4CcLzC7iY9CCscto3g7dwz41haOE28iXYg==" saltValue="CVzFsG4X4LXUMo7796PiDQ==" spinCount="100000" sqref="B780" name="Rango2_10_24_1"/>
    <protectedRange algorithmName="SHA-512" hashValue="6a5oYwZw9WJcgjqXpleUXH8uaqNEuymPPpeOb7lKBc1WoM6IG/DNyDLWmj2lYwxnZO2yhl+B61kwrxD9m9AdhQ==" saltValue="tdNQPzLQd+n9Ww064QJIaQ==" spinCount="100000" sqref="I783" name="Rango2_61_15_1"/>
    <protectedRange algorithmName="SHA-512" hashValue="XM8+0Jh5zLWw02PI0Lt8dLqjTcW5ulySion19FAnruDN6QRp4UwcVqdfQxnOQAItgpWG7rNsELzjwy0iXOonxw==" saltValue="Sd4WFUedDfLKoMQTDrxJuQ==" spinCount="100000" sqref="K783" name="Rango2_88_4_4_15_1"/>
    <protectedRange algorithmName="SHA-512" hashValue="EMMPgE8t/az1rHHzaZAQIhz+GQV0k2O/tQGA96sJqEEMzz1efIRa4CcLzC7iY9CCscto3g7dwz41haOE28iXYg==" saltValue="CVzFsG4X4LXUMo7796PiDQ==" spinCount="100000" sqref="L783:M783 J783 B783 D783:H783" name="Rango2_10_25_1"/>
    <protectedRange algorithmName="SHA-512" hashValue="6a5oYwZw9WJcgjqXpleUXH8uaqNEuymPPpeOb7lKBc1WoM6IG/DNyDLWmj2lYwxnZO2yhl+B61kwrxD9m9AdhQ==" saltValue="tdNQPzLQd+n9Ww064QJIaQ==" spinCount="100000" sqref="I784:I785" name="Rango2_61_16_4"/>
    <protectedRange algorithmName="SHA-512" hashValue="XM8+0Jh5zLWw02PI0Lt8dLqjTcW5ulySion19FAnruDN6QRp4UwcVqdfQxnOQAItgpWG7rNsELzjwy0iXOonxw==" saltValue="Sd4WFUedDfLKoMQTDrxJuQ==" spinCount="100000" sqref="K784:K785" name="Rango2_88_4_4_16_4"/>
    <protectedRange algorithmName="SHA-512" hashValue="EMMPgE8t/az1rHHzaZAQIhz+GQV0k2O/tQGA96sJqEEMzz1efIRa4CcLzC7iY9CCscto3g7dwz41haOE28iXYg==" saltValue="CVzFsG4X4LXUMo7796PiDQ==" spinCount="100000" sqref="B784:B785 L784:M785 J784:J785 D784:H785" name="Rango2_10_26_1"/>
    <protectedRange algorithmName="SHA-512" hashValue="EMMPgE8t/az1rHHzaZAQIhz+GQV0k2O/tQGA96sJqEEMzz1efIRa4CcLzC7iY9CCscto3g7dwz41haOE28iXYg==" saltValue="CVzFsG4X4LXUMo7796PiDQ==" spinCount="100000" sqref="B786" name="Rango2_10_28_1"/>
    <protectedRange sqref="O756" name="Rango2_99_86_1"/>
    <protectedRange sqref="Q756" name="Rango2_2_5_1_1_1"/>
    <protectedRange sqref="AE756:AF756" name="Rango2_88_39_3_4"/>
    <protectedRange sqref="AI756" name="Rango2_8_7_9_1_1"/>
    <protectedRange sqref="AJ756 AG756:AH756" name="Rango2_88_7_5_4_3"/>
    <protectedRange sqref="AD756" name="Rango2_46_7"/>
    <protectedRange sqref="U756:AA756 R756:S756" name="Rango2_99_87_2"/>
    <protectedRange sqref="T756" name="Rango2_88_6_10_4"/>
    <protectedRange sqref="AB756" name="Rango2_87_6_10_4"/>
    <protectedRange sqref="AC756" name="Rango2_88_5_5_10_4"/>
    <protectedRange sqref="AM756:AQ756" name="Rango2_88_65_2_1_1"/>
    <protectedRange sqref="AL756" name="Rango2_88_7_5_5_3"/>
    <protectedRange sqref="AT756 BJ756:BK756 AV756" name="Rango2_99_88_1"/>
    <protectedRange sqref="AR756:AS756" name="Rango2_88_65_3_4"/>
    <protectedRange sqref="AU756 AW756:AZ756" name="Rango2_88_91_3_4"/>
    <protectedRange sqref="BA756:BI756" name="Rango2_88_99_5_3"/>
    <protectedRange sqref="BV756:BY756" name="Rango2_88_99_4_3"/>
    <protectedRange sqref="BZ756" name="Rango2_99_89_2"/>
    <protectedRange sqref="CA756:CB756" name="Rango2_99_90_1"/>
    <protectedRange sqref="CP756:CQ756" name="Rango2_99_92_2"/>
    <protectedRange sqref="CS756:CT756" name="Rango2_99_92_1_1"/>
    <protectedRange sqref="DA756:DL756" name="Rango2_99_94_3"/>
    <protectedRange sqref="O758" name="Rango2_99_1_1_1"/>
    <protectedRange sqref="R758:S758 U758:AA758" name="Rango2_99_2_1_1"/>
    <protectedRange sqref="Q757:Q758" name="Rango2_2_5_1_1_2"/>
    <protectedRange sqref="AD758" name="Rango2_82_2"/>
    <protectedRange sqref="T758" name="Rango2_88_6_12_1"/>
    <protectedRange sqref="AB758" name="Rango2_87_6_12_1"/>
    <protectedRange sqref="AE758:AF758" name="Rango2_88_39_4_6"/>
    <protectedRange sqref="AI758" name="Rango2_8_7_10_4"/>
    <protectedRange sqref="AC758" name="Rango2_88_5_5_12_1"/>
    <protectedRange sqref="AG758:AH758 AJ758" name="Rango2_88_7_5_6_2"/>
    <protectedRange sqref="BJ758:BK758 AV758 AT758" name="Rango2_99_3_3_1"/>
    <protectedRange sqref="AM757:AQ757" name="Rango2_88_65_2_1_2"/>
    <protectedRange sqref="AL757" name="Rango2_88_7_5_5_4"/>
    <protectedRange sqref="AM758:AS758" name="Rango2_88_65_5_3"/>
    <protectedRange sqref="AL758" name="Rango2_88_7_5_7_3"/>
    <protectedRange sqref="AU758 AW758:AZ758" name="Rango2_88_91_5_3"/>
    <protectedRange sqref="BA758:BI758" name="Rango2_88_99_7_2"/>
    <protectedRange sqref="BV757:BY758" name="Rango2_88_99_4_4"/>
    <protectedRange sqref="BR758:BS758" name="Rango2_99_22_3_1"/>
    <protectedRange sqref="CS758:CT758" name="Rango2_99_22_4_1"/>
    <protectedRange sqref="DA758:DC758" name="Rango2_99_12_1_1"/>
    <protectedRange sqref="O759" name="Rango2_99_1_4"/>
    <protectedRange sqref="AG759:AH759 AJ759" name="Rango2_88_7_5_1_4"/>
    <protectedRange sqref="AI759" name="Rango2_8_7_1_4"/>
    <protectedRange sqref="AE759:AF759" name="Rango2_88_39_1_4"/>
    <protectedRange sqref="Q759:Q789 Q791:Q793 Q795:Q801 Q803 Q805:Q809 Q811:Q814 Q817:Q856 Q858 Q860:Q885 Q887:Q1002 Q1004:Q1009 Q1011:Q1034 Q1036:Q1057 Q1059 Q1061:Q1073 Q1075:Q1109 Q1111:Q1144 Q1146:Q1175 Q1388:Q1394 Q1396:Q1410 Q1412:Q1473 Q1475:Q1585 Q1587:Q1646 Q1648:Q1672 Q1674:Q1678 Q1680:Q1704 Q1906:Q1907 Q1909:Q1910 Q1912:Q1915 Q1917:Q1919 Q1921:Q1922 Q1924:Q1930 Q1932:Q1934 Q1936:Q1941 Q1943 Q1946 Q1948:Q1954 Q1956 Q1960:Q1961 Q1963:Q1969 Q1971:Q1972 Q1977:Q1980 Q1982:Q1983 Q1985:Q1989 Q1993:Q2031 Q2034:Q2063 Q2065:Q2079 Q2081 Q2083:Q2099 Q2101:Q2102 Q2104:Q2199 Q2201:Q2206 Q2208:Q2211 Q2213:Q2216 Q2218:Q2221 Q2223:Q2255 Q1706:Q1887 Q1177:Q1386" name="Rango2_2_5_1_4"/>
    <protectedRange sqref="AC759" name="Rango2_88_5_5_17_6"/>
    <protectedRange sqref="AB759" name="Rango2_87_6_17_6"/>
    <protectedRange sqref="T759" name="Rango2_88_6_17_6"/>
    <protectedRange sqref="R759:S759 U759:AA759" name="Rango2_99_3_4"/>
    <protectedRange sqref="AD759" name="Rango2_35_3"/>
    <protectedRange sqref="AU759" name="Rango2_88_91_1_4"/>
    <protectedRange sqref="AV759 BJ759:BK759" name="Rango2_99_4_3"/>
    <protectedRange sqref="AM759:AQ759" name="Rango2_88_65_6_2"/>
    <protectedRange sqref="AL759" name="Rango2_88_7_5_9_6"/>
    <protectedRange sqref="AW759:AZ759" name="Rango2_88_91_43_2"/>
    <protectedRange sqref="BA759:BI759" name="Rango2_88_99_65_2"/>
    <protectedRange sqref="AR759:AS759" name="Rango2_88_65_11_3"/>
    <protectedRange sqref="AT759" name="Rango2_99_5_5"/>
    <protectedRange sqref="BR759:BS759" name="Rango2_99_6_8"/>
    <protectedRange sqref="BV759:BY759" name="Rango2_88_99_13_1"/>
    <protectedRange sqref="BZ759:CB759" name="Rango2_99_7_6"/>
    <protectedRange sqref="CP759:CQ759" name="Rango2_99_27_6"/>
    <protectedRange sqref="CV759:CY759" name="Rango2_99_47_4"/>
    <protectedRange sqref="DF759:DL759" name="Rango2_99_48_6"/>
    <protectedRange sqref="DA759:DB759" name="Rango2_99_49_1"/>
    <protectedRange sqref="CS759:CT759" name="Rango2_99_29_4"/>
    <protectedRange sqref="DC759" name="Rango2_99_48_5_1"/>
    <protectedRange sqref="CJ759:CK759 CE759:CF759" name="Rango2_99_25_2"/>
    <protectedRange sqref="DD759" name="Rango2_99_48_6_1"/>
    <protectedRange sqref="BT759:BU759" name="Rango2_99_6_5_1"/>
    <protectedRange sqref="DE759" name="Rango2_99_48_8"/>
    <protectedRange algorithmName="SHA-512" hashValue="RQ91b7oAw60DVtcgB2vRpial2kSdzJx5guGCTYUwXYkKrtrUHfiYnLf9R+SNpYXlJDYpyEJLhcWwP0EqNN86dQ==" saltValue="W3RbH3zrcY9sy39xNwXNxg==" spinCount="100000" sqref="BA766:BI767" name="Rango2_88_99_21_3"/>
    <protectedRange algorithmName="SHA-512" hashValue="fMbmUM1DQ7FuAPRNvFL5mPdHUYjQnlLFhkuaxvHguaqR7aWyDxcmJs0jLYQfQKY+oyhsMb4Lew4VL6i7um3/ew==" saltValue="ydaTm0CeH8+/cYqoL/AMaQ==" spinCount="100000" sqref="AU766:AU767 AW766:AZ767" name="Rango2_88_91_15_3"/>
    <protectedRange algorithmName="SHA-512" hashValue="CHipOQaT63FWw628cQcXXJRZlrbNZ7OgmnEbDx38UmmH7z19GRYEzXFiVOzHAy1OAaAbST7g2bHZHDKQp2qm3w==" saltValue="iRVuL+373yLHv0ZHzS9qog==" spinCount="100000" sqref="AG766:AH767 AJ766:AJ767 AL766:AL767" name="Rango2_88_7_5_18_2"/>
    <protectedRange algorithmName="SHA-512" hashValue="NkG6oHuDGvGBEiLAAq8MEJHEfLQUMyjihfH+DBXhT+eQW0r1yri7tOJEFRM9nbOejjjXiviq9RFo7KB7wF+xJA==" saltValue="bpjB0AAANu2X/PeR3eiFkA==" spinCount="100000" sqref="AM766:AS767" name="Rango2_88_65_16_4"/>
    <protectedRange algorithmName="SHA-512" hashValue="fPHvtIAf3pQeZUoAI9C2/vdXMHBpqqEq+67P5Ypyu4+9IWqs3yc9TZcMWQ0THLxUwqseQPyVvakuYFtCwJHsxA==" saltValue="QHIogSs2PrwAfdqa9PAOFQ==" spinCount="100000" sqref="AC766:AC767" name="Rango2_88_5_5_22_1"/>
    <protectedRange algorithmName="SHA-512" hashValue="LEEeiU6pKqm7TAP46VGlz0q+evvFwpT/0iLpRuWuQ7MacbP0OGL1/FSmrIEOg2rb6M+Jla2bPbVWiGag27j87w==" saltValue="HEVt+pS5OloNDlqSnzGLLw==" spinCount="100000" sqref="AI766:AI767" name="Rango2_8_7_19_1"/>
    <protectedRange algorithmName="SHA-512" hashValue="q2z5hEFmXS0v2chiPTC/VCoDWNlnhp+Xe6Ybfxe48vIsnB/KTJQxJv+pFUnCXfZ9T6vyJopuqFFNROfQTW/JUw==" saltValue="IctfdGJb5tOTpq+KPi9vww==" spinCount="100000" sqref="AE766:AF767" name="Rango2_88_39_33_1"/>
    <protectedRange algorithmName="SHA-512" hashValue="AYYX88LSDB6RDNMvSqt0KPGWPjBqTk56tMxTOlv5QD61MGTKAAQnSnudvNDWPN0Bbllh2qRQC+P5uq7goxjdrw==" saltValue="i/iPMewnks1FoXYOjKMEVg==" spinCount="100000" sqref="AB766:AB767" name="Rango2_87_6_22_1"/>
    <protectedRange algorithmName="SHA-512" hashValue="NUll9P9xh7KbSfMYpMxsRZLfDw/y/AzW2LSWlpXVscBDqiAxmzo71xjs+a2lh+jRa7pceOC849slke4+ZKx8LA==" saltValue="8qbkKpQ+CiQuLnqgShNvXA==" spinCount="100000" sqref="T766:T767" name="Rango2_88_6_22_1"/>
    <protectedRange algorithmName="SHA-512" hashValue="RQ91b7oAw60DVtcgB2vRpial2kSdzJx5guGCTYUwXYkKrtrUHfiYnLf9R+SNpYXlJDYpyEJLhcWwP0EqNN86dQ==" saltValue="W3RbH3zrcY9sy39xNwXNxg==" spinCount="100000" sqref="BV766:BY767" name="Rango2_88_99_22_3"/>
    <protectedRange algorithmName="SHA-512" hashValue="RQ91b7oAw60DVtcgB2vRpial2kSdzJx5guGCTYUwXYkKrtrUHfiYnLf9R+SNpYXlJDYpyEJLhcWwP0EqNN86dQ==" saltValue="W3RbH3zrcY9sy39xNwXNxg==" spinCount="100000" sqref="BA768:BI768" name="Rango2_88_99_21_4"/>
    <protectedRange algorithmName="SHA-512" hashValue="fMbmUM1DQ7FuAPRNvFL5mPdHUYjQnlLFhkuaxvHguaqR7aWyDxcmJs0jLYQfQKY+oyhsMb4Lew4VL6i7um3/ew==" saltValue="ydaTm0CeH8+/cYqoL/AMaQ==" spinCount="100000" sqref="AU768 AW768:AZ768" name="Rango2_88_91_15_4"/>
    <protectedRange algorithmName="SHA-512" hashValue="CHipOQaT63FWw628cQcXXJRZlrbNZ7OgmnEbDx38UmmH7z19GRYEzXFiVOzHAy1OAaAbST7g2bHZHDKQp2qm3w==" saltValue="iRVuL+373yLHv0ZHzS9qog==" spinCount="100000" sqref="AG768:AH768 AJ768 AL768" name="Rango2_88_7_5_18_3"/>
    <protectedRange algorithmName="SHA-512" hashValue="NkG6oHuDGvGBEiLAAq8MEJHEfLQUMyjihfH+DBXhT+eQW0r1yri7tOJEFRM9nbOejjjXiviq9RFo7KB7wF+xJA==" saltValue="bpjB0AAANu2X/PeR3eiFkA==" spinCount="100000" sqref="AM768:AS768" name="Rango2_88_65_16_5"/>
    <protectedRange algorithmName="SHA-512" hashValue="fPHvtIAf3pQeZUoAI9C2/vdXMHBpqqEq+67P5Ypyu4+9IWqs3yc9TZcMWQ0THLxUwqseQPyVvakuYFtCwJHsxA==" saltValue="QHIogSs2PrwAfdqa9PAOFQ==" spinCount="100000" sqref="AC768" name="Rango2_88_5_5_22_2"/>
    <protectedRange algorithmName="SHA-512" hashValue="LEEeiU6pKqm7TAP46VGlz0q+evvFwpT/0iLpRuWuQ7MacbP0OGL1/FSmrIEOg2rb6M+Jla2bPbVWiGag27j87w==" saltValue="HEVt+pS5OloNDlqSnzGLLw==" spinCount="100000" sqref="AI768" name="Rango2_8_7_19_2"/>
    <protectedRange algorithmName="SHA-512" hashValue="q2z5hEFmXS0v2chiPTC/VCoDWNlnhp+Xe6Ybfxe48vIsnB/KTJQxJv+pFUnCXfZ9T6vyJopuqFFNROfQTW/JUw==" saltValue="IctfdGJb5tOTpq+KPi9vww==" spinCount="100000" sqref="AE768:AF768" name="Rango2_88_39_33_2"/>
    <protectedRange algorithmName="SHA-512" hashValue="AYYX88LSDB6RDNMvSqt0KPGWPjBqTk56tMxTOlv5QD61MGTKAAQnSnudvNDWPN0Bbllh2qRQC+P5uq7goxjdrw==" saltValue="i/iPMewnks1FoXYOjKMEVg==" spinCount="100000" sqref="AB768" name="Rango2_87_6_22_2"/>
    <protectedRange algorithmName="SHA-512" hashValue="NUll9P9xh7KbSfMYpMxsRZLfDw/y/AzW2LSWlpXVscBDqiAxmzo71xjs+a2lh+jRa7pceOC849slke4+ZKx8LA==" saltValue="8qbkKpQ+CiQuLnqgShNvXA==" spinCount="100000" sqref="T768" name="Rango2_88_6_22_2"/>
    <protectedRange algorithmName="SHA-512" hashValue="RQ91b7oAw60DVtcgB2vRpial2kSdzJx5guGCTYUwXYkKrtrUHfiYnLf9R+SNpYXlJDYpyEJLhcWwP0EqNN86dQ==" saltValue="W3RbH3zrcY9sy39xNwXNxg==" spinCount="100000" sqref="BV768:BY768" name="Rango2_88_99_22_4"/>
    <protectedRange sqref="AE769:AF769" name="Rango2_88_39_9_1_1"/>
    <protectedRange sqref="AI769" name="Rango2_8_7_14_1_1"/>
    <protectedRange sqref="AJ769 AG769:AH769" name="Rango2_88_7_5_12_1"/>
    <protectedRange sqref="AM769:AQ769" name="Rango2_88_65_6_1_1"/>
    <protectedRange sqref="AL769" name="Rango2_88_7_5_9_1_1"/>
    <protectedRange sqref="AU769 AW769:BI769" name="Rango2_88_91_10_1_1"/>
    <protectedRange sqref="BV769:BY769" name="Rango2_88_99_13_1_1"/>
    <protectedRange algorithmName="SHA-512" hashValue="RQ91b7oAw60DVtcgB2vRpial2kSdzJx5guGCTYUwXYkKrtrUHfiYnLf9R+SNpYXlJDYpyEJLhcWwP0EqNN86dQ==" saltValue="W3RbH3zrcY9sy39xNwXNxg==" spinCount="100000" sqref="BA770:BI770 BV770:BY770" name="Rango2_88_99_23_4"/>
    <protectedRange algorithmName="SHA-512" hashValue="fMbmUM1DQ7FuAPRNvFL5mPdHUYjQnlLFhkuaxvHguaqR7aWyDxcmJs0jLYQfQKY+oyhsMb4Lew4VL6i7um3/ew==" saltValue="ydaTm0CeH8+/cYqoL/AMaQ==" spinCount="100000" sqref="AU770 AW770:AZ770" name="Rango2_88_91_18_2"/>
    <protectedRange algorithmName="SHA-512" hashValue="CHipOQaT63FWw628cQcXXJRZlrbNZ7OgmnEbDx38UmmH7z19GRYEzXFiVOzHAy1OAaAbST7g2bHZHDKQp2qm3w==" saltValue="iRVuL+373yLHv0ZHzS9qog==" spinCount="100000" sqref="AG770:AH770 AJ770 AL770" name="Rango2_88_7_5_21_3"/>
    <protectedRange algorithmName="SHA-512" hashValue="NkG6oHuDGvGBEiLAAq8MEJHEfLQUMyjihfH+DBXhT+eQW0r1yri7tOJEFRM9nbOejjjXiviq9RFo7KB7wF+xJA==" saltValue="bpjB0AAANu2X/PeR3eiFkA==" spinCount="100000" sqref="AM770:AS770" name="Rango2_88_65_19_1"/>
    <protectedRange algorithmName="SHA-512" hashValue="fPHvtIAf3pQeZUoAI9C2/vdXMHBpqqEq+67P5Ypyu4+9IWqs3yc9TZcMWQ0THLxUwqseQPyVvakuYFtCwJHsxA==" saltValue="QHIogSs2PrwAfdqa9PAOFQ==" spinCount="100000" sqref="AC770" name="Rango2_88_5_5_25_1"/>
    <protectedRange algorithmName="SHA-512" hashValue="LEEeiU6pKqm7TAP46VGlz0q+evvFwpT/0iLpRuWuQ7MacbP0OGL1/FSmrIEOg2rb6M+Jla2bPbVWiGag27j87w==" saltValue="HEVt+pS5OloNDlqSnzGLLw==" spinCount="100000" sqref="AI770" name="Rango2_8_7_22_1"/>
    <protectedRange algorithmName="SHA-512" hashValue="q2z5hEFmXS0v2chiPTC/VCoDWNlnhp+Xe6Ybfxe48vIsnB/KTJQxJv+pFUnCXfZ9T6vyJopuqFFNROfQTW/JUw==" saltValue="IctfdGJb5tOTpq+KPi9vww==" spinCount="100000" sqref="AE770:AF770" name="Rango2_88_39_39_3"/>
    <protectedRange algorithmName="SHA-512" hashValue="AYYX88LSDB6RDNMvSqt0KPGWPjBqTk56tMxTOlv5QD61MGTKAAQnSnudvNDWPN0Bbllh2qRQC+P5uq7goxjdrw==" saltValue="i/iPMewnks1FoXYOjKMEVg==" spinCount="100000" sqref="AB770" name="Rango2_87_6_25_2"/>
    <protectedRange algorithmName="SHA-512" hashValue="NUll9P9xh7KbSfMYpMxsRZLfDw/y/AzW2LSWlpXVscBDqiAxmzo71xjs+a2lh+jRa7pceOC849slke4+ZKx8LA==" saltValue="8qbkKpQ+CiQuLnqgShNvXA==" spinCount="100000" sqref="T770" name="Rango2_88_6_25_2"/>
    <protectedRange sqref="CF771" name="Rango2_99_16_4_1"/>
    <protectedRange algorithmName="SHA-512" hashValue="RQ91b7oAw60DVtcgB2vRpial2kSdzJx5guGCTYUwXYkKrtrUHfiYnLf9R+SNpYXlJDYpyEJLhcWwP0EqNN86dQ==" saltValue="W3RbH3zrcY9sy39xNwXNxg==" spinCount="100000" sqref="BA775:BI775 BV775:BY775" name="Rango2_88_99_24_4"/>
    <protectedRange algorithmName="SHA-512" hashValue="fMbmUM1DQ7FuAPRNvFL5mPdHUYjQnlLFhkuaxvHguaqR7aWyDxcmJs0jLYQfQKY+oyhsMb4Lew4VL6i7um3/ew==" saltValue="ydaTm0CeH8+/cYqoL/AMaQ==" spinCount="100000" sqref="AU775 AW775:AZ775" name="Rango2_88_91_19_1"/>
    <protectedRange algorithmName="SHA-512" hashValue="CHipOQaT63FWw628cQcXXJRZlrbNZ7OgmnEbDx38UmmH7z19GRYEzXFiVOzHAy1OAaAbST7g2bHZHDKQp2qm3w==" saltValue="iRVuL+373yLHv0ZHzS9qog==" spinCount="100000" sqref="AG775:AH775 AJ775 AL775" name="Rango2_88_7_5_22_2"/>
    <protectedRange algorithmName="SHA-512" hashValue="NkG6oHuDGvGBEiLAAq8MEJHEfLQUMyjihfH+DBXhT+eQW0r1yri7tOJEFRM9nbOejjjXiviq9RFo7KB7wF+xJA==" saltValue="bpjB0AAANu2X/PeR3eiFkA==" spinCount="100000" sqref="AM775:AS775" name="Rango2_88_65_20_1"/>
    <protectedRange algorithmName="SHA-512" hashValue="fPHvtIAf3pQeZUoAI9C2/vdXMHBpqqEq+67P5Ypyu4+9IWqs3yc9TZcMWQ0THLxUwqseQPyVvakuYFtCwJHsxA==" saltValue="QHIogSs2PrwAfdqa9PAOFQ==" spinCount="100000" sqref="AC775" name="Rango2_88_5_5_26_1"/>
    <protectedRange algorithmName="SHA-512" hashValue="LEEeiU6pKqm7TAP46VGlz0q+evvFwpT/0iLpRuWuQ7MacbP0OGL1/FSmrIEOg2rb6M+Jla2bPbVWiGag27j87w==" saltValue="HEVt+pS5OloNDlqSnzGLLw==" spinCount="100000" sqref="AI775" name="Rango2_8_7_23_6"/>
    <protectedRange algorithmName="SHA-512" hashValue="q2z5hEFmXS0v2chiPTC/VCoDWNlnhp+Xe6Ybfxe48vIsnB/KTJQxJv+pFUnCXfZ9T6vyJopuqFFNROfQTW/JUw==" saltValue="IctfdGJb5tOTpq+KPi9vww==" spinCount="100000" sqref="AE775:AF775" name="Rango2_88_39_40_2"/>
    <protectedRange algorithmName="SHA-512" hashValue="AYYX88LSDB6RDNMvSqt0KPGWPjBqTk56tMxTOlv5QD61MGTKAAQnSnudvNDWPN0Bbllh2qRQC+P5uq7goxjdrw==" saltValue="i/iPMewnks1FoXYOjKMEVg==" spinCount="100000" sqref="AB775" name="Rango2_87_6_26_1"/>
    <protectedRange algorithmName="SHA-512" hashValue="NUll9P9xh7KbSfMYpMxsRZLfDw/y/AzW2LSWlpXVscBDqiAxmzo71xjs+a2lh+jRa7pceOC849slke4+ZKx8LA==" saltValue="8qbkKpQ+CiQuLnqgShNvXA==" spinCount="100000" sqref="T775" name="Rango2_88_6_26_1"/>
    <protectedRange algorithmName="SHA-512" hashValue="RQ91b7oAw60DVtcgB2vRpial2kSdzJx5guGCTYUwXYkKrtrUHfiYnLf9R+SNpYXlJDYpyEJLhcWwP0EqNN86dQ==" saltValue="W3RbH3zrcY9sy39xNwXNxg==" spinCount="100000" sqref="BA779:BI779 BV779:BY779" name="Rango2_88_99_25_1"/>
    <protectedRange algorithmName="SHA-512" hashValue="fMbmUM1DQ7FuAPRNvFL5mPdHUYjQnlLFhkuaxvHguaqR7aWyDxcmJs0jLYQfQKY+oyhsMb4Lew4VL6i7um3/ew==" saltValue="ydaTm0CeH8+/cYqoL/AMaQ==" spinCount="100000" sqref="AU779 AW779:AZ779" name="Rango2_88_91_20_1"/>
    <protectedRange algorithmName="SHA-512" hashValue="CHipOQaT63FWw628cQcXXJRZlrbNZ7OgmnEbDx38UmmH7z19GRYEzXFiVOzHAy1OAaAbST7g2bHZHDKQp2qm3w==" saltValue="iRVuL+373yLHv0ZHzS9qog==" spinCount="100000" sqref="AG779:AH779 AJ779 AL779" name="Rango2_88_7_5_23_3"/>
    <protectedRange algorithmName="SHA-512" hashValue="NkG6oHuDGvGBEiLAAq8MEJHEfLQUMyjihfH+DBXhT+eQW0r1yri7tOJEFRM9nbOejjjXiviq9RFo7KB7wF+xJA==" saltValue="bpjB0AAANu2X/PeR3eiFkA==" spinCount="100000" sqref="AM779:AS779" name="Rango2_88_65_21_1"/>
    <protectedRange algorithmName="SHA-512" hashValue="fPHvtIAf3pQeZUoAI9C2/vdXMHBpqqEq+67P5Ypyu4+9IWqs3yc9TZcMWQ0THLxUwqseQPyVvakuYFtCwJHsxA==" saltValue="QHIogSs2PrwAfdqa9PAOFQ==" spinCount="100000" sqref="AC779" name="Rango2_88_5_5_27_1"/>
    <protectedRange algorithmName="SHA-512" hashValue="LEEeiU6pKqm7TAP46VGlz0q+evvFwpT/0iLpRuWuQ7MacbP0OGL1/FSmrIEOg2rb6M+Jla2bPbVWiGag27j87w==" saltValue="HEVt+pS5OloNDlqSnzGLLw==" spinCount="100000" sqref="AI779" name="Rango2_8_7_24_1"/>
    <protectedRange algorithmName="SHA-512" hashValue="q2z5hEFmXS0v2chiPTC/VCoDWNlnhp+Xe6Ybfxe48vIsnB/KTJQxJv+pFUnCXfZ9T6vyJopuqFFNROfQTW/JUw==" saltValue="IctfdGJb5tOTpq+KPi9vww==" spinCount="100000" sqref="AE779:AF779" name="Rango2_88_39_41_6"/>
    <protectedRange algorithmName="SHA-512" hashValue="AYYX88LSDB6RDNMvSqt0KPGWPjBqTk56tMxTOlv5QD61MGTKAAQnSnudvNDWPN0Bbllh2qRQC+P5uq7goxjdrw==" saltValue="i/iPMewnks1FoXYOjKMEVg==" spinCount="100000" sqref="AB779" name="Rango2_87_6_27_1"/>
    <protectedRange algorithmName="SHA-512" hashValue="NUll9P9xh7KbSfMYpMxsRZLfDw/y/AzW2LSWlpXVscBDqiAxmzo71xjs+a2lh+jRa7pceOC849slke4+ZKx8LA==" saltValue="8qbkKpQ+CiQuLnqgShNvXA==" spinCount="100000" sqref="T779" name="Rango2_88_6_27_1"/>
    <protectedRange sqref="AG780:AH780 AJ780" name="Rango2_88_7_5_1_2_1"/>
    <protectedRange sqref="AI780" name="Rango2_8_7_1_3_1"/>
    <protectedRange sqref="AF780" name="Rango2_88_39_1_2_1"/>
    <protectedRange sqref="AU780" name="Rango2_88_91_1_3_1"/>
    <protectedRange sqref="AM780:AQ780" name="Rango2_88_65_6_3"/>
    <protectedRange sqref="AL780" name="Rango2_88_7_5_9_3_1"/>
    <protectedRange sqref="AW780:AZ780" name="Rango2_88_91_43_2_1"/>
    <protectedRange sqref="BA780:BI780" name="Rango2_88_99_65_2_1"/>
    <protectedRange sqref="BV780:BY780" name="Rango2_88_99_13_3"/>
    <protectedRange sqref="CF780" name="Rango2_99_16_6_1"/>
    <protectedRange algorithmName="SHA-512" hashValue="RQ91b7oAw60DVtcgB2vRpial2kSdzJx5guGCTYUwXYkKrtrUHfiYnLf9R+SNpYXlJDYpyEJLhcWwP0EqNN86dQ==" saltValue="W3RbH3zrcY9sy39xNwXNxg==" spinCount="100000" sqref="BA783:BI783 BV783:BY783" name="Rango2_88_99_26_2"/>
    <protectedRange algorithmName="SHA-512" hashValue="fMbmUM1DQ7FuAPRNvFL5mPdHUYjQnlLFhkuaxvHguaqR7aWyDxcmJs0jLYQfQKY+oyhsMb4Lew4VL6i7um3/ew==" saltValue="ydaTm0CeH8+/cYqoL/AMaQ==" spinCount="100000" sqref="AU783 AW783:AZ783" name="Rango2_88_91_21_1"/>
    <protectedRange algorithmName="SHA-512" hashValue="CHipOQaT63FWw628cQcXXJRZlrbNZ7OgmnEbDx38UmmH7z19GRYEzXFiVOzHAy1OAaAbST7g2bHZHDKQp2qm3w==" saltValue="iRVuL+373yLHv0ZHzS9qog==" spinCount="100000" sqref="AG783:AH783 AJ783 AL783" name="Rango2_88_7_5_24_1"/>
    <protectedRange algorithmName="SHA-512" hashValue="NkG6oHuDGvGBEiLAAq8MEJHEfLQUMyjihfH+DBXhT+eQW0r1yri7tOJEFRM9nbOejjjXiviq9RFo7KB7wF+xJA==" saltValue="bpjB0AAANu2X/PeR3eiFkA==" spinCount="100000" sqref="AM783:AS783" name="Rango2_88_65_22_1"/>
    <protectedRange algorithmName="SHA-512" hashValue="fPHvtIAf3pQeZUoAI9C2/vdXMHBpqqEq+67P5Ypyu4+9IWqs3yc9TZcMWQ0THLxUwqseQPyVvakuYFtCwJHsxA==" saltValue="QHIogSs2PrwAfdqa9PAOFQ==" spinCount="100000" sqref="AC783" name="Rango2_88_5_5_28_1"/>
    <protectedRange algorithmName="SHA-512" hashValue="LEEeiU6pKqm7TAP46VGlz0q+evvFwpT/0iLpRuWuQ7MacbP0OGL1/FSmrIEOg2rb6M+Jla2bPbVWiGag27j87w==" saltValue="HEVt+pS5OloNDlqSnzGLLw==" spinCount="100000" sqref="AI783" name="Rango2_8_7_25_1"/>
    <protectedRange algorithmName="SHA-512" hashValue="q2z5hEFmXS0v2chiPTC/VCoDWNlnhp+Xe6Ybfxe48vIsnB/KTJQxJv+pFUnCXfZ9T6vyJopuqFFNROfQTW/JUw==" saltValue="IctfdGJb5tOTpq+KPi9vww==" spinCount="100000" sqref="AE783:AF783" name="Rango2_88_39_43_2"/>
    <protectedRange algorithmName="SHA-512" hashValue="AYYX88LSDB6RDNMvSqt0KPGWPjBqTk56tMxTOlv5QD61MGTKAAQnSnudvNDWPN0Bbllh2qRQC+P5uq7goxjdrw==" saltValue="i/iPMewnks1FoXYOjKMEVg==" spinCount="100000" sqref="AB783" name="Rango2_87_6_28_1"/>
    <protectedRange algorithmName="SHA-512" hashValue="NUll9P9xh7KbSfMYpMxsRZLfDw/y/AzW2LSWlpXVscBDqiAxmzo71xjs+a2lh+jRa7pceOC849slke4+ZKx8LA==" saltValue="8qbkKpQ+CiQuLnqgShNvXA==" spinCount="100000" sqref="T783" name="Rango2_88_6_28_1"/>
    <protectedRange algorithmName="SHA-512" hashValue="RQ91b7oAw60DVtcgB2vRpial2kSdzJx5guGCTYUwXYkKrtrUHfiYnLf9R+SNpYXlJDYpyEJLhcWwP0EqNN86dQ==" saltValue="W3RbH3zrcY9sy39xNwXNxg==" spinCount="100000" sqref="BV784:BY785 BA784:BI785" name="Rango2_88_99_27_3"/>
    <protectedRange algorithmName="SHA-512" hashValue="fMbmUM1DQ7FuAPRNvFL5mPdHUYjQnlLFhkuaxvHguaqR7aWyDxcmJs0jLYQfQKY+oyhsMb4Lew4VL6i7um3/ew==" saltValue="ydaTm0CeH8+/cYqoL/AMaQ==" spinCount="100000" sqref="AW784:AZ785 AU784:AU785" name="Rango2_88_91_22_1"/>
    <protectedRange algorithmName="SHA-512" hashValue="CHipOQaT63FWw628cQcXXJRZlrbNZ7OgmnEbDx38UmmH7z19GRYEzXFiVOzHAy1OAaAbST7g2bHZHDKQp2qm3w==" saltValue="iRVuL+373yLHv0ZHzS9qog==" spinCount="100000" sqref="AL784:AL785 AJ784:AJ785 AG784:AH785" name="Rango2_88_7_5_25_1"/>
    <protectedRange algorithmName="SHA-512" hashValue="NkG6oHuDGvGBEiLAAq8MEJHEfLQUMyjihfH+DBXhT+eQW0r1yri7tOJEFRM9nbOejjjXiviq9RFo7KB7wF+xJA==" saltValue="bpjB0AAANu2X/PeR3eiFkA==" spinCount="100000" sqref="AM784:AS785" name="Rango2_88_65_23_6"/>
    <protectedRange algorithmName="SHA-512" hashValue="fPHvtIAf3pQeZUoAI9C2/vdXMHBpqqEq+67P5Ypyu4+9IWqs3yc9TZcMWQ0THLxUwqseQPyVvakuYFtCwJHsxA==" saltValue="QHIogSs2PrwAfdqa9PAOFQ==" spinCount="100000" sqref="AC784:AC785" name="Rango2_88_5_5_29_3"/>
    <protectedRange algorithmName="SHA-512" hashValue="LEEeiU6pKqm7TAP46VGlz0q+evvFwpT/0iLpRuWuQ7MacbP0OGL1/FSmrIEOg2rb6M+Jla2bPbVWiGag27j87w==" saltValue="HEVt+pS5OloNDlqSnzGLLw==" spinCount="100000" sqref="AI784:AI785" name="Rango2_8_7_26_1"/>
    <protectedRange algorithmName="SHA-512" hashValue="q2z5hEFmXS0v2chiPTC/VCoDWNlnhp+Xe6Ybfxe48vIsnB/KTJQxJv+pFUnCXfZ9T6vyJopuqFFNROfQTW/JUw==" saltValue="IctfdGJb5tOTpq+KPi9vww==" spinCount="100000" sqref="AE784:AF785" name="Rango2_88_39_44_1"/>
    <protectedRange algorithmName="SHA-512" hashValue="AYYX88LSDB6RDNMvSqt0KPGWPjBqTk56tMxTOlv5QD61MGTKAAQnSnudvNDWPN0Bbllh2qRQC+P5uq7goxjdrw==" saltValue="i/iPMewnks1FoXYOjKMEVg==" spinCount="100000" sqref="AB784:AB785" name="Rango2_87_6_29_1"/>
    <protectedRange algorithmName="SHA-512" hashValue="NUll9P9xh7KbSfMYpMxsRZLfDw/y/AzW2LSWlpXVscBDqiAxmzo71xjs+a2lh+jRa7pceOC849slke4+ZKx8LA==" saltValue="8qbkKpQ+CiQuLnqgShNvXA==" spinCount="100000" sqref="T784:T785" name="Rango2_88_6_29_1"/>
    <protectedRange sqref="AG786:AH786 AJ786" name="Rango2_88_7_5_1_4_1"/>
    <protectedRange sqref="AI786" name="Rango2_8_7_1_5"/>
    <protectedRange sqref="AF786" name="Rango2_88_39_1_4_1"/>
    <protectedRange sqref="AU786" name="Rango2_88_91_1_5"/>
    <protectedRange sqref="AM786:AQ786" name="Rango2_88_65_6_5"/>
    <protectedRange sqref="AL786" name="Rango2_88_7_5_9_5_1"/>
    <protectedRange sqref="AW786:AZ786" name="Rango2_88_91_43_2_3"/>
    <protectedRange sqref="BA786:BI786" name="Rango2_88_99_65_2_3"/>
    <protectedRange sqref="BV786:BY786" name="Rango2_88_99_13_5"/>
    <protectedRange sqref="CF786" name="Rango2_99_16_8"/>
    <protectedRange sqref="EA756 EC756 EE756" name="Rango2_99_94_1_1"/>
    <protectedRange sqref="FH756" name="Rango2_32_8"/>
    <protectedRange sqref="FQ756" name="Rango2_99_97_2"/>
    <protectedRange sqref="FY756" name="Rango2_31_2_1_1_1"/>
    <protectedRange sqref="GB756" name="Rango2_31_2_2_2"/>
    <protectedRange sqref="GN756" name="Rango2_30_2_1_1_2"/>
    <protectedRange sqref="GQ756:GR756" name="Rango2_30_2_2_2_1"/>
    <protectedRange sqref="IA756" name="Rango2_88_39_14_3"/>
    <protectedRange sqref="HS756:HT756" name="Rango2_21_1_1"/>
    <protectedRange sqref="ID756" name="Rango2_88_39_15_1"/>
    <protectedRange sqref="IE756:IJ756" name="Rango2_88_39_16_5"/>
    <protectedRange sqref="EF757" name="Rango2_99_24_1_1"/>
    <protectedRange sqref="EA758:EH758" name="Rango2_99_97_3"/>
    <protectedRange sqref="FH757:FH758" name="Rango2_32_9"/>
    <protectedRange sqref="FY757:FY758" name="Rango2_31_2_1_1_2"/>
    <protectedRange sqref="GB757:GB758" name="Rango2_31_2_2_3"/>
    <protectedRange sqref="GN757:GN758" name="Rango2_30_2_1_1_2_1"/>
    <protectedRange sqref="GQ757:GR758" name="Rango2_30_2_2_2_1_1"/>
    <protectedRange sqref="IA757:IA758" name="Rango2_88_39_14_4"/>
    <protectedRange sqref="HS757:HT758" name="Rango2_21_1_1_1"/>
    <protectedRange sqref="ID757:ID758" name="Rango2_88_39_15_2"/>
    <protectedRange sqref="IE757:IJ758" name="Rango2_88_39_16_6"/>
    <protectedRange sqref="EI759:EJ759" name="Rango2_99_79_1"/>
    <protectedRange sqref="EA759:EH759" name="Rango2_99_99_4"/>
    <protectedRange sqref="EN759" name="Rango2_16_4"/>
    <protectedRange sqref="EY759:FA759" name="Rango2_24_4"/>
    <protectedRange sqref="FC759" name="Rango2_25_6"/>
    <protectedRange sqref="FH759" name="Rango2_32_10"/>
    <protectedRange sqref="FK759:FL759" name="Rango2_34_2"/>
    <protectedRange sqref="FN759:FO759" name="Rango2_36_3"/>
    <protectedRange sqref="FY759" name="Rango2_31_2_1_4"/>
    <protectedRange sqref="GB759" name="Rango2_31_2_2_4"/>
    <protectedRange sqref="GC759" name="Rango2_33_1_4"/>
    <protectedRange sqref="GF759" name="Rango2_31_28_1_4"/>
    <protectedRange sqref="GE759" name="Rango2_31_2_3_4"/>
    <protectedRange sqref="GN759" name="Rango2_30_2_1_4"/>
    <protectedRange sqref="GJ759 GH759 GL759" name="Rango2_31_2_4_2"/>
    <protectedRange sqref="GI759" name="Rango2_33_2_1"/>
    <protectedRange sqref="GQ759:GR759" name="Rango2_30_2_2_5"/>
    <protectedRange sqref="IA759" name="Rango2_88_39_14_5"/>
    <protectedRange sqref="HS759:HT759" name="Rango2_37_4"/>
    <protectedRange sqref="ID759" name="Rango2_88_39_15_3"/>
    <protectedRange sqref="IE759:IJ759" name="Rango2_88_39_16_7"/>
    <protectedRange algorithmName="SHA-512" hashValue="pL4tgTKqwEsWSIEGFTBd+4pvEhE7d5Q99Eijs+L/Y1rhA0saQGGRJw5Pv2HLOP0quglztFwB6WVnQ1YGxd4AiQ==" saltValue="IF5mhk2RcoEjrcYppes1VA==" spinCount="100000" sqref="FT759" name="Rango2_30_14_2"/>
    <protectedRange sqref="FY761" name="Rango2_31_2_1_5"/>
    <protectedRange sqref="GN761" name="Rango2_30_2_1_3_1"/>
    <protectedRange sqref="GQ761" name="Rango2_30_2_2_2_2"/>
    <protectedRange sqref="ER762:ER764" name="Rango2_99_48_1_1"/>
    <protectedRange sqref="ER765" name="Rango2_99_48_1_2"/>
    <protectedRange algorithmName="SHA-512" hashValue="Umj9+5Ys20VQPxBFtc6qE5LtKKSgPKwit+B8dd4XnEUaLfBM2ozpkEC4YxwK0SbBiAHDDex+pY+LomQ0lyuamQ==" saltValue="N2/MCRws+mmA+NXw0axolg==" spinCount="100000" sqref="FY767" name="Rango2_31_2_17_6"/>
    <protectedRange algorithmName="SHA-512" hashValue="EEHzbvEYwO1eufllBljOz0uf9BJ2ENtvOScQ7IsS321QhYbwKn7qhHKKP8cKj02rTDvVRMWvwQ1ZP0mZWsBprQ==" saltValue="CjXqBRFbKezlWOFV37MnDQ==" spinCount="100000" sqref="GW767 GN767 GQ767:GR767" name="Rango2_30_2_17_6"/>
    <protectedRange algorithmName="SHA-512" hashValue="q2z5hEFmXS0v2chiPTC/VCoDWNlnhp+Xe6Ybfxe48vIsnB/KTJQxJv+pFUnCXfZ9T6vyJopuqFFNROfQTW/JUw==" saltValue="IctfdGJb5tOTpq+KPi9vww==" spinCount="100000" sqref="ID766:ID767" name="Rango2_88_39_34_1"/>
    <protectedRange algorithmName="SHA-512" hashValue="q2z5hEFmXS0v2chiPTC/VCoDWNlnhp+Xe6Ybfxe48vIsnB/KTJQxJv+pFUnCXfZ9T6vyJopuqFFNROfQTW/JUw==" saltValue="IctfdGJb5tOTpq+KPi9vww==" spinCount="100000" sqref="IE766:IE767" name="Rango2_88_39_35_1"/>
    <protectedRange algorithmName="SHA-512" hashValue="EEHzbvEYwO1eufllBljOz0uf9BJ2ENtvOScQ7IsS321QhYbwKn7qhHKKP8cKj02rTDvVRMWvwQ1ZP0mZWsBprQ==" saltValue="CjXqBRFbKezlWOFV37MnDQ==" spinCount="100000" sqref="GQ765:GR766" name="Rango2_30_2_21_3"/>
    <protectedRange algorithmName="SHA-512" hashValue="YXHanhqXL0e4jPrzkCF8r/22WmlCviFUW909WKuG1JOcU0mp0/Huh0aP3EaGYxV2ep0WGu48HsShAy4Ka2uOiw==" saltValue="h/7U5iwJm7DLR4tRVfwZYw==" spinCount="100000" sqref="GC766" name="Rango2_33_33_1"/>
    <protectedRange algorithmName="SHA-512" hashValue="EEHzbvEYwO1eufllBljOz0uf9BJ2ENtvOScQ7IsS321QhYbwKn7qhHKKP8cKj02rTDvVRMWvwQ1ZP0mZWsBprQ==" saltValue="CjXqBRFbKezlWOFV37MnDQ==" spinCount="100000" sqref="GN766" name="Rango2_30_2_28_4"/>
    <protectedRange algorithmName="SHA-512" hashValue="q2z5hEFmXS0v2chiPTC/VCoDWNlnhp+Xe6Ybfxe48vIsnB/KTJQxJv+pFUnCXfZ9T6vyJopuqFFNROfQTW/JUw==" saltValue="IctfdGJb5tOTpq+KPi9vww==" spinCount="100000" sqref="ID768" name="Rango2_88_39_34_2"/>
    <protectedRange algorithmName="SHA-512" hashValue="q2z5hEFmXS0v2chiPTC/VCoDWNlnhp+Xe6Ybfxe48vIsnB/KTJQxJv+pFUnCXfZ9T6vyJopuqFFNROfQTW/JUw==" saltValue="IctfdGJb5tOTpq+KPi9vww==" spinCount="100000" sqref="IE768" name="Rango2_88_39_35_2"/>
    <protectedRange sqref="ER769" name="Rango2_99_48_1_3"/>
    <protectedRange algorithmName="SHA-512" hashValue="Umj9+5Ys20VQPxBFtc6qE5LtKKSgPKwit+B8dd4XnEUaLfBM2ozpkEC4YxwK0SbBiAHDDex+pY+LomQ0lyuamQ==" saltValue="N2/MCRws+mmA+NXw0axolg==" spinCount="100000" sqref="FY768" name="Rango2_31_2_21_2"/>
    <protectedRange algorithmName="SHA-512" hashValue="EEHzbvEYwO1eufllBljOz0uf9BJ2ENtvOScQ7IsS321QhYbwKn7qhHKKP8cKj02rTDvVRMWvwQ1ZP0mZWsBprQ==" saltValue="CjXqBRFbKezlWOFV37MnDQ==" spinCount="100000" sqref="GQ768:GR768 GN768" name="Rango2_30_2_23_2"/>
    <protectedRange algorithmName="SHA-512" hashValue="YXHanhqXL0e4jPrzkCF8r/22WmlCviFUW909WKuG1JOcU0mp0/Huh0aP3EaGYxV2ep0WGu48HsShAy4Ka2uOiw==" saltValue="h/7U5iwJm7DLR4tRVfwZYw==" spinCount="100000" sqref="GC768" name="Rango2_33_34_2"/>
    <protectedRange algorithmName="SHA-512" hashValue="EEHzbvEYwO1eufllBljOz0uf9BJ2ENtvOScQ7IsS321QhYbwKn7qhHKKP8cKj02rTDvVRMWvwQ1ZP0mZWsBprQ==" saltValue="CjXqBRFbKezlWOFV37MnDQ==" spinCount="100000" sqref="GW770" name="Rango2_30_2_24_1"/>
    <protectedRange algorithmName="SHA-512" hashValue="Rgskw+AQdeJ5qbJdarzTa3SCkJfDGziy0Uan5N0F3IWn/H3Z/e+VcB56R7Nes7MPxNHewNP1sSSucVjz3iTLeA==" saltValue="qKZH3DnwaZHBzy3cBZo1qQ==" spinCount="100000" sqref="GF770" name="Rango2_31_28_11_1"/>
    <protectedRange algorithmName="SHA-512" hashValue="Umj9+5Ys20VQPxBFtc6qE5LtKKSgPKwit+B8dd4XnEUaLfBM2ozpkEC4YxwK0SbBiAHDDex+pY+LomQ0lyuamQ==" saltValue="N2/MCRws+mmA+NXw0axolg==" spinCount="100000" sqref="GJ770 GH770 GE770 GL770 FY770" name="Rango2_31_2_22_1"/>
    <protectedRange algorithmName="SHA-512" hashValue="q2z5hEFmXS0v2chiPTC/VCoDWNlnhp+Xe6Ybfxe48vIsnB/KTJQxJv+pFUnCXfZ9T6vyJopuqFFNROfQTW/JUw==" saltValue="IctfdGJb5tOTpq+KPi9vww==" spinCount="100000" sqref="IA770 ID770:IJ770" name="Rango2_88_39_39_4"/>
    <protectedRange algorithmName="SHA-512" hashValue="YXHanhqXL0e4jPrzkCF8r/22WmlCviFUW909WKuG1JOcU0mp0/Huh0aP3EaGYxV2ep0WGu48HsShAy4Ka2uOiw==" saltValue="h/7U5iwJm7DLR4tRVfwZYw==" spinCount="100000" sqref="GI770" name="Rango2_33_28_1"/>
    <protectedRange algorithmName="SHA-512" hashValue="pL4tgTKqwEsWSIEGFTBd+4pvEhE7d5Q99Eijs+L/Y1rhA0saQGGRJw5Pv2HLOP0quglztFwB6WVnQ1YGxd4AiQ==" saltValue="IF5mhk2RcoEjrcYppes1VA==" spinCount="100000" sqref="FT770" name="Rango2_30_16_1"/>
    <protectedRange sqref="ER772" name="Rango2_99_48_1_5"/>
    <protectedRange sqref="HT771" name="Rango2_37_2_1"/>
    <protectedRange algorithmName="SHA-512" hashValue="XZw03RosI/l0z9FxmTtF29EdZ7P+4+ybhqoaAAUmURojSR5XbGfjC4f2i8gMqfY+RI9JvfdCA6PSh9TduXfUxA==" saltValue="5TPtLq2WoiRSae/yaDPnTw==" spinCount="100000" sqref="EI770:EJ770" name="Rango2_99_16_7"/>
    <protectedRange algorithmName="SHA-512" hashValue="EEHzbvEYwO1eufllBljOz0uf9BJ2ENtvOScQ7IsS321QhYbwKn7qhHKKP8cKj02rTDvVRMWvwQ1ZP0mZWsBprQ==" saltValue="CjXqBRFbKezlWOFV37MnDQ==" spinCount="100000" sqref="GN770" name="Rango2_30_2_29_1"/>
    <protectedRange sqref="ER773" name="Rango2_99_48_1_5_1"/>
    <protectedRange algorithmName="SHA-512" hashValue="EEHzbvEYwO1eufllBljOz0uf9BJ2ENtvOScQ7IsS321QhYbwKn7qhHKKP8cKj02rTDvVRMWvwQ1ZP0mZWsBprQ==" saltValue="CjXqBRFbKezlWOFV37MnDQ==" spinCount="100000" sqref="GQ775:GR775 GW775" name="Rango2_30_2_27_3"/>
    <protectedRange algorithmName="SHA-512" hashValue="Rgskw+AQdeJ5qbJdarzTa3SCkJfDGziy0Uan5N0F3IWn/H3Z/e+VcB56R7Nes7MPxNHewNP1sSSucVjz3iTLeA==" saltValue="qKZH3DnwaZHBzy3cBZo1qQ==" spinCount="100000" sqref="GF775" name="Rango2_31_28_12_1"/>
    <protectedRange algorithmName="SHA-512" hashValue="Umj9+5Ys20VQPxBFtc6qE5LtKKSgPKwit+B8dd4XnEUaLfBM2ozpkEC4YxwK0SbBiAHDDex+pY+LomQ0lyuamQ==" saltValue="N2/MCRws+mmA+NXw0axolg==" spinCount="100000" sqref="GJ775 GH775 GE775 GL775 FY775" name="Rango2_31_2_25_4"/>
    <protectedRange algorithmName="SHA-512" hashValue="q2z5hEFmXS0v2chiPTC/VCoDWNlnhp+Xe6Ybfxe48vIsnB/KTJQxJv+pFUnCXfZ9T6vyJopuqFFNROfQTW/JUw==" saltValue="IctfdGJb5tOTpq+KPi9vww==" spinCount="100000" sqref="IA775 ID775:IJ775" name="Rango2_88_39_40_3"/>
    <protectedRange algorithmName="SHA-512" hashValue="YXHanhqXL0e4jPrzkCF8r/22WmlCviFUW909WKuG1JOcU0mp0/Huh0aP3EaGYxV2ep0WGu48HsShAy4Ka2uOiw==" saltValue="h/7U5iwJm7DLR4tRVfwZYw==" spinCount="100000" sqref="GI775" name="Rango2_33_31_1"/>
    <protectedRange algorithmName="SHA-512" hashValue="pL4tgTKqwEsWSIEGFTBd+4pvEhE7d5Q99Eijs+L/Y1rhA0saQGGRJw5Pv2HLOP0quglztFwB6WVnQ1YGxd4AiQ==" saltValue="IF5mhk2RcoEjrcYppes1VA==" spinCount="100000" sqref="FT775" name="Rango2_30_17_5"/>
    <protectedRange sqref="ER776 ER778" name="Rango2_99_48_1_6"/>
    <protectedRange algorithmName="SHA-512" hashValue="EEHzbvEYwO1eufllBljOz0uf9BJ2ENtvOScQ7IsS321QhYbwKn7qhHKKP8cKj02rTDvVRMWvwQ1ZP0mZWsBprQ==" saltValue="CjXqBRFbKezlWOFV37MnDQ==" spinCount="100000" sqref="GN775" name="Rango2_30_2_30_1"/>
    <protectedRange algorithmName="SHA-512" hashValue="EEHzbvEYwO1eufllBljOz0uf9BJ2ENtvOScQ7IsS321QhYbwKn7qhHKKP8cKj02rTDvVRMWvwQ1ZP0mZWsBprQ==" saltValue="CjXqBRFbKezlWOFV37MnDQ==" spinCount="100000" sqref="GW779" name="Rango2_30_2_31_2"/>
    <protectedRange algorithmName="SHA-512" hashValue="Rgskw+AQdeJ5qbJdarzTa3SCkJfDGziy0Uan5N0F3IWn/H3Z/e+VcB56R7Nes7MPxNHewNP1sSSucVjz3iTLeA==" saltValue="qKZH3DnwaZHBzy3cBZo1qQ==" spinCount="100000" sqref="GF779" name="Rango2_31_28_13_2"/>
    <protectedRange algorithmName="SHA-512" hashValue="Umj9+5Ys20VQPxBFtc6qE5LtKKSgPKwit+B8dd4XnEUaLfBM2ozpkEC4YxwK0SbBiAHDDex+pY+LomQ0lyuamQ==" saltValue="N2/MCRws+mmA+NXw0axolg==" spinCount="100000" sqref="GJ779 GH779 GE779 GL779 FY779" name="Rango2_31_2_33_7"/>
    <protectedRange algorithmName="SHA-512" hashValue="YXHanhqXL0e4jPrzkCF8r/22WmlCviFUW909WKuG1JOcU0mp0/Huh0aP3EaGYxV2ep0WGu48HsShAy4Ka2uOiw==" saltValue="h/7U5iwJm7DLR4tRVfwZYw==" spinCount="100000" sqref="GI779" name="Rango2_33_35_1"/>
    <protectedRange algorithmName="SHA-512" hashValue="pL4tgTKqwEsWSIEGFTBd+4pvEhE7d5Q99Eijs+L/Y1rhA0saQGGRJw5Pv2HLOP0quglztFwB6WVnQ1YGxd4AiQ==" saltValue="IF5mhk2RcoEjrcYppes1VA==" spinCount="100000" sqref="FT779" name="Rango2_30_18_6"/>
    <protectedRange sqref="HT780" name="Rango2_37_3_1"/>
    <protectedRange sqref="ER774" name="Rango2_99_48_1_7"/>
    <protectedRange sqref="ER781:ER782" name="Rango2_99_48_1_8"/>
    <protectedRange algorithmName="SHA-512" hashValue="EEHzbvEYwO1eufllBljOz0uf9BJ2ENtvOScQ7IsS321QhYbwKn7qhHKKP8cKj02rTDvVRMWvwQ1ZP0mZWsBprQ==" saltValue="CjXqBRFbKezlWOFV37MnDQ==" spinCount="100000" sqref="GN779" name="Rango2_30_2_32_1"/>
    <protectedRange algorithmName="SHA-512" hashValue="EEHzbvEYwO1eufllBljOz0uf9BJ2ENtvOScQ7IsS321QhYbwKn7qhHKKP8cKj02rTDvVRMWvwQ1ZP0mZWsBprQ==" saltValue="CjXqBRFbKezlWOFV37MnDQ==" spinCount="100000" sqref="GQ779:GR779" name="Rango2_30_2_33_4"/>
    <protectedRange algorithmName="SHA-512" hashValue="q2z5hEFmXS0v2chiPTC/VCoDWNlnhp+Xe6Ybfxe48vIsnB/KTJQxJv+pFUnCXfZ9T6vyJopuqFFNROfQTW/JUw==" saltValue="IctfdGJb5tOTpq+KPi9vww==" spinCount="100000" sqref="IA779 ID779:IJ779" name="Rango2_88_39_42_2"/>
    <protectedRange algorithmName="SHA-512" hashValue="EEHzbvEYwO1eufllBljOz0uf9BJ2ENtvOScQ7IsS321QhYbwKn7qhHKKP8cKj02rTDvVRMWvwQ1ZP0mZWsBprQ==" saltValue="CjXqBRFbKezlWOFV37MnDQ==" spinCount="100000" sqref="GQ783:GR783 GW783 GN783" name="Rango2_30_2_34_9"/>
    <protectedRange algorithmName="SHA-512" hashValue="Rgskw+AQdeJ5qbJdarzTa3SCkJfDGziy0Uan5N0F3IWn/H3Z/e+VcB56R7Nes7MPxNHewNP1sSSucVjz3iTLeA==" saltValue="qKZH3DnwaZHBzy3cBZo1qQ==" spinCount="100000" sqref="GF783" name="Rango2_31_28_15_1"/>
    <protectedRange algorithmName="SHA-512" hashValue="Umj9+5Ys20VQPxBFtc6qE5LtKKSgPKwit+B8dd4XnEUaLfBM2ozpkEC4YxwK0SbBiAHDDex+pY+LomQ0lyuamQ==" saltValue="N2/MCRws+mmA+NXw0axolg==" spinCount="100000" sqref="GJ783 GH783 GE783 GB783 GL783 FY783" name="Rango2_31_2_36_2"/>
    <protectedRange algorithmName="SHA-512" hashValue="q2z5hEFmXS0v2chiPTC/VCoDWNlnhp+Xe6Ybfxe48vIsnB/KTJQxJv+pFUnCXfZ9T6vyJopuqFFNROfQTW/JUw==" saltValue="IctfdGJb5tOTpq+KPi9vww==" spinCount="100000" sqref="IA783 ID783:IJ783" name="Rango2_88_39_43_3"/>
    <protectedRange algorithmName="SHA-512" hashValue="YXHanhqXL0e4jPrzkCF8r/22WmlCviFUW909WKuG1JOcU0mp0/Huh0aP3EaGYxV2ep0WGu48HsShAy4Ka2uOiw==" saltValue="h/7U5iwJm7DLR4tRVfwZYw==" spinCount="100000" sqref="GI783 GC783" name="Rango2_33_38_1"/>
    <protectedRange algorithmName="SHA-512" hashValue="pL4tgTKqwEsWSIEGFTBd+4pvEhE7d5Q99Eijs+L/Y1rhA0saQGGRJw5Pv2HLOP0quglztFwB6WVnQ1YGxd4AiQ==" saltValue="IF5mhk2RcoEjrcYppes1VA==" spinCount="100000" sqref="FT783" name="Rango2_30_19_2"/>
    <protectedRange algorithmName="SHA-512" hashValue="EEHzbvEYwO1eufllBljOz0uf9BJ2ENtvOScQ7IsS321QhYbwKn7qhHKKP8cKj02rTDvVRMWvwQ1ZP0mZWsBprQ==" saltValue="CjXqBRFbKezlWOFV37MnDQ==" spinCount="100000" sqref="GN784:GN785 GW784:GW785 GQ784:GR785" name="Rango2_30_2_35_1"/>
    <protectedRange algorithmName="SHA-512" hashValue="Rgskw+AQdeJ5qbJdarzTa3SCkJfDGziy0Uan5N0F3IWn/H3Z/e+VcB56R7Nes7MPxNHewNP1sSSucVjz3iTLeA==" saltValue="qKZH3DnwaZHBzy3cBZo1qQ==" spinCount="100000" sqref="GF784:GF785" name="Rango2_31_28_16_5"/>
    <protectedRange algorithmName="SHA-512" hashValue="Umj9+5Ys20VQPxBFtc6qE5LtKKSgPKwit+B8dd4XnEUaLfBM2ozpkEC4YxwK0SbBiAHDDex+pY+LomQ0lyuamQ==" saltValue="N2/MCRws+mmA+NXw0axolg==" spinCount="100000" sqref="FY784:FY785 GL784:GL785 GB784:GB785 GE784:GE785 GH784:GH785 GJ784:GJ785" name="Rango2_31_2_37_1"/>
    <protectedRange algorithmName="SHA-512" hashValue="q2z5hEFmXS0v2chiPTC/VCoDWNlnhp+Xe6Ybfxe48vIsnB/KTJQxJv+pFUnCXfZ9T6vyJopuqFFNROfQTW/JUw==" saltValue="IctfdGJb5tOTpq+KPi9vww==" spinCount="100000" sqref="ID784:IJ785 IA784:IA785" name="Rango2_88_39_44_2"/>
    <protectedRange algorithmName="SHA-512" hashValue="YXHanhqXL0e4jPrzkCF8r/22WmlCviFUW909WKuG1JOcU0mp0/Huh0aP3EaGYxV2ep0WGu48HsShAy4Ka2uOiw==" saltValue="h/7U5iwJm7DLR4tRVfwZYw==" spinCount="100000" sqref="GC784:GC785 GI784:GI785" name="Rango2_33_39_3"/>
    <protectedRange algorithmName="SHA-512" hashValue="pL4tgTKqwEsWSIEGFTBd+4pvEhE7d5Q99Eijs+L/Y1rhA0saQGGRJw5Pv2HLOP0quglztFwB6WVnQ1YGxd4AiQ==" saltValue="IF5mhk2RcoEjrcYppes1VA==" spinCount="100000" sqref="FT784:FT785" name="Rango2_30_20_3"/>
    <protectedRange sqref="HT786" name="Rango2_37_5"/>
    <protectedRange algorithmName="SHA-512" hashValue="Gqwr8n5jYbCESAqCFk8dpOzViQICBV+k0xoqBoQaZ5lHaRlvT9TZDB4yXtm+qC6OhD064ZDBOFWkwo+LHXu1sg==" saltValue="gEL9PCN2ekF2IxW9yqAGYA==" spinCount="100000" sqref="IS756" name="Rango2_40_2_1_3"/>
    <protectedRange algorithmName="SHA-512" hashValue="D8TacORwT7iz0mF9GEucchnMHfB5er2FFjQsxyeWWyeJkM6Bt3gYQ3LbcHPxZXFpVAYtFOuTrzYOCJrlZDx16g==" saltValue="QtCzIBktdS4NZkOEGcLTRQ==" spinCount="100000" sqref="IW756" name="Rango2_41_10_2"/>
    <protectedRange algorithmName="SHA-512" hashValue="9+DNppQbWrLYYUMoJ+lyQctV2bX3Vq9kZnegLbpjTLP49It2ovUbcartuoQTeXgP+TGpY//7mDH/UQlFCKDGiA==" saltValue="KUnni6YEm00anzSSvyLqQA==" spinCount="100000" sqref="IX756" name="Rango2_43_7"/>
    <protectedRange algorithmName="SHA-512" hashValue="9+DNppQbWrLYYUMoJ+lyQctV2bX3Vq9kZnegLbpjTLP49It2ovUbcartuoQTeXgP+TGpY//7mDH/UQlFCKDGiA==" saltValue="KUnni6YEm00anzSSvyLqQA==" spinCount="100000" sqref="IZ756:JM756" name="Rango2_44_4"/>
    <protectedRange algorithmName="SHA-512" hashValue="9+DNppQbWrLYYUMoJ+lyQctV2bX3Vq9kZnegLbpjTLP49It2ovUbcartuoQTeXgP+TGpY//7mDH/UQlFCKDGiA==" saltValue="KUnni6YEm00anzSSvyLqQA==" spinCount="100000" sqref="KH756" name="Rango2_45_8"/>
    <protectedRange algorithmName="SHA-512" hashValue="9+DNppQbWrLYYUMoJ+lyQctV2bX3Vq9kZnegLbpjTLP49It2ovUbcartuoQTeXgP+TGpY//7mDH/UQlFCKDGiA==" saltValue="KUnni6YEm00anzSSvyLqQA==" spinCount="100000" sqref="IT756:IV756" name="Rango2_43_6_1"/>
    <protectedRange algorithmName="SHA-512" hashValue="Gqwr8n5jYbCESAqCFk8dpOzViQICBV+k0xoqBoQaZ5lHaRlvT9TZDB4yXtm+qC6OhD064ZDBOFWkwo+LHXu1sg==" saltValue="gEL9PCN2ekF2IxW9yqAGYA==" spinCount="100000" sqref="IS758" name="Rango2_40_2_1_4"/>
    <protectedRange algorithmName="SHA-512" hashValue="9+DNppQbWrLYYUMoJ+lyQctV2bX3Vq9kZnegLbpjTLP49It2ovUbcartuoQTeXgP+TGpY//7mDH/UQlFCKDGiA==" saltValue="KUnni6YEm00anzSSvyLqQA==" spinCount="100000" sqref="JM758" name="Rango2_44_5"/>
    <protectedRange algorithmName="SHA-512" hashValue="9+DNppQbWrLYYUMoJ+lyQctV2bX3Vq9kZnegLbpjTLP49It2ovUbcartuoQTeXgP+TGpY//7mDH/UQlFCKDGiA==" saltValue="KUnni6YEm00anzSSvyLqQA==" spinCount="100000" sqref="KH757:KH758" name="Rango2_45_9"/>
    <protectedRange algorithmName="SHA-512" hashValue="Gqwr8n5jYbCESAqCFk8dpOzViQICBV+k0xoqBoQaZ5lHaRlvT9TZDB4yXtm+qC6OhD064ZDBOFWkwo+LHXu1sg==" saltValue="gEL9PCN2ekF2IxW9yqAGYA==" spinCount="100000" sqref="IS757" name="Rango2_40_2_1_6"/>
    <protectedRange algorithmName="SHA-512" hashValue="D8TacORwT7iz0mF9GEucchnMHfB5er2FFjQsxyeWWyeJkM6Bt3gYQ3LbcHPxZXFpVAYtFOuTrzYOCJrlZDx16g==" saltValue="QtCzIBktdS4NZkOEGcLTRQ==" spinCount="100000" sqref="IW757" name="Rango2_41_10_5"/>
    <protectedRange algorithmName="SHA-512" hashValue="9+DNppQbWrLYYUMoJ+lyQctV2bX3Vq9kZnegLbpjTLP49It2ovUbcartuoQTeXgP+TGpY//7mDH/UQlFCKDGiA==" saltValue="KUnni6YEm00anzSSvyLqQA==" spinCount="100000" sqref="IT757:IV757 IX757" name="Rango2_43_7_1"/>
    <protectedRange algorithmName="SHA-512" hashValue="9+DNppQbWrLYYUMoJ+lyQctV2bX3Vq9kZnegLbpjTLP49It2ovUbcartuoQTeXgP+TGpY//7mDH/UQlFCKDGiA==" saltValue="KUnni6YEm00anzSSvyLqQA==" spinCount="100000" sqref="IZ757:JM757" name="Rango2_44_5_1"/>
    <protectedRange algorithmName="SHA-512" hashValue="D8TacORwT7iz0mF9GEucchnMHfB5er2FFjQsxyeWWyeJkM6Bt3gYQ3LbcHPxZXFpVAYtFOuTrzYOCJrlZDx16g==" saltValue="QtCzIBktdS4NZkOEGcLTRQ==" spinCount="100000" sqref="IW758" name="Rango2_41_10_6"/>
    <protectedRange algorithmName="SHA-512" hashValue="9+DNppQbWrLYYUMoJ+lyQctV2bX3Vq9kZnegLbpjTLP49It2ovUbcartuoQTeXgP+TGpY//7mDH/UQlFCKDGiA==" saltValue="KUnni6YEm00anzSSvyLqQA==" spinCount="100000" sqref="IT758:IV758 IX758" name="Rango2_43_8"/>
    <protectedRange algorithmName="SHA-512" hashValue="9+DNppQbWrLYYUMoJ+lyQctV2bX3Vq9kZnegLbpjTLP49It2ovUbcartuoQTeXgP+TGpY//7mDH/UQlFCKDGiA==" saltValue="KUnni6YEm00anzSSvyLqQA==" spinCount="100000" sqref="IZ758:JL758" name="Rango2_44_6"/>
    <protectedRange algorithmName="SHA-512" hashValue="Gqwr8n5jYbCESAqCFk8dpOzViQICBV+k0xoqBoQaZ5lHaRlvT9TZDB4yXtm+qC6OhD064ZDBOFWkwo+LHXu1sg==" saltValue="gEL9PCN2ekF2IxW9yqAGYA==" spinCount="100000" sqref="IS759" name="Rango2_40_2_25_1"/>
    <protectedRange algorithmName="SHA-512" hashValue="D8TacORwT7iz0mF9GEucchnMHfB5er2FFjQsxyeWWyeJkM6Bt3gYQ3LbcHPxZXFpVAYtFOuTrzYOCJrlZDx16g==" saltValue="QtCzIBktdS4NZkOEGcLTRQ==" spinCount="100000" sqref="IW759" name="Rango2_41_24_1"/>
    <protectedRange algorithmName="SHA-512" hashValue="9+DNppQbWrLYYUMoJ+lyQctV2bX3Vq9kZnegLbpjTLP49It2ovUbcartuoQTeXgP+TGpY//7mDH/UQlFCKDGiA==" saltValue="KUnni6YEm00anzSSvyLqQA==" spinCount="100000" sqref="IZ759:JM759" name="Rango2_44_7"/>
    <protectedRange algorithmName="SHA-512" hashValue="9+DNppQbWrLYYUMoJ+lyQctV2bX3Vq9kZnegLbpjTLP49It2ovUbcartuoQTeXgP+TGpY//7mDH/UQlFCKDGiA==" saltValue="KUnni6YEm00anzSSvyLqQA==" spinCount="100000" sqref="JA760:JM760" name="Rango2_44_8"/>
    <protectedRange algorithmName="SHA-512" hashValue="Gqwr8n5jYbCESAqCFk8dpOzViQICBV+k0xoqBoQaZ5lHaRlvT9TZDB4yXtm+qC6OhD064ZDBOFWkwo+LHXu1sg==" saltValue="gEL9PCN2ekF2IxW9yqAGYA==" spinCount="100000" sqref="IS767" name="Rango2_40_2_26_1"/>
    <protectedRange algorithmName="SHA-512" hashValue="D8TacORwT7iz0mF9GEucchnMHfB5er2FFjQsxyeWWyeJkM6Bt3gYQ3LbcHPxZXFpVAYtFOuTrzYOCJrlZDx16g==" saltValue="QtCzIBktdS4NZkOEGcLTRQ==" spinCount="100000" sqref="IW767" name="Rango2_41_25_1"/>
    <protectedRange algorithmName="SHA-512" hashValue="Gqwr8n5jYbCESAqCFk8dpOzViQICBV+k0xoqBoQaZ5lHaRlvT9TZDB4yXtm+qC6OhD064ZDBOFWkwo+LHXu1sg==" saltValue="gEL9PCN2ekF2IxW9yqAGYA==" spinCount="100000" sqref="IS770" name="Rango2_40_2_10_2"/>
    <protectedRange algorithmName="SHA-512" hashValue="D8TacORwT7iz0mF9GEucchnMHfB5er2FFjQsxyeWWyeJkM6Bt3gYQ3LbcHPxZXFpVAYtFOuTrzYOCJrlZDx16g==" saltValue="QtCzIBktdS4NZkOEGcLTRQ==" spinCount="100000" sqref="IW770" name="Rango2_41_9_5"/>
    <protectedRange algorithmName="SHA-512" hashValue="Gqwr8n5jYbCESAqCFk8dpOzViQICBV+k0xoqBoQaZ5lHaRlvT9TZDB4yXtm+qC6OhD064ZDBOFWkwo+LHXu1sg==" saltValue="gEL9PCN2ekF2IxW9yqAGYA==" spinCount="100000" sqref="IS775" name="Rango2_40_2_20_1"/>
    <protectedRange algorithmName="SHA-512" hashValue="D8TacORwT7iz0mF9GEucchnMHfB5er2FFjQsxyeWWyeJkM6Bt3gYQ3LbcHPxZXFpVAYtFOuTrzYOCJrlZDx16g==" saltValue="QtCzIBktdS4NZkOEGcLTRQ==" spinCount="100000" sqref="IW775" name="Rango2_41_19_1"/>
    <protectedRange algorithmName="SHA-512" hashValue="Gqwr8n5jYbCESAqCFk8dpOzViQICBV+k0xoqBoQaZ5lHaRlvT9TZDB4yXtm+qC6OhD064ZDBOFWkwo+LHXu1sg==" saltValue="gEL9PCN2ekF2IxW9yqAGYA==" spinCount="100000" sqref="IS779" name="Rango2_40_2_24_1"/>
    <protectedRange algorithmName="SHA-512" hashValue="D8TacORwT7iz0mF9GEucchnMHfB5er2FFjQsxyeWWyeJkM6Bt3gYQ3LbcHPxZXFpVAYtFOuTrzYOCJrlZDx16g==" saltValue="QtCzIBktdS4NZkOEGcLTRQ==" spinCount="100000" sqref="IW779" name="Rango2_41_23_1"/>
    <protectedRange sqref="L788:M788" name="Rango2_10_7_3"/>
    <protectedRange sqref="B790" name="Rango2_86_15"/>
    <protectedRange sqref="B791" name="Rango2_87_2"/>
    <protectedRange sqref="B792" name="Rango2_90_4"/>
    <protectedRange sqref="B793" name="Rango2_91_3"/>
    <protectedRange sqref="AJ787" name="Rango2_88_7_5_1_7"/>
    <protectedRange sqref="AV787" name="Rango2_99_12_8"/>
    <protectedRange sqref="AW787:AZ787" name="Rango2_88_91_1_8"/>
    <protectedRange sqref="BA788:BI788" name="Rango2_88_99_9_6"/>
    <protectedRange sqref="AU788" name="Rango2_88_91_3_5"/>
    <protectedRange sqref="AG788:AH788" name="Rango2_88_7_5_8_3"/>
    <protectedRange sqref="BZ788:CB788 CV788:CY788 CS788:CT788 U788:AA788 O788" name="Rango2_99_61_3"/>
    <protectedRange sqref="V789" name="Rango2_99_62_5"/>
    <protectedRange sqref="AG790:AH790" name="Rango2_88_7_5_10_4"/>
    <protectedRange sqref="V790 AA790" name="Rango2_99_65_3"/>
    <protectedRange sqref="AG791:AH791" name="Rango2_88_7_5_11_2"/>
    <protectedRange sqref="AC791" name="Rango2_88_5_5_6_2"/>
    <protectedRange sqref="V791 AA791" name="Rango2_99_66_4"/>
    <protectedRange sqref="AG792:AH792" name="Rango2_88_7_5_12_2"/>
    <protectedRange sqref="AC792" name="Rango2_88_5_5_7_3"/>
    <protectedRange sqref="V792 AA792" name="Rango2_99_67_5"/>
    <protectedRange sqref="AG793:AH793" name="Rango2_88_7_5_13_1"/>
    <protectedRange sqref="AC793" name="Rango2_88_5_5_8_3"/>
    <protectedRange sqref="V793 AA793" name="Rango2_99_68_7"/>
    <protectedRange sqref="GJ787" name="Rango2_31_2_19_2"/>
    <protectedRange sqref="HD787:HI787" name="Rango2_80_3"/>
    <protectedRange sqref="FW787" name="Rango2_99_36_8"/>
    <protectedRange sqref="HV787:HZ787" name="Rango2_99_41_7"/>
    <protectedRange sqref="GN788" name="Rango2_30_2_5_2"/>
    <protectedRange sqref="FY788 GJ788 GH788" name="Rango2_31_2_20_4"/>
    <protectedRange sqref="IA788" name="Rango2_88_39_16_8"/>
    <protectedRange sqref="FU788 FZ788 EV788:EW788 FQ788:FR788 IB788 GY788:GZ788 FI788" name="Rango2_99_61_4"/>
    <protectedRange sqref="HD788:HI788 FN788:FO788 FC788" name="Rango2_81_4"/>
    <protectedRange sqref="GH789" name="Rango2_31_2_21_3"/>
    <protectedRange sqref="IA789" name="Rango2_88_39_17_9"/>
    <protectedRange sqref="HJ789" name="Rango2_99_62_6"/>
    <protectedRange sqref="FN789" name="Rango2_82_3"/>
    <protectedRange sqref="GH790" name="Rango2_31_2_24_1"/>
    <protectedRange sqref="IA790" name="Rango2_88_39_19_1"/>
    <protectedRange sqref="HJ790" name="Rango2_99_65_4"/>
    <protectedRange sqref="FN790" name="Rango2_86_16"/>
    <protectedRange sqref="GH791" name="Rango2_31_2_25_5"/>
    <protectedRange sqref="IA791" name="Rango2_88_39_20_2"/>
    <protectedRange sqref="HJ791" name="Rango2_99_66_5"/>
    <protectedRange sqref="IA792" name="Rango2_88_39_21_1"/>
    <protectedRange sqref="HJ792" name="Rango2_99_67_6"/>
    <protectedRange sqref="IA793" name="Rango2_88_39_22_1"/>
    <protectedRange sqref="HJ793" name="Rango2_99_68_8"/>
    <protectedRange sqref="JV787 JQ787" name="Rango2_19_11"/>
    <protectedRange sqref="IT788:IV788" name="Rango2_81_5"/>
    <protectedRange sqref="JR789 IT789:IV789 JP789 JD789:JM789 KJ789:KL789 KH789 KF789" name="Rango2_82_4"/>
    <protectedRange sqref="JR790 IT790:IV790 JD790:JL790 JP790 KJ790 KL790" name="Rango2_86_17"/>
    <protectedRange sqref="JR791 IT791:IV791 JD791:JL791 JP791 KJ791 KL791" name="Rango2_87_3"/>
    <protectedRange sqref="JR792 IT792:IV792 JD792:JL792 JP792 KJ792 KL792" name="Rango2_90_5"/>
    <protectedRange algorithmName="SHA-512" hashValue="XZw03RosI/l0z9FxmTtF29EdZ7P+4+ybhqoaAAUmURojSR5XbGfjC4f2i8gMqfY+RI9JvfdCA6PSh9TduXfUxA==" saltValue="5TPtLq2WoiRSae/yaDPnTw==" spinCount="100000" sqref="ES806" name="Rango2_99_2_5"/>
    <protectedRange algorithmName="SHA-512" hashValue="XZw03RosI/l0z9FxmTtF29EdZ7P+4+ybhqoaAAUmURojSR5XbGfjC4f2i8gMqfY+RI9JvfdCA6PSh9TduXfUxA==" saltValue="5TPtLq2WoiRSae/yaDPnTw==" spinCount="100000" sqref="FF806" name="Rango2_99_3_5"/>
    <protectedRange algorithmName="SHA-512" hashValue="9+DNppQbWrLYYUMoJ+lyQctV2bX3Vq9kZnegLbpjTLP49It2ovUbcartuoQTeXgP+TGpY//7mDH/UQlFCKDGiA==" saltValue="KUnni6YEm00anzSSvyLqQA==" spinCount="100000" sqref="FE806" name="Rango2_16_5"/>
    <protectedRange algorithmName="SHA-512" hashValue="XZw03RosI/l0z9FxmTtF29EdZ7P+4+ybhqoaAAUmURojSR5XbGfjC4f2i8gMqfY+RI9JvfdCA6PSh9TduXfUxA==" saltValue="5TPtLq2WoiRSae/yaDPnTw==" spinCount="100000" sqref="FQ806:FR806" name="Rango2_99_4_4"/>
    <protectedRange algorithmName="SHA-512" hashValue="XZw03RosI/l0z9FxmTtF29EdZ7P+4+ybhqoaAAUmURojSR5XbGfjC4f2i8gMqfY+RI9JvfdCA6PSh9TduXfUxA==" saltValue="5TPtLq2WoiRSae/yaDPnTw==" spinCount="100000" sqref="BR848:BU848" name="Rango2_99_1_5"/>
    <protectedRange algorithmName="SHA-512" hashValue="XZw03RosI/l0z9FxmTtF29EdZ7P+4+ybhqoaAAUmURojSR5XbGfjC4f2i8gMqfY+RI9JvfdCA6PSh9TduXfUxA==" saltValue="5TPtLq2WoiRSae/yaDPnTw==" spinCount="100000" sqref="EW831" name="Rango2_99_15_7"/>
    <protectedRange algorithmName="SHA-512" hashValue="XZw03RosI/l0z9FxmTtF29EdZ7P+4+ybhqoaAAUmURojSR5XbGfjC4f2i8gMqfY+RI9JvfdCA6PSh9TduXfUxA==" saltValue="5TPtLq2WoiRSae/yaDPnTw==" spinCount="100000" sqref="EW824" name="Rango2_99_24_9"/>
    <protectedRange algorithmName="SHA-512" hashValue="XZw03RosI/l0z9FxmTtF29EdZ7P+4+ybhqoaAAUmURojSR5XbGfjC4f2i8gMqfY+RI9JvfdCA6PSh9TduXfUxA==" saltValue="5TPtLq2WoiRSae/yaDPnTw==" spinCount="100000" sqref="EW823" name="Rango2_99_28_9"/>
    <protectedRange algorithmName="SHA-512" hashValue="XZw03RosI/l0z9FxmTtF29EdZ7P+4+ybhqoaAAUmURojSR5XbGfjC4f2i8gMqfY+RI9JvfdCA6PSh9TduXfUxA==" saltValue="5TPtLq2WoiRSae/yaDPnTw==" spinCount="100000" sqref="EW826" name="Rango2_99_37_5"/>
    <protectedRange algorithmName="SHA-512" hashValue="XZw03RosI/l0z9FxmTtF29EdZ7P+4+ybhqoaAAUmURojSR5XbGfjC4f2i8gMqfY+RI9JvfdCA6PSh9TduXfUxA==" saltValue="5TPtLq2WoiRSae/yaDPnTw==" spinCount="100000" sqref="EW827" name="Rango2_99_38_3"/>
    <protectedRange algorithmName="SHA-512" hashValue="XZw03RosI/l0z9FxmTtF29EdZ7P+4+ybhqoaAAUmURojSR5XbGfjC4f2i8gMqfY+RI9JvfdCA6PSh9TduXfUxA==" saltValue="5TPtLq2WoiRSae/yaDPnTw==" spinCount="100000" sqref="EW819" name="Rango2_99_40_5"/>
    <protectedRange algorithmName="SHA-512" hashValue="XZw03RosI/l0z9FxmTtF29EdZ7P+4+ybhqoaAAUmURojSR5XbGfjC4f2i8gMqfY+RI9JvfdCA6PSh9TduXfUxA==" saltValue="5TPtLq2WoiRSae/yaDPnTw==" spinCount="100000" sqref="EW829" name="Rango2_99_41_1"/>
    <protectedRange algorithmName="SHA-512" hashValue="XZw03RosI/l0z9FxmTtF29EdZ7P+4+ybhqoaAAUmURojSR5XbGfjC4f2i8gMqfY+RI9JvfdCA6PSh9TduXfUxA==" saltValue="5TPtLq2WoiRSae/yaDPnTw==" spinCount="100000" sqref="EW833" name="Rango2_99_12_4"/>
    <protectedRange algorithmName="SHA-512" hashValue="XZw03RosI/l0z9FxmTtF29EdZ7P+4+ybhqoaAAUmURojSR5XbGfjC4f2i8gMqfY+RI9JvfdCA6PSh9TduXfUxA==" saltValue="5TPtLq2WoiRSae/yaDPnTw==" spinCount="100000" sqref="EW835" name="Rango2_99_25_3"/>
    <protectedRange algorithmName="SHA-512" hashValue="XZw03RosI/l0z9FxmTtF29EdZ7P+4+ybhqoaAAUmURojSR5XbGfjC4f2i8gMqfY+RI9JvfdCA6PSh9TduXfUxA==" saltValue="5TPtLq2WoiRSae/yaDPnTw==" spinCount="100000" sqref="EW836" name="Rango2_99_48_7"/>
    <protectedRange algorithmName="SHA-512" hashValue="XZw03RosI/l0z9FxmTtF29EdZ7P+4+ybhqoaAAUmURojSR5XbGfjC4f2i8gMqfY+RI9JvfdCA6PSh9TduXfUxA==" saltValue="5TPtLq2WoiRSae/yaDPnTw==" spinCount="100000" sqref="EW839" name="Rango2_99_20_4"/>
    <protectedRange algorithmName="SHA-512" hashValue="XZw03RosI/l0z9FxmTtF29EdZ7P+4+ybhqoaAAUmURojSR5XbGfjC4f2i8gMqfY+RI9JvfdCA6PSh9TduXfUxA==" saltValue="5TPtLq2WoiRSae/yaDPnTw==" spinCount="100000" sqref="EW838" name="Rango2_99_31_2"/>
    <protectedRange algorithmName="SHA-512" hashValue="XZw03RosI/l0z9FxmTtF29EdZ7P+4+ybhqoaAAUmURojSR5XbGfjC4f2i8gMqfY+RI9JvfdCA6PSh9TduXfUxA==" saltValue="5TPtLq2WoiRSae/yaDPnTw==" spinCount="100000" sqref="EW841" name="Rango2_99_3_6"/>
    <protectedRange algorithmName="SHA-512" hashValue="XZw03RosI/l0z9FxmTtF29EdZ7P+4+ybhqoaAAUmURojSR5XbGfjC4f2i8gMqfY+RI9JvfdCA6PSh9TduXfUxA==" saltValue="5TPtLq2WoiRSae/yaDPnTw==" spinCount="100000" sqref="EW844" name="Rango2_99_29_2"/>
    <protectedRange algorithmName="SHA-512" hashValue="XZw03RosI/l0z9FxmTtF29EdZ7P+4+ybhqoaAAUmURojSR5XbGfjC4f2i8gMqfY+RI9JvfdCA6PSh9TduXfUxA==" saltValue="5TPtLq2WoiRSae/yaDPnTw==" spinCount="100000" sqref="EW845" name="Rango2_99_39_1"/>
    <protectedRange algorithmName="SHA-512" hashValue="XZw03RosI/l0z9FxmTtF29EdZ7P+4+ybhqoaAAUmURojSR5XbGfjC4f2i8gMqfY+RI9JvfdCA6PSh9TduXfUxA==" saltValue="5TPtLq2WoiRSae/yaDPnTw==" spinCount="100000" sqref="EW852" name="Rango2_99_7_7"/>
    <protectedRange algorithmName="SHA-512" hashValue="XZw03RosI/l0z9FxmTtF29EdZ7P+4+ybhqoaAAUmURojSR5XbGfjC4f2i8gMqfY+RI9JvfdCA6PSh9TduXfUxA==" saltValue="5TPtLq2WoiRSae/yaDPnTw==" spinCount="100000" sqref="EW847" name="Rango2_99_16_9"/>
    <protectedRange algorithmName="SHA-512" hashValue="XZw03RosI/l0z9FxmTtF29EdZ7P+4+ybhqoaAAUmURojSR5XbGfjC4f2i8gMqfY+RI9JvfdCA6PSh9TduXfUxA==" saltValue="5TPtLq2WoiRSae/yaDPnTw==" spinCount="100000" sqref="EW850" name="Rango2_99_31_3"/>
    <protectedRange algorithmName="SHA-512" hashValue="XZw03RosI/l0z9FxmTtF29EdZ7P+4+ybhqoaAAUmURojSR5XbGfjC4f2i8gMqfY+RI9JvfdCA6PSh9TduXfUxA==" saltValue="5TPtLq2WoiRSae/yaDPnTw==" spinCount="100000" sqref="EF848:EG848" name="Rango2_99_2_6"/>
    <protectedRange algorithmName="SHA-512" hashValue="XZw03RosI/l0z9FxmTtF29EdZ7P+4+ybhqoaAAUmURojSR5XbGfjC4f2i8gMqfY+RI9JvfdCA6PSh9TduXfUxA==" saltValue="5TPtLq2WoiRSae/yaDPnTw==" spinCount="100000" sqref="FR848" name="Rango2_99_4_6"/>
    <protectedRange algorithmName="SHA-512" hashValue="XZw03RosI/l0z9FxmTtF29EdZ7P+4+ybhqoaAAUmURojSR5XbGfjC4f2i8gMqfY+RI9JvfdCA6PSh9TduXfUxA==" saltValue="5TPtLq2WoiRSae/yaDPnTw==" spinCount="100000" sqref="FU848" name="Rango2_99_5_6"/>
    <protectedRange algorithmName="SHA-512" hashValue="XZw03RosI/l0z9FxmTtF29EdZ7P+4+ybhqoaAAUmURojSR5XbGfjC4f2i8gMqfY+RI9JvfdCA6PSh9TduXfUxA==" saltValue="5TPtLq2WoiRSae/yaDPnTw==" spinCount="100000" sqref="EW855" name="Rango2_99_17_9"/>
    <protectedRange algorithmName="SHA-512" hashValue="XZw03RosI/l0z9FxmTtF29EdZ7P+4+ybhqoaAAUmURojSR5XbGfjC4f2i8gMqfY+RI9JvfdCA6PSh9TduXfUxA==" saltValue="5TPtLq2WoiRSae/yaDPnTw==" spinCount="100000" sqref="EW858" name="Rango2_99_32_6"/>
    <protectedRange algorithmName="SHA-512" hashValue="XZw03RosI/l0z9FxmTtF29EdZ7P+4+ybhqoaAAUmURojSR5XbGfjC4f2i8gMqfY+RI9JvfdCA6PSh9TduXfUxA==" saltValue="5TPtLq2WoiRSae/yaDPnTw==" spinCount="100000" sqref="EW857" name="Rango2_99_35_3"/>
    <protectedRange algorithmName="SHA-512" hashValue="XZw03RosI/l0z9FxmTtF29EdZ7P+4+ybhqoaAAUmURojSR5XbGfjC4f2i8gMqfY+RI9JvfdCA6PSh9TduXfUxA==" saltValue="5TPtLq2WoiRSae/yaDPnTw==" spinCount="100000" sqref="EW859" name="Rango2_99_13_1"/>
    <protectedRange algorithmName="SHA-512" hashValue="XZw03RosI/l0z9FxmTtF29EdZ7P+4+ybhqoaAAUmURojSR5XbGfjC4f2i8gMqfY+RI9JvfdCA6PSh9TduXfUxA==" saltValue="5TPtLq2WoiRSae/yaDPnTw==" spinCount="100000" sqref="EW860" name="Rango2_99_8_6"/>
    <protectedRange algorithmName="SHA-512" hashValue="XZw03RosI/l0z9FxmTtF29EdZ7P+4+ybhqoaAAUmURojSR5XbGfjC4f2i8gMqfY+RI9JvfdCA6PSh9TduXfUxA==" saltValue="5TPtLq2WoiRSae/yaDPnTw==" spinCount="100000" sqref="EW869" name="Rango2_99_10_4"/>
    <protectedRange algorithmName="SHA-512" hashValue="XZw03RosI/l0z9FxmTtF29EdZ7P+4+ybhqoaAAUmURojSR5XbGfjC4f2i8gMqfY+RI9JvfdCA6PSh9TduXfUxA==" saltValue="5TPtLq2WoiRSae/yaDPnTw==" spinCount="100000" sqref="EW864" name="Rango2_99_23_7"/>
    <protectedRange algorithmName="SHA-512" hashValue="XZw03RosI/l0z9FxmTtF29EdZ7P+4+ybhqoaAAUmURojSR5XbGfjC4f2i8gMqfY+RI9JvfdCA6PSh9TduXfUxA==" saltValue="5TPtLq2WoiRSae/yaDPnTw==" spinCount="100000" sqref="EW868" name="Rango2_99_49_2"/>
    <protectedRange algorithmName="SHA-512" hashValue="XZw03RosI/l0z9FxmTtF29EdZ7P+4+ybhqoaAAUmURojSR5XbGfjC4f2i8gMqfY+RI9JvfdCA6PSh9TduXfUxA==" saltValue="5TPtLq2WoiRSae/yaDPnTw==" spinCount="100000" sqref="EW874" name="Rango2_99_11_2"/>
    <protectedRange algorithmName="SHA-512" hashValue="9+DNppQbWrLYYUMoJ+lyQctV2bX3Vq9kZnegLbpjTLP49It2ovUbcartuoQTeXgP+TGpY//7mDH/UQlFCKDGiA==" saltValue="KUnni6YEm00anzSSvyLqQA==" spinCount="100000" sqref="FH890" name="Rango2_18_16"/>
    <protectedRange algorithmName="SHA-512" hashValue="9+DNppQbWrLYYUMoJ+lyQctV2bX3Vq9kZnegLbpjTLP49It2ovUbcartuoQTeXgP+TGpY//7mDH/UQlFCKDGiA==" saltValue="KUnni6YEm00anzSSvyLqQA==" spinCount="100000" sqref="JO812 JQ812" name="Rango2_21_5"/>
    <protectedRange algorithmName="SHA-512" hashValue="9+DNppQbWrLYYUMoJ+lyQctV2bX3Vq9kZnegLbpjTLP49It2ovUbcartuoQTeXgP+TGpY//7mDH/UQlFCKDGiA==" saltValue="KUnni6YEm00anzSSvyLqQA==" spinCount="100000" sqref="JO826 JQ826" name="Rango2_16_6"/>
    <protectedRange algorithmName="SHA-512" hashValue="9+DNppQbWrLYYUMoJ+lyQctV2bX3Vq9kZnegLbpjTLP49It2ovUbcartuoQTeXgP+TGpY//7mDH/UQlFCKDGiA==" saltValue="KUnni6YEm00anzSSvyLqQA==" spinCount="100000" sqref="LE823:LF823" name="Rango2_32_11"/>
    <protectedRange algorithmName="SHA-512" hashValue="9+DNppQbWrLYYUMoJ+lyQctV2bX3Vq9kZnegLbpjTLP49It2ovUbcartuoQTeXgP+TGpY//7mDH/UQlFCKDGiA==" saltValue="KUnni6YEm00anzSSvyLqQA==" spinCount="100000" sqref="LE843:LF843 LU842:LV842" name="Rango2_32_12"/>
    <protectedRange algorithmName="SHA-512" hashValue="9+DNppQbWrLYYUMoJ+lyQctV2bX3Vq9kZnegLbpjTLP49It2ovUbcartuoQTeXgP+TGpY//7mDH/UQlFCKDGiA==" saltValue="KUnni6YEm00anzSSvyLqQA==" spinCount="100000" sqref="LM847:LN847" name="Rango2_32_13"/>
    <protectedRange algorithmName="SHA-512" hashValue="9+DNppQbWrLYYUMoJ+lyQctV2bX3Vq9kZnegLbpjTLP49It2ovUbcartuoQTeXgP+TGpY//7mDH/UQlFCKDGiA==" saltValue="KUnni6YEm00anzSSvyLqQA==" spinCount="100000" sqref="LQ861:LR861" name="Rango2_32_14"/>
    <protectedRange algorithmName="SHA-512" hashValue="9+DNppQbWrLYYUMoJ+lyQctV2bX3Vq9kZnegLbpjTLP49It2ovUbcartuoQTeXgP+TGpY//7mDH/UQlFCKDGiA==" saltValue="KUnni6YEm00anzSSvyLqQA==" spinCount="100000" sqref="JO863 JQ863" name="Rango2_22_2"/>
    <protectedRange algorithmName="SHA-512" hashValue="9+DNppQbWrLYYUMoJ+lyQctV2bX3Vq9kZnegLbpjTLP49It2ovUbcartuoQTeXgP+TGpY//7mDH/UQlFCKDGiA==" saltValue="KUnni6YEm00anzSSvyLqQA==" spinCount="100000" sqref="LM863:LN863" name="Rango2_32_15"/>
    <protectedRange algorithmName="SHA-512" hashValue="9+DNppQbWrLYYUMoJ+lyQctV2bX3Vq9kZnegLbpjTLP49It2ovUbcartuoQTeXgP+TGpY//7mDH/UQlFCKDGiA==" saltValue="KUnni6YEm00anzSSvyLqQA==" spinCount="100000" sqref="LF878" name="Rango2_26_3"/>
    <protectedRange algorithmName="SHA-512" hashValue="9+DNppQbWrLYYUMoJ+lyQctV2bX3Vq9kZnegLbpjTLP49It2ovUbcartuoQTeXgP+TGpY//7mDH/UQlFCKDGiA==" saltValue="KUnni6YEm00anzSSvyLqQA==" spinCount="100000" sqref="LE878" name="Rango2_45_10"/>
    <protectedRange algorithmName="SHA-512" hashValue="9+DNppQbWrLYYUMoJ+lyQctV2bX3Vq9kZnegLbpjTLP49It2ovUbcartuoQTeXgP+TGpY//7mDH/UQlFCKDGiA==" saltValue="KUnni6YEm00anzSSvyLqQA==" spinCount="100000" sqref="LM919:LN919" name="Rango2_32_16"/>
    <protectedRange algorithmName="SHA-512" hashValue="EMMPgE8t/az1rHHzaZAQIhz+GQV0k2O/tQGA96sJqEEMzz1efIRa4CcLzC7iY9CCscto3g7dwz41haOE28iXYg==" saltValue="CVzFsG4X4LXUMo7796PiDQ==" spinCount="100000" sqref="Z1230" name="Rango2_10_1_8"/>
    <protectedRange algorithmName="SHA-512" hashValue="9+DNppQbWrLYYUMoJ+lyQctV2bX3Vq9kZnegLbpjTLP49It2ovUbcartuoQTeXgP+TGpY//7mDH/UQlFCKDGiA==" saltValue="KUnni6YEm00anzSSvyLqQA==" spinCount="100000" sqref="FH1329" name="Rango2_18_17"/>
    <protectedRange algorithmName="SHA-512" hashValue="9+DNppQbWrLYYUMoJ+lyQctV2bX3Vq9kZnegLbpjTLP49It2ovUbcartuoQTeXgP+TGpY//7mDH/UQlFCKDGiA==" saltValue="KUnni6YEm00anzSSvyLqQA==" spinCount="100000" sqref="FN1385:FO1385" name="Rango2_16_7"/>
    <protectedRange algorithmName="SHA-512" hashValue="9+DNppQbWrLYYUMoJ+lyQctV2bX3Vq9kZnegLbpjTLP49It2ovUbcartuoQTeXgP+TGpY//7mDH/UQlFCKDGiA==" saltValue="KUnni6YEm00anzSSvyLqQA==" spinCount="100000" sqref="FN1386:FO1386" name="Rango2_16_8"/>
    <protectedRange algorithmName="SHA-512" hashValue="9+DNppQbWrLYYUMoJ+lyQctV2bX3Vq9kZnegLbpjTLP49It2ovUbcartuoQTeXgP+TGpY//7mDH/UQlFCKDGiA==" saltValue="KUnni6YEm00anzSSvyLqQA==" spinCount="100000" sqref="FN1387:FO1388" name="Rango2_16_9"/>
    <protectedRange algorithmName="SHA-512" hashValue="9+DNppQbWrLYYUMoJ+lyQctV2bX3Vq9kZnegLbpjTLP49It2ovUbcartuoQTeXgP+TGpY//7mDH/UQlFCKDGiA==" saltValue="KUnni6YEm00anzSSvyLqQA==" spinCount="100000" sqref="FN1389:FO1389" name="Rango2_16_10"/>
    <protectedRange algorithmName="SHA-512" hashValue="9+DNppQbWrLYYUMoJ+lyQctV2bX3Vq9kZnegLbpjTLP49It2ovUbcartuoQTeXgP+TGpY//7mDH/UQlFCKDGiA==" saltValue="KUnni6YEm00anzSSvyLqQA==" spinCount="100000" sqref="FN1390:FO1391" name="Rango2_16_11"/>
    <protectedRange algorithmName="SHA-512" hashValue="9+DNppQbWrLYYUMoJ+lyQctV2bX3Vq9kZnegLbpjTLP49It2ovUbcartuoQTeXgP+TGpY//7mDH/UQlFCKDGiA==" saltValue="KUnni6YEm00anzSSvyLqQA==" spinCount="100000" sqref="FN1392:FO1393" name="Rango2_16_12"/>
    <protectedRange algorithmName="SHA-512" hashValue="9+DNppQbWrLYYUMoJ+lyQctV2bX3Vq9kZnegLbpjTLP49It2ovUbcartuoQTeXgP+TGpY//7mDH/UQlFCKDGiA==" saltValue="KUnni6YEm00anzSSvyLqQA==" spinCount="100000" sqref="FN1394:FO1394" name="Rango2_16_13"/>
    <protectedRange algorithmName="SHA-512" hashValue="9+DNppQbWrLYYUMoJ+lyQctV2bX3Vq9kZnegLbpjTLP49It2ovUbcartuoQTeXgP+TGpY//7mDH/UQlFCKDGiA==" saltValue="KUnni6YEm00anzSSvyLqQA==" spinCount="100000" sqref="FN1395:FO1396" name="Rango2_16_14"/>
    <protectedRange algorithmName="SHA-512" hashValue="9+DNppQbWrLYYUMoJ+lyQctV2bX3Vq9kZnegLbpjTLP49It2ovUbcartuoQTeXgP+TGpY//7mDH/UQlFCKDGiA==" saltValue="KUnni6YEm00anzSSvyLqQA==" spinCount="100000" sqref="FN1397:FO1398" name="Rango2_16_15"/>
    <protectedRange algorithmName="SHA-512" hashValue="9+DNppQbWrLYYUMoJ+lyQctV2bX3Vq9kZnegLbpjTLP49It2ovUbcartuoQTeXgP+TGpY//7mDH/UQlFCKDGiA==" saltValue="KUnni6YEm00anzSSvyLqQA==" spinCount="100000" sqref="FN1399:FO1406" name="Rango2_16_16"/>
    <protectedRange algorithmName="SHA-512" hashValue="9+DNppQbWrLYYUMoJ+lyQctV2bX3Vq9kZnegLbpjTLP49It2ovUbcartuoQTeXgP+TGpY//7mDH/UQlFCKDGiA==" saltValue="KUnni6YEm00anzSSvyLqQA==" spinCount="100000" sqref="FN1407:FO1412" name="Rango2_16_17"/>
    <protectedRange algorithmName="SHA-512" hashValue="9+DNppQbWrLYYUMoJ+lyQctV2bX3Vq9kZnegLbpjTLP49It2ovUbcartuoQTeXgP+TGpY//7mDH/UQlFCKDGiA==" saltValue="KUnni6YEm00anzSSvyLqQA==" spinCount="100000" sqref="FN1413:FO1413" name="Rango2_16_18"/>
    <protectedRange algorithmName="SHA-512" hashValue="9+DNppQbWrLYYUMoJ+lyQctV2bX3Vq9kZnegLbpjTLP49It2ovUbcartuoQTeXgP+TGpY//7mDH/UQlFCKDGiA==" saltValue="KUnni6YEm00anzSSvyLqQA==" spinCount="100000" sqref="FN1414:FO1418" name="Rango2_16_19"/>
    <protectedRange algorithmName="SHA-512" hashValue="9+DNppQbWrLYYUMoJ+lyQctV2bX3Vq9kZnegLbpjTLP49It2ovUbcartuoQTeXgP+TGpY//7mDH/UQlFCKDGiA==" saltValue="KUnni6YEm00anzSSvyLqQA==" spinCount="100000" sqref="FN1419:FO1426" name="Rango2_16_20"/>
    <protectedRange algorithmName="SHA-512" hashValue="9+DNppQbWrLYYUMoJ+lyQctV2bX3Vq9kZnegLbpjTLP49It2ovUbcartuoQTeXgP+TGpY//7mDH/UQlFCKDGiA==" saltValue="KUnni6YEm00anzSSvyLqQA==" spinCount="100000" sqref="FN1427:FO1429" name="Rango2_16_21"/>
    <protectedRange algorithmName="SHA-512" hashValue="9+DNppQbWrLYYUMoJ+lyQctV2bX3Vq9kZnegLbpjTLP49It2ovUbcartuoQTeXgP+TGpY//7mDH/UQlFCKDGiA==" saltValue="KUnni6YEm00anzSSvyLqQA==" spinCount="100000" sqref="FN1430:FO1431" name="Rango2_16_22"/>
    <protectedRange algorithmName="SHA-512" hashValue="9+DNppQbWrLYYUMoJ+lyQctV2bX3Vq9kZnegLbpjTLP49It2ovUbcartuoQTeXgP+TGpY//7mDH/UQlFCKDGiA==" saltValue="KUnni6YEm00anzSSvyLqQA==" spinCount="100000" sqref="FN1432:FO1437" name="Rango2_16_23"/>
    <protectedRange algorithmName="SHA-512" hashValue="9+DNppQbWrLYYUMoJ+lyQctV2bX3Vq9kZnegLbpjTLP49It2ovUbcartuoQTeXgP+TGpY//7mDH/UQlFCKDGiA==" saltValue="KUnni6YEm00anzSSvyLqQA==" spinCount="100000" sqref="FN1438:FO1438" name="Rango2_16_24"/>
    <protectedRange algorithmName="SHA-512" hashValue="9+DNppQbWrLYYUMoJ+lyQctV2bX3Vq9kZnegLbpjTLP49It2ovUbcartuoQTeXgP+TGpY//7mDH/UQlFCKDGiA==" saltValue="KUnni6YEm00anzSSvyLqQA==" spinCount="100000" sqref="FN1439:FO1442" name="Rango2_16_25"/>
    <protectedRange algorithmName="SHA-512" hashValue="9+DNppQbWrLYYUMoJ+lyQctV2bX3Vq9kZnegLbpjTLP49It2ovUbcartuoQTeXgP+TGpY//7mDH/UQlFCKDGiA==" saltValue="KUnni6YEm00anzSSvyLqQA==" spinCount="100000" sqref="FN1443:FO1447" name="Rango2_16_26"/>
    <protectedRange algorithmName="SHA-512" hashValue="9+DNppQbWrLYYUMoJ+lyQctV2bX3Vq9kZnegLbpjTLP49It2ovUbcartuoQTeXgP+TGpY//7mDH/UQlFCKDGiA==" saltValue="KUnni6YEm00anzSSvyLqQA==" spinCount="100000" sqref="FN1448:FO1448" name="Rango2_16_27"/>
    <protectedRange algorithmName="SHA-512" hashValue="9+DNppQbWrLYYUMoJ+lyQctV2bX3Vq9kZnegLbpjTLP49It2ovUbcartuoQTeXgP+TGpY//7mDH/UQlFCKDGiA==" saltValue="KUnni6YEm00anzSSvyLqQA==" spinCount="100000" sqref="FN1449:FO1453" name="Rango2_16_28"/>
    <protectedRange algorithmName="SHA-512" hashValue="9+DNppQbWrLYYUMoJ+lyQctV2bX3Vq9kZnegLbpjTLP49It2ovUbcartuoQTeXgP+TGpY//7mDH/UQlFCKDGiA==" saltValue="KUnni6YEm00anzSSvyLqQA==" spinCount="100000" sqref="FN1454:FO1457" name="Rango2_16_29"/>
    <protectedRange algorithmName="SHA-512" hashValue="9+DNppQbWrLYYUMoJ+lyQctV2bX3Vq9kZnegLbpjTLP49It2ovUbcartuoQTeXgP+TGpY//7mDH/UQlFCKDGiA==" saltValue="KUnni6YEm00anzSSvyLqQA==" spinCount="100000" sqref="FN1458:FO1471" name="Rango2_16_30"/>
    <protectedRange algorithmName="SHA-512" hashValue="9+DNppQbWrLYYUMoJ+lyQctV2bX3Vq9kZnegLbpjTLP49It2ovUbcartuoQTeXgP+TGpY//7mDH/UQlFCKDGiA==" saltValue="KUnni6YEm00anzSSvyLqQA==" spinCount="100000" sqref="FN1472:FO1473" name="Rango2_16_31"/>
    <protectedRange algorithmName="SHA-512" hashValue="9+DNppQbWrLYYUMoJ+lyQctV2bX3Vq9kZnegLbpjTLP49It2ovUbcartuoQTeXgP+TGpY//7mDH/UQlFCKDGiA==" saltValue="KUnni6YEm00anzSSvyLqQA==" spinCount="100000" sqref="FN1474:FO1476" name="Rango2_16_32"/>
    <protectedRange algorithmName="SHA-512" hashValue="9+DNppQbWrLYYUMoJ+lyQctV2bX3Vq9kZnegLbpjTLP49It2ovUbcartuoQTeXgP+TGpY//7mDH/UQlFCKDGiA==" saltValue="KUnni6YEm00anzSSvyLqQA==" spinCount="100000" sqref="FN1477:FO1477" name="Rango2_16_33"/>
    <protectedRange algorithmName="SHA-512" hashValue="9+DNppQbWrLYYUMoJ+lyQctV2bX3Vq9kZnegLbpjTLP49It2ovUbcartuoQTeXgP+TGpY//7mDH/UQlFCKDGiA==" saltValue="KUnni6YEm00anzSSvyLqQA==" spinCount="100000" sqref="FN1478:FO1486" name="Rango2_16_34"/>
    <protectedRange algorithmName="SHA-512" hashValue="9+DNppQbWrLYYUMoJ+lyQctV2bX3Vq9kZnegLbpjTLP49It2ovUbcartuoQTeXgP+TGpY//7mDH/UQlFCKDGiA==" saltValue="KUnni6YEm00anzSSvyLqQA==" spinCount="100000" sqref="FN1487:FO1489" name="Rango2_16_35"/>
    <protectedRange algorithmName="SHA-512" hashValue="9+DNppQbWrLYYUMoJ+lyQctV2bX3Vq9kZnegLbpjTLP49It2ovUbcartuoQTeXgP+TGpY//7mDH/UQlFCKDGiA==" saltValue="KUnni6YEm00anzSSvyLqQA==" spinCount="100000" sqref="FN1490:FO1490" name="Rango2_16_36"/>
    <protectedRange algorithmName="SHA-512" hashValue="9+DNppQbWrLYYUMoJ+lyQctV2bX3Vq9kZnegLbpjTLP49It2ovUbcartuoQTeXgP+TGpY//7mDH/UQlFCKDGiA==" saltValue="KUnni6YEm00anzSSvyLqQA==" spinCount="100000" sqref="FN1491:FO1494" name="Rango2_16_37"/>
    <protectedRange algorithmName="SHA-512" hashValue="9+DNppQbWrLYYUMoJ+lyQctV2bX3Vq9kZnegLbpjTLP49It2ovUbcartuoQTeXgP+TGpY//7mDH/UQlFCKDGiA==" saltValue="KUnni6YEm00anzSSvyLqQA==" spinCount="100000" sqref="FN1495:FO1501" name="Rango2_16_38"/>
    <protectedRange algorithmName="SHA-512" hashValue="9+DNppQbWrLYYUMoJ+lyQctV2bX3Vq9kZnegLbpjTLP49It2ovUbcartuoQTeXgP+TGpY//7mDH/UQlFCKDGiA==" saltValue="KUnni6YEm00anzSSvyLqQA==" spinCount="100000" sqref="FN1502:FO1505" name="Rango2_16_39"/>
    <protectedRange algorithmName="SHA-512" hashValue="9+DNppQbWrLYYUMoJ+lyQctV2bX3Vq9kZnegLbpjTLP49It2ovUbcartuoQTeXgP+TGpY//7mDH/UQlFCKDGiA==" saltValue="KUnni6YEm00anzSSvyLqQA==" spinCount="100000" sqref="FN1506:FO1506" name="Rango2_16_40"/>
    <protectedRange algorithmName="SHA-512" hashValue="9+DNppQbWrLYYUMoJ+lyQctV2bX3Vq9kZnegLbpjTLP49It2ovUbcartuoQTeXgP+TGpY//7mDH/UQlFCKDGiA==" saltValue="KUnni6YEm00anzSSvyLqQA==" spinCount="100000" sqref="FN1507:FO1534" name="Rango2_16_41"/>
    <protectedRange algorithmName="SHA-512" hashValue="9+DNppQbWrLYYUMoJ+lyQctV2bX3Vq9kZnegLbpjTLP49It2ovUbcartuoQTeXgP+TGpY//7mDH/UQlFCKDGiA==" saltValue="KUnni6YEm00anzSSvyLqQA==" spinCount="100000" sqref="FN1535:FO1536" name="Rango2_16_42"/>
    <protectedRange algorithmName="SHA-512" hashValue="9+DNppQbWrLYYUMoJ+lyQctV2bX3Vq9kZnegLbpjTLP49It2ovUbcartuoQTeXgP+TGpY//7mDH/UQlFCKDGiA==" saltValue="KUnni6YEm00anzSSvyLqQA==" spinCount="100000" sqref="FN1537:FO1538" name="Rango2_16_43"/>
    <protectedRange algorithmName="SHA-512" hashValue="9+DNppQbWrLYYUMoJ+lyQctV2bX3Vq9kZnegLbpjTLP49It2ovUbcartuoQTeXgP+TGpY//7mDH/UQlFCKDGiA==" saltValue="KUnni6YEm00anzSSvyLqQA==" spinCount="100000" sqref="FN1539:FO1547" name="Rango2_16_44"/>
    <protectedRange algorithmName="SHA-512" hashValue="9+DNppQbWrLYYUMoJ+lyQctV2bX3Vq9kZnegLbpjTLP49It2ovUbcartuoQTeXgP+TGpY//7mDH/UQlFCKDGiA==" saltValue="KUnni6YEm00anzSSvyLqQA==" spinCount="100000" sqref="FN1548:FO1555" name="Rango2_16_45"/>
    <protectedRange algorithmName="SHA-512" hashValue="9+DNppQbWrLYYUMoJ+lyQctV2bX3Vq9kZnegLbpjTLP49It2ovUbcartuoQTeXgP+TGpY//7mDH/UQlFCKDGiA==" saltValue="KUnni6YEm00anzSSvyLqQA==" spinCount="100000" sqref="FN1556:FO1561" name="Rango2_16_46"/>
    <protectedRange algorithmName="SHA-512" hashValue="9+DNppQbWrLYYUMoJ+lyQctV2bX3Vq9kZnegLbpjTLP49It2ovUbcartuoQTeXgP+TGpY//7mDH/UQlFCKDGiA==" saltValue="KUnni6YEm00anzSSvyLqQA==" spinCount="100000" sqref="FH1658" name="Rango2_18_18"/>
    <protectedRange algorithmName="SHA-512" hashValue="9+DNppQbWrLYYUMoJ+lyQctV2bX3Vq9kZnegLbpjTLP49It2ovUbcartuoQTeXgP+TGpY//7mDH/UQlFCKDGiA==" saltValue="KUnni6YEm00anzSSvyLqQA==" spinCount="100000" sqref="FN1562:FO1736" name="Rango2_16_47"/>
    <protectedRange algorithmName="SHA-512" hashValue="6a5oYwZw9WJcgjqXpleUXH8uaqNEuymPPpeOb7lKBc1WoM6IG/DNyDLWmj2lYwxnZO2yhl+B61kwrxD9m9AdhQ==" saltValue="tdNQPzLQd+n9Ww064QJIaQ==" spinCount="100000" sqref="I1810:I1822" name="Rango2_61_1_4"/>
    <protectedRange algorithmName="SHA-512" hashValue="XM8+0Jh5zLWw02PI0Lt8dLqjTcW5ulySion19FAnruDN6QRp4UwcVqdfQxnOQAItgpWG7rNsELzjwy0iXOonxw==" saltValue="Sd4WFUedDfLKoMQTDrxJuQ==" spinCount="100000" sqref="K1810:K1818" name="Rango2_88_4_4_1_4"/>
    <protectedRange algorithmName="SHA-512" hashValue="EMMPgE8t/az1rHHzaZAQIhz+GQV0k2O/tQGA96sJqEEMzz1efIRa4CcLzC7iY9CCscto3g7dwz41haOE28iXYg==" saltValue="CVzFsG4X4LXUMo7796PiDQ==" spinCount="100000" sqref="E1810:H1811 L1810:M1811 J1810:J1811 L1812:L1820" name="Rango2_10_1_9"/>
    <protectedRange algorithmName="SHA-512" hashValue="6a5oYwZw9WJcgjqXpleUXH8uaqNEuymPPpeOb7lKBc1WoM6IG/DNyDLWmj2lYwxnZO2yhl+B61kwrxD9m9AdhQ==" saltValue="tdNQPzLQd+n9Ww064QJIaQ==" spinCount="100000" sqref="I1831" name="Rango2_61_2_2"/>
    <protectedRange algorithmName="SHA-512" hashValue="EMMPgE8t/az1rHHzaZAQIhz+GQV0k2O/tQGA96sJqEEMzz1efIRa4CcLzC7iY9CCscto3g7dwz41haOE28iXYg==" saltValue="CVzFsG4X4LXUMo7796PiDQ==" spinCount="100000" sqref="J1831 D1831:H1831 L1831:M1831" name="Rango2_10_2_2"/>
    <protectedRange algorithmName="SHA-512" hashValue="XZw03RosI/l0z9FxmTtF29EdZ7P+4+ybhqoaAAUmURojSR5XbGfjC4f2i8gMqfY+RI9JvfdCA6PSh9TduXfUxA==" saltValue="5TPtLq2WoiRSae/yaDPnTw==" spinCount="100000" sqref="O1810:O1811" name="Rango2_99_1_6"/>
    <protectedRange algorithmName="SHA-512" hashValue="XZw03RosI/l0z9FxmTtF29EdZ7P+4+ybhqoaAAUmURojSR5XbGfjC4f2i8gMqfY+RI9JvfdCA6PSh9TduXfUxA==" saltValue="5TPtLq2WoiRSae/yaDPnTw==" spinCount="100000" sqref="R1810:R1811" name="Rango2_99_2_7"/>
    <protectedRange algorithmName="SHA-512" hashValue="CHipOQaT63FWw628cQcXXJRZlrbNZ7OgmnEbDx38UmmH7z19GRYEzXFiVOzHAy1OAaAbST7g2bHZHDKQp2qm3w==" saltValue="iRVuL+373yLHv0ZHzS9qog==" spinCount="100000" sqref="AG1810:AH1821 AJ1810:AJ1820" name="Rango2_88_7_5_1_5"/>
    <protectedRange algorithmName="SHA-512" hashValue="fPHvtIAf3pQeZUoAI9C2/vdXMHBpqqEq+67P5Ypyu4+9IWqs3yc9TZcMWQ0THLxUwqseQPyVvakuYFtCwJHsxA==" saltValue="QHIogSs2PrwAfdqa9PAOFQ==" spinCount="100000" sqref="AC1810:AC1813" name="Rango2_88_5_5_1_4"/>
    <protectedRange algorithmName="SHA-512" hashValue="LEEeiU6pKqm7TAP46VGlz0q+evvFwpT/0iLpRuWuQ7MacbP0OGL1/FSmrIEOg2rb6M+Jla2bPbVWiGag27j87w==" saltValue="HEVt+pS5OloNDlqSnzGLLw==" spinCount="100000" sqref="AI1810:AI1821" name="Rango2_8_7_1_6"/>
    <protectedRange algorithmName="SHA-512" hashValue="q2z5hEFmXS0v2chiPTC/VCoDWNlnhp+Xe6Ybfxe48vIsnB/KTJQxJv+pFUnCXfZ9T6vyJopuqFFNROfQTW/JUw==" saltValue="IctfdGJb5tOTpq+KPi9vww==" spinCount="100000" sqref="AE1810:AF1821" name="Rango2_88_39_1_5"/>
    <protectedRange algorithmName="SHA-512" hashValue="NUll9P9xh7KbSfMYpMxsRZLfDw/y/AzW2LSWlpXVscBDqiAxmzo71xjs+a2lh+jRa7pceOC849slke4+ZKx8LA==" saltValue="8qbkKpQ+CiQuLnqgShNvXA==" spinCount="100000" sqref="T1810:T1822" name="Rango2_88_6_1_4"/>
    <protectedRange algorithmName="SHA-512" hashValue="XZw03RosI/l0z9FxmTtF29EdZ7P+4+ybhqoaAAUmURojSR5XbGfjC4f2i8gMqfY+RI9JvfdCA6PSh9TduXfUxA==" saltValue="5TPtLq2WoiRSae/yaDPnTw==" spinCount="100000" sqref="U1810:X1811 U1812:V1821 U1822 Z1810:Z1811" name="Rango2_99_3_7"/>
    <protectedRange algorithmName="SHA-512" hashValue="9+DNppQbWrLYYUMoJ+lyQctV2bX3Vq9kZnegLbpjTLP49It2ovUbcartuoQTeXgP+TGpY//7mDH/UQlFCKDGiA==" saltValue="KUnni6YEm00anzSSvyLqQA==" spinCount="100000" sqref="AD1810:AD1815" name="Rango2_19_10"/>
    <protectedRange algorithmName="SHA-512" hashValue="RQ91b7oAw60DVtcgB2vRpial2kSdzJx5guGCTYUwXYkKrtrUHfiYnLf9R+SNpYXlJDYpyEJLhcWwP0EqNN86dQ==" saltValue="W3RbH3zrcY9sy39xNwXNxg==" spinCount="100000" sqref="BA1810:BI1819 BH1820:BI1821" name="Rango2_88_99_1_4"/>
    <protectedRange algorithmName="SHA-512" hashValue="fMbmUM1DQ7FuAPRNvFL5mPdHUYjQnlLFhkuaxvHguaqR7aWyDxcmJs0jLYQfQKY+oyhsMb4Lew4VL6i7um3/ew==" saltValue="ydaTm0CeH8+/cYqoL/AMaQ==" spinCount="100000" sqref="AU1810:AU1812 AW1810:AZ1818 AY1819:AZ1819" name="Rango2_88_91_1_6"/>
    <protectedRange algorithmName="SHA-512" hashValue="CHipOQaT63FWw628cQcXXJRZlrbNZ7OgmnEbDx38UmmH7z19GRYEzXFiVOzHAy1OAaAbST7g2bHZHDKQp2qm3w==" saltValue="iRVuL+373yLHv0ZHzS9qog==" spinCount="100000" sqref="AL1810:AQ1820" name="Rango2_88_7_5_2_2"/>
    <protectedRange algorithmName="SHA-512" hashValue="NkG6oHuDGvGBEiLAAq8MEJHEfLQUMyjihfH+DBXhT+eQW0r1yri7tOJEFRM9nbOejjjXiviq9RFo7KB7wF+xJA==" saltValue="bpjB0AAANu2X/PeR3eiFkA==" spinCount="100000" sqref="AR1810:AS1811" name="Rango2_88_65_1_4"/>
    <protectedRange algorithmName="SHA-512" hashValue="XZw03RosI/l0z9FxmTtF29EdZ7P+4+ybhqoaAAUmURojSR5XbGfjC4f2i8gMqfY+RI9JvfdCA6PSh9TduXfUxA==" saltValue="5TPtLq2WoiRSae/yaDPnTw==" spinCount="100000" sqref="AT1810:AT1811 AV1810:AV1811 BJ1810:BK1811" name="Rango2_99_4_8"/>
    <protectedRange algorithmName="SHA-512" hashValue="XZw03RosI/l0z9FxmTtF29EdZ7P+4+ybhqoaAAUmURojSR5XbGfjC4f2i8gMqfY+RI9JvfdCA6PSh9TduXfUxA==" saltValue="5TPtLq2WoiRSae/yaDPnTw==" spinCount="100000" sqref="BZ1810:CB1811" name="Rango2_99_5_7"/>
    <protectedRange algorithmName="SHA-512" hashValue="XZw03RosI/l0z9FxmTtF29EdZ7P+4+ybhqoaAAUmURojSR5XbGfjC4f2i8gMqfY+RI9JvfdCA6PSh9TduXfUxA==" saltValue="5TPtLq2WoiRSae/yaDPnTw==" spinCount="100000" sqref="CE1810:CF1810" name="Rango2_99_7_8"/>
    <protectedRange algorithmName="SHA-512" hashValue="XZw03RosI/l0z9FxmTtF29EdZ7P+4+ybhqoaAAUmURojSR5XbGfjC4f2i8gMqfY+RI9JvfdCA6PSh9TduXfUxA==" saltValue="5TPtLq2WoiRSae/yaDPnTw==" spinCount="100000" sqref="CP1811:CQ1811" name="Rango2_99_8_7"/>
    <protectedRange algorithmName="SHA-512" hashValue="XZw03RosI/l0z9FxmTtF29EdZ7P+4+ybhqoaAAUmURojSR5XbGfjC4f2i8gMqfY+RI9JvfdCA6PSh9TduXfUxA==" saltValue="5TPtLq2WoiRSae/yaDPnTw==" spinCount="100000" sqref="DA1810:DB1811" name="Rango2_99_9_11"/>
    <protectedRange algorithmName="SHA-512" hashValue="9+DNppQbWrLYYUMoJ+lyQctV2bX3Vq9kZnegLbpjTLP49It2ovUbcartuoQTeXgP+TGpY//7mDH/UQlFCKDGiA==" saltValue="KUnni6YEm00anzSSvyLqQA==" spinCount="100000" sqref="FN1737" name="Rango2_20_11"/>
    <protectedRange algorithmName="SHA-512" hashValue="9+DNppQbWrLYYUMoJ+lyQctV2bX3Vq9kZnegLbpjTLP49It2ovUbcartuoQTeXgP+TGpY//7mDH/UQlFCKDGiA==" saltValue="KUnni6YEm00anzSSvyLqQA==" spinCount="100000" sqref="FK1737" name="Rango2_18_19"/>
    <protectedRange algorithmName="SHA-512" hashValue="9+DNppQbWrLYYUMoJ+lyQctV2bX3Vq9kZnegLbpjTLP49It2ovUbcartuoQTeXgP+TGpY//7mDH/UQlFCKDGiA==" saltValue="KUnni6YEm00anzSSvyLqQA==" spinCount="100000" sqref="FE1737 FH1737" name="Rango2_17_10"/>
    <protectedRange algorithmName="SHA-512" hashValue="9+DNppQbWrLYYUMoJ+lyQctV2bX3Vq9kZnegLbpjTLP49It2ovUbcartuoQTeXgP+TGpY//7mDH/UQlFCKDGiA==" saltValue="KUnni6YEm00anzSSvyLqQA==" spinCount="100000" sqref="HD1737:HI1737" name="Rango2_15_10"/>
    <protectedRange algorithmName="SHA-512" hashValue="XZw03RosI/l0z9FxmTtF29EdZ7P+4+ybhqoaAAUmURojSR5XbGfjC4f2i8gMqfY+RI9JvfdCA6PSh9TduXfUxA==" saltValue="5TPtLq2WoiRSae/yaDPnTw==" spinCount="100000" sqref="EA1810:EJ1811" name="Rango2_99_10_5"/>
    <protectedRange algorithmName="SHA-512" hashValue="XZw03RosI/l0z9FxmTtF29EdZ7P+4+ybhqoaAAUmURojSR5XbGfjC4f2i8gMqfY+RI9JvfdCA6PSh9TduXfUxA==" saltValue="5TPtLq2WoiRSae/yaDPnTw==" spinCount="100000" sqref="ER1810:ES1810" name="Rango2_99_11_3"/>
    <protectedRange algorithmName="SHA-512" hashValue="XZw03RosI/l0z9FxmTtF29EdZ7P+4+ybhqoaAAUmURojSR5XbGfjC4f2i8gMqfY+RI9JvfdCA6PSh9TduXfUxA==" saltValue="5TPtLq2WoiRSae/yaDPnTw==" spinCount="100000" sqref="EV1810:EW1810" name="Rango2_99_12_5"/>
    <protectedRange algorithmName="SHA-512" hashValue="9+DNppQbWrLYYUMoJ+lyQctV2bX3Vq9kZnegLbpjTLP49It2ovUbcartuoQTeXgP+TGpY//7mDH/UQlFCKDGiA==" saltValue="KUnni6YEm00anzSSvyLqQA==" spinCount="100000" sqref="FK1810:FL1810" name="Rango2_25_7"/>
    <protectedRange algorithmName="SHA-512" hashValue="XZw03RosI/l0z9FxmTtF29EdZ7P+4+ybhqoaAAUmURojSR5XbGfjC4f2i8gMqfY+RI9JvfdCA6PSh9TduXfUxA==" saltValue="5TPtLq2WoiRSae/yaDPnTw==" spinCount="100000" sqref="FQ1810:FR1810" name="Rango2_99_13_2"/>
    <protectedRange algorithmName="SHA-512" hashValue="9+DNppQbWrLYYUMoJ+lyQctV2bX3Vq9kZnegLbpjTLP49It2ovUbcartuoQTeXgP+TGpY//7mDH/UQlFCKDGiA==" saltValue="KUnni6YEm00anzSSvyLqQA==" spinCount="100000" sqref="JC1737" name="Rango2_21_3"/>
    <protectedRange algorithmName="SHA-512" hashValue="9+DNppQbWrLYYUMoJ+lyQctV2bX3Vq9kZnegLbpjTLP49It2ovUbcartuoQTeXgP+TGpY//7mDH/UQlFCKDGiA==" saltValue="KUnni6YEm00anzSSvyLqQA==" spinCount="100000" sqref="FN1879" name="Rango2_20_12"/>
    <protectedRange algorithmName="SHA-512" hashValue="9+DNppQbWrLYYUMoJ+lyQctV2bX3Vq9kZnegLbpjTLP49It2ovUbcartuoQTeXgP+TGpY//7mDH/UQlFCKDGiA==" saltValue="KUnni6YEm00anzSSvyLqQA==" spinCount="100000" sqref="FK1879" name="Rango2_19_12"/>
    <protectedRange algorithmName="SHA-512" hashValue="9+DNppQbWrLYYUMoJ+lyQctV2bX3Vq9kZnegLbpjTLP49It2ovUbcartuoQTeXgP+TGpY//7mDH/UQlFCKDGiA==" saltValue="KUnni6YEm00anzSSvyLqQA==" spinCount="100000" sqref="FH1879" name="Rango2_18_20"/>
    <protectedRange algorithmName="SHA-512" hashValue="9+DNppQbWrLYYUMoJ+lyQctV2bX3Vq9kZnegLbpjTLP49It2ovUbcartuoQTeXgP+TGpY//7mDH/UQlFCKDGiA==" saltValue="KUnni6YEm00anzSSvyLqQA==" spinCount="100000" sqref="FE1879" name="Rango2_17_11"/>
    <protectedRange algorithmName="SHA-512" hashValue="9+DNppQbWrLYYUMoJ+lyQctV2bX3Vq9kZnegLbpjTLP49It2ovUbcartuoQTeXgP+TGpY//7mDH/UQlFCKDGiA==" saltValue="KUnni6YEm00anzSSvyLqQA==" spinCount="100000" sqref="HD1879:HI1879" name="Rango2_15_11"/>
    <protectedRange algorithmName="SHA-512" hashValue="9+DNppQbWrLYYUMoJ+lyQctV2bX3Vq9kZnegLbpjTLP49It2ovUbcartuoQTeXgP+TGpY//7mDH/UQlFCKDGiA==" saltValue="KUnni6YEm00anzSSvyLqQA==" spinCount="100000" sqref="JC1879" name="Rango2_21_4"/>
    <protectedRange algorithmName="SHA-512" hashValue="9+DNppQbWrLYYUMoJ+lyQctV2bX3Vq9kZnegLbpjTLP49It2ovUbcartuoQTeXgP+TGpY//7mDH/UQlFCKDGiA==" saltValue="KUnni6YEm00anzSSvyLqQA==" spinCount="100000" sqref="JO1880" name="Rango2_16_48"/>
    <protectedRange algorithmName="SHA-512" hashValue="D8TacORwT7iz0mF9GEucchnMHfB5er2FFjQsxyeWWyeJkM6Bt3gYQ3LbcHPxZXFpVAYtFOuTrzYOCJrlZDx16g==" saltValue="QtCzIBktdS4NZkOEGcLTRQ==" spinCount="100000" sqref="IS1881" name="Rango2_41_1_3"/>
    <protectedRange algorithmName="SHA-512" hashValue="9+DNppQbWrLYYUMoJ+lyQctV2bX3Vq9kZnegLbpjTLP49It2ovUbcartuoQTeXgP+TGpY//7mDH/UQlFCKDGiA==" saltValue="KUnni6YEm00anzSSvyLqQA==" spinCount="100000" sqref="KQ1881" name="Rango2_34_3"/>
    <protectedRange algorithmName="SHA-512" hashValue="9+DNppQbWrLYYUMoJ+lyQctV2bX3Vq9kZnegLbpjTLP49It2ovUbcartuoQTeXgP+TGpY//7mDH/UQlFCKDGiA==" saltValue="KUnni6YEm00anzSSvyLqQA==" spinCount="100000" sqref="JM1880" name="Rango2_36_4"/>
    <protectedRange algorithmName="SHA-512" hashValue="9+DNppQbWrLYYUMoJ+lyQctV2bX3Vq9kZnegLbpjTLP49It2ovUbcartuoQTeXgP+TGpY//7mDH/UQlFCKDGiA==" saltValue="KUnni6YEm00anzSSvyLqQA==" spinCount="100000" sqref="JM1881" name="Rango2_37_6"/>
    <protectedRange algorithmName="SHA-512" hashValue="9+DNppQbWrLYYUMoJ+lyQctV2bX3Vq9kZnegLbpjTLP49It2ovUbcartuoQTeXgP+TGpY//7mDH/UQlFCKDGiA==" saltValue="KUnni6YEm00anzSSvyLqQA==" spinCount="100000" sqref="JO1881" name="Rango2_38_2"/>
    <protectedRange algorithmName="SHA-512" hashValue="9+DNppQbWrLYYUMoJ+lyQctV2bX3Vq9kZnegLbpjTLP49It2ovUbcartuoQTeXgP+TGpY//7mDH/UQlFCKDGiA==" saltValue="KUnni6YEm00anzSSvyLqQA==" spinCount="100000" sqref="KW1880" name="Rango2_39_7"/>
    <protectedRange algorithmName="SHA-512" hashValue="9+DNppQbWrLYYUMoJ+lyQctV2bX3Vq9kZnegLbpjTLP49It2ovUbcartuoQTeXgP+TGpY//7mDH/UQlFCKDGiA==" saltValue="KUnni6YEm00anzSSvyLqQA==" spinCount="100000" sqref="KW1881" name="Rango2_40_5"/>
    <protectedRange algorithmName="SHA-512" hashValue="9+DNppQbWrLYYUMoJ+lyQctV2bX3Vq9kZnegLbpjTLP49It2ovUbcartuoQTeXgP+TGpY//7mDH/UQlFCKDGiA==" saltValue="KUnni6YEm00anzSSvyLqQA==" spinCount="100000" sqref="LC1880:MP1880" name="Rango2_24_6"/>
    <protectedRange algorithmName="SHA-512" hashValue="9+DNppQbWrLYYUMoJ+lyQctV2bX3Vq9kZnegLbpjTLP49It2ovUbcartuoQTeXgP+TGpY//7mDH/UQlFCKDGiA==" saltValue="KUnni6YEm00anzSSvyLqQA==" spinCount="100000" sqref="LC1881:MP1881" name="Rango2_35_4"/>
    <protectedRange algorithmName="SHA-512" hashValue="EMMPgE8t/az1rHHzaZAQIhz+GQV0k2O/tQGA96sJqEEMzz1efIRa4CcLzC7iY9CCscto3g7dwz41haOE28iXYg==" saltValue="CVzFsG4X4LXUMo7796PiDQ==" spinCount="100000" sqref="B1903" name="Rango2_10_1_10"/>
    <protectedRange algorithmName="SHA-512" hashValue="6a5oYwZw9WJcgjqXpleUXH8uaqNEuymPPpeOb7lKBc1WoM6IG/DNyDLWmj2lYwxnZO2yhl+B61kwrxD9m9AdhQ==" saltValue="tdNQPzLQd+n9Ww064QJIaQ==" spinCount="100000" sqref="I1996" name="Rango2_61_1_5"/>
    <protectedRange algorithmName="SHA-512" hashValue="EMMPgE8t/az1rHHzaZAQIhz+GQV0k2O/tQGA96sJqEEMzz1efIRa4CcLzC7iY9CCscto3g7dwz41haOE28iXYg==" saltValue="CVzFsG4X4LXUMo7796PiDQ==" spinCount="100000" sqref="L1996:M1996 J1996 B1996:H1996 C1997:C2121" name="Rango2_10_1_1"/>
    <protectedRange algorithmName="SHA-512" hashValue="6a5oYwZw9WJcgjqXpleUXH8uaqNEuymPPpeOb7lKBc1WoM6IG/DNyDLWmj2lYwxnZO2yhl+B61kwrxD9m9AdhQ==" saltValue="tdNQPzLQd+n9Ww064QJIaQ==" spinCount="100000" sqref="I1997" name="Rango2_61_1_6"/>
    <protectedRange algorithmName="SHA-512" hashValue="EMMPgE8t/az1rHHzaZAQIhz+GQV0k2O/tQGA96sJqEEMzz1efIRa4CcLzC7iY9CCscto3g7dwz41haOE28iXYg==" saltValue="CVzFsG4X4LXUMo7796PiDQ==" spinCount="100000" sqref="L1997:M1997 J1997 B1997 D1997:H1997" name="Rango2_10_1_2"/>
    <protectedRange algorithmName="SHA-512" hashValue="6a5oYwZw9WJcgjqXpleUXH8uaqNEuymPPpeOb7lKBc1WoM6IG/DNyDLWmj2lYwxnZO2yhl+B61kwrxD9m9AdhQ==" saltValue="tdNQPzLQd+n9Ww064QJIaQ==" spinCount="100000" sqref="I1998" name="Rango2_61_1_7"/>
    <protectedRange algorithmName="SHA-512" hashValue="EMMPgE8t/az1rHHzaZAQIhz+GQV0k2O/tQGA96sJqEEMzz1efIRa4CcLzC7iY9CCscto3g7dwz41haOE28iXYg==" saltValue="CVzFsG4X4LXUMo7796PiDQ==" spinCount="100000" sqref="L1998:M1998 J1998 B1998 D1998:H1998" name="Rango2_10_1_3"/>
    <protectedRange algorithmName="SHA-512" hashValue="6a5oYwZw9WJcgjqXpleUXH8uaqNEuymPPpeOb7lKBc1WoM6IG/DNyDLWmj2lYwxnZO2yhl+B61kwrxD9m9AdhQ==" saltValue="tdNQPzLQd+n9Ww064QJIaQ==" spinCount="100000" sqref="I1999" name="Rango2_61_1_8"/>
    <protectedRange algorithmName="SHA-512" hashValue="EMMPgE8t/az1rHHzaZAQIhz+GQV0k2O/tQGA96sJqEEMzz1efIRa4CcLzC7iY9CCscto3g7dwz41haOE28iXYg==" saltValue="CVzFsG4X4LXUMo7796PiDQ==" spinCount="100000" sqref="L1999:M1999 J1999 B1999 D1999:H1999" name="Rango2_10_1_11"/>
    <protectedRange algorithmName="SHA-512" hashValue="6a5oYwZw9WJcgjqXpleUXH8uaqNEuymPPpeOb7lKBc1WoM6IG/DNyDLWmj2lYwxnZO2yhl+B61kwrxD9m9AdhQ==" saltValue="tdNQPzLQd+n9Ww064QJIaQ==" spinCount="100000" sqref="I2000" name="Rango2_61_1_9"/>
    <protectedRange algorithmName="SHA-512" hashValue="EMMPgE8t/az1rHHzaZAQIhz+GQV0k2O/tQGA96sJqEEMzz1efIRa4CcLzC7iY9CCscto3g7dwz41haOE28iXYg==" saltValue="CVzFsG4X4LXUMo7796PiDQ==" spinCount="100000" sqref="L2000:M2000 J2000 B2000 D2000:H2000" name="Rango2_10_1_12"/>
    <protectedRange algorithmName="SHA-512" hashValue="6a5oYwZw9WJcgjqXpleUXH8uaqNEuymPPpeOb7lKBc1WoM6IG/DNyDLWmj2lYwxnZO2yhl+B61kwrxD9m9AdhQ==" saltValue="tdNQPzLQd+n9Ww064QJIaQ==" spinCount="100000" sqref="I2001" name="Rango2_61_1_10"/>
    <protectedRange algorithmName="SHA-512" hashValue="EMMPgE8t/az1rHHzaZAQIhz+GQV0k2O/tQGA96sJqEEMzz1efIRa4CcLzC7iY9CCscto3g7dwz41haOE28iXYg==" saltValue="CVzFsG4X4LXUMo7796PiDQ==" spinCount="100000" sqref="L2001:M2001 J2001 B2001 D2001:H2001" name="Rango2_10_1_13"/>
    <protectedRange algorithmName="SHA-512" hashValue="6a5oYwZw9WJcgjqXpleUXH8uaqNEuymPPpeOb7lKBc1WoM6IG/DNyDLWmj2lYwxnZO2yhl+B61kwrxD9m9AdhQ==" saltValue="tdNQPzLQd+n9Ww064QJIaQ==" spinCount="100000" sqref="I2002" name="Rango2_61_1_11"/>
    <protectedRange algorithmName="SHA-512" hashValue="EMMPgE8t/az1rHHzaZAQIhz+GQV0k2O/tQGA96sJqEEMzz1efIRa4CcLzC7iY9CCscto3g7dwz41haOE28iXYg==" saltValue="CVzFsG4X4LXUMo7796PiDQ==" spinCount="100000" sqref="L2002:M2002 J2002 B2002 D2002:H2002" name="Rango2_10_1_14"/>
    <protectedRange algorithmName="SHA-512" hashValue="6a5oYwZw9WJcgjqXpleUXH8uaqNEuymPPpeOb7lKBc1WoM6IG/DNyDLWmj2lYwxnZO2yhl+B61kwrxD9m9AdhQ==" saltValue="tdNQPzLQd+n9Ww064QJIaQ==" spinCount="100000" sqref="I2003" name="Rango2_61_1_12"/>
    <protectedRange algorithmName="SHA-512" hashValue="EMMPgE8t/az1rHHzaZAQIhz+GQV0k2O/tQGA96sJqEEMzz1efIRa4CcLzC7iY9CCscto3g7dwz41haOE28iXYg==" saltValue="CVzFsG4X4LXUMo7796PiDQ==" spinCount="100000" sqref="L2003:M2003 J2003 B2003 D2003:H2003" name="Rango2_10_1_15"/>
    <protectedRange algorithmName="SHA-512" hashValue="6a5oYwZw9WJcgjqXpleUXH8uaqNEuymPPpeOb7lKBc1WoM6IG/DNyDLWmj2lYwxnZO2yhl+B61kwrxD9m9AdhQ==" saltValue="tdNQPzLQd+n9Ww064QJIaQ==" spinCount="100000" sqref="I2004" name="Rango2_61_1_13"/>
    <protectedRange algorithmName="SHA-512" hashValue="EMMPgE8t/az1rHHzaZAQIhz+GQV0k2O/tQGA96sJqEEMzz1efIRa4CcLzC7iY9CCscto3g7dwz41haOE28iXYg==" saltValue="CVzFsG4X4LXUMo7796PiDQ==" spinCount="100000" sqref="L2004:M2004 B2004 D2004:H2004" name="Rango2_10_1_16"/>
    <protectedRange algorithmName="SHA-512" hashValue="6a5oYwZw9WJcgjqXpleUXH8uaqNEuymPPpeOb7lKBc1WoM6IG/DNyDLWmj2lYwxnZO2yhl+B61kwrxD9m9AdhQ==" saltValue="tdNQPzLQd+n9Ww064QJIaQ==" spinCount="100000" sqref="I2005" name="Rango2_61_1_14"/>
    <protectedRange algorithmName="SHA-512" hashValue="EMMPgE8t/az1rHHzaZAQIhz+GQV0k2O/tQGA96sJqEEMzz1efIRa4CcLzC7iY9CCscto3g7dwz41haOE28iXYg==" saltValue="CVzFsG4X4LXUMo7796PiDQ==" spinCount="100000" sqref="L2005:M2005 J2005 B2005 D2005:H2005" name="Rango2_10_1_17"/>
    <protectedRange algorithmName="SHA-512" hashValue="6a5oYwZw9WJcgjqXpleUXH8uaqNEuymPPpeOb7lKBc1WoM6IG/DNyDLWmj2lYwxnZO2yhl+B61kwrxD9m9AdhQ==" saltValue="tdNQPzLQd+n9Ww064QJIaQ==" spinCount="100000" sqref="I2006" name="Rango2_61_1_15"/>
    <protectedRange algorithmName="SHA-512" hashValue="EMMPgE8t/az1rHHzaZAQIhz+GQV0k2O/tQGA96sJqEEMzz1efIRa4CcLzC7iY9CCscto3g7dwz41haOE28iXYg==" saltValue="CVzFsG4X4LXUMo7796PiDQ==" spinCount="100000" sqref="L2006:M2006 J2006 B2006 D2006:H2006" name="Rango2_10_1_18"/>
    <protectedRange algorithmName="SHA-512" hashValue="6a5oYwZw9WJcgjqXpleUXH8uaqNEuymPPpeOb7lKBc1WoM6IG/DNyDLWmj2lYwxnZO2yhl+B61kwrxD9m9AdhQ==" saltValue="tdNQPzLQd+n9Ww064QJIaQ==" spinCount="100000" sqref="I2007:I2009" name="Rango2_61_1_16"/>
    <protectedRange algorithmName="SHA-512" hashValue="EMMPgE8t/az1rHHzaZAQIhz+GQV0k2O/tQGA96sJqEEMzz1efIRa4CcLzC7iY9CCscto3g7dwz41haOE28iXYg==" saltValue="CVzFsG4X4LXUMo7796PiDQ==" spinCount="100000" sqref="L2007:M2009 J2007:J2009 B2007:B2009 D2007:H2009" name="Rango2_10_1_19"/>
    <protectedRange algorithmName="SHA-512" hashValue="6a5oYwZw9WJcgjqXpleUXH8uaqNEuymPPpeOb7lKBc1WoM6IG/DNyDLWmj2lYwxnZO2yhl+B61kwrxD9m9AdhQ==" saltValue="tdNQPzLQd+n9Ww064QJIaQ==" spinCount="100000" sqref="I2010" name="Rango2_61_1_17"/>
    <protectedRange algorithmName="SHA-512" hashValue="EMMPgE8t/az1rHHzaZAQIhz+GQV0k2O/tQGA96sJqEEMzz1efIRa4CcLzC7iY9CCscto3g7dwz41haOE28iXYg==" saltValue="CVzFsG4X4LXUMo7796PiDQ==" spinCount="100000" sqref="L2010:M2010 J2010 B2010 D2010:H2010" name="Rango2_10_1_20"/>
    <protectedRange algorithmName="SHA-512" hashValue="6a5oYwZw9WJcgjqXpleUXH8uaqNEuymPPpeOb7lKBc1WoM6IG/DNyDLWmj2lYwxnZO2yhl+B61kwrxD9m9AdhQ==" saltValue="tdNQPzLQd+n9Ww064QJIaQ==" spinCount="100000" sqref="I2011:I2012" name="Rango2_61_1_18"/>
    <protectedRange algorithmName="SHA-512" hashValue="EMMPgE8t/az1rHHzaZAQIhz+GQV0k2O/tQGA96sJqEEMzz1efIRa4CcLzC7iY9CCscto3g7dwz41haOE28iXYg==" saltValue="CVzFsG4X4LXUMo7796PiDQ==" spinCount="100000" sqref="L2011:M2012 B2011:B2012 D2011:H2012" name="Rango2_10_1_21"/>
    <protectedRange algorithmName="SHA-512" hashValue="6a5oYwZw9WJcgjqXpleUXH8uaqNEuymPPpeOb7lKBc1WoM6IG/DNyDLWmj2lYwxnZO2yhl+B61kwrxD9m9AdhQ==" saltValue="tdNQPzLQd+n9Ww064QJIaQ==" spinCount="100000" sqref="I2013" name="Rango2_61_1_19"/>
    <protectedRange algorithmName="SHA-512" hashValue="EMMPgE8t/az1rHHzaZAQIhz+GQV0k2O/tQGA96sJqEEMzz1efIRa4CcLzC7iY9CCscto3g7dwz41haOE28iXYg==" saltValue="CVzFsG4X4LXUMo7796PiDQ==" spinCount="100000" sqref="L2013:M2013 J2013 B2013 D2013:H2013" name="Rango2_10_1_22"/>
    <protectedRange algorithmName="SHA-512" hashValue="6a5oYwZw9WJcgjqXpleUXH8uaqNEuymPPpeOb7lKBc1WoM6IG/DNyDLWmj2lYwxnZO2yhl+B61kwrxD9m9AdhQ==" saltValue="tdNQPzLQd+n9Ww064QJIaQ==" spinCount="100000" sqref="I2014" name="Rango2_61_1_20"/>
    <protectedRange algorithmName="SHA-512" hashValue="EMMPgE8t/az1rHHzaZAQIhz+GQV0k2O/tQGA96sJqEEMzz1efIRa4CcLzC7iY9CCscto3g7dwz41haOE28iXYg==" saltValue="CVzFsG4X4LXUMo7796PiDQ==" spinCount="100000" sqref="L2014:M2014 J2014 B2014 D2014:H2014" name="Rango2_10_1_23"/>
    <protectedRange algorithmName="SHA-512" hashValue="6a5oYwZw9WJcgjqXpleUXH8uaqNEuymPPpeOb7lKBc1WoM6IG/DNyDLWmj2lYwxnZO2yhl+B61kwrxD9m9AdhQ==" saltValue="tdNQPzLQd+n9Ww064QJIaQ==" spinCount="100000" sqref="I2015" name="Rango2_61_1_21"/>
    <protectedRange algorithmName="SHA-512" hashValue="EMMPgE8t/az1rHHzaZAQIhz+GQV0k2O/tQGA96sJqEEMzz1efIRa4CcLzC7iY9CCscto3g7dwz41haOE28iXYg==" saltValue="CVzFsG4X4LXUMo7796PiDQ==" spinCount="100000" sqref="L2015:M2015 J2015 B2015 D2015:H2015" name="Rango2_10_1_24"/>
    <protectedRange algorithmName="SHA-512" hashValue="6a5oYwZw9WJcgjqXpleUXH8uaqNEuymPPpeOb7lKBc1WoM6IG/DNyDLWmj2lYwxnZO2yhl+B61kwrxD9m9AdhQ==" saltValue="tdNQPzLQd+n9Ww064QJIaQ==" spinCount="100000" sqref="I2016" name="Rango2_61_1_22"/>
    <protectedRange algorithmName="SHA-512" hashValue="EMMPgE8t/az1rHHzaZAQIhz+GQV0k2O/tQGA96sJqEEMzz1efIRa4CcLzC7iY9CCscto3g7dwz41haOE28iXYg==" saltValue="CVzFsG4X4LXUMo7796PiDQ==" spinCount="100000" sqref="L2016:M2016 J2016 B2016 D2016:H2016" name="Rango2_10_1_25"/>
    <protectedRange algorithmName="SHA-512" hashValue="6a5oYwZw9WJcgjqXpleUXH8uaqNEuymPPpeOb7lKBc1WoM6IG/DNyDLWmj2lYwxnZO2yhl+B61kwrxD9m9AdhQ==" saltValue="tdNQPzLQd+n9Ww064QJIaQ==" spinCount="100000" sqref="I2017" name="Rango2_61_1_23"/>
    <protectedRange algorithmName="SHA-512" hashValue="EMMPgE8t/az1rHHzaZAQIhz+GQV0k2O/tQGA96sJqEEMzz1efIRa4CcLzC7iY9CCscto3g7dwz41haOE28iXYg==" saltValue="CVzFsG4X4LXUMo7796PiDQ==" spinCount="100000" sqref="L2017:M2017 J2017 B2017 D2017:H2017" name="Rango2_10_1_26"/>
    <protectedRange algorithmName="SHA-512" hashValue="6a5oYwZw9WJcgjqXpleUXH8uaqNEuymPPpeOb7lKBc1WoM6IG/DNyDLWmj2lYwxnZO2yhl+B61kwrxD9m9AdhQ==" saltValue="tdNQPzLQd+n9Ww064QJIaQ==" spinCount="100000" sqref="I2018" name="Rango2_61_1_24"/>
    <protectedRange algorithmName="SHA-512" hashValue="EMMPgE8t/az1rHHzaZAQIhz+GQV0k2O/tQGA96sJqEEMzz1efIRa4CcLzC7iY9CCscto3g7dwz41haOE28iXYg==" saltValue="CVzFsG4X4LXUMo7796PiDQ==" spinCount="100000" sqref="L2018:M2018 J2018 B2018 D2018:H2018" name="Rango2_10_1_27"/>
    <protectedRange algorithmName="SHA-512" hashValue="6a5oYwZw9WJcgjqXpleUXH8uaqNEuymPPpeOb7lKBc1WoM6IG/DNyDLWmj2lYwxnZO2yhl+B61kwrxD9m9AdhQ==" saltValue="tdNQPzLQd+n9Ww064QJIaQ==" spinCount="100000" sqref="I2019:I2020" name="Rango2_61_1_25"/>
    <protectedRange algorithmName="SHA-512" hashValue="EMMPgE8t/az1rHHzaZAQIhz+GQV0k2O/tQGA96sJqEEMzz1efIRa4CcLzC7iY9CCscto3g7dwz41haOE28iXYg==" saltValue="CVzFsG4X4LXUMo7796PiDQ==" spinCount="100000" sqref="L2019:M2020 J2019:J2020 B2019:B2020 D2019:H2020" name="Rango2_10_1_28"/>
    <protectedRange algorithmName="SHA-512" hashValue="6a5oYwZw9WJcgjqXpleUXH8uaqNEuymPPpeOb7lKBc1WoM6IG/DNyDLWmj2lYwxnZO2yhl+B61kwrxD9m9AdhQ==" saltValue="tdNQPzLQd+n9Ww064QJIaQ==" spinCount="100000" sqref="I2021:I2029" name="Rango2_61_1_26"/>
    <protectedRange algorithmName="SHA-512" hashValue="EMMPgE8t/az1rHHzaZAQIhz+GQV0k2O/tQGA96sJqEEMzz1efIRa4CcLzC7iY9CCscto3g7dwz41haOE28iXYg==" saltValue="CVzFsG4X4LXUMo7796PiDQ==" spinCount="100000" sqref="L2021:M2029 J2021:J2029 B2021:B2029 D2021:H2029" name="Rango2_10_1_29"/>
    <protectedRange algorithmName="SHA-512" hashValue="6a5oYwZw9WJcgjqXpleUXH8uaqNEuymPPpeOb7lKBc1WoM6IG/DNyDLWmj2lYwxnZO2yhl+B61kwrxD9m9AdhQ==" saltValue="tdNQPzLQd+n9Ww064QJIaQ==" spinCount="100000" sqref="I2030:I2031" name="Rango2_61_1_27"/>
    <protectedRange algorithmName="SHA-512" hashValue="EMMPgE8t/az1rHHzaZAQIhz+GQV0k2O/tQGA96sJqEEMzz1efIRa4CcLzC7iY9CCscto3g7dwz41haOE28iXYg==" saltValue="CVzFsG4X4LXUMo7796PiDQ==" spinCount="100000" sqref="L2030:M2031 J2030:J2031 B2030:B2031 D2030:H2031" name="Rango2_10_1_30"/>
    <protectedRange algorithmName="SHA-512" hashValue="6a5oYwZw9WJcgjqXpleUXH8uaqNEuymPPpeOb7lKBc1WoM6IG/DNyDLWmj2lYwxnZO2yhl+B61kwrxD9m9AdhQ==" saltValue="tdNQPzLQd+n9Ww064QJIaQ==" spinCount="100000" sqref="I2032" name="Rango2_61_1_28"/>
    <protectedRange algorithmName="SHA-512" hashValue="EMMPgE8t/az1rHHzaZAQIhz+GQV0k2O/tQGA96sJqEEMzz1efIRa4CcLzC7iY9CCscto3g7dwz41haOE28iXYg==" saltValue="CVzFsG4X4LXUMo7796PiDQ==" spinCount="100000" sqref="L2032:M2032 J2032 B2032 D2032:H2032" name="Rango2_10_1_31"/>
    <protectedRange algorithmName="SHA-512" hashValue="6a5oYwZw9WJcgjqXpleUXH8uaqNEuymPPpeOb7lKBc1WoM6IG/DNyDLWmj2lYwxnZO2yhl+B61kwrxD9m9AdhQ==" saltValue="tdNQPzLQd+n9Ww064QJIaQ==" spinCount="100000" sqref="I2033:I2034" name="Rango2_61_1_29"/>
    <protectedRange algorithmName="SHA-512" hashValue="EMMPgE8t/az1rHHzaZAQIhz+GQV0k2O/tQGA96sJqEEMzz1efIRa4CcLzC7iY9CCscto3g7dwz41haOE28iXYg==" saltValue="CVzFsG4X4LXUMo7796PiDQ==" spinCount="100000" sqref="L2033:M2034 J2033:J2034 B2033:B2034 D2033:H2034" name="Rango2_10_1_32"/>
    <protectedRange algorithmName="SHA-512" hashValue="6a5oYwZw9WJcgjqXpleUXH8uaqNEuymPPpeOb7lKBc1WoM6IG/DNyDLWmj2lYwxnZO2yhl+B61kwrxD9m9AdhQ==" saltValue="tdNQPzLQd+n9Ww064QJIaQ==" spinCount="100000" sqref="I2035:I2036" name="Rango2_61_1_30"/>
    <protectedRange algorithmName="SHA-512" hashValue="EMMPgE8t/az1rHHzaZAQIhz+GQV0k2O/tQGA96sJqEEMzz1efIRa4CcLzC7iY9CCscto3g7dwz41haOE28iXYg==" saltValue="CVzFsG4X4LXUMo7796PiDQ==" spinCount="100000" sqref="L2035:M2036 J2035:J2036 B2035:B2036 D2035:H2036" name="Rango2_10_1_33"/>
    <protectedRange algorithmName="SHA-512" hashValue="6a5oYwZw9WJcgjqXpleUXH8uaqNEuymPPpeOb7lKBc1WoM6IG/DNyDLWmj2lYwxnZO2yhl+B61kwrxD9m9AdhQ==" saltValue="tdNQPzLQd+n9Ww064QJIaQ==" spinCount="100000" sqref="I2037" name="Rango2_61_1_31"/>
    <protectedRange algorithmName="SHA-512" hashValue="EMMPgE8t/az1rHHzaZAQIhz+GQV0k2O/tQGA96sJqEEMzz1efIRa4CcLzC7iY9CCscto3g7dwz41haOE28iXYg==" saltValue="CVzFsG4X4LXUMo7796PiDQ==" spinCount="100000" sqref="L2037:M2037 J2037 B2037 D2037:H2037" name="Rango2_10_1_34"/>
    <protectedRange algorithmName="SHA-512" hashValue="6a5oYwZw9WJcgjqXpleUXH8uaqNEuymPPpeOb7lKBc1WoM6IG/DNyDLWmj2lYwxnZO2yhl+B61kwrxD9m9AdhQ==" saltValue="tdNQPzLQd+n9Ww064QJIaQ==" spinCount="100000" sqref="I2038" name="Rango2_61_1_32"/>
    <protectedRange algorithmName="SHA-512" hashValue="EMMPgE8t/az1rHHzaZAQIhz+GQV0k2O/tQGA96sJqEEMzz1efIRa4CcLzC7iY9CCscto3g7dwz41haOE28iXYg==" saltValue="CVzFsG4X4LXUMo7796PiDQ==" spinCount="100000" sqref="L2038:M2038 J2038 B2038 D2038:H2038" name="Rango2_10_1_35"/>
    <protectedRange algorithmName="SHA-512" hashValue="6a5oYwZw9WJcgjqXpleUXH8uaqNEuymPPpeOb7lKBc1WoM6IG/DNyDLWmj2lYwxnZO2yhl+B61kwrxD9m9AdhQ==" saltValue="tdNQPzLQd+n9Ww064QJIaQ==" spinCount="100000" sqref="I2039" name="Rango2_61_1_33"/>
    <protectedRange algorithmName="SHA-512" hashValue="EMMPgE8t/az1rHHzaZAQIhz+GQV0k2O/tQGA96sJqEEMzz1efIRa4CcLzC7iY9CCscto3g7dwz41haOE28iXYg==" saltValue="CVzFsG4X4LXUMo7796PiDQ==" spinCount="100000" sqref="L2039:M2039 J2039 B2039 D2039:H2039" name="Rango2_10_1_36"/>
    <protectedRange algorithmName="SHA-512" hashValue="6a5oYwZw9WJcgjqXpleUXH8uaqNEuymPPpeOb7lKBc1WoM6IG/DNyDLWmj2lYwxnZO2yhl+B61kwrxD9m9AdhQ==" saltValue="tdNQPzLQd+n9Ww064QJIaQ==" spinCount="100000" sqref="I2040" name="Rango2_61_1_34"/>
    <protectedRange algorithmName="SHA-512" hashValue="EMMPgE8t/az1rHHzaZAQIhz+GQV0k2O/tQGA96sJqEEMzz1efIRa4CcLzC7iY9CCscto3g7dwz41haOE28iXYg==" saltValue="CVzFsG4X4LXUMo7796PiDQ==" spinCount="100000" sqref="L2040:M2040 J2040 B2040 D2040:H2040" name="Rango2_10_1_37"/>
    <protectedRange algorithmName="SHA-512" hashValue="6a5oYwZw9WJcgjqXpleUXH8uaqNEuymPPpeOb7lKBc1WoM6IG/DNyDLWmj2lYwxnZO2yhl+B61kwrxD9m9AdhQ==" saltValue="tdNQPzLQd+n9Ww064QJIaQ==" spinCount="100000" sqref="I2041:I2042" name="Rango2_61_1_35"/>
    <protectedRange algorithmName="SHA-512" hashValue="EMMPgE8t/az1rHHzaZAQIhz+GQV0k2O/tQGA96sJqEEMzz1efIRa4CcLzC7iY9CCscto3g7dwz41haOE28iXYg==" saltValue="CVzFsG4X4LXUMo7796PiDQ==" spinCount="100000" sqref="L2041:M2042 J2041:J2042 B2041:B2042 D2041:H2042" name="Rango2_10_1_38"/>
    <protectedRange algorithmName="SHA-512" hashValue="6a5oYwZw9WJcgjqXpleUXH8uaqNEuymPPpeOb7lKBc1WoM6IG/DNyDLWmj2lYwxnZO2yhl+B61kwrxD9m9AdhQ==" saltValue="tdNQPzLQd+n9Ww064QJIaQ==" spinCount="100000" sqref="I2043:I2044" name="Rango2_61_1_36"/>
    <protectedRange algorithmName="SHA-512" hashValue="EMMPgE8t/az1rHHzaZAQIhz+GQV0k2O/tQGA96sJqEEMzz1efIRa4CcLzC7iY9CCscto3g7dwz41haOE28iXYg==" saltValue="CVzFsG4X4LXUMo7796PiDQ==" spinCount="100000" sqref="L2043:M2044 J2043:J2044 B2043:B2044 D2043:H2044" name="Rango2_10_1_39"/>
    <protectedRange algorithmName="SHA-512" hashValue="6a5oYwZw9WJcgjqXpleUXH8uaqNEuymPPpeOb7lKBc1WoM6IG/DNyDLWmj2lYwxnZO2yhl+B61kwrxD9m9AdhQ==" saltValue="tdNQPzLQd+n9Ww064QJIaQ==" spinCount="100000" sqref="I2045:I2046" name="Rango2_61_1_37"/>
    <protectedRange algorithmName="SHA-512" hashValue="EMMPgE8t/az1rHHzaZAQIhz+GQV0k2O/tQGA96sJqEEMzz1efIRa4CcLzC7iY9CCscto3g7dwz41haOE28iXYg==" saltValue="CVzFsG4X4LXUMo7796PiDQ==" spinCount="100000" sqref="L2045:M2046 J2045:J2046 B2045:B2046 D2045:H2046" name="Rango2_10_1_40"/>
    <protectedRange algorithmName="SHA-512" hashValue="6a5oYwZw9WJcgjqXpleUXH8uaqNEuymPPpeOb7lKBc1WoM6IG/DNyDLWmj2lYwxnZO2yhl+B61kwrxD9m9AdhQ==" saltValue="tdNQPzLQd+n9Ww064QJIaQ==" spinCount="100000" sqref="I2047" name="Rango2_61_1_38"/>
    <protectedRange algorithmName="SHA-512" hashValue="EMMPgE8t/az1rHHzaZAQIhz+GQV0k2O/tQGA96sJqEEMzz1efIRa4CcLzC7iY9CCscto3g7dwz41haOE28iXYg==" saltValue="CVzFsG4X4LXUMo7796PiDQ==" spinCount="100000" sqref="L2047:M2047 J2047 B2047 D2047:H2047" name="Rango2_10_1_41"/>
    <protectedRange algorithmName="SHA-512" hashValue="6a5oYwZw9WJcgjqXpleUXH8uaqNEuymPPpeOb7lKBc1WoM6IG/DNyDLWmj2lYwxnZO2yhl+B61kwrxD9m9AdhQ==" saltValue="tdNQPzLQd+n9Ww064QJIaQ==" spinCount="100000" sqref="I2048:I2053" name="Rango2_61_1_39"/>
    <protectedRange algorithmName="SHA-512" hashValue="EMMPgE8t/az1rHHzaZAQIhz+GQV0k2O/tQGA96sJqEEMzz1efIRa4CcLzC7iY9CCscto3g7dwz41haOE28iXYg==" saltValue="CVzFsG4X4LXUMo7796PiDQ==" spinCount="100000" sqref="L2048:M2053 J2048:J2053 B2048:B2053 D2048:H2053" name="Rango2_10_1_42"/>
    <protectedRange algorithmName="SHA-512" hashValue="6a5oYwZw9WJcgjqXpleUXH8uaqNEuymPPpeOb7lKBc1WoM6IG/DNyDLWmj2lYwxnZO2yhl+B61kwrxD9m9AdhQ==" saltValue="tdNQPzLQd+n9Ww064QJIaQ==" spinCount="100000" sqref="I2054:I2095" name="Rango2_61_1_40"/>
    <protectedRange algorithmName="SHA-512" hashValue="EMMPgE8t/az1rHHzaZAQIhz+GQV0k2O/tQGA96sJqEEMzz1efIRa4CcLzC7iY9CCscto3g7dwz41haOE28iXYg==" saltValue="CVzFsG4X4LXUMo7796PiDQ==" spinCount="100000" sqref="L2054:M2095 J2054:J2095 B2054:B2095 D2054:H2095" name="Rango2_10_1_43"/>
    <protectedRange algorithmName="SHA-512" hashValue="6a5oYwZw9WJcgjqXpleUXH8uaqNEuymPPpeOb7lKBc1WoM6IG/DNyDLWmj2lYwxnZO2yhl+B61kwrxD9m9AdhQ==" saltValue="tdNQPzLQd+n9Ww064QJIaQ==" spinCount="100000" sqref="I2096:I2106" name="Rango2_61_1_41"/>
    <protectedRange algorithmName="SHA-512" hashValue="EMMPgE8t/az1rHHzaZAQIhz+GQV0k2O/tQGA96sJqEEMzz1efIRa4CcLzC7iY9CCscto3g7dwz41haOE28iXYg==" saltValue="CVzFsG4X4LXUMo7796PiDQ==" spinCount="100000" sqref="L2096:M2106 J2096:J2106 B2096:B2106 D2096:H2106" name="Rango2_10_1_44"/>
    <protectedRange algorithmName="SHA-512" hashValue="XZw03RosI/l0z9FxmTtF29EdZ7P+4+ybhqoaAAUmURojSR5XbGfjC4f2i8gMqfY+RI9JvfdCA6PSh9TduXfUxA==" saltValue="5TPtLq2WoiRSae/yaDPnTw==" spinCount="100000" sqref="O1996" name="Rango2_99_2_8"/>
    <protectedRange algorithmName="SHA-512" hashValue="fPHvtIAf3pQeZUoAI9C2/vdXMHBpqqEq+67P5Ypyu4+9IWqs3yc9TZcMWQ0THLxUwqseQPyVvakuYFtCwJHsxA==" saltValue="QHIogSs2PrwAfdqa9PAOFQ==" spinCount="100000" sqref="AC1996" name="Rango2_88_5_5_1_5"/>
    <protectedRange algorithmName="SHA-512" hashValue="LEEeiU6pKqm7TAP46VGlz0q+evvFwpT/0iLpRuWuQ7MacbP0OGL1/FSmrIEOg2rb6M+Jla2bPbVWiGag27j87w==" saltValue="HEVt+pS5OloNDlqSnzGLLw==" spinCount="100000" sqref="AI1996" name="Rango2_8_7_1_7"/>
    <protectedRange algorithmName="SHA-512" hashValue="q2z5hEFmXS0v2chiPTC/VCoDWNlnhp+Xe6Ybfxe48vIsnB/KTJQxJv+pFUnCXfZ9T6vyJopuqFFNROfQTW/JUw==" saltValue="IctfdGJb5tOTpq+KPi9vww==" spinCount="100000" sqref="AE1996:AF1996" name="Rango2_88_39_1_6"/>
    <protectedRange algorithmName="SHA-512" hashValue="NUll9P9xh7KbSfMYpMxsRZLfDw/y/AzW2LSWlpXVscBDqiAxmzo71xjs+a2lh+jRa7pceOC849slke4+ZKx8LA==" saltValue="8qbkKpQ+CiQuLnqgShNvXA==" spinCount="100000" sqref="T1996" name="Rango2_88_6_1_5"/>
    <protectedRange algorithmName="SHA-512" hashValue="XZw03RosI/l0z9FxmTtF29EdZ7P+4+ybhqoaAAUmURojSR5XbGfjC4f2i8gMqfY+RI9JvfdCA6PSh9TduXfUxA==" saltValue="5TPtLq2WoiRSae/yaDPnTw==" spinCount="100000" sqref="R1996:S1996 U1996:AA1996" name="Rango2_99_4_9"/>
    <protectedRange algorithmName="SHA-512" hashValue="fMbmUM1DQ7FuAPRNvFL5mPdHUYjQnlLFhkuaxvHguaqR7aWyDxcmJs0jLYQfQKY+oyhsMb4Lew4VL6i7um3/ew==" saltValue="ydaTm0CeH8+/cYqoL/AMaQ==" spinCount="100000" sqref="AU1996 AW1996:AZ1996" name="Rango2_88_91_1_7"/>
    <protectedRange algorithmName="SHA-512" hashValue="CHipOQaT63FWw628cQcXXJRZlrbNZ7OgmnEbDx38UmmH7z19GRYEzXFiVOzHAy1OAaAbST7g2bHZHDKQp2qm3w==" saltValue="iRVuL+373yLHv0ZHzS9qog==" spinCount="100000" sqref="AL1996" name="Rango2_88_7_5_2_3"/>
    <protectedRange algorithmName="SHA-512" hashValue="NkG6oHuDGvGBEiLAAq8MEJHEfLQUMyjihfH+DBXhT+eQW0r1yri7tOJEFRM9nbOejjjXiviq9RFo7KB7wF+xJA==" saltValue="bpjB0AAANu2X/PeR3eiFkA==" spinCount="100000" sqref="AM1996:AS1996" name="Rango2_88_65_1_5"/>
    <protectedRange algorithmName="SHA-512" hashValue="RQ91b7oAw60DVtcgB2vRpial2kSdzJx5guGCTYUwXYkKrtrUHfiYnLf9R+SNpYXlJDYpyEJLhcWwP0EqNN86dQ==" saltValue="W3RbH3zrcY9sy39xNwXNxg==" spinCount="100000" sqref="BV1996:BY1996" name="Rango2_88_99_2_5"/>
    <protectedRange algorithmName="SHA-512" hashValue="XZw03RosI/l0z9FxmTtF29EdZ7P+4+ybhqoaAAUmURojSR5XbGfjC4f2i8gMqfY+RI9JvfdCA6PSh9TduXfUxA==" saltValue="5TPtLq2WoiRSae/yaDPnTw==" spinCount="100000" sqref="BR1996:BU1996 BZ1996:CB1996" name="Rango2_99_10_6"/>
    <protectedRange algorithmName="SHA-512" hashValue="XZw03RosI/l0z9FxmTtF29EdZ7P+4+ybhqoaAAUmURojSR5XbGfjC4f2i8gMqfY+RI9JvfdCA6PSh9TduXfUxA==" saltValue="5TPtLq2WoiRSae/yaDPnTw==" spinCount="100000" sqref="CE1996:CF1996" name="Rango2_99_11_4"/>
    <protectedRange algorithmName="SHA-512" hashValue="XZw03RosI/l0z9FxmTtF29EdZ7P+4+ybhqoaAAUmURojSR5XbGfjC4f2i8gMqfY+RI9JvfdCA6PSh9TduXfUxA==" saltValue="5TPtLq2WoiRSae/yaDPnTw==" spinCount="100000" sqref="CJ1996:CK1996" name="Rango2_99_12_6"/>
    <protectedRange algorithmName="SHA-512" hashValue="XZw03RosI/l0z9FxmTtF29EdZ7P+4+ybhqoaAAUmURojSR5XbGfjC4f2i8gMqfY+RI9JvfdCA6PSh9TduXfUxA==" saltValue="5TPtLq2WoiRSae/yaDPnTw==" spinCount="100000" sqref="CP1996:CQ1996" name="Rango2_99_14_7"/>
    <protectedRange algorithmName="SHA-512" hashValue="XZw03RosI/l0z9FxmTtF29EdZ7P+4+ybhqoaAAUmURojSR5XbGfjC4f2i8gMqfY+RI9JvfdCA6PSh9TduXfUxA==" saltValue="5TPtLq2WoiRSae/yaDPnTw==" spinCount="100000" sqref="CS1996:CT1996" name="Rango2_99_15_8"/>
    <protectedRange algorithmName="SHA-512" hashValue="XZw03RosI/l0z9FxmTtF29EdZ7P+4+ybhqoaAAUmURojSR5XbGfjC4f2i8gMqfY+RI9JvfdCA6PSh9TduXfUxA==" saltValue="5TPtLq2WoiRSae/yaDPnTw==" spinCount="100000" sqref="DA1996:DN1996" name="Rango2_99_17_10"/>
    <protectedRange algorithmName="SHA-512" hashValue="XZw03RosI/l0z9FxmTtF29EdZ7P+4+ybhqoaAAUmURojSR5XbGfjC4f2i8gMqfY+RI9JvfdCA6PSh9TduXfUxA==" saltValue="5TPtLq2WoiRSae/yaDPnTw==" spinCount="100000" sqref="O1997" name="Rango2_99_2_9"/>
    <protectedRange algorithmName="SHA-512" hashValue="fPHvtIAf3pQeZUoAI9C2/vdXMHBpqqEq+67P5Ypyu4+9IWqs3yc9TZcMWQ0THLxUwqseQPyVvakuYFtCwJHsxA==" saltValue="QHIogSs2PrwAfdqa9PAOFQ==" spinCount="100000" sqref="AC1997" name="Rango2_88_5_5_1_6"/>
    <protectedRange algorithmName="SHA-512" hashValue="LEEeiU6pKqm7TAP46VGlz0q+evvFwpT/0iLpRuWuQ7MacbP0OGL1/FSmrIEOg2rb6M+Jla2bPbVWiGag27j87w==" saltValue="HEVt+pS5OloNDlqSnzGLLw==" spinCount="100000" sqref="AI1997" name="Rango2_8_7_1_8"/>
    <protectedRange algorithmName="SHA-512" hashValue="q2z5hEFmXS0v2chiPTC/VCoDWNlnhp+Xe6Ybfxe48vIsnB/KTJQxJv+pFUnCXfZ9T6vyJopuqFFNROfQTW/JUw==" saltValue="IctfdGJb5tOTpq+KPi9vww==" spinCount="100000" sqref="AE1997:AF1997" name="Rango2_88_39_1_7"/>
    <protectedRange algorithmName="SHA-512" hashValue="NUll9P9xh7KbSfMYpMxsRZLfDw/y/AzW2LSWlpXVscBDqiAxmzo71xjs+a2lh+jRa7pceOC849slke4+ZKx8LA==" saltValue="8qbkKpQ+CiQuLnqgShNvXA==" spinCount="100000" sqref="T1997" name="Rango2_88_6_1_6"/>
    <protectedRange algorithmName="SHA-512" hashValue="XZw03RosI/l0z9FxmTtF29EdZ7P+4+ybhqoaAAUmURojSR5XbGfjC4f2i8gMqfY+RI9JvfdCA6PSh9TduXfUxA==" saltValue="5TPtLq2WoiRSae/yaDPnTw==" spinCount="100000" sqref="R1997:S1997 U1997:AA1997" name="Rango2_99_4_10"/>
    <protectedRange algorithmName="SHA-512" hashValue="fMbmUM1DQ7FuAPRNvFL5mPdHUYjQnlLFhkuaxvHguaqR7aWyDxcmJs0jLYQfQKY+oyhsMb4Lew4VL6i7um3/ew==" saltValue="ydaTm0CeH8+/cYqoL/AMaQ==" spinCount="100000" sqref="AU1997 AW1997:AZ1997" name="Rango2_88_91_1_9"/>
    <protectedRange algorithmName="SHA-512" hashValue="CHipOQaT63FWw628cQcXXJRZlrbNZ7OgmnEbDx38UmmH7z19GRYEzXFiVOzHAy1OAaAbST7g2bHZHDKQp2qm3w==" saltValue="iRVuL+373yLHv0ZHzS9qog==" spinCount="100000" sqref="AL1997" name="Rango2_88_7_5_2_4"/>
    <protectedRange algorithmName="SHA-512" hashValue="NkG6oHuDGvGBEiLAAq8MEJHEfLQUMyjihfH+DBXhT+eQW0r1yri7tOJEFRM9nbOejjjXiviq9RFo7KB7wF+xJA==" saltValue="bpjB0AAANu2X/PeR3eiFkA==" spinCount="100000" sqref="AM1997:AS1997" name="Rango2_88_65_1_6"/>
    <protectedRange algorithmName="SHA-512" hashValue="RQ91b7oAw60DVtcgB2vRpial2kSdzJx5guGCTYUwXYkKrtrUHfiYnLf9R+SNpYXlJDYpyEJLhcWwP0EqNN86dQ==" saltValue="W3RbH3zrcY9sy39xNwXNxg==" spinCount="100000" sqref="BV1997:BY1997" name="Rango2_88_99_2_6"/>
    <protectedRange algorithmName="SHA-512" hashValue="XZw03RosI/l0z9FxmTtF29EdZ7P+4+ybhqoaAAUmURojSR5XbGfjC4f2i8gMqfY+RI9JvfdCA6PSh9TduXfUxA==" saltValue="5TPtLq2WoiRSae/yaDPnTw==" spinCount="100000" sqref="BZ1997:CB1997 BR1997:BU1997" name="Rango2_99_10_7"/>
    <protectedRange algorithmName="SHA-512" hashValue="XZw03RosI/l0z9FxmTtF29EdZ7P+4+ybhqoaAAUmURojSR5XbGfjC4f2i8gMqfY+RI9JvfdCA6PSh9TduXfUxA==" saltValue="5TPtLq2WoiRSae/yaDPnTw==" spinCount="100000" sqref="CE1997:CF1997" name="Rango2_99_11_5"/>
    <protectedRange algorithmName="SHA-512" hashValue="XZw03RosI/l0z9FxmTtF29EdZ7P+4+ybhqoaAAUmURojSR5XbGfjC4f2i8gMqfY+RI9JvfdCA6PSh9TduXfUxA==" saltValue="5TPtLq2WoiRSae/yaDPnTw==" spinCount="100000" sqref="CJ1997:CK1997" name="Rango2_99_12_7"/>
    <protectedRange algorithmName="SHA-512" hashValue="XZw03RosI/l0z9FxmTtF29EdZ7P+4+ybhqoaAAUmURojSR5XbGfjC4f2i8gMqfY+RI9JvfdCA6PSh9TduXfUxA==" saltValue="5TPtLq2WoiRSae/yaDPnTw==" spinCount="100000" sqref="CP1997:CQ1997" name="Rango2_99_14_8"/>
    <protectedRange algorithmName="SHA-512" hashValue="XZw03RosI/l0z9FxmTtF29EdZ7P+4+ybhqoaAAUmURojSR5XbGfjC4f2i8gMqfY+RI9JvfdCA6PSh9TduXfUxA==" saltValue="5TPtLq2WoiRSae/yaDPnTw==" spinCount="100000" sqref="CS1997:CT1997" name="Rango2_99_15_9"/>
    <protectedRange algorithmName="SHA-512" hashValue="XZw03RosI/l0z9FxmTtF29EdZ7P+4+ybhqoaAAUmURojSR5XbGfjC4f2i8gMqfY+RI9JvfdCA6PSh9TduXfUxA==" saltValue="5TPtLq2WoiRSae/yaDPnTw==" spinCount="100000" sqref="DA1997:DN1997" name="Rango2_99_17_11"/>
    <protectedRange algorithmName="SHA-512" hashValue="XZw03RosI/l0z9FxmTtF29EdZ7P+4+ybhqoaAAUmURojSR5XbGfjC4f2i8gMqfY+RI9JvfdCA6PSh9TduXfUxA==" saltValue="5TPtLq2WoiRSae/yaDPnTw==" spinCount="100000" sqref="O1998" name="Rango2_99_2_10"/>
    <protectedRange algorithmName="SHA-512" hashValue="fPHvtIAf3pQeZUoAI9C2/vdXMHBpqqEq+67P5Ypyu4+9IWqs3yc9TZcMWQ0THLxUwqseQPyVvakuYFtCwJHsxA==" saltValue="QHIogSs2PrwAfdqa9PAOFQ==" spinCount="100000" sqref="AC1998" name="Rango2_88_5_5_1_7"/>
    <protectedRange algorithmName="SHA-512" hashValue="LEEeiU6pKqm7TAP46VGlz0q+evvFwpT/0iLpRuWuQ7MacbP0OGL1/FSmrIEOg2rb6M+Jla2bPbVWiGag27j87w==" saltValue="HEVt+pS5OloNDlqSnzGLLw==" spinCount="100000" sqref="AI1998" name="Rango2_8_7_1_9"/>
    <protectedRange algorithmName="SHA-512" hashValue="q2z5hEFmXS0v2chiPTC/VCoDWNlnhp+Xe6Ybfxe48vIsnB/KTJQxJv+pFUnCXfZ9T6vyJopuqFFNROfQTW/JUw==" saltValue="IctfdGJb5tOTpq+KPi9vww==" spinCount="100000" sqref="AE1998:AF1998" name="Rango2_88_39_1_8"/>
    <protectedRange algorithmName="SHA-512" hashValue="NUll9P9xh7KbSfMYpMxsRZLfDw/y/AzW2LSWlpXVscBDqiAxmzo71xjs+a2lh+jRa7pceOC849slke4+ZKx8LA==" saltValue="8qbkKpQ+CiQuLnqgShNvXA==" spinCount="100000" sqref="T1998" name="Rango2_88_6_1_7"/>
    <protectedRange algorithmName="SHA-512" hashValue="XZw03RosI/l0z9FxmTtF29EdZ7P+4+ybhqoaAAUmURojSR5XbGfjC4f2i8gMqfY+RI9JvfdCA6PSh9TduXfUxA==" saltValue="5TPtLq2WoiRSae/yaDPnTw==" spinCount="100000" sqref="R1998:S1998 U1998:AA1998" name="Rango2_99_4_11"/>
    <protectedRange algorithmName="SHA-512" hashValue="fMbmUM1DQ7FuAPRNvFL5mPdHUYjQnlLFhkuaxvHguaqR7aWyDxcmJs0jLYQfQKY+oyhsMb4Lew4VL6i7um3/ew==" saltValue="ydaTm0CeH8+/cYqoL/AMaQ==" spinCount="100000" sqref="AU1998 AW1998:AZ1998" name="Rango2_88_91_1_10"/>
    <protectedRange algorithmName="SHA-512" hashValue="CHipOQaT63FWw628cQcXXJRZlrbNZ7OgmnEbDx38UmmH7z19GRYEzXFiVOzHAy1OAaAbST7g2bHZHDKQp2qm3w==" saltValue="iRVuL+373yLHv0ZHzS9qog==" spinCount="100000" sqref="AL1998" name="Rango2_88_7_5_2_5"/>
    <protectedRange algorithmName="SHA-512" hashValue="NkG6oHuDGvGBEiLAAq8MEJHEfLQUMyjihfH+DBXhT+eQW0r1yri7tOJEFRM9nbOejjjXiviq9RFo7KB7wF+xJA==" saltValue="bpjB0AAANu2X/PeR3eiFkA==" spinCount="100000" sqref="AM1998:AS1998" name="Rango2_88_65_1_7"/>
    <protectedRange algorithmName="SHA-512" hashValue="RQ91b7oAw60DVtcgB2vRpial2kSdzJx5guGCTYUwXYkKrtrUHfiYnLf9R+SNpYXlJDYpyEJLhcWwP0EqNN86dQ==" saltValue="W3RbH3zrcY9sy39xNwXNxg==" spinCount="100000" sqref="BV1998:BY1998" name="Rango2_88_99_2_7"/>
    <protectedRange algorithmName="SHA-512" hashValue="XZw03RosI/l0z9FxmTtF29EdZ7P+4+ybhqoaAAUmURojSR5XbGfjC4f2i8gMqfY+RI9JvfdCA6PSh9TduXfUxA==" saltValue="5TPtLq2WoiRSae/yaDPnTw==" spinCount="100000" sqref="BZ1998:CB1998 BR1998:BU1998" name="Rango2_99_10_8"/>
    <protectedRange algorithmName="SHA-512" hashValue="XZw03RosI/l0z9FxmTtF29EdZ7P+4+ybhqoaAAUmURojSR5XbGfjC4f2i8gMqfY+RI9JvfdCA6PSh9TduXfUxA==" saltValue="5TPtLq2WoiRSae/yaDPnTw==" spinCount="100000" sqref="CE1998:CF1998" name="Rango2_99_11_6"/>
    <protectedRange algorithmName="SHA-512" hashValue="XZw03RosI/l0z9FxmTtF29EdZ7P+4+ybhqoaAAUmURojSR5XbGfjC4f2i8gMqfY+RI9JvfdCA6PSh9TduXfUxA==" saltValue="5TPtLq2WoiRSae/yaDPnTw==" spinCount="100000" sqref="CJ1998:CK1998" name="Rango2_99_12_9"/>
    <protectedRange algorithmName="SHA-512" hashValue="XZw03RosI/l0z9FxmTtF29EdZ7P+4+ybhqoaAAUmURojSR5XbGfjC4f2i8gMqfY+RI9JvfdCA6PSh9TduXfUxA==" saltValue="5TPtLq2WoiRSae/yaDPnTw==" spinCount="100000" sqref="CP1998:CQ1998" name="Rango2_99_14_9"/>
    <protectedRange algorithmName="SHA-512" hashValue="XZw03RosI/l0z9FxmTtF29EdZ7P+4+ybhqoaAAUmURojSR5XbGfjC4f2i8gMqfY+RI9JvfdCA6PSh9TduXfUxA==" saltValue="5TPtLq2WoiRSae/yaDPnTw==" spinCount="100000" sqref="CS1998:CT1998" name="Rango2_99_15_10"/>
    <protectedRange algorithmName="SHA-512" hashValue="XZw03RosI/l0z9FxmTtF29EdZ7P+4+ybhqoaAAUmURojSR5XbGfjC4f2i8gMqfY+RI9JvfdCA6PSh9TduXfUxA==" saltValue="5TPtLq2WoiRSae/yaDPnTw==" spinCount="100000" sqref="DA1998:DN1998" name="Rango2_99_17_12"/>
    <protectedRange algorithmName="SHA-512" hashValue="XZw03RosI/l0z9FxmTtF29EdZ7P+4+ybhqoaAAUmURojSR5XbGfjC4f2i8gMqfY+RI9JvfdCA6PSh9TduXfUxA==" saltValue="5TPtLq2WoiRSae/yaDPnTw==" spinCount="100000" sqref="O1999" name="Rango2_99_2_11"/>
    <protectedRange algorithmName="SHA-512" hashValue="fPHvtIAf3pQeZUoAI9C2/vdXMHBpqqEq+67P5Ypyu4+9IWqs3yc9TZcMWQ0THLxUwqseQPyVvakuYFtCwJHsxA==" saltValue="QHIogSs2PrwAfdqa9PAOFQ==" spinCount="100000" sqref="AC1999" name="Rango2_88_5_5_1_8"/>
    <protectedRange algorithmName="SHA-512" hashValue="LEEeiU6pKqm7TAP46VGlz0q+evvFwpT/0iLpRuWuQ7MacbP0OGL1/FSmrIEOg2rb6M+Jla2bPbVWiGag27j87w==" saltValue="HEVt+pS5OloNDlqSnzGLLw==" spinCount="100000" sqref="AI1999" name="Rango2_8_7_1_10"/>
    <protectedRange algorithmName="SHA-512" hashValue="q2z5hEFmXS0v2chiPTC/VCoDWNlnhp+Xe6Ybfxe48vIsnB/KTJQxJv+pFUnCXfZ9T6vyJopuqFFNROfQTW/JUw==" saltValue="IctfdGJb5tOTpq+KPi9vww==" spinCount="100000" sqref="AE1999:AF1999" name="Rango2_88_39_1_9"/>
    <protectedRange algorithmName="SHA-512" hashValue="NUll9P9xh7KbSfMYpMxsRZLfDw/y/AzW2LSWlpXVscBDqiAxmzo71xjs+a2lh+jRa7pceOC849slke4+ZKx8LA==" saltValue="8qbkKpQ+CiQuLnqgShNvXA==" spinCount="100000" sqref="T1999" name="Rango2_88_6_1_8"/>
    <protectedRange algorithmName="SHA-512" hashValue="XZw03RosI/l0z9FxmTtF29EdZ7P+4+ybhqoaAAUmURojSR5XbGfjC4f2i8gMqfY+RI9JvfdCA6PSh9TduXfUxA==" saltValue="5TPtLq2WoiRSae/yaDPnTw==" spinCount="100000" sqref="R1999:S1999 U1999:AA1999" name="Rango2_99_4_12"/>
    <protectedRange algorithmName="SHA-512" hashValue="fMbmUM1DQ7FuAPRNvFL5mPdHUYjQnlLFhkuaxvHguaqR7aWyDxcmJs0jLYQfQKY+oyhsMb4Lew4VL6i7um3/ew==" saltValue="ydaTm0CeH8+/cYqoL/AMaQ==" spinCount="100000" sqref="AU1999 AW1999:AZ1999" name="Rango2_88_91_1_11"/>
    <protectedRange algorithmName="SHA-512" hashValue="CHipOQaT63FWw628cQcXXJRZlrbNZ7OgmnEbDx38UmmH7z19GRYEzXFiVOzHAy1OAaAbST7g2bHZHDKQp2qm3w==" saltValue="iRVuL+373yLHv0ZHzS9qog==" spinCount="100000" sqref="AL1999" name="Rango2_88_7_5_2_6"/>
    <protectedRange algorithmName="SHA-512" hashValue="NkG6oHuDGvGBEiLAAq8MEJHEfLQUMyjihfH+DBXhT+eQW0r1yri7tOJEFRM9nbOejjjXiviq9RFo7KB7wF+xJA==" saltValue="bpjB0AAANu2X/PeR3eiFkA==" spinCount="100000" sqref="AM1999:AS1999" name="Rango2_88_65_1_8"/>
    <protectedRange algorithmName="SHA-512" hashValue="RQ91b7oAw60DVtcgB2vRpial2kSdzJx5guGCTYUwXYkKrtrUHfiYnLf9R+SNpYXlJDYpyEJLhcWwP0EqNN86dQ==" saltValue="W3RbH3zrcY9sy39xNwXNxg==" spinCount="100000" sqref="BV1999:BY1999" name="Rango2_88_99_2_8"/>
    <protectedRange algorithmName="SHA-512" hashValue="XZw03RosI/l0z9FxmTtF29EdZ7P+4+ybhqoaAAUmURojSR5XbGfjC4f2i8gMqfY+RI9JvfdCA6PSh9TduXfUxA==" saltValue="5TPtLq2WoiRSae/yaDPnTw==" spinCount="100000" sqref="BZ1999:CB1999 BR1999:BU1999" name="Rango2_99_10_9"/>
    <protectedRange algorithmName="SHA-512" hashValue="XZw03RosI/l0z9FxmTtF29EdZ7P+4+ybhqoaAAUmURojSR5XbGfjC4f2i8gMqfY+RI9JvfdCA6PSh9TduXfUxA==" saltValue="5TPtLq2WoiRSae/yaDPnTw==" spinCount="100000" sqref="CE1999:CF1999" name="Rango2_99_11_7"/>
    <protectedRange algorithmName="SHA-512" hashValue="XZw03RosI/l0z9FxmTtF29EdZ7P+4+ybhqoaAAUmURojSR5XbGfjC4f2i8gMqfY+RI9JvfdCA6PSh9TduXfUxA==" saltValue="5TPtLq2WoiRSae/yaDPnTw==" spinCount="100000" sqref="CJ1999:CK1999" name="Rango2_99_12_10"/>
    <protectedRange algorithmName="SHA-512" hashValue="XZw03RosI/l0z9FxmTtF29EdZ7P+4+ybhqoaAAUmURojSR5XbGfjC4f2i8gMqfY+RI9JvfdCA6PSh9TduXfUxA==" saltValue="5TPtLq2WoiRSae/yaDPnTw==" spinCount="100000" sqref="CP1999:CQ1999" name="Rango2_99_14_10"/>
    <protectedRange algorithmName="SHA-512" hashValue="XZw03RosI/l0z9FxmTtF29EdZ7P+4+ybhqoaAAUmURojSR5XbGfjC4f2i8gMqfY+RI9JvfdCA6PSh9TduXfUxA==" saltValue="5TPtLq2WoiRSae/yaDPnTw==" spinCount="100000" sqref="CS1999:CT1999" name="Rango2_99_15_11"/>
    <protectedRange algorithmName="SHA-512" hashValue="XZw03RosI/l0z9FxmTtF29EdZ7P+4+ybhqoaAAUmURojSR5XbGfjC4f2i8gMqfY+RI9JvfdCA6PSh9TduXfUxA==" saltValue="5TPtLq2WoiRSae/yaDPnTw==" spinCount="100000" sqref="DA1999:DN1999" name="Rango2_99_17_13"/>
    <protectedRange algorithmName="SHA-512" hashValue="XZw03RosI/l0z9FxmTtF29EdZ7P+4+ybhqoaAAUmURojSR5XbGfjC4f2i8gMqfY+RI9JvfdCA6PSh9TduXfUxA==" saltValue="5TPtLq2WoiRSae/yaDPnTw==" spinCount="100000" sqref="O2000" name="Rango2_99_2_12"/>
    <protectedRange algorithmName="SHA-512" hashValue="fPHvtIAf3pQeZUoAI9C2/vdXMHBpqqEq+67P5Ypyu4+9IWqs3yc9TZcMWQ0THLxUwqseQPyVvakuYFtCwJHsxA==" saltValue="QHIogSs2PrwAfdqa9PAOFQ==" spinCount="100000" sqref="AC2000" name="Rango2_88_5_5_1_9"/>
    <protectedRange algorithmName="SHA-512" hashValue="LEEeiU6pKqm7TAP46VGlz0q+evvFwpT/0iLpRuWuQ7MacbP0OGL1/FSmrIEOg2rb6M+Jla2bPbVWiGag27j87w==" saltValue="HEVt+pS5OloNDlqSnzGLLw==" spinCount="100000" sqref="AI2000" name="Rango2_8_7_1_11"/>
    <protectedRange algorithmName="SHA-512" hashValue="q2z5hEFmXS0v2chiPTC/VCoDWNlnhp+Xe6Ybfxe48vIsnB/KTJQxJv+pFUnCXfZ9T6vyJopuqFFNROfQTW/JUw==" saltValue="IctfdGJb5tOTpq+KPi9vww==" spinCount="100000" sqref="AE2000:AF2000" name="Rango2_88_39_1_10"/>
    <protectedRange algorithmName="SHA-512" hashValue="NUll9P9xh7KbSfMYpMxsRZLfDw/y/AzW2LSWlpXVscBDqiAxmzo71xjs+a2lh+jRa7pceOC849slke4+ZKx8LA==" saltValue="8qbkKpQ+CiQuLnqgShNvXA==" spinCount="100000" sqref="T2000" name="Rango2_88_6_1_9"/>
    <protectedRange algorithmName="SHA-512" hashValue="XZw03RosI/l0z9FxmTtF29EdZ7P+4+ybhqoaAAUmURojSR5XbGfjC4f2i8gMqfY+RI9JvfdCA6PSh9TduXfUxA==" saltValue="5TPtLq2WoiRSae/yaDPnTw==" spinCount="100000" sqref="R2000:S2000 U2000:AA2000" name="Rango2_99_4_13"/>
    <protectedRange algorithmName="SHA-512" hashValue="fMbmUM1DQ7FuAPRNvFL5mPdHUYjQnlLFhkuaxvHguaqR7aWyDxcmJs0jLYQfQKY+oyhsMb4Lew4VL6i7um3/ew==" saltValue="ydaTm0CeH8+/cYqoL/AMaQ==" spinCount="100000" sqref="AU2000 AW2000:AZ2000" name="Rango2_88_91_1_12"/>
    <protectedRange algorithmName="SHA-512" hashValue="CHipOQaT63FWw628cQcXXJRZlrbNZ7OgmnEbDx38UmmH7z19GRYEzXFiVOzHAy1OAaAbST7g2bHZHDKQp2qm3w==" saltValue="iRVuL+373yLHv0ZHzS9qog==" spinCount="100000" sqref="AL2000" name="Rango2_88_7_5_2_7"/>
    <protectedRange algorithmName="SHA-512" hashValue="NkG6oHuDGvGBEiLAAq8MEJHEfLQUMyjihfH+DBXhT+eQW0r1yri7tOJEFRM9nbOejjjXiviq9RFo7KB7wF+xJA==" saltValue="bpjB0AAANu2X/PeR3eiFkA==" spinCount="100000" sqref="AM2000:AS2000" name="Rango2_88_65_1_9"/>
    <protectedRange algorithmName="SHA-512" hashValue="RQ91b7oAw60DVtcgB2vRpial2kSdzJx5guGCTYUwXYkKrtrUHfiYnLf9R+SNpYXlJDYpyEJLhcWwP0EqNN86dQ==" saltValue="W3RbH3zrcY9sy39xNwXNxg==" spinCount="100000" sqref="BV2000:BY2000" name="Rango2_88_99_2_9"/>
    <protectedRange algorithmName="SHA-512" hashValue="XZw03RosI/l0z9FxmTtF29EdZ7P+4+ybhqoaAAUmURojSR5XbGfjC4f2i8gMqfY+RI9JvfdCA6PSh9TduXfUxA==" saltValue="5TPtLq2WoiRSae/yaDPnTw==" spinCount="100000" sqref="BZ2000:CB2000 BR2000:BU2000" name="Rango2_99_10_10"/>
    <protectedRange algorithmName="SHA-512" hashValue="XZw03RosI/l0z9FxmTtF29EdZ7P+4+ybhqoaAAUmURojSR5XbGfjC4f2i8gMqfY+RI9JvfdCA6PSh9TduXfUxA==" saltValue="5TPtLq2WoiRSae/yaDPnTw==" spinCount="100000" sqref="CE2000:CF2000" name="Rango2_99_11_8"/>
    <protectedRange algorithmName="SHA-512" hashValue="XZw03RosI/l0z9FxmTtF29EdZ7P+4+ybhqoaAAUmURojSR5XbGfjC4f2i8gMqfY+RI9JvfdCA6PSh9TduXfUxA==" saltValue="5TPtLq2WoiRSae/yaDPnTw==" spinCount="100000" sqref="CJ2000:CK2000" name="Rango2_99_12_11"/>
    <protectedRange algorithmName="SHA-512" hashValue="XZw03RosI/l0z9FxmTtF29EdZ7P+4+ybhqoaAAUmURojSR5XbGfjC4f2i8gMqfY+RI9JvfdCA6PSh9TduXfUxA==" saltValue="5TPtLq2WoiRSae/yaDPnTw==" spinCount="100000" sqref="CP2000:CQ2000" name="Rango2_99_14_11"/>
    <protectedRange algorithmName="SHA-512" hashValue="XZw03RosI/l0z9FxmTtF29EdZ7P+4+ybhqoaAAUmURojSR5XbGfjC4f2i8gMqfY+RI9JvfdCA6PSh9TduXfUxA==" saltValue="5TPtLq2WoiRSae/yaDPnTw==" spinCount="100000" sqref="CS2000:CT2000" name="Rango2_99_15_12"/>
    <protectedRange algorithmName="SHA-512" hashValue="XZw03RosI/l0z9FxmTtF29EdZ7P+4+ybhqoaAAUmURojSR5XbGfjC4f2i8gMqfY+RI9JvfdCA6PSh9TduXfUxA==" saltValue="5TPtLq2WoiRSae/yaDPnTw==" spinCount="100000" sqref="DA2000:DN2000" name="Rango2_99_17_14"/>
    <protectedRange algorithmName="SHA-512" hashValue="XZw03RosI/l0z9FxmTtF29EdZ7P+4+ybhqoaAAUmURojSR5XbGfjC4f2i8gMqfY+RI9JvfdCA6PSh9TduXfUxA==" saltValue="5TPtLq2WoiRSae/yaDPnTw==" spinCount="100000" sqref="O2001" name="Rango2_99_2_13"/>
    <protectedRange algorithmName="SHA-512" hashValue="fPHvtIAf3pQeZUoAI9C2/vdXMHBpqqEq+67P5Ypyu4+9IWqs3yc9TZcMWQ0THLxUwqseQPyVvakuYFtCwJHsxA==" saltValue="QHIogSs2PrwAfdqa9PAOFQ==" spinCount="100000" sqref="AC2001" name="Rango2_88_5_5_1_10"/>
    <protectedRange algorithmName="SHA-512" hashValue="LEEeiU6pKqm7TAP46VGlz0q+evvFwpT/0iLpRuWuQ7MacbP0OGL1/FSmrIEOg2rb6M+Jla2bPbVWiGag27j87w==" saltValue="HEVt+pS5OloNDlqSnzGLLw==" spinCount="100000" sqref="AI2001" name="Rango2_8_7_1_12"/>
    <protectedRange algorithmName="SHA-512" hashValue="q2z5hEFmXS0v2chiPTC/VCoDWNlnhp+Xe6Ybfxe48vIsnB/KTJQxJv+pFUnCXfZ9T6vyJopuqFFNROfQTW/JUw==" saltValue="IctfdGJb5tOTpq+KPi9vww==" spinCount="100000" sqref="AE2001:AF2001" name="Rango2_88_39_1_11"/>
    <protectedRange algorithmName="SHA-512" hashValue="NUll9P9xh7KbSfMYpMxsRZLfDw/y/AzW2LSWlpXVscBDqiAxmzo71xjs+a2lh+jRa7pceOC849slke4+ZKx8LA==" saltValue="8qbkKpQ+CiQuLnqgShNvXA==" spinCount="100000" sqref="T2001" name="Rango2_88_6_1_10"/>
    <protectedRange algorithmName="SHA-512" hashValue="XZw03RosI/l0z9FxmTtF29EdZ7P+4+ybhqoaAAUmURojSR5XbGfjC4f2i8gMqfY+RI9JvfdCA6PSh9TduXfUxA==" saltValue="5TPtLq2WoiRSae/yaDPnTw==" spinCount="100000" sqref="R2001:S2001 U2001:AA2001" name="Rango2_99_4_14"/>
    <protectedRange algorithmName="SHA-512" hashValue="fMbmUM1DQ7FuAPRNvFL5mPdHUYjQnlLFhkuaxvHguaqR7aWyDxcmJs0jLYQfQKY+oyhsMb4Lew4VL6i7um3/ew==" saltValue="ydaTm0CeH8+/cYqoL/AMaQ==" spinCount="100000" sqref="AU2001 AW2001:AZ2001" name="Rango2_88_91_1_13"/>
    <protectedRange algorithmName="SHA-512" hashValue="CHipOQaT63FWw628cQcXXJRZlrbNZ7OgmnEbDx38UmmH7z19GRYEzXFiVOzHAy1OAaAbST7g2bHZHDKQp2qm3w==" saltValue="iRVuL+373yLHv0ZHzS9qog==" spinCount="100000" sqref="AL2001" name="Rango2_88_7_5_2_8"/>
    <protectedRange algorithmName="SHA-512" hashValue="NkG6oHuDGvGBEiLAAq8MEJHEfLQUMyjihfH+DBXhT+eQW0r1yri7tOJEFRM9nbOejjjXiviq9RFo7KB7wF+xJA==" saltValue="bpjB0AAANu2X/PeR3eiFkA==" spinCount="100000" sqref="AM2001:AS2001" name="Rango2_88_65_1_10"/>
    <protectedRange algorithmName="SHA-512" hashValue="RQ91b7oAw60DVtcgB2vRpial2kSdzJx5guGCTYUwXYkKrtrUHfiYnLf9R+SNpYXlJDYpyEJLhcWwP0EqNN86dQ==" saltValue="W3RbH3zrcY9sy39xNwXNxg==" spinCount="100000" sqref="BV2001:BY2001" name="Rango2_88_99_2_10"/>
    <protectedRange algorithmName="SHA-512" hashValue="XZw03RosI/l0z9FxmTtF29EdZ7P+4+ybhqoaAAUmURojSR5XbGfjC4f2i8gMqfY+RI9JvfdCA6PSh9TduXfUxA==" saltValue="5TPtLq2WoiRSae/yaDPnTw==" spinCount="100000" sqref="BZ2001:CB2001 BR2001:BU2001" name="Rango2_99_10_11"/>
    <protectedRange algorithmName="SHA-512" hashValue="XZw03RosI/l0z9FxmTtF29EdZ7P+4+ybhqoaAAUmURojSR5XbGfjC4f2i8gMqfY+RI9JvfdCA6PSh9TduXfUxA==" saltValue="5TPtLq2WoiRSae/yaDPnTw==" spinCount="100000" sqref="CE2001:CF2001" name="Rango2_99_11_9"/>
    <protectedRange algorithmName="SHA-512" hashValue="XZw03RosI/l0z9FxmTtF29EdZ7P+4+ybhqoaAAUmURojSR5XbGfjC4f2i8gMqfY+RI9JvfdCA6PSh9TduXfUxA==" saltValue="5TPtLq2WoiRSae/yaDPnTw==" spinCount="100000" sqref="CJ2001:CK2001" name="Rango2_99_12_12"/>
    <protectedRange algorithmName="SHA-512" hashValue="XZw03RosI/l0z9FxmTtF29EdZ7P+4+ybhqoaAAUmURojSR5XbGfjC4f2i8gMqfY+RI9JvfdCA6PSh9TduXfUxA==" saltValue="5TPtLq2WoiRSae/yaDPnTw==" spinCount="100000" sqref="CP2001:CQ2001" name="Rango2_99_14_13"/>
    <protectedRange algorithmName="SHA-512" hashValue="XZw03RosI/l0z9FxmTtF29EdZ7P+4+ybhqoaAAUmURojSR5XbGfjC4f2i8gMqfY+RI9JvfdCA6PSh9TduXfUxA==" saltValue="5TPtLq2WoiRSae/yaDPnTw==" spinCount="100000" sqref="CS2001:CT2001" name="Rango2_99_15_13"/>
    <protectedRange algorithmName="SHA-512" hashValue="XZw03RosI/l0z9FxmTtF29EdZ7P+4+ybhqoaAAUmURojSR5XbGfjC4f2i8gMqfY+RI9JvfdCA6PSh9TduXfUxA==" saltValue="5TPtLq2WoiRSae/yaDPnTw==" spinCount="100000" sqref="DA2001:DN2001" name="Rango2_99_17_15"/>
    <protectedRange algorithmName="SHA-512" hashValue="XZw03RosI/l0z9FxmTtF29EdZ7P+4+ybhqoaAAUmURojSR5XbGfjC4f2i8gMqfY+RI9JvfdCA6PSh9TduXfUxA==" saltValue="5TPtLq2WoiRSae/yaDPnTw==" spinCount="100000" sqref="O2002" name="Rango2_99_2_14"/>
    <protectedRange algorithmName="SHA-512" hashValue="fPHvtIAf3pQeZUoAI9C2/vdXMHBpqqEq+67P5Ypyu4+9IWqs3yc9TZcMWQ0THLxUwqseQPyVvakuYFtCwJHsxA==" saltValue="QHIogSs2PrwAfdqa9PAOFQ==" spinCount="100000" sqref="AC2002" name="Rango2_88_5_5_1_11"/>
    <protectedRange algorithmName="SHA-512" hashValue="LEEeiU6pKqm7TAP46VGlz0q+evvFwpT/0iLpRuWuQ7MacbP0OGL1/FSmrIEOg2rb6M+Jla2bPbVWiGag27j87w==" saltValue="HEVt+pS5OloNDlqSnzGLLw==" spinCount="100000" sqref="AI2002" name="Rango2_8_7_1_13"/>
    <protectedRange algorithmName="SHA-512" hashValue="q2z5hEFmXS0v2chiPTC/VCoDWNlnhp+Xe6Ybfxe48vIsnB/KTJQxJv+pFUnCXfZ9T6vyJopuqFFNROfQTW/JUw==" saltValue="IctfdGJb5tOTpq+KPi9vww==" spinCount="100000" sqref="AE2002:AF2002" name="Rango2_88_39_1_12"/>
    <protectedRange algorithmName="SHA-512" hashValue="NUll9P9xh7KbSfMYpMxsRZLfDw/y/AzW2LSWlpXVscBDqiAxmzo71xjs+a2lh+jRa7pceOC849slke4+ZKx8LA==" saltValue="8qbkKpQ+CiQuLnqgShNvXA==" spinCount="100000" sqref="T2002" name="Rango2_88_6_1_11"/>
    <protectedRange algorithmName="SHA-512" hashValue="XZw03RosI/l0z9FxmTtF29EdZ7P+4+ybhqoaAAUmURojSR5XbGfjC4f2i8gMqfY+RI9JvfdCA6PSh9TduXfUxA==" saltValue="5TPtLq2WoiRSae/yaDPnTw==" spinCount="100000" sqref="R2002:S2002 U2002:AA2002" name="Rango2_99_4_15"/>
    <protectedRange algorithmName="SHA-512" hashValue="fMbmUM1DQ7FuAPRNvFL5mPdHUYjQnlLFhkuaxvHguaqR7aWyDxcmJs0jLYQfQKY+oyhsMb4Lew4VL6i7um3/ew==" saltValue="ydaTm0CeH8+/cYqoL/AMaQ==" spinCount="100000" sqref="AU2002 AW2002:AZ2002" name="Rango2_88_91_1_14"/>
    <protectedRange algorithmName="SHA-512" hashValue="CHipOQaT63FWw628cQcXXJRZlrbNZ7OgmnEbDx38UmmH7z19GRYEzXFiVOzHAy1OAaAbST7g2bHZHDKQp2qm3w==" saltValue="iRVuL+373yLHv0ZHzS9qog==" spinCount="100000" sqref="AL2002" name="Rango2_88_7_5_2_9"/>
    <protectedRange algorithmName="SHA-512" hashValue="NkG6oHuDGvGBEiLAAq8MEJHEfLQUMyjihfH+DBXhT+eQW0r1yri7tOJEFRM9nbOejjjXiviq9RFo7KB7wF+xJA==" saltValue="bpjB0AAANu2X/PeR3eiFkA==" spinCount="100000" sqref="AM2002:AS2002" name="Rango2_88_65_1_11"/>
    <protectedRange algorithmName="SHA-512" hashValue="RQ91b7oAw60DVtcgB2vRpial2kSdzJx5guGCTYUwXYkKrtrUHfiYnLf9R+SNpYXlJDYpyEJLhcWwP0EqNN86dQ==" saltValue="W3RbH3zrcY9sy39xNwXNxg==" spinCount="100000" sqref="BV2002:BY2002" name="Rango2_88_99_2_11"/>
    <protectedRange algorithmName="SHA-512" hashValue="XZw03RosI/l0z9FxmTtF29EdZ7P+4+ybhqoaAAUmURojSR5XbGfjC4f2i8gMqfY+RI9JvfdCA6PSh9TduXfUxA==" saltValue="5TPtLq2WoiRSae/yaDPnTw==" spinCount="100000" sqref="BZ2002:CB2002 BR2002:BU2002" name="Rango2_99_10_12"/>
    <protectedRange algorithmName="SHA-512" hashValue="XZw03RosI/l0z9FxmTtF29EdZ7P+4+ybhqoaAAUmURojSR5XbGfjC4f2i8gMqfY+RI9JvfdCA6PSh9TduXfUxA==" saltValue="5TPtLq2WoiRSae/yaDPnTw==" spinCount="100000" sqref="CE2002:CF2002" name="Rango2_99_11_10"/>
    <protectedRange algorithmName="SHA-512" hashValue="XZw03RosI/l0z9FxmTtF29EdZ7P+4+ybhqoaAAUmURojSR5XbGfjC4f2i8gMqfY+RI9JvfdCA6PSh9TduXfUxA==" saltValue="5TPtLq2WoiRSae/yaDPnTw==" spinCount="100000" sqref="CJ2002:CK2002" name="Rango2_99_12_13"/>
    <protectedRange algorithmName="SHA-512" hashValue="XZw03RosI/l0z9FxmTtF29EdZ7P+4+ybhqoaAAUmURojSR5XbGfjC4f2i8gMqfY+RI9JvfdCA6PSh9TduXfUxA==" saltValue="5TPtLq2WoiRSae/yaDPnTw==" spinCount="100000" sqref="CP2002:CQ2002" name="Rango2_99_14_14"/>
    <protectedRange algorithmName="SHA-512" hashValue="XZw03RosI/l0z9FxmTtF29EdZ7P+4+ybhqoaAAUmURojSR5XbGfjC4f2i8gMqfY+RI9JvfdCA6PSh9TduXfUxA==" saltValue="5TPtLq2WoiRSae/yaDPnTw==" spinCount="100000" sqref="CS2002:CT2002" name="Rango2_99_15_14"/>
    <protectedRange algorithmName="SHA-512" hashValue="XZw03RosI/l0z9FxmTtF29EdZ7P+4+ybhqoaAAUmURojSR5XbGfjC4f2i8gMqfY+RI9JvfdCA6PSh9TduXfUxA==" saltValue="5TPtLq2WoiRSae/yaDPnTw==" spinCount="100000" sqref="DA2002:DN2002" name="Rango2_99_17_16"/>
    <protectedRange algorithmName="SHA-512" hashValue="XZw03RosI/l0z9FxmTtF29EdZ7P+4+ybhqoaAAUmURojSR5XbGfjC4f2i8gMqfY+RI9JvfdCA6PSh9TduXfUxA==" saltValue="5TPtLq2WoiRSae/yaDPnTw==" spinCount="100000" sqref="O2003" name="Rango2_99_2_15"/>
    <protectedRange algorithmName="SHA-512" hashValue="fPHvtIAf3pQeZUoAI9C2/vdXMHBpqqEq+67P5Ypyu4+9IWqs3yc9TZcMWQ0THLxUwqseQPyVvakuYFtCwJHsxA==" saltValue="QHIogSs2PrwAfdqa9PAOFQ==" spinCount="100000" sqref="AC2003" name="Rango2_88_5_5_1_12"/>
    <protectedRange algorithmName="SHA-512" hashValue="LEEeiU6pKqm7TAP46VGlz0q+evvFwpT/0iLpRuWuQ7MacbP0OGL1/FSmrIEOg2rb6M+Jla2bPbVWiGag27j87w==" saltValue="HEVt+pS5OloNDlqSnzGLLw==" spinCount="100000" sqref="AI2003" name="Rango2_8_7_1_14"/>
    <protectedRange algorithmName="SHA-512" hashValue="q2z5hEFmXS0v2chiPTC/VCoDWNlnhp+Xe6Ybfxe48vIsnB/KTJQxJv+pFUnCXfZ9T6vyJopuqFFNROfQTW/JUw==" saltValue="IctfdGJb5tOTpq+KPi9vww==" spinCount="100000" sqref="AE2003:AF2003" name="Rango2_88_39_1_13"/>
    <protectedRange algorithmName="SHA-512" hashValue="NUll9P9xh7KbSfMYpMxsRZLfDw/y/AzW2LSWlpXVscBDqiAxmzo71xjs+a2lh+jRa7pceOC849slke4+ZKx8LA==" saltValue="8qbkKpQ+CiQuLnqgShNvXA==" spinCount="100000" sqref="T2003" name="Rango2_88_6_1_12"/>
    <protectedRange algorithmName="SHA-512" hashValue="XZw03RosI/l0z9FxmTtF29EdZ7P+4+ybhqoaAAUmURojSR5XbGfjC4f2i8gMqfY+RI9JvfdCA6PSh9TduXfUxA==" saltValue="5TPtLq2WoiRSae/yaDPnTw==" spinCount="100000" sqref="R2003:S2003 U2003:AA2003" name="Rango2_99_4_16"/>
    <protectedRange algorithmName="SHA-512" hashValue="fMbmUM1DQ7FuAPRNvFL5mPdHUYjQnlLFhkuaxvHguaqR7aWyDxcmJs0jLYQfQKY+oyhsMb4Lew4VL6i7um3/ew==" saltValue="ydaTm0CeH8+/cYqoL/AMaQ==" spinCount="100000" sqref="AU2003 AW2003:AZ2003" name="Rango2_88_91_1_15"/>
    <protectedRange algorithmName="SHA-512" hashValue="CHipOQaT63FWw628cQcXXJRZlrbNZ7OgmnEbDx38UmmH7z19GRYEzXFiVOzHAy1OAaAbST7g2bHZHDKQp2qm3w==" saltValue="iRVuL+373yLHv0ZHzS9qog==" spinCount="100000" sqref="AL2003" name="Rango2_88_7_5_2_10"/>
    <protectedRange algorithmName="SHA-512" hashValue="NkG6oHuDGvGBEiLAAq8MEJHEfLQUMyjihfH+DBXhT+eQW0r1yri7tOJEFRM9nbOejjjXiviq9RFo7KB7wF+xJA==" saltValue="bpjB0AAANu2X/PeR3eiFkA==" spinCount="100000" sqref="AM2003:AS2003" name="Rango2_88_65_1_12"/>
    <protectedRange algorithmName="SHA-512" hashValue="RQ91b7oAw60DVtcgB2vRpial2kSdzJx5guGCTYUwXYkKrtrUHfiYnLf9R+SNpYXlJDYpyEJLhcWwP0EqNN86dQ==" saltValue="W3RbH3zrcY9sy39xNwXNxg==" spinCount="100000" sqref="BV2003:BY2003" name="Rango2_88_99_2_12"/>
    <protectedRange algorithmName="SHA-512" hashValue="XZw03RosI/l0z9FxmTtF29EdZ7P+4+ybhqoaAAUmURojSR5XbGfjC4f2i8gMqfY+RI9JvfdCA6PSh9TduXfUxA==" saltValue="5TPtLq2WoiRSae/yaDPnTw==" spinCount="100000" sqref="BZ2003:CB2003 BR2003:BU2003" name="Rango2_99_10_13"/>
    <protectedRange algorithmName="SHA-512" hashValue="XZw03RosI/l0z9FxmTtF29EdZ7P+4+ybhqoaAAUmURojSR5XbGfjC4f2i8gMqfY+RI9JvfdCA6PSh9TduXfUxA==" saltValue="5TPtLq2WoiRSae/yaDPnTw==" spinCount="100000" sqref="CE2003:CF2003" name="Rango2_99_11_11"/>
    <protectedRange algorithmName="SHA-512" hashValue="XZw03RosI/l0z9FxmTtF29EdZ7P+4+ybhqoaAAUmURojSR5XbGfjC4f2i8gMqfY+RI9JvfdCA6PSh9TduXfUxA==" saltValue="5TPtLq2WoiRSae/yaDPnTw==" spinCount="100000" sqref="CJ2003:CK2003" name="Rango2_99_12_14"/>
    <protectedRange algorithmName="SHA-512" hashValue="XZw03RosI/l0z9FxmTtF29EdZ7P+4+ybhqoaAAUmURojSR5XbGfjC4f2i8gMqfY+RI9JvfdCA6PSh9TduXfUxA==" saltValue="5TPtLq2WoiRSae/yaDPnTw==" spinCount="100000" sqref="CP2003:CQ2003" name="Rango2_99_14_15"/>
    <protectedRange algorithmName="SHA-512" hashValue="XZw03RosI/l0z9FxmTtF29EdZ7P+4+ybhqoaAAUmURojSR5XbGfjC4f2i8gMqfY+RI9JvfdCA6PSh9TduXfUxA==" saltValue="5TPtLq2WoiRSae/yaDPnTw==" spinCount="100000" sqref="CS2003:CT2003" name="Rango2_99_15_15"/>
    <protectedRange algorithmName="SHA-512" hashValue="XZw03RosI/l0z9FxmTtF29EdZ7P+4+ybhqoaAAUmURojSR5XbGfjC4f2i8gMqfY+RI9JvfdCA6PSh9TduXfUxA==" saltValue="5TPtLq2WoiRSae/yaDPnTw==" spinCount="100000" sqref="DA2003:DN2003" name="Rango2_99_17_17"/>
    <protectedRange algorithmName="SHA-512" hashValue="XZw03RosI/l0z9FxmTtF29EdZ7P+4+ybhqoaAAUmURojSR5XbGfjC4f2i8gMqfY+RI9JvfdCA6PSh9TduXfUxA==" saltValue="5TPtLq2WoiRSae/yaDPnTw==" spinCount="100000" sqref="O2004" name="Rango2_99_2_16"/>
    <protectedRange algorithmName="SHA-512" hashValue="fPHvtIAf3pQeZUoAI9C2/vdXMHBpqqEq+67P5Ypyu4+9IWqs3yc9TZcMWQ0THLxUwqseQPyVvakuYFtCwJHsxA==" saltValue="QHIogSs2PrwAfdqa9PAOFQ==" spinCount="100000" sqref="AC2004" name="Rango2_88_5_5_1_13"/>
    <protectedRange algorithmName="SHA-512" hashValue="LEEeiU6pKqm7TAP46VGlz0q+evvFwpT/0iLpRuWuQ7MacbP0OGL1/FSmrIEOg2rb6M+Jla2bPbVWiGag27j87w==" saltValue="HEVt+pS5OloNDlqSnzGLLw==" spinCount="100000" sqref="AI2004" name="Rango2_8_7_1_15"/>
    <protectedRange algorithmName="SHA-512" hashValue="q2z5hEFmXS0v2chiPTC/VCoDWNlnhp+Xe6Ybfxe48vIsnB/KTJQxJv+pFUnCXfZ9T6vyJopuqFFNROfQTW/JUw==" saltValue="IctfdGJb5tOTpq+KPi9vww==" spinCount="100000" sqref="AE2004:AF2004" name="Rango2_88_39_1_14"/>
    <protectedRange algorithmName="SHA-512" hashValue="NUll9P9xh7KbSfMYpMxsRZLfDw/y/AzW2LSWlpXVscBDqiAxmzo71xjs+a2lh+jRa7pceOC849slke4+ZKx8LA==" saltValue="8qbkKpQ+CiQuLnqgShNvXA==" spinCount="100000" sqref="T2004" name="Rango2_88_6_1_13"/>
    <protectedRange algorithmName="SHA-512" hashValue="XZw03RosI/l0z9FxmTtF29EdZ7P+4+ybhqoaAAUmURojSR5XbGfjC4f2i8gMqfY+RI9JvfdCA6PSh9TduXfUxA==" saltValue="5TPtLq2WoiRSae/yaDPnTw==" spinCount="100000" sqref="R2004:S2004 U2004:AA2004" name="Rango2_99_4_17"/>
    <protectedRange algorithmName="SHA-512" hashValue="fMbmUM1DQ7FuAPRNvFL5mPdHUYjQnlLFhkuaxvHguaqR7aWyDxcmJs0jLYQfQKY+oyhsMb4Lew4VL6i7um3/ew==" saltValue="ydaTm0CeH8+/cYqoL/AMaQ==" spinCount="100000" sqref="AU2004 AW2004:AZ2004" name="Rango2_88_91_1_16"/>
    <protectedRange algorithmName="SHA-512" hashValue="CHipOQaT63FWw628cQcXXJRZlrbNZ7OgmnEbDx38UmmH7z19GRYEzXFiVOzHAy1OAaAbST7g2bHZHDKQp2qm3w==" saltValue="iRVuL+373yLHv0ZHzS9qog==" spinCount="100000" sqref="AL2004" name="Rango2_88_7_5_2_11"/>
    <protectedRange algorithmName="SHA-512" hashValue="NkG6oHuDGvGBEiLAAq8MEJHEfLQUMyjihfH+DBXhT+eQW0r1yri7tOJEFRM9nbOejjjXiviq9RFo7KB7wF+xJA==" saltValue="bpjB0AAANu2X/PeR3eiFkA==" spinCount="100000" sqref="AM2004:AS2004" name="Rango2_88_65_1_13"/>
    <protectedRange algorithmName="SHA-512" hashValue="RQ91b7oAw60DVtcgB2vRpial2kSdzJx5guGCTYUwXYkKrtrUHfiYnLf9R+SNpYXlJDYpyEJLhcWwP0EqNN86dQ==" saltValue="W3RbH3zrcY9sy39xNwXNxg==" spinCount="100000" sqref="BV2004:BY2004" name="Rango2_88_99_2_13"/>
    <protectedRange algorithmName="SHA-512" hashValue="XZw03RosI/l0z9FxmTtF29EdZ7P+4+ybhqoaAAUmURojSR5XbGfjC4f2i8gMqfY+RI9JvfdCA6PSh9TduXfUxA==" saltValue="5TPtLq2WoiRSae/yaDPnTw==" spinCount="100000" sqref="BZ2004:CB2004 BR2004:BU2004" name="Rango2_99_10_14"/>
    <protectedRange algorithmName="SHA-512" hashValue="XZw03RosI/l0z9FxmTtF29EdZ7P+4+ybhqoaAAUmURojSR5XbGfjC4f2i8gMqfY+RI9JvfdCA6PSh9TduXfUxA==" saltValue="5TPtLq2WoiRSae/yaDPnTw==" spinCount="100000" sqref="CE2004:CF2004" name="Rango2_99_11_12"/>
    <protectedRange algorithmName="SHA-512" hashValue="XZw03RosI/l0z9FxmTtF29EdZ7P+4+ybhqoaAAUmURojSR5XbGfjC4f2i8gMqfY+RI9JvfdCA6PSh9TduXfUxA==" saltValue="5TPtLq2WoiRSae/yaDPnTw==" spinCount="100000" sqref="CJ2004:CK2004" name="Rango2_99_12_15"/>
    <protectedRange algorithmName="SHA-512" hashValue="XZw03RosI/l0z9FxmTtF29EdZ7P+4+ybhqoaAAUmURojSR5XbGfjC4f2i8gMqfY+RI9JvfdCA6PSh9TduXfUxA==" saltValue="5TPtLq2WoiRSae/yaDPnTw==" spinCount="100000" sqref="CP2004:CQ2004" name="Rango2_99_14_16"/>
    <protectedRange algorithmName="SHA-512" hashValue="XZw03RosI/l0z9FxmTtF29EdZ7P+4+ybhqoaAAUmURojSR5XbGfjC4f2i8gMqfY+RI9JvfdCA6PSh9TduXfUxA==" saltValue="5TPtLq2WoiRSae/yaDPnTw==" spinCount="100000" sqref="CS2004:CT2004" name="Rango2_99_15_16"/>
    <protectedRange algorithmName="SHA-512" hashValue="XZw03RosI/l0z9FxmTtF29EdZ7P+4+ybhqoaAAUmURojSR5XbGfjC4f2i8gMqfY+RI9JvfdCA6PSh9TduXfUxA==" saltValue="5TPtLq2WoiRSae/yaDPnTw==" spinCount="100000" sqref="DA2004:DN2004" name="Rango2_99_17_18"/>
    <protectedRange algorithmName="SHA-512" hashValue="XZw03RosI/l0z9FxmTtF29EdZ7P+4+ybhqoaAAUmURojSR5XbGfjC4f2i8gMqfY+RI9JvfdCA6PSh9TduXfUxA==" saltValue="5TPtLq2WoiRSae/yaDPnTw==" spinCount="100000" sqref="O2005" name="Rango2_99_2_17"/>
    <protectedRange algorithmName="SHA-512" hashValue="fPHvtIAf3pQeZUoAI9C2/vdXMHBpqqEq+67P5Ypyu4+9IWqs3yc9TZcMWQ0THLxUwqseQPyVvakuYFtCwJHsxA==" saltValue="QHIogSs2PrwAfdqa9PAOFQ==" spinCount="100000" sqref="AC2005" name="Rango2_88_5_5_1_14"/>
    <protectedRange algorithmName="SHA-512" hashValue="LEEeiU6pKqm7TAP46VGlz0q+evvFwpT/0iLpRuWuQ7MacbP0OGL1/FSmrIEOg2rb6M+Jla2bPbVWiGag27j87w==" saltValue="HEVt+pS5OloNDlqSnzGLLw==" spinCount="100000" sqref="AI2005" name="Rango2_8_7_1_16"/>
    <protectedRange algorithmName="SHA-512" hashValue="q2z5hEFmXS0v2chiPTC/VCoDWNlnhp+Xe6Ybfxe48vIsnB/KTJQxJv+pFUnCXfZ9T6vyJopuqFFNROfQTW/JUw==" saltValue="IctfdGJb5tOTpq+KPi9vww==" spinCount="100000" sqref="AE2005:AF2005" name="Rango2_88_39_1_15"/>
    <protectedRange algorithmName="SHA-512" hashValue="NUll9P9xh7KbSfMYpMxsRZLfDw/y/AzW2LSWlpXVscBDqiAxmzo71xjs+a2lh+jRa7pceOC849slke4+ZKx8LA==" saltValue="8qbkKpQ+CiQuLnqgShNvXA==" spinCount="100000" sqref="T2005" name="Rango2_88_6_1_14"/>
    <protectedRange algorithmName="SHA-512" hashValue="XZw03RosI/l0z9FxmTtF29EdZ7P+4+ybhqoaAAUmURojSR5XbGfjC4f2i8gMqfY+RI9JvfdCA6PSh9TduXfUxA==" saltValue="5TPtLq2WoiRSae/yaDPnTw==" spinCount="100000" sqref="R2005:S2005 U2005:AA2005" name="Rango2_99_4_18"/>
    <protectedRange algorithmName="SHA-512" hashValue="fMbmUM1DQ7FuAPRNvFL5mPdHUYjQnlLFhkuaxvHguaqR7aWyDxcmJs0jLYQfQKY+oyhsMb4Lew4VL6i7um3/ew==" saltValue="ydaTm0CeH8+/cYqoL/AMaQ==" spinCount="100000" sqref="AU2005 AW2005:AZ2005" name="Rango2_88_91_1_17"/>
    <protectedRange algorithmName="SHA-512" hashValue="CHipOQaT63FWw628cQcXXJRZlrbNZ7OgmnEbDx38UmmH7z19GRYEzXFiVOzHAy1OAaAbST7g2bHZHDKQp2qm3w==" saltValue="iRVuL+373yLHv0ZHzS9qog==" spinCount="100000" sqref="AL2005" name="Rango2_88_7_5_2_12"/>
    <protectedRange algorithmName="SHA-512" hashValue="NkG6oHuDGvGBEiLAAq8MEJHEfLQUMyjihfH+DBXhT+eQW0r1yri7tOJEFRM9nbOejjjXiviq9RFo7KB7wF+xJA==" saltValue="bpjB0AAANu2X/PeR3eiFkA==" spinCount="100000" sqref="AM2005:AS2005" name="Rango2_88_65_1_14"/>
    <protectedRange algorithmName="SHA-512" hashValue="RQ91b7oAw60DVtcgB2vRpial2kSdzJx5guGCTYUwXYkKrtrUHfiYnLf9R+SNpYXlJDYpyEJLhcWwP0EqNN86dQ==" saltValue="W3RbH3zrcY9sy39xNwXNxg==" spinCount="100000" sqref="BV2005:BY2005" name="Rango2_88_99_2_14"/>
    <protectedRange algorithmName="SHA-512" hashValue="XZw03RosI/l0z9FxmTtF29EdZ7P+4+ybhqoaAAUmURojSR5XbGfjC4f2i8gMqfY+RI9JvfdCA6PSh9TduXfUxA==" saltValue="5TPtLq2WoiRSae/yaDPnTw==" spinCount="100000" sqref="BZ2005:CB2005 BR2005:BU2005" name="Rango2_99_10_15"/>
    <protectedRange algorithmName="SHA-512" hashValue="XZw03RosI/l0z9FxmTtF29EdZ7P+4+ybhqoaAAUmURojSR5XbGfjC4f2i8gMqfY+RI9JvfdCA6PSh9TduXfUxA==" saltValue="5TPtLq2WoiRSae/yaDPnTw==" spinCount="100000" sqref="CE2005:CF2005" name="Rango2_99_11_13"/>
    <protectedRange algorithmName="SHA-512" hashValue="XZw03RosI/l0z9FxmTtF29EdZ7P+4+ybhqoaAAUmURojSR5XbGfjC4f2i8gMqfY+RI9JvfdCA6PSh9TduXfUxA==" saltValue="5TPtLq2WoiRSae/yaDPnTw==" spinCount="100000" sqref="CJ2005:CK2005" name="Rango2_99_12_16"/>
    <protectedRange algorithmName="SHA-512" hashValue="XZw03RosI/l0z9FxmTtF29EdZ7P+4+ybhqoaAAUmURojSR5XbGfjC4f2i8gMqfY+RI9JvfdCA6PSh9TduXfUxA==" saltValue="5TPtLq2WoiRSae/yaDPnTw==" spinCount="100000" sqref="CP2005:CQ2005" name="Rango2_99_14_17"/>
    <protectedRange algorithmName="SHA-512" hashValue="XZw03RosI/l0z9FxmTtF29EdZ7P+4+ybhqoaAAUmURojSR5XbGfjC4f2i8gMqfY+RI9JvfdCA6PSh9TduXfUxA==" saltValue="5TPtLq2WoiRSae/yaDPnTw==" spinCount="100000" sqref="CS2005:CT2005" name="Rango2_99_15_17"/>
    <protectedRange algorithmName="SHA-512" hashValue="XZw03RosI/l0z9FxmTtF29EdZ7P+4+ybhqoaAAUmURojSR5XbGfjC4f2i8gMqfY+RI9JvfdCA6PSh9TduXfUxA==" saltValue="5TPtLq2WoiRSae/yaDPnTw==" spinCount="100000" sqref="DA2005:DN2005" name="Rango2_99_17_19"/>
    <protectedRange algorithmName="SHA-512" hashValue="XZw03RosI/l0z9FxmTtF29EdZ7P+4+ybhqoaAAUmURojSR5XbGfjC4f2i8gMqfY+RI9JvfdCA6PSh9TduXfUxA==" saltValue="5TPtLq2WoiRSae/yaDPnTw==" spinCount="100000" sqref="O2006" name="Rango2_99_2_18"/>
    <protectedRange algorithmName="SHA-512" hashValue="LEEeiU6pKqm7TAP46VGlz0q+evvFwpT/0iLpRuWuQ7MacbP0OGL1/FSmrIEOg2rb6M+Jla2bPbVWiGag27j87w==" saltValue="HEVt+pS5OloNDlqSnzGLLw==" spinCount="100000" sqref="AI2006" name="Rango2_8_7_1_17"/>
    <protectedRange algorithmName="SHA-512" hashValue="q2z5hEFmXS0v2chiPTC/VCoDWNlnhp+Xe6Ybfxe48vIsnB/KTJQxJv+pFUnCXfZ9T6vyJopuqFFNROfQTW/JUw==" saltValue="IctfdGJb5tOTpq+KPi9vww==" spinCount="100000" sqref="AE2006:AF2006" name="Rango2_88_39_1_16"/>
    <protectedRange algorithmName="SHA-512" hashValue="NUll9P9xh7KbSfMYpMxsRZLfDw/y/AzW2LSWlpXVscBDqiAxmzo71xjs+a2lh+jRa7pceOC849slke4+ZKx8LA==" saltValue="8qbkKpQ+CiQuLnqgShNvXA==" spinCount="100000" sqref="T2006" name="Rango2_88_6_1_15"/>
    <protectedRange algorithmName="SHA-512" hashValue="XZw03RosI/l0z9FxmTtF29EdZ7P+4+ybhqoaAAUmURojSR5XbGfjC4f2i8gMqfY+RI9JvfdCA6PSh9TduXfUxA==" saltValue="5TPtLq2WoiRSae/yaDPnTw==" spinCount="100000" sqref="R2006:S2006 U2006:AA2006" name="Rango2_99_4_19"/>
    <protectedRange algorithmName="SHA-512" hashValue="AYYX88LSDB6RDNMvSqt0KPGWPjBqTk56tMxTOlv5QD61MGTKAAQnSnudvNDWPN0Bbllh2qRQC+P5uq7goxjdrw==" saltValue="i/iPMewnks1FoXYOjKMEVg==" spinCount="100000" sqref="AB2006" name="Rango2_87_6_2_2"/>
    <protectedRange algorithmName="SHA-512" hashValue="fMbmUM1DQ7FuAPRNvFL5mPdHUYjQnlLFhkuaxvHguaqR7aWyDxcmJs0jLYQfQKY+oyhsMb4Lew4VL6i7um3/ew==" saltValue="ydaTm0CeH8+/cYqoL/AMaQ==" spinCount="100000" sqref="AU2006 AW2006:AZ2006" name="Rango2_88_91_1_18"/>
    <protectedRange algorithmName="SHA-512" hashValue="CHipOQaT63FWw628cQcXXJRZlrbNZ7OgmnEbDx38UmmH7z19GRYEzXFiVOzHAy1OAaAbST7g2bHZHDKQp2qm3w==" saltValue="iRVuL+373yLHv0ZHzS9qog==" spinCount="100000" sqref="AL2006" name="Rango2_88_7_5_2_13"/>
    <protectedRange algorithmName="SHA-512" hashValue="NkG6oHuDGvGBEiLAAq8MEJHEfLQUMyjihfH+DBXhT+eQW0r1yri7tOJEFRM9nbOejjjXiviq9RFo7KB7wF+xJA==" saltValue="bpjB0AAANu2X/PeR3eiFkA==" spinCount="100000" sqref="AM2006:AS2006" name="Rango2_88_65_1_15"/>
    <protectedRange algorithmName="SHA-512" hashValue="RQ91b7oAw60DVtcgB2vRpial2kSdzJx5guGCTYUwXYkKrtrUHfiYnLf9R+SNpYXlJDYpyEJLhcWwP0EqNN86dQ==" saltValue="W3RbH3zrcY9sy39xNwXNxg==" spinCount="100000" sqref="BV2006:BY2006" name="Rango2_88_99_2_15"/>
    <protectedRange algorithmName="SHA-512" hashValue="XZw03RosI/l0z9FxmTtF29EdZ7P+4+ybhqoaAAUmURojSR5XbGfjC4f2i8gMqfY+RI9JvfdCA6PSh9TduXfUxA==" saltValue="5TPtLq2WoiRSae/yaDPnTw==" spinCount="100000" sqref="BZ2006:CB2006 BR2006:BU2006" name="Rango2_99_10_16"/>
    <protectedRange algorithmName="SHA-512" hashValue="XZw03RosI/l0z9FxmTtF29EdZ7P+4+ybhqoaAAUmURojSR5XbGfjC4f2i8gMqfY+RI9JvfdCA6PSh9TduXfUxA==" saltValue="5TPtLq2WoiRSae/yaDPnTw==" spinCount="100000" sqref="CE2006:CF2006" name="Rango2_99_11_14"/>
    <protectedRange algorithmName="SHA-512" hashValue="XZw03RosI/l0z9FxmTtF29EdZ7P+4+ybhqoaAAUmURojSR5XbGfjC4f2i8gMqfY+RI9JvfdCA6PSh9TduXfUxA==" saltValue="5TPtLq2WoiRSae/yaDPnTw==" spinCount="100000" sqref="CJ2006:CK2006" name="Rango2_99_12_17"/>
    <protectedRange algorithmName="SHA-512" hashValue="XZw03RosI/l0z9FxmTtF29EdZ7P+4+ybhqoaAAUmURojSR5XbGfjC4f2i8gMqfY+RI9JvfdCA6PSh9TduXfUxA==" saltValue="5TPtLq2WoiRSae/yaDPnTw==" spinCount="100000" sqref="CP2006:CQ2006" name="Rango2_99_14_19"/>
    <protectedRange algorithmName="SHA-512" hashValue="XZw03RosI/l0z9FxmTtF29EdZ7P+4+ybhqoaAAUmURojSR5XbGfjC4f2i8gMqfY+RI9JvfdCA6PSh9TduXfUxA==" saltValue="5TPtLq2WoiRSae/yaDPnTw==" spinCount="100000" sqref="CS2006:CT2006" name="Rango2_99_15_18"/>
    <protectedRange algorithmName="SHA-512" hashValue="XZw03RosI/l0z9FxmTtF29EdZ7P+4+ybhqoaAAUmURojSR5XbGfjC4f2i8gMqfY+RI9JvfdCA6PSh9TduXfUxA==" saltValue="5TPtLq2WoiRSae/yaDPnTw==" spinCount="100000" sqref="DA2006:DN2006" name="Rango2_99_17_20"/>
    <protectedRange algorithmName="SHA-512" hashValue="XZw03RosI/l0z9FxmTtF29EdZ7P+4+ybhqoaAAUmURojSR5XbGfjC4f2i8gMqfY+RI9JvfdCA6PSh9TduXfUxA==" saltValue="5TPtLq2WoiRSae/yaDPnTw==" spinCount="100000" sqref="O2007:O2009" name="Rango2_99_2_19"/>
    <protectedRange algorithmName="SHA-512" hashValue="fPHvtIAf3pQeZUoAI9C2/vdXMHBpqqEq+67P5Ypyu4+9IWqs3yc9TZcMWQ0THLxUwqseQPyVvakuYFtCwJHsxA==" saltValue="QHIogSs2PrwAfdqa9PAOFQ==" spinCount="100000" sqref="AC2007:AC2009" name="Rango2_88_5_5_1_15"/>
    <protectedRange algorithmName="SHA-512" hashValue="LEEeiU6pKqm7TAP46VGlz0q+evvFwpT/0iLpRuWuQ7MacbP0OGL1/FSmrIEOg2rb6M+Jla2bPbVWiGag27j87w==" saltValue="HEVt+pS5OloNDlqSnzGLLw==" spinCount="100000" sqref="AI2007:AI2009" name="Rango2_8_7_1_18"/>
    <protectedRange algorithmName="SHA-512" hashValue="q2z5hEFmXS0v2chiPTC/VCoDWNlnhp+Xe6Ybfxe48vIsnB/KTJQxJv+pFUnCXfZ9T6vyJopuqFFNROfQTW/JUw==" saltValue="IctfdGJb5tOTpq+KPi9vww==" spinCount="100000" sqref="AE2007:AF2009" name="Rango2_88_39_1_17"/>
    <protectedRange algorithmName="SHA-512" hashValue="NUll9P9xh7KbSfMYpMxsRZLfDw/y/AzW2LSWlpXVscBDqiAxmzo71xjs+a2lh+jRa7pceOC849slke4+ZKx8LA==" saltValue="8qbkKpQ+CiQuLnqgShNvXA==" spinCount="100000" sqref="T2007:T2009" name="Rango2_88_6_1_16"/>
    <protectedRange algorithmName="SHA-512" hashValue="XZw03RosI/l0z9FxmTtF29EdZ7P+4+ybhqoaAAUmURojSR5XbGfjC4f2i8gMqfY+RI9JvfdCA6PSh9TduXfUxA==" saltValue="5TPtLq2WoiRSae/yaDPnTw==" spinCount="100000" sqref="R2007:S2009 U2007:X2009 Z2007:AA2009" name="Rango2_99_4_20"/>
    <protectedRange algorithmName="SHA-512" hashValue="AYYX88LSDB6RDNMvSqt0KPGWPjBqTk56tMxTOlv5QD61MGTKAAQnSnudvNDWPN0Bbllh2qRQC+P5uq7goxjdrw==" saltValue="i/iPMewnks1FoXYOjKMEVg==" spinCount="100000" sqref="AB2007" name="Rango2_87_6_1_1_1"/>
    <protectedRange algorithmName="SHA-512" hashValue="XZw03RosI/l0z9FxmTtF29EdZ7P+4+ybhqoaAAUmURojSR5XbGfjC4f2i8gMqfY+RI9JvfdCA6PSh9TduXfUxA==" saltValue="5TPtLq2WoiRSae/yaDPnTw==" spinCount="100000" sqref="Y2008:Y2009" name="Rango2_99_2_2_1"/>
    <protectedRange algorithmName="SHA-512" hashValue="AYYX88LSDB6RDNMvSqt0KPGWPjBqTk56tMxTOlv5QD61MGTKAAQnSnudvNDWPN0Bbllh2qRQC+P5uq7goxjdrw==" saltValue="i/iPMewnks1FoXYOjKMEVg==" spinCount="100000" sqref="AB2008:AB2009" name="Rango2_87_6_2_1_1"/>
    <protectedRange algorithmName="SHA-512" hashValue="fMbmUM1DQ7FuAPRNvFL5mPdHUYjQnlLFhkuaxvHguaqR7aWyDxcmJs0jLYQfQKY+oyhsMb4Lew4VL6i7um3/ew==" saltValue="ydaTm0CeH8+/cYqoL/AMaQ==" spinCount="100000" sqref="AU2007:AU2009 AW2007:AZ2009" name="Rango2_88_91_1_19"/>
    <protectedRange algorithmName="SHA-512" hashValue="CHipOQaT63FWw628cQcXXJRZlrbNZ7OgmnEbDx38UmmH7z19GRYEzXFiVOzHAy1OAaAbST7g2bHZHDKQp2qm3w==" saltValue="iRVuL+373yLHv0ZHzS9qog==" spinCount="100000" sqref="AL2007:AL2009" name="Rango2_88_7_5_2_14"/>
    <protectedRange algorithmName="SHA-512" hashValue="NkG6oHuDGvGBEiLAAq8MEJHEfLQUMyjihfH+DBXhT+eQW0r1yri7tOJEFRM9nbOejjjXiviq9RFo7KB7wF+xJA==" saltValue="bpjB0AAANu2X/PeR3eiFkA==" spinCount="100000" sqref="AM2007:AS2009" name="Rango2_88_65_1_16"/>
    <protectedRange algorithmName="SHA-512" hashValue="RQ91b7oAw60DVtcgB2vRpial2kSdzJx5guGCTYUwXYkKrtrUHfiYnLf9R+SNpYXlJDYpyEJLhcWwP0EqNN86dQ==" saltValue="W3RbH3zrcY9sy39xNwXNxg==" spinCount="100000" sqref="BV2007:BY2009" name="Rango2_88_99_2_16"/>
    <protectedRange algorithmName="SHA-512" hashValue="XZw03RosI/l0z9FxmTtF29EdZ7P+4+ybhqoaAAUmURojSR5XbGfjC4f2i8gMqfY+RI9JvfdCA6PSh9TduXfUxA==" saltValue="5TPtLq2WoiRSae/yaDPnTw==" spinCount="100000" sqref="BZ2007:CB2009 BR2007:BU2009" name="Rango2_99_10_17"/>
    <protectedRange algorithmName="SHA-512" hashValue="XZw03RosI/l0z9FxmTtF29EdZ7P+4+ybhqoaAAUmURojSR5XbGfjC4f2i8gMqfY+RI9JvfdCA6PSh9TduXfUxA==" saltValue="5TPtLq2WoiRSae/yaDPnTw==" spinCount="100000" sqref="CE2007:CF2009" name="Rango2_99_11_15"/>
    <protectedRange algorithmName="SHA-512" hashValue="XZw03RosI/l0z9FxmTtF29EdZ7P+4+ybhqoaAAUmURojSR5XbGfjC4f2i8gMqfY+RI9JvfdCA6PSh9TduXfUxA==" saltValue="5TPtLq2WoiRSae/yaDPnTw==" spinCount="100000" sqref="CJ2007:CK2009" name="Rango2_99_12_18"/>
    <protectedRange algorithmName="SHA-512" hashValue="XZw03RosI/l0z9FxmTtF29EdZ7P+4+ybhqoaAAUmURojSR5XbGfjC4f2i8gMqfY+RI9JvfdCA6PSh9TduXfUxA==" saltValue="5TPtLq2WoiRSae/yaDPnTw==" spinCount="100000" sqref="CP2007:CQ2009" name="Rango2_99_14_20"/>
    <protectedRange algorithmName="SHA-512" hashValue="XZw03RosI/l0z9FxmTtF29EdZ7P+4+ybhqoaAAUmURojSR5XbGfjC4f2i8gMqfY+RI9JvfdCA6PSh9TduXfUxA==" saltValue="5TPtLq2WoiRSae/yaDPnTw==" spinCount="100000" sqref="CS2007:CT2009" name="Rango2_99_15_19"/>
    <protectedRange algorithmName="SHA-512" hashValue="XZw03RosI/l0z9FxmTtF29EdZ7P+4+ybhqoaAAUmURojSR5XbGfjC4f2i8gMqfY+RI9JvfdCA6PSh9TduXfUxA==" saltValue="5TPtLq2WoiRSae/yaDPnTw==" spinCount="100000" sqref="DA2007:DN2009" name="Rango2_99_17_21"/>
    <protectedRange algorithmName="SHA-512" hashValue="XZw03RosI/l0z9FxmTtF29EdZ7P+4+ybhqoaAAUmURojSR5XbGfjC4f2i8gMqfY+RI9JvfdCA6PSh9TduXfUxA==" saltValue="5TPtLq2WoiRSae/yaDPnTw==" spinCount="100000" sqref="O2010" name="Rango2_99_2_20"/>
    <protectedRange algorithmName="SHA-512" hashValue="fPHvtIAf3pQeZUoAI9C2/vdXMHBpqqEq+67P5Ypyu4+9IWqs3yc9TZcMWQ0THLxUwqseQPyVvakuYFtCwJHsxA==" saltValue="QHIogSs2PrwAfdqa9PAOFQ==" spinCount="100000" sqref="AC2010" name="Rango2_88_5_5_1_16"/>
    <protectedRange algorithmName="SHA-512" hashValue="LEEeiU6pKqm7TAP46VGlz0q+evvFwpT/0iLpRuWuQ7MacbP0OGL1/FSmrIEOg2rb6M+Jla2bPbVWiGag27j87w==" saltValue="HEVt+pS5OloNDlqSnzGLLw==" spinCount="100000" sqref="AI2010" name="Rango2_8_7_1_19"/>
    <protectedRange algorithmName="SHA-512" hashValue="q2z5hEFmXS0v2chiPTC/VCoDWNlnhp+Xe6Ybfxe48vIsnB/KTJQxJv+pFUnCXfZ9T6vyJopuqFFNROfQTW/JUw==" saltValue="IctfdGJb5tOTpq+KPi9vww==" spinCount="100000" sqref="AE2010:AF2010" name="Rango2_88_39_1_18"/>
    <protectedRange algorithmName="SHA-512" hashValue="NUll9P9xh7KbSfMYpMxsRZLfDw/y/AzW2LSWlpXVscBDqiAxmzo71xjs+a2lh+jRa7pceOC849slke4+ZKx8LA==" saltValue="8qbkKpQ+CiQuLnqgShNvXA==" spinCount="100000" sqref="T2010" name="Rango2_88_6_1_17"/>
    <protectedRange algorithmName="SHA-512" hashValue="XZw03RosI/l0z9FxmTtF29EdZ7P+4+ybhqoaAAUmURojSR5XbGfjC4f2i8gMqfY+RI9JvfdCA6PSh9TduXfUxA==" saltValue="5TPtLq2WoiRSae/yaDPnTw==" spinCount="100000" sqref="R2010:S2010 U2010:X2010 Z2010:AA2010" name="Rango2_99_4_21"/>
    <protectedRange algorithmName="SHA-512" hashValue="AYYX88LSDB6RDNMvSqt0KPGWPjBqTk56tMxTOlv5QD61MGTKAAQnSnudvNDWPN0Bbllh2qRQC+P5uq7goxjdrw==" saltValue="i/iPMewnks1FoXYOjKMEVg==" spinCount="100000" sqref="AB2010" name="Rango2_87_6_1_1_2"/>
    <protectedRange algorithmName="SHA-512" hashValue="fMbmUM1DQ7FuAPRNvFL5mPdHUYjQnlLFhkuaxvHguaqR7aWyDxcmJs0jLYQfQKY+oyhsMb4Lew4VL6i7um3/ew==" saltValue="ydaTm0CeH8+/cYqoL/AMaQ==" spinCount="100000" sqref="AU2010 AW2010:AZ2010" name="Rango2_88_91_1_20"/>
    <protectedRange algorithmName="SHA-512" hashValue="CHipOQaT63FWw628cQcXXJRZlrbNZ7OgmnEbDx38UmmH7z19GRYEzXFiVOzHAy1OAaAbST7g2bHZHDKQp2qm3w==" saltValue="iRVuL+373yLHv0ZHzS9qog==" spinCount="100000" sqref="AL2010" name="Rango2_88_7_5_2_15"/>
    <protectedRange algorithmName="SHA-512" hashValue="NkG6oHuDGvGBEiLAAq8MEJHEfLQUMyjihfH+DBXhT+eQW0r1yri7tOJEFRM9nbOejjjXiviq9RFo7KB7wF+xJA==" saltValue="bpjB0AAANu2X/PeR3eiFkA==" spinCount="100000" sqref="AM2010:AS2010" name="Rango2_88_65_1_17"/>
    <protectedRange algorithmName="SHA-512" hashValue="RQ91b7oAw60DVtcgB2vRpial2kSdzJx5guGCTYUwXYkKrtrUHfiYnLf9R+SNpYXlJDYpyEJLhcWwP0EqNN86dQ==" saltValue="W3RbH3zrcY9sy39xNwXNxg==" spinCount="100000" sqref="BV2010:BY2010" name="Rango2_88_99_2_17"/>
    <protectedRange algorithmName="SHA-512" hashValue="XZw03RosI/l0z9FxmTtF29EdZ7P+4+ybhqoaAAUmURojSR5XbGfjC4f2i8gMqfY+RI9JvfdCA6PSh9TduXfUxA==" saltValue="5TPtLq2WoiRSae/yaDPnTw==" spinCount="100000" sqref="BZ2010:CB2010 BR2010:BU2010" name="Rango2_99_10_18"/>
    <protectedRange algorithmName="SHA-512" hashValue="XZw03RosI/l0z9FxmTtF29EdZ7P+4+ybhqoaAAUmURojSR5XbGfjC4f2i8gMqfY+RI9JvfdCA6PSh9TduXfUxA==" saltValue="5TPtLq2WoiRSae/yaDPnTw==" spinCount="100000" sqref="CE2010:CF2010" name="Rango2_99_11_16"/>
    <protectedRange algorithmName="SHA-512" hashValue="XZw03RosI/l0z9FxmTtF29EdZ7P+4+ybhqoaAAUmURojSR5XbGfjC4f2i8gMqfY+RI9JvfdCA6PSh9TduXfUxA==" saltValue="5TPtLq2WoiRSae/yaDPnTw==" spinCount="100000" sqref="CJ2010:CK2010" name="Rango2_99_12_19"/>
    <protectedRange algorithmName="SHA-512" hashValue="XZw03RosI/l0z9FxmTtF29EdZ7P+4+ybhqoaAAUmURojSR5XbGfjC4f2i8gMqfY+RI9JvfdCA6PSh9TduXfUxA==" saltValue="5TPtLq2WoiRSae/yaDPnTw==" spinCount="100000" sqref="CP2010:CQ2010" name="Rango2_99_14_21"/>
    <protectedRange algorithmName="SHA-512" hashValue="XZw03RosI/l0z9FxmTtF29EdZ7P+4+ybhqoaAAUmURojSR5XbGfjC4f2i8gMqfY+RI9JvfdCA6PSh9TduXfUxA==" saltValue="5TPtLq2WoiRSae/yaDPnTw==" spinCount="100000" sqref="CS2010:CT2010" name="Rango2_99_15_20"/>
    <protectedRange algorithmName="SHA-512" hashValue="XZw03RosI/l0z9FxmTtF29EdZ7P+4+ybhqoaAAUmURojSR5XbGfjC4f2i8gMqfY+RI9JvfdCA6PSh9TduXfUxA==" saltValue="5TPtLq2WoiRSae/yaDPnTw==" spinCount="100000" sqref="DA2010:DN2010" name="Rango2_99_17_22"/>
    <protectedRange algorithmName="SHA-512" hashValue="XZw03RosI/l0z9FxmTtF29EdZ7P+4+ybhqoaAAUmURojSR5XbGfjC4f2i8gMqfY+RI9JvfdCA6PSh9TduXfUxA==" saltValue="5TPtLq2WoiRSae/yaDPnTw==" spinCount="100000" sqref="O2011:O2012" name="Rango2_99_2_21"/>
    <protectedRange algorithmName="SHA-512" hashValue="fPHvtIAf3pQeZUoAI9C2/vdXMHBpqqEq+67P5Ypyu4+9IWqs3yc9TZcMWQ0THLxUwqseQPyVvakuYFtCwJHsxA==" saltValue="QHIogSs2PrwAfdqa9PAOFQ==" spinCount="100000" sqref="AC2011:AC2012" name="Rango2_88_5_5_1_17"/>
    <protectedRange algorithmName="SHA-512" hashValue="LEEeiU6pKqm7TAP46VGlz0q+evvFwpT/0iLpRuWuQ7MacbP0OGL1/FSmrIEOg2rb6M+Jla2bPbVWiGag27j87w==" saltValue="HEVt+pS5OloNDlqSnzGLLw==" spinCount="100000" sqref="AI2011:AI2012" name="Rango2_8_7_1_20"/>
    <protectedRange algorithmName="SHA-512" hashValue="q2z5hEFmXS0v2chiPTC/VCoDWNlnhp+Xe6Ybfxe48vIsnB/KTJQxJv+pFUnCXfZ9T6vyJopuqFFNROfQTW/JUw==" saltValue="IctfdGJb5tOTpq+KPi9vww==" spinCount="100000" sqref="AE2011:AF2012" name="Rango2_88_39_1_19"/>
    <protectedRange algorithmName="SHA-512" hashValue="NUll9P9xh7KbSfMYpMxsRZLfDw/y/AzW2LSWlpXVscBDqiAxmzo71xjs+a2lh+jRa7pceOC849slke4+ZKx8LA==" saltValue="8qbkKpQ+CiQuLnqgShNvXA==" spinCount="100000" sqref="T2011:T2012" name="Rango2_88_6_1_18"/>
    <protectedRange algorithmName="SHA-512" hashValue="XZw03RosI/l0z9FxmTtF29EdZ7P+4+ybhqoaAAUmURojSR5XbGfjC4f2i8gMqfY+RI9JvfdCA6PSh9TduXfUxA==" saltValue="5TPtLq2WoiRSae/yaDPnTw==" spinCount="100000" sqref="R2011:S2012 U2011:X2012 Z2011:AA2012" name="Rango2_99_4_22"/>
    <protectedRange algorithmName="SHA-512" hashValue="fMbmUM1DQ7FuAPRNvFL5mPdHUYjQnlLFhkuaxvHguaqR7aWyDxcmJs0jLYQfQKY+oyhsMb4Lew4VL6i7um3/ew==" saltValue="ydaTm0CeH8+/cYqoL/AMaQ==" spinCount="100000" sqref="AU2011:AU2012 AW2011:AZ2012" name="Rango2_88_91_1_21"/>
    <protectedRange algorithmName="SHA-512" hashValue="CHipOQaT63FWw628cQcXXJRZlrbNZ7OgmnEbDx38UmmH7z19GRYEzXFiVOzHAy1OAaAbST7g2bHZHDKQp2qm3w==" saltValue="iRVuL+373yLHv0ZHzS9qog==" spinCount="100000" sqref="AL2011:AL2012" name="Rango2_88_7_5_2_16"/>
    <protectedRange algorithmName="SHA-512" hashValue="NkG6oHuDGvGBEiLAAq8MEJHEfLQUMyjihfH+DBXhT+eQW0r1yri7tOJEFRM9nbOejjjXiviq9RFo7KB7wF+xJA==" saltValue="bpjB0AAANu2X/PeR3eiFkA==" spinCount="100000" sqref="AM2011:AS2012" name="Rango2_88_65_1_18"/>
    <protectedRange algorithmName="SHA-512" hashValue="RQ91b7oAw60DVtcgB2vRpial2kSdzJx5guGCTYUwXYkKrtrUHfiYnLf9R+SNpYXlJDYpyEJLhcWwP0EqNN86dQ==" saltValue="W3RbH3zrcY9sy39xNwXNxg==" spinCount="100000" sqref="BV2011:BY2012" name="Rango2_88_99_2_18"/>
    <protectedRange algorithmName="SHA-512" hashValue="XZw03RosI/l0z9FxmTtF29EdZ7P+4+ybhqoaAAUmURojSR5XbGfjC4f2i8gMqfY+RI9JvfdCA6PSh9TduXfUxA==" saltValue="5TPtLq2WoiRSae/yaDPnTw==" spinCount="100000" sqref="BZ2011:CB2012 BR2011:BU2012" name="Rango2_99_10_19"/>
    <protectedRange algorithmName="SHA-512" hashValue="XZw03RosI/l0z9FxmTtF29EdZ7P+4+ybhqoaAAUmURojSR5XbGfjC4f2i8gMqfY+RI9JvfdCA6PSh9TduXfUxA==" saltValue="5TPtLq2WoiRSae/yaDPnTw==" spinCount="100000" sqref="CE2011:CF2012" name="Rango2_99_11_17"/>
    <protectedRange algorithmName="SHA-512" hashValue="XZw03RosI/l0z9FxmTtF29EdZ7P+4+ybhqoaAAUmURojSR5XbGfjC4f2i8gMqfY+RI9JvfdCA6PSh9TduXfUxA==" saltValue="5TPtLq2WoiRSae/yaDPnTw==" spinCount="100000" sqref="CJ2011:CK2012" name="Rango2_99_12_20"/>
    <protectedRange algorithmName="SHA-512" hashValue="XZw03RosI/l0z9FxmTtF29EdZ7P+4+ybhqoaAAUmURojSR5XbGfjC4f2i8gMqfY+RI9JvfdCA6PSh9TduXfUxA==" saltValue="5TPtLq2WoiRSae/yaDPnTw==" spinCount="100000" sqref="CP2011:CQ2012" name="Rango2_99_14_22"/>
    <protectedRange algorithmName="SHA-512" hashValue="XZw03RosI/l0z9FxmTtF29EdZ7P+4+ybhqoaAAUmURojSR5XbGfjC4f2i8gMqfY+RI9JvfdCA6PSh9TduXfUxA==" saltValue="5TPtLq2WoiRSae/yaDPnTw==" spinCount="100000" sqref="CS2011:CT2012" name="Rango2_99_15_21"/>
    <protectedRange algorithmName="SHA-512" hashValue="XZw03RosI/l0z9FxmTtF29EdZ7P+4+ybhqoaAAUmURojSR5XbGfjC4f2i8gMqfY+RI9JvfdCA6PSh9TduXfUxA==" saltValue="5TPtLq2WoiRSae/yaDPnTw==" spinCount="100000" sqref="DA2011:DN2012" name="Rango2_99_17_23"/>
    <protectedRange algorithmName="SHA-512" hashValue="XZw03RosI/l0z9FxmTtF29EdZ7P+4+ybhqoaAAUmURojSR5XbGfjC4f2i8gMqfY+RI9JvfdCA6PSh9TduXfUxA==" saltValue="5TPtLq2WoiRSae/yaDPnTw==" spinCount="100000" sqref="O2013" name="Rango2_99_2_22"/>
    <protectedRange algorithmName="SHA-512" hashValue="fPHvtIAf3pQeZUoAI9C2/vdXMHBpqqEq+67P5Ypyu4+9IWqs3yc9TZcMWQ0THLxUwqseQPyVvakuYFtCwJHsxA==" saltValue="QHIogSs2PrwAfdqa9PAOFQ==" spinCount="100000" sqref="AC2013" name="Rango2_88_5_5_1_18"/>
    <protectedRange algorithmName="SHA-512" hashValue="LEEeiU6pKqm7TAP46VGlz0q+evvFwpT/0iLpRuWuQ7MacbP0OGL1/FSmrIEOg2rb6M+Jla2bPbVWiGag27j87w==" saltValue="HEVt+pS5OloNDlqSnzGLLw==" spinCount="100000" sqref="AI2013" name="Rango2_8_7_1_21"/>
    <protectedRange algorithmName="SHA-512" hashValue="q2z5hEFmXS0v2chiPTC/VCoDWNlnhp+Xe6Ybfxe48vIsnB/KTJQxJv+pFUnCXfZ9T6vyJopuqFFNROfQTW/JUw==" saltValue="IctfdGJb5tOTpq+KPi9vww==" spinCount="100000" sqref="AE2013:AF2013" name="Rango2_88_39_1_20"/>
    <protectedRange algorithmName="SHA-512" hashValue="NUll9P9xh7KbSfMYpMxsRZLfDw/y/AzW2LSWlpXVscBDqiAxmzo71xjs+a2lh+jRa7pceOC849slke4+ZKx8LA==" saltValue="8qbkKpQ+CiQuLnqgShNvXA==" spinCount="100000" sqref="T2013" name="Rango2_88_6_1_19"/>
    <protectedRange algorithmName="SHA-512" hashValue="XZw03RosI/l0z9FxmTtF29EdZ7P+4+ybhqoaAAUmURojSR5XbGfjC4f2i8gMqfY+RI9JvfdCA6PSh9TduXfUxA==" saltValue="5TPtLq2WoiRSae/yaDPnTw==" spinCount="100000" sqref="R2013:S2013 U2013:AA2013" name="Rango2_99_4_23"/>
    <protectedRange algorithmName="SHA-512" hashValue="fMbmUM1DQ7FuAPRNvFL5mPdHUYjQnlLFhkuaxvHguaqR7aWyDxcmJs0jLYQfQKY+oyhsMb4Lew4VL6i7um3/ew==" saltValue="ydaTm0CeH8+/cYqoL/AMaQ==" spinCount="100000" sqref="AU2013 AW2013:AZ2013" name="Rango2_88_91_1_22"/>
    <protectedRange algorithmName="SHA-512" hashValue="CHipOQaT63FWw628cQcXXJRZlrbNZ7OgmnEbDx38UmmH7z19GRYEzXFiVOzHAy1OAaAbST7g2bHZHDKQp2qm3w==" saltValue="iRVuL+373yLHv0ZHzS9qog==" spinCount="100000" sqref="AL2013" name="Rango2_88_7_5_2_17"/>
    <protectedRange algorithmName="SHA-512" hashValue="NkG6oHuDGvGBEiLAAq8MEJHEfLQUMyjihfH+DBXhT+eQW0r1yri7tOJEFRM9nbOejjjXiviq9RFo7KB7wF+xJA==" saltValue="bpjB0AAANu2X/PeR3eiFkA==" spinCount="100000" sqref="AM2013:AS2013" name="Rango2_88_65_1_19"/>
    <protectedRange algorithmName="SHA-512" hashValue="RQ91b7oAw60DVtcgB2vRpial2kSdzJx5guGCTYUwXYkKrtrUHfiYnLf9R+SNpYXlJDYpyEJLhcWwP0EqNN86dQ==" saltValue="W3RbH3zrcY9sy39xNwXNxg==" spinCount="100000" sqref="BV2013:BY2013" name="Rango2_88_99_2_19"/>
    <protectedRange algorithmName="SHA-512" hashValue="XZw03RosI/l0z9FxmTtF29EdZ7P+4+ybhqoaAAUmURojSR5XbGfjC4f2i8gMqfY+RI9JvfdCA6PSh9TduXfUxA==" saltValue="5TPtLq2WoiRSae/yaDPnTw==" spinCount="100000" sqref="BZ2013:CB2013 BR2013:BU2013" name="Rango2_99_10_20"/>
    <protectedRange algorithmName="SHA-512" hashValue="XZw03RosI/l0z9FxmTtF29EdZ7P+4+ybhqoaAAUmURojSR5XbGfjC4f2i8gMqfY+RI9JvfdCA6PSh9TduXfUxA==" saltValue="5TPtLq2WoiRSae/yaDPnTw==" spinCount="100000" sqref="CE2013:CF2013" name="Rango2_99_11_18"/>
    <protectedRange algorithmName="SHA-512" hashValue="XZw03RosI/l0z9FxmTtF29EdZ7P+4+ybhqoaAAUmURojSR5XbGfjC4f2i8gMqfY+RI9JvfdCA6PSh9TduXfUxA==" saltValue="5TPtLq2WoiRSae/yaDPnTw==" spinCount="100000" sqref="CJ2013:CK2013" name="Rango2_99_12_21"/>
    <protectedRange algorithmName="SHA-512" hashValue="XZw03RosI/l0z9FxmTtF29EdZ7P+4+ybhqoaAAUmURojSR5XbGfjC4f2i8gMqfY+RI9JvfdCA6PSh9TduXfUxA==" saltValue="5TPtLq2WoiRSae/yaDPnTw==" spinCount="100000" sqref="CP2013:CQ2013" name="Rango2_99_14_23"/>
    <protectedRange algorithmName="SHA-512" hashValue="XZw03RosI/l0z9FxmTtF29EdZ7P+4+ybhqoaAAUmURojSR5XbGfjC4f2i8gMqfY+RI9JvfdCA6PSh9TduXfUxA==" saltValue="5TPtLq2WoiRSae/yaDPnTw==" spinCount="100000" sqref="CS2013:CT2013" name="Rango2_99_15_22"/>
    <protectedRange algorithmName="SHA-512" hashValue="XZw03RosI/l0z9FxmTtF29EdZ7P+4+ybhqoaAAUmURojSR5XbGfjC4f2i8gMqfY+RI9JvfdCA6PSh9TduXfUxA==" saltValue="5TPtLq2WoiRSae/yaDPnTw==" spinCount="100000" sqref="DA2013:DN2013" name="Rango2_99_17_24"/>
    <protectedRange algorithmName="SHA-512" hashValue="XZw03RosI/l0z9FxmTtF29EdZ7P+4+ybhqoaAAUmURojSR5XbGfjC4f2i8gMqfY+RI9JvfdCA6PSh9TduXfUxA==" saltValue="5TPtLq2WoiRSae/yaDPnTw==" spinCount="100000" sqref="O2014" name="Rango2_99_2_23"/>
    <protectedRange algorithmName="SHA-512" hashValue="fPHvtIAf3pQeZUoAI9C2/vdXMHBpqqEq+67P5Ypyu4+9IWqs3yc9TZcMWQ0THLxUwqseQPyVvakuYFtCwJHsxA==" saltValue="QHIogSs2PrwAfdqa9PAOFQ==" spinCount="100000" sqref="AC2014" name="Rango2_88_5_5_1_19"/>
    <protectedRange algorithmName="SHA-512" hashValue="LEEeiU6pKqm7TAP46VGlz0q+evvFwpT/0iLpRuWuQ7MacbP0OGL1/FSmrIEOg2rb6M+Jla2bPbVWiGag27j87w==" saltValue="HEVt+pS5OloNDlqSnzGLLw==" spinCount="100000" sqref="AI2014" name="Rango2_8_7_1_22"/>
    <protectedRange algorithmName="SHA-512" hashValue="q2z5hEFmXS0v2chiPTC/VCoDWNlnhp+Xe6Ybfxe48vIsnB/KTJQxJv+pFUnCXfZ9T6vyJopuqFFNROfQTW/JUw==" saltValue="IctfdGJb5tOTpq+KPi9vww==" spinCount="100000" sqref="AE2014:AF2014" name="Rango2_88_39_1_21"/>
    <protectedRange algorithmName="SHA-512" hashValue="NUll9P9xh7KbSfMYpMxsRZLfDw/y/AzW2LSWlpXVscBDqiAxmzo71xjs+a2lh+jRa7pceOC849slke4+ZKx8LA==" saltValue="8qbkKpQ+CiQuLnqgShNvXA==" spinCount="100000" sqref="T2014" name="Rango2_88_6_1_20"/>
    <protectedRange algorithmName="SHA-512" hashValue="XZw03RosI/l0z9FxmTtF29EdZ7P+4+ybhqoaAAUmURojSR5XbGfjC4f2i8gMqfY+RI9JvfdCA6PSh9TduXfUxA==" saltValue="5TPtLq2WoiRSae/yaDPnTw==" spinCount="100000" sqref="R2014:S2014 U2014:X2014 Z2014:AA2014" name="Rango2_99_4_24"/>
    <protectedRange algorithmName="SHA-512" hashValue="XZw03RosI/l0z9FxmTtF29EdZ7P+4+ybhqoaAAUmURojSR5XbGfjC4f2i8gMqfY+RI9JvfdCA6PSh9TduXfUxA==" saltValue="5TPtLq2WoiRSae/yaDPnTw==" spinCount="100000" sqref="Y2014" name="Rango2_99_2_5_1"/>
    <protectedRange algorithmName="SHA-512" hashValue="fMbmUM1DQ7FuAPRNvFL5mPdHUYjQnlLFhkuaxvHguaqR7aWyDxcmJs0jLYQfQKY+oyhsMb4Lew4VL6i7um3/ew==" saltValue="ydaTm0CeH8+/cYqoL/AMaQ==" spinCount="100000" sqref="AU2014 AW2014:AZ2014" name="Rango2_88_91_1_23"/>
    <protectedRange algorithmName="SHA-512" hashValue="CHipOQaT63FWw628cQcXXJRZlrbNZ7OgmnEbDx38UmmH7z19GRYEzXFiVOzHAy1OAaAbST7g2bHZHDKQp2qm3w==" saltValue="iRVuL+373yLHv0ZHzS9qog==" spinCount="100000" sqref="AL2014" name="Rango2_88_7_5_2_18"/>
    <protectedRange algorithmName="SHA-512" hashValue="NkG6oHuDGvGBEiLAAq8MEJHEfLQUMyjihfH+DBXhT+eQW0r1yri7tOJEFRM9nbOejjjXiviq9RFo7KB7wF+xJA==" saltValue="bpjB0AAANu2X/PeR3eiFkA==" spinCount="100000" sqref="AM2014:AS2014" name="Rango2_88_65_1_20"/>
    <protectedRange algorithmName="SHA-512" hashValue="RQ91b7oAw60DVtcgB2vRpial2kSdzJx5guGCTYUwXYkKrtrUHfiYnLf9R+SNpYXlJDYpyEJLhcWwP0EqNN86dQ==" saltValue="W3RbH3zrcY9sy39xNwXNxg==" spinCount="100000" sqref="BV2014:BY2014" name="Rango2_88_99_2_20"/>
    <protectedRange algorithmName="SHA-512" hashValue="XZw03RosI/l0z9FxmTtF29EdZ7P+4+ybhqoaAAUmURojSR5XbGfjC4f2i8gMqfY+RI9JvfdCA6PSh9TduXfUxA==" saltValue="5TPtLq2WoiRSae/yaDPnTw==" spinCount="100000" sqref="BZ2014:CB2014 BR2014:BU2014" name="Rango2_99_10_21"/>
    <protectedRange algorithmName="SHA-512" hashValue="XZw03RosI/l0z9FxmTtF29EdZ7P+4+ybhqoaAAUmURojSR5XbGfjC4f2i8gMqfY+RI9JvfdCA6PSh9TduXfUxA==" saltValue="5TPtLq2WoiRSae/yaDPnTw==" spinCount="100000" sqref="CE2014:CF2014" name="Rango2_99_11_19"/>
    <protectedRange algorithmName="SHA-512" hashValue="XZw03RosI/l0z9FxmTtF29EdZ7P+4+ybhqoaAAUmURojSR5XbGfjC4f2i8gMqfY+RI9JvfdCA6PSh9TduXfUxA==" saltValue="5TPtLq2WoiRSae/yaDPnTw==" spinCount="100000" sqref="CJ2014:CK2014" name="Rango2_99_12_22"/>
    <protectedRange algorithmName="SHA-512" hashValue="XZw03RosI/l0z9FxmTtF29EdZ7P+4+ybhqoaAAUmURojSR5XbGfjC4f2i8gMqfY+RI9JvfdCA6PSh9TduXfUxA==" saltValue="5TPtLq2WoiRSae/yaDPnTw==" spinCount="100000" sqref="CP2014:CQ2014" name="Rango2_99_14_24"/>
    <protectedRange algorithmName="SHA-512" hashValue="XZw03RosI/l0z9FxmTtF29EdZ7P+4+ybhqoaAAUmURojSR5XbGfjC4f2i8gMqfY+RI9JvfdCA6PSh9TduXfUxA==" saltValue="5TPtLq2WoiRSae/yaDPnTw==" spinCount="100000" sqref="CS2014:CT2014" name="Rango2_99_15_23"/>
    <protectedRange algorithmName="SHA-512" hashValue="XZw03RosI/l0z9FxmTtF29EdZ7P+4+ybhqoaAAUmURojSR5XbGfjC4f2i8gMqfY+RI9JvfdCA6PSh9TduXfUxA==" saltValue="5TPtLq2WoiRSae/yaDPnTw==" spinCount="100000" sqref="DA2014:DN2014" name="Rango2_99_17_25"/>
    <protectedRange algorithmName="SHA-512" hashValue="XZw03RosI/l0z9FxmTtF29EdZ7P+4+ybhqoaAAUmURojSR5XbGfjC4f2i8gMqfY+RI9JvfdCA6PSh9TduXfUxA==" saltValue="5TPtLq2WoiRSae/yaDPnTw==" spinCount="100000" sqref="O2015" name="Rango2_99_2_24"/>
    <protectedRange algorithmName="SHA-512" hashValue="fPHvtIAf3pQeZUoAI9C2/vdXMHBpqqEq+67P5Ypyu4+9IWqs3yc9TZcMWQ0THLxUwqseQPyVvakuYFtCwJHsxA==" saltValue="QHIogSs2PrwAfdqa9PAOFQ==" spinCount="100000" sqref="AC2015" name="Rango2_88_5_5_1_20"/>
    <protectedRange algorithmName="SHA-512" hashValue="LEEeiU6pKqm7TAP46VGlz0q+evvFwpT/0iLpRuWuQ7MacbP0OGL1/FSmrIEOg2rb6M+Jla2bPbVWiGag27j87w==" saltValue="HEVt+pS5OloNDlqSnzGLLw==" spinCount="100000" sqref="AI2015" name="Rango2_8_7_1_23"/>
    <protectedRange algorithmName="SHA-512" hashValue="q2z5hEFmXS0v2chiPTC/VCoDWNlnhp+Xe6Ybfxe48vIsnB/KTJQxJv+pFUnCXfZ9T6vyJopuqFFNROfQTW/JUw==" saltValue="IctfdGJb5tOTpq+KPi9vww==" spinCount="100000" sqref="AE2015:AF2015" name="Rango2_88_39_1_22"/>
    <protectedRange algorithmName="SHA-512" hashValue="NUll9P9xh7KbSfMYpMxsRZLfDw/y/AzW2LSWlpXVscBDqiAxmzo71xjs+a2lh+jRa7pceOC849slke4+ZKx8LA==" saltValue="8qbkKpQ+CiQuLnqgShNvXA==" spinCount="100000" sqref="T2015" name="Rango2_88_6_1_21"/>
    <protectedRange algorithmName="SHA-512" hashValue="XZw03RosI/l0z9FxmTtF29EdZ7P+4+ybhqoaAAUmURojSR5XbGfjC4f2i8gMqfY+RI9JvfdCA6PSh9TduXfUxA==" saltValue="5TPtLq2WoiRSae/yaDPnTw==" spinCount="100000" sqref="R2015:S2015 U2015:X2015 Z2015:AA2015" name="Rango2_99_4_25"/>
    <protectedRange algorithmName="SHA-512" hashValue="XZw03RosI/l0z9FxmTtF29EdZ7P+4+ybhqoaAAUmURojSR5XbGfjC4f2i8gMqfY+RI9JvfdCA6PSh9TduXfUxA==" saltValue="5TPtLq2WoiRSae/yaDPnTw==" spinCount="100000" sqref="Y2015" name="Rango2_99_2_3_1"/>
    <protectedRange algorithmName="SHA-512" hashValue="fMbmUM1DQ7FuAPRNvFL5mPdHUYjQnlLFhkuaxvHguaqR7aWyDxcmJs0jLYQfQKY+oyhsMb4Lew4VL6i7um3/ew==" saltValue="ydaTm0CeH8+/cYqoL/AMaQ==" spinCount="100000" sqref="AU2015 AW2015:AZ2015" name="Rango2_88_91_1_24"/>
    <protectedRange algorithmName="SHA-512" hashValue="CHipOQaT63FWw628cQcXXJRZlrbNZ7OgmnEbDx38UmmH7z19GRYEzXFiVOzHAy1OAaAbST7g2bHZHDKQp2qm3w==" saltValue="iRVuL+373yLHv0ZHzS9qog==" spinCount="100000" sqref="AL2015" name="Rango2_88_7_5_2_19"/>
    <protectedRange algorithmName="SHA-512" hashValue="NkG6oHuDGvGBEiLAAq8MEJHEfLQUMyjihfH+DBXhT+eQW0r1yri7tOJEFRM9nbOejjjXiviq9RFo7KB7wF+xJA==" saltValue="bpjB0AAANu2X/PeR3eiFkA==" spinCount="100000" sqref="AM2015:AS2015" name="Rango2_88_65_1_21"/>
    <protectedRange algorithmName="SHA-512" hashValue="RQ91b7oAw60DVtcgB2vRpial2kSdzJx5guGCTYUwXYkKrtrUHfiYnLf9R+SNpYXlJDYpyEJLhcWwP0EqNN86dQ==" saltValue="W3RbH3zrcY9sy39xNwXNxg==" spinCount="100000" sqref="BV2015:BY2015" name="Rango2_88_99_2_21"/>
    <protectedRange algorithmName="SHA-512" hashValue="XZw03RosI/l0z9FxmTtF29EdZ7P+4+ybhqoaAAUmURojSR5XbGfjC4f2i8gMqfY+RI9JvfdCA6PSh9TduXfUxA==" saltValue="5TPtLq2WoiRSae/yaDPnTw==" spinCount="100000" sqref="BZ2015:CB2015 BR2015:BU2015" name="Rango2_99_10_22"/>
    <protectedRange algorithmName="SHA-512" hashValue="XZw03RosI/l0z9FxmTtF29EdZ7P+4+ybhqoaAAUmURojSR5XbGfjC4f2i8gMqfY+RI9JvfdCA6PSh9TduXfUxA==" saltValue="5TPtLq2WoiRSae/yaDPnTw==" spinCount="100000" sqref="CE2015:CF2015" name="Rango2_99_11_20"/>
    <protectedRange algorithmName="SHA-512" hashValue="XZw03RosI/l0z9FxmTtF29EdZ7P+4+ybhqoaAAUmURojSR5XbGfjC4f2i8gMqfY+RI9JvfdCA6PSh9TduXfUxA==" saltValue="5TPtLq2WoiRSae/yaDPnTw==" spinCount="100000" sqref="CJ2015:CK2015" name="Rango2_99_12_23"/>
    <protectedRange algorithmName="SHA-512" hashValue="XZw03RosI/l0z9FxmTtF29EdZ7P+4+ybhqoaAAUmURojSR5XbGfjC4f2i8gMqfY+RI9JvfdCA6PSh9TduXfUxA==" saltValue="5TPtLq2WoiRSae/yaDPnTw==" spinCount="100000" sqref="CP2015:CQ2015" name="Rango2_99_14_25"/>
    <protectedRange algorithmName="SHA-512" hashValue="XZw03RosI/l0z9FxmTtF29EdZ7P+4+ybhqoaAAUmURojSR5XbGfjC4f2i8gMqfY+RI9JvfdCA6PSh9TduXfUxA==" saltValue="5TPtLq2WoiRSae/yaDPnTw==" spinCount="100000" sqref="CS2015:CT2015" name="Rango2_99_15_24"/>
    <protectedRange algorithmName="SHA-512" hashValue="XZw03RosI/l0z9FxmTtF29EdZ7P+4+ybhqoaAAUmURojSR5XbGfjC4f2i8gMqfY+RI9JvfdCA6PSh9TduXfUxA==" saltValue="5TPtLq2WoiRSae/yaDPnTw==" spinCount="100000" sqref="DA2015:DN2015" name="Rango2_99_17_26"/>
    <protectedRange algorithmName="SHA-512" hashValue="XZw03RosI/l0z9FxmTtF29EdZ7P+4+ybhqoaAAUmURojSR5XbGfjC4f2i8gMqfY+RI9JvfdCA6PSh9TduXfUxA==" saltValue="5TPtLq2WoiRSae/yaDPnTw==" spinCount="100000" sqref="O2016" name="Rango2_99_2_25"/>
    <protectedRange algorithmName="SHA-512" hashValue="fPHvtIAf3pQeZUoAI9C2/vdXMHBpqqEq+67P5Ypyu4+9IWqs3yc9TZcMWQ0THLxUwqseQPyVvakuYFtCwJHsxA==" saltValue="QHIogSs2PrwAfdqa9PAOFQ==" spinCount="100000" sqref="AC2016" name="Rango2_88_5_5_1_21"/>
    <protectedRange algorithmName="SHA-512" hashValue="LEEeiU6pKqm7TAP46VGlz0q+evvFwpT/0iLpRuWuQ7MacbP0OGL1/FSmrIEOg2rb6M+Jla2bPbVWiGag27j87w==" saltValue="HEVt+pS5OloNDlqSnzGLLw==" spinCount="100000" sqref="AI2016" name="Rango2_8_7_1_24"/>
    <protectedRange algorithmName="SHA-512" hashValue="q2z5hEFmXS0v2chiPTC/VCoDWNlnhp+Xe6Ybfxe48vIsnB/KTJQxJv+pFUnCXfZ9T6vyJopuqFFNROfQTW/JUw==" saltValue="IctfdGJb5tOTpq+KPi9vww==" spinCount="100000" sqref="AE2016:AF2016" name="Rango2_88_39_1_23"/>
    <protectedRange algorithmName="SHA-512" hashValue="NUll9P9xh7KbSfMYpMxsRZLfDw/y/AzW2LSWlpXVscBDqiAxmzo71xjs+a2lh+jRa7pceOC849slke4+ZKx8LA==" saltValue="8qbkKpQ+CiQuLnqgShNvXA==" spinCount="100000" sqref="T2016" name="Rango2_88_6_1_22"/>
    <protectedRange algorithmName="SHA-512" hashValue="XZw03RosI/l0z9FxmTtF29EdZ7P+4+ybhqoaAAUmURojSR5XbGfjC4f2i8gMqfY+RI9JvfdCA6PSh9TduXfUxA==" saltValue="5TPtLq2WoiRSae/yaDPnTw==" spinCount="100000" sqref="R2016:S2016 U2016:X2016 Z2016:AA2016" name="Rango2_99_4_26"/>
    <protectedRange algorithmName="SHA-512" hashValue="XZw03RosI/l0z9FxmTtF29EdZ7P+4+ybhqoaAAUmURojSR5XbGfjC4f2i8gMqfY+RI9JvfdCA6PSh9TduXfUxA==" saltValue="5TPtLq2WoiRSae/yaDPnTw==" spinCount="100000" sqref="Y2016" name="Rango2_99_5_8"/>
    <protectedRange algorithmName="SHA-512" hashValue="fMbmUM1DQ7FuAPRNvFL5mPdHUYjQnlLFhkuaxvHguaqR7aWyDxcmJs0jLYQfQKY+oyhsMb4Lew4VL6i7um3/ew==" saltValue="ydaTm0CeH8+/cYqoL/AMaQ==" spinCount="100000" sqref="AU2016 AW2016:AZ2016" name="Rango2_88_91_1_25"/>
    <protectedRange algorithmName="SHA-512" hashValue="CHipOQaT63FWw628cQcXXJRZlrbNZ7OgmnEbDx38UmmH7z19GRYEzXFiVOzHAy1OAaAbST7g2bHZHDKQp2qm3w==" saltValue="iRVuL+373yLHv0ZHzS9qog==" spinCount="100000" sqref="AL2016" name="Rango2_88_7_5_2_20"/>
    <protectedRange algorithmName="SHA-512" hashValue="NkG6oHuDGvGBEiLAAq8MEJHEfLQUMyjihfH+DBXhT+eQW0r1yri7tOJEFRM9nbOejjjXiviq9RFo7KB7wF+xJA==" saltValue="bpjB0AAANu2X/PeR3eiFkA==" spinCount="100000" sqref="AM2016:AS2016" name="Rango2_88_65_1_22"/>
    <protectedRange algorithmName="SHA-512" hashValue="RQ91b7oAw60DVtcgB2vRpial2kSdzJx5guGCTYUwXYkKrtrUHfiYnLf9R+SNpYXlJDYpyEJLhcWwP0EqNN86dQ==" saltValue="W3RbH3zrcY9sy39xNwXNxg==" spinCount="100000" sqref="BV2016:BY2016" name="Rango2_88_99_2_22"/>
    <protectedRange algorithmName="SHA-512" hashValue="XZw03RosI/l0z9FxmTtF29EdZ7P+4+ybhqoaAAUmURojSR5XbGfjC4f2i8gMqfY+RI9JvfdCA6PSh9TduXfUxA==" saltValue="5TPtLq2WoiRSae/yaDPnTw==" spinCount="100000" sqref="BZ2016:CB2016 BR2016:BU2016" name="Rango2_99_10_23"/>
    <protectedRange algorithmName="SHA-512" hashValue="XZw03RosI/l0z9FxmTtF29EdZ7P+4+ybhqoaAAUmURojSR5XbGfjC4f2i8gMqfY+RI9JvfdCA6PSh9TduXfUxA==" saltValue="5TPtLq2WoiRSae/yaDPnTw==" spinCount="100000" sqref="CE2016:CF2016" name="Rango2_99_11_21"/>
    <protectedRange algorithmName="SHA-512" hashValue="XZw03RosI/l0z9FxmTtF29EdZ7P+4+ybhqoaAAUmURojSR5XbGfjC4f2i8gMqfY+RI9JvfdCA6PSh9TduXfUxA==" saltValue="5TPtLq2WoiRSae/yaDPnTw==" spinCount="100000" sqref="CJ2016:CK2016" name="Rango2_99_12_24"/>
    <protectedRange algorithmName="SHA-512" hashValue="XZw03RosI/l0z9FxmTtF29EdZ7P+4+ybhqoaAAUmURojSR5XbGfjC4f2i8gMqfY+RI9JvfdCA6PSh9TduXfUxA==" saltValue="5TPtLq2WoiRSae/yaDPnTw==" spinCount="100000" sqref="CP2016:CQ2016" name="Rango2_99_14_26"/>
    <protectedRange algorithmName="SHA-512" hashValue="XZw03RosI/l0z9FxmTtF29EdZ7P+4+ybhqoaAAUmURojSR5XbGfjC4f2i8gMqfY+RI9JvfdCA6PSh9TduXfUxA==" saltValue="5TPtLq2WoiRSae/yaDPnTw==" spinCount="100000" sqref="CS2016:CT2016" name="Rango2_99_15_25"/>
    <protectedRange algorithmName="SHA-512" hashValue="XZw03RosI/l0z9FxmTtF29EdZ7P+4+ybhqoaAAUmURojSR5XbGfjC4f2i8gMqfY+RI9JvfdCA6PSh9TduXfUxA==" saltValue="5TPtLq2WoiRSae/yaDPnTw==" spinCount="100000" sqref="DA2016:DN2016" name="Rango2_99_17_27"/>
    <protectedRange algorithmName="SHA-512" hashValue="XZw03RosI/l0z9FxmTtF29EdZ7P+4+ybhqoaAAUmURojSR5XbGfjC4f2i8gMqfY+RI9JvfdCA6PSh9TduXfUxA==" saltValue="5TPtLq2WoiRSae/yaDPnTw==" spinCount="100000" sqref="O2017" name="Rango2_99_2_26"/>
    <protectedRange algorithmName="SHA-512" hashValue="fPHvtIAf3pQeZUoAI9C2/vdXMHBpqqEq+67P5Ypyu4+9IWqs3yc9TZcMWQ0THLxUwqseQPyVvakuYFtCwJHsxA==" saltValue="QHIogSs2PrwAfdqa9PAOFQ==" spinCount="100000" sqref="AC2017" name="Rango2_88_5_5_1_22"/>
    <protectedRange algorithmName="SHA-512" hashValue="LEEeiU6pKqm7TAP46VGlz0q+evvFwpT/0iLpRuWuQ7MacbP0OGL1/FSmrIEOg2rb6M+Jla2bPbVWiGag27j87w==" saltValue="HEVt+pS5OloNDlqSnzGLLw==" spinCount="100000" sqref="AI2017" name="Rango2_8_7_1_25"/>
    <protectedRange algorithmName="SHA-512" hashValue="q2z5hEFmXS0v2chiPTC/VCoDWNlnhp+Xe6Ybfxe48vIsnB/KTJQxJv+pFUnCXfZ9T6vyJopuqFFNROfQTW/JUw==" saltValue="IctfdGJb5tOTpq+KPi9vww==" spinCount="100000" sqref="AE2017:AF2017" name="Rango2_88_39_1_24"/>
    <protectedRange algorithmName="SHA-512" hashValue="NUll9P9xh7KbSfMYpMxsRZLfDw/y/AzW2LSWlpXVscBDqiAxmzo71xjs+a2lh+jRa7pceOC849slke4+ZKx8LA==" saltValue="8qbkKpQ+CiQuLnqgShNvXA==" spinCount="100000" sqref="T2017" name="Rango2_88_6_1_23"/>
    <protectedRange algorithmName="SHA-512" hashValue="XZw03RosI/l0z9FxmTtF29EdZ7P+4+ybhqoaAAUmURojSR5XbGfjC4f2i8gMqfY+RI9JvfdCA6PSh9TduXfUxA==" saltValue="5TPtLq2WoiRSae/yaDPnTw==" spinCount="100000" sqref="R2017:S2017 U2017:AA2017" name="Rango2_99_4_27"/>
    <protectedRange algorithmName="SHA-512" hashValue="fMbmUM1DQ7FuAPRNvFL5mPdHUYjQnlLFhkuaxvHguaqR7aWyDxcmJs0jLYQfQKY+oyhsMb4Lew4VL6i7um3/ew==" saltValue="ydaTm0CeH8+/cYqoL/AMaQ==" spinCount="100000" sqref="AU2017 AW2017:AZ2017" name="Rango2_88_91_1_26"/>
    <protectedRange algorithmName="SHA-512" hashValue="CHipOQaT63FWw628cQcXXJRZlrbNZ7OgmnEbDx38UmmH7z19GRYEzXFiVOzHAy1OAaAbST7g2bHZHDKQp2qm3w==" saltValue="iRVuL+373yLHv0ZHzS9qog==" spinCount="100000" sqref="AL2017" name="Rango2_88_7_5_2_21"/>
    <protectedRange algorithmName="SHA-512" hashValue="NkG6oHuDGvGBEiLAAq8MEJHEfLQUMyjihfH+DBXhT+eQW0r1yri7tOJEFRM9nbOejjjXiviq9RFo7KB7wF+xJA==" saltValue="bpjB0AAANu2X/PeR3eiFkA==" spinCount="100000" sqref="AM2017:AS2017" name="Rango2_88_65_1_23"/>
    <protectedRange algorithmName="SHA-512" hashValue="RQ91b7oAw60DVtcgB2vRpial2kSdzJx5guGCTYUwXYkKrtrUHfiYnLf9R+SNpYXlJDYpyEJLhcWwP0EqNN86dQ==" saltValue="W3RbH3zrcY9sy39xNwXNxg==" spinCount="100000" sqref="BV2017:BY2017" name="Rango2_88_99_2_23"/>
    <protectedRange algorithmName="SHA-512" hashValue="XZw03RosI/l0z9FxmTtF29EdZ7P+4+ybhqoaAAUmURojSR5XbGfjC4f2i8gMqfY+RI9JvfdCA6PSh9TduXfUxA==" saltValue="5TPtLq2WoiRSae/yaDPnTw==" spinCount="100000" sqref="BZ2017:CB2017 BR2017:BU2017" name="Rango2_99_10_24"/>
    <protectedRange algorithmName="SHA-512" hashValue="XZw03RosI/l0z9FxmTtF29EdZ7P+4+ybhqoaAAUmURojSR5XbGfjC4f2i8gMqfY+RI9JvfdCA6PSh9TduXfUxA==" saltValue="5TPtLq2WoiRSae/yaDPnTw==" spinCount="100000" sqref="CE2017:CF2017" name="Rango2_99_11_22"/>
    <protectedRange algorithmName="SHA-512" hashValue="XZw03RosI/l0z9FxmTtF29EdZ7P+4+ybhqoaAAUmURojSR5XbGfjC4f2i8gMqfY+RI9JvfdCA6PSh9TduXfUxA==" saltValue="5TPtLq2WoiRSae/yaDPnTw==" spinCount="100000" sqref="CJ2017:CK2017" name="Rango2_99_12_25"/>
    <protectedRange algorithmName="SHA-512" hashValue="XZw03RosI/l0z9FxmTtF29EdZ7P+4+ybhqoaAAUmURojSR5XbGfjC4f2i8gMqfY+RI9JvfdCA6PSh9TduXfUxA==" saltValue="5TPtLq2WoiRSae/yaDPnTw==" spinCount="100000" sqref="CP2017:CQ2017" name="Rango2_99_14_27"/>
    <protectedRange algorithmName="SHA-512" hashValue="XZw03RosI/l0z9FxmTtF29EdZ7P+4+ybhqoaAAUmURojSR5XbGfjC4f2i8gMqfY+RI9JvfdCA6PSh9TduXfUxA==" saltValue="5TPtLq2WoiRSae/yaDPnTw==" spinCount="100000" sqref="CS2017:CT2017" name="Rango2_99_15_26"/>
    <protectedRange algorithmName="SHA-512" hashValue="XZw03RosI/l0z9FxmTtF29EdZ7P+4+ybhqoaAAUmURojSR5XbGfjC4f2i8gMqfY+RI9JvfdCA6PSh9TduXfUxA==" saltValue="5TPtLq2WoiRSae/yaDPnTw==" spinCount="100000" sqref="DA2017:DN2017" name="Rango2_99_17_28"/>
    <protectedRange algorithmName="SHA-512" hashValue="XZw03RosI/l0z9FxmTtF29EdZ7P+4+ybhqoaAAUmURojSR5XbGfjC4f2i8gMqfY+RI9JvfdCA6PSh9TduXfUxA==" saltValue="5TPtLq2WoiRSae/yaDPnTw==" spinCount="100000" sqref="O2018" name="Rango2_99_2_27"/>
    <protectedRange algorithmName="SHA-512" hashValue="fPHvtIAf3pQeZUoAI9C2/vdXMHBpqqEq+67P5Ypyu4+9IWqs3yc9TZcMWQ0THLxUwqseQPyVvakuYFtCwJHsxA==" saltValue="QHIogSs2PrwAfdqa9PAOFQ==" spinCount="100000" sqref="AC2018" name="Rango2_88_5_5_1_23"/>
    <protectedRange algorithmName="SHA-512" hashValue="LEEeiU6pKqm7TAP46VGlz0q+evvFwpT/0iLpRuWuQ7MacbP0OGL1/FSmrIEOg2rb6M+Jla2bPbVWiGag27j87w==" saltValue="HEVt+pS5OloNDlqSnzGLLw==" spinCount="100000" sqref="AI2018" name="Rango2_8_7_1_26"/>
    <protectedRange algorithmName="SHA-512" hashValue="q2z5hEFmXS0v2chiPTC/VCoDWNlnhp+Xe6Ybfxe48vIsnB/KTJQxJv+pFUnCXfZ9T6vyJopuqFFNROfQTW/JUw==" saltValue="IctfdGJb5tOTpq+KPi9vww==" spinCount="100000" sqref="AE2018:AF2018" name="Rango2_88_39_1_25"/>
    <protectedRange algorithmName="SHA-512" hashValue="NUll9P9xh7KbSfMYpMxsRZLfDw/y/AzW2LSWlpXVscBDqiAxmzo71xjs+a2lh+jRa7pceOC849slke4+ZKx8LA==" saltValue="8qbkKpQ+CiQuLnqgShNvXA==" spinCount="100000" sqref="T2018" name="Rango2_88_6_1_24"/>
    <protectedRange algorithmName="SHA-512" hashValue="XZw03RosI/l0z9FxmTtF29EdZ7P+4+ybhqoaAAUmURojSR5XbGfjC4f2i8gMqfY+RI9JvfdCA6PSh9TduXfUxA==" saltValue="5TPtLq2WoiRSae/yaDPnTw==" spinCount="100000" sqref="R2018:S2018 U2018:X2018 Z2018:AA2018" name="Rango2_99_4_28"/>
    <protectedRange algorithmName="SHA-512" hashValue="XZw03RosI/l0z9FxmTtF29EdZ7P+4+ybhqoaAAUmURojSR5XbGfjC4f2i8gMqfY+RI9JvfdCA6PSh9TduXfUxA==" saltValue="5TPtLq2WoiRSae/yaDPnTw==" spinCount="100000" sqref="Y2018" name="Rango2_99_3_1_1"/>
    <protectedRange algorithmName="SHA-512" hashValue="fMbmUM1DQ7FuAPRNvFL5mPdHUYjQnlLFhkuaxvHguaqR7aWyDxcmJs0jLYQfQKY+oyhsMb4Lew4VL6i7um3/ew==" saltValue="ydaTm0CeH8+/cYqoL/AMaQ==" spinCount="100000" sqref="AU2018 AW2018:AZ2018" name="Rango2_88_91_1_27"/>
    <protectedRange algorithmName="SHA-512" hashValue="CHipOQaT63FWw628cQcXXJRZlrbNZ7OgmnEbDx38UmmH7z19GRYEzXFiVOzHAy1OAaAbST7g2bHZHDKQp2qm3w==" saltValue="iRVuL+373yLHv0ZHzS9qog==" spinCount="100000" sqref="AL2018" name="Rango2_88_7_5_2_22"/>
    <protectedRange algorithmName="SHA-512" hashValue="NkG6oHuDGvGBEiLAAq8MEJHEfLQUMyjihfH+DBXhT+eQW0r1yri7tOJEFRM9nbOejjjXiviq9RFo7KB7wF+xJA==" saltValue="bpjB0AAANu2X/PeR3eiFkA==" spinCount="100000" sqref="AM2018:AS2018" name="Rango2_88_65_1_24"/>
    <protectedRange algorithmName="SHA-512" hashValue="RQ91b7oAw60DVtcgB2vRpial2kSdzJx5guGCTYUwXYkKrtrUHfiYnLf9R+SNpYXlJDYpyEJLhcWwP0EqNN86dQ==" saltValue="W3RbH3zrcY9sy39xNwXNxg==" spinCount="100000" sqref="BV2018:BY2018" name="Rango2_88_99_2_24"/>
    <protectedRange algorithmName="SHA-512" hashValue="XZw03RosI/l0z9FxmTtF29EdZ7P+4+ybhqoaAAUmURojSR5XbGfjC4f2i8gMqfY+RI9JvfdCA6PSh9TduXfUxA==" saltValue="5TPtLq2WoiRSae/yaDPnTw==" spinCount="100000" sqref="BZ2018:CB2018 BR2018:BU2018" name="Rango2_99_10_25"/>
    <protectedRange algorithmName="SHA-512" hashValue="XZw03RosI/l0z9FxmTtF29EdZ7P+4+ybhqoaAAUmURojSR5XbGfjC4f2i8gMqfY+RI9JvfdCA6PSh9TduXfUxA==" saltValue="5TPtLq2WoiRSae/yaDPnTw==" spinCount="100000" sqref="CE2018:CF2018" name="Rango2_99_11_23"/>
    <protectedRange algorithmName="SHA-512" hashValue="XZw03RosI/l0z9FxmTtF29EdZ7P+4+ybhqoaAAUmURojSR5XbGfjC4f2i8gMqfY+RI9JvfdCA6PSh9TduXfUxA==" saltValue="5TPtLq2WoiRSae/yaDPnTw==" spinCount="100000" sqref="CJ2018:CK2018" name="Rango2_99_12_26"/>
    <protectedRange algorithmName="SHA-512" hashValue="XZw03RosI/l0z9FxmTtF29EdZ7P+4+ybhqoaAAUmURojSR5XbGfjC4f2i8gMqfY+RI9JvfdCA6PSh9TduXfUxA==" saltValue="5TPtLq2WoiRSae/yaDPnTw==" spinCount="100000" sqref="CP2018:CQ2018" name="Rango2_99_14_28"/>
    <protectedRange algorithmName="SHA-512" hashValue="XZw03RosI/l0z9FxmTtF29EdZ7P+4+ybhqoaAAUmURojSR5XbGfjC4f2i8gMqfY+RI9JvfdCA6PSh9TduXfUxA==" saltValue="5TPtLq2WoiRSae/yaDPnTw==" spinCount="100000" sqref="CS2018:CT2018" name="Rango2_99_15_27"/>
    <protectedRange algorithmName="SHA-512" hashValue="XZw03RosI/l0z9FxmTtF29EdZ7P+4+ybhqoaAAUmURojSR5XbGfjC4f2i8gMqfY+RI9JvfdCA6PSh9TduXfUxA==" saltValue="5TPtLq2WoiRSae/yaDPnTw==" spinCount="100000" sqref="DA2018:DN2018" name="Rango2_99_17_29"/>
    <protectedRange algorithmName="SHA-512" hashValue="XZw03RosI/l0z9FxmTtF29EdZ7P+4+ybhqoaAAUmURojSR5XbGfjC4f2i8gMqfY+RI9JvfdCA6PSh9TduXfUxA==" saltValue="5TPtLq2WoiRSae/yaDPnTw==" spinCount="100000" sqref="O2019:O2020" name="Rango2_99_2_28"/>
    <protectedRange algorithmName="SHA-512" hashValue="fPHvtIAf3pQeZUoAI9C2/vdXMHBpqqEq+67P5Ypyu4+9IWqs3yc9TZcMWQ0THLxUwqseQPyVvakuYFtCwJHsxA==" saltValue="QHIogSs2PrwAfdqa9PAOFQ==" spinCount="100000" sqref="AC2019:AC2020" name="Rango2_88_5_5_1_24"/>
    <protectedRange algorithmName="SHA-512" hashValue="LEEeiU6pKqm7TAP46VGlz0q+evvFwpT/0iLpRuWuQ7MacbP0OGL1/FSmrIEOg2rb6M+Jla2bPbVWiGag27j87w==" saltValue="HEVt+pS5OloNDlqSnzGLLw==" spinCount="100000" sqref="AI2019:AI2020" name="Rango2_8_7_1_27"/>
    <protectedRange algorithmName="SHA-512" hashValue="q2z5hEFmXS0v2chiPTC/VCoDWNlnhp+Xe6Ybfxe48vIsnB/KTJQxJv+pFUnCXfZ9T6vyJopuqFFNROfQTW/JUw==" saltValue="IctfdGJb5tOTpq+KPi9vww==" spinCount="100000" sqref="AE2019:AF2020" name="Rango2_88_39_1_26"/>
    <protectedRange algorithmName="SHA-512" hashValue="NUll9P9xh7KbSfMYpMxsRZLfDw/y/AzW2LSWlpXVscBDqiAxmzo71xjs+a2lh+jRa7pceOC849slke4+ZKx8LA==" saltValue="8qbkKpQ+CiQuLnqgShNvXA==" spinCount="100000" sqref="T2019:T2020" name="Rango2_88_6_1_25"/>
    <protectedRange algorithmName="SHA-512" hashValue="XZw03RosI/l0z9FxmTtF29EdZ7P+4+ybhqoaAAUmURojSR5XbGfjC4f2i8gMqfY+RI9JvfdCA6PSh9TduXfUxA==" saltValue="5TPtLq2WoiRSae/yaDPnTw==" spinCount="100000" sqref="R2019:S2020 U2019:X2019 Z2019:AA2019 U2020:AA2020" name="Rango2_99_4_29"/>
    <protectedRange algorithmName="SHA-512" hashValue="XZw03RosI/l0z9FxmTtF29EdZ7P+4+ybhqoaAAUmURojSR5XbGfjC4f2i8gMqfY+RI9JvfdCA6PSh9TduXfUxA==" saltValue="5TPtLq2WoiRSae/yaDPnTw==" spinCount="100000" sqref="Y2019" name="Rango2_99_8_8"/>
    <protectedRange algorithmName="SHA-512" hashValue="fMbmUM1DQ7FuAPRNvFL5mPdHUYjQnlLFhkuaxvHguaqR7aWyDxcmJs0jLYQfQKY+oyhsMb4Lew4VL6i7um3/ew==" saltValue="ydaTm0CeH8+/cYqoL/AMaQ==" spinCount="100000" sqref="AU2019:AU2020 AW2019:AZ2020" name="Rango2_88_91_1_28"/>
    <protectedRange algorithmName="SHA-512" hashValue="CHipOQaT63FWw628cQcXXJRZlrbNZ7OgmnEbDx38UmmH7z19GRYEzXFiVOzHAy1OAaAbST7g2bHZHDKQp2qm3w==" saltValue="iRVuL+373yLHv0ZHzS9qog==" spinCount="100000" sqref="AL2019:AL2020" name="Rango2_88_7_5_2_23"/>
    <protectedRange algorithmName="SHA-512" hashValue="NkG6oHuDGvGBEiLAAq8MEJHEfLQUMyjihfH+DBXhT+eQW0r1yri7tOJEFRM9nbOejjjXiviq9RFo7KB7wF+xJA==" saltValue="bpjB0AAANu2X/PeR3eiFkA==" spinCount="100000" sqref="AM2019:AS2020" name="Rango2_88_65_1_25"/>
    <protectedRange algorithmName="SHA-512" hashValue="RQ91b7oAw60DVtcgB2vRpial2kSdzJx5guGCTYUwXYkKrtrUHfiYnLf9R+SNpYXlJDYpyEJLhcWwP0EqNN86dQ==" saltValue="W3RbH3zrcY9sy39xNwXNxg==" spinCount="100000" sqref="BV2019:BY2020" name="Rango2_88_99_2_25"/>
    <protectedRange algorithmName="SHA-512" hashValue="XZw03RosI/l0z9FxmTtF29EdZ7P+4+ybhqoaAAUmURojSR5XbGfjC4f2i8gMqfY+RI9JvfdCA6PSh9TduXfUxA==" saltValue="5TPtLq2WoiRSae/yaDPnTw==" spinCount="100000" sqref="BZ2019:CB2020 BR2019:BU2020" name="Rango2_99_10_26"/>
    <protectedRange algorithmName="SHA-512" hashValue="XZw03RosI/l0z9FxmTtF29EdZ7P+4+ybhqoaAAUmURojSR5XbGfjC4f2i8gMqfY+RI9JvfdCA6PSh9TduXfUxA==" saltValue="5TPtLq2WoiRSae/yaDPnTw==" spinCount="100000" sqref="CE2019:CF2020" name="Rango2_99_11_24"/>
    <protectedRange algorithmName="SHA-512" hashValue="XZw03RosI/l0z9FxmTtF29EdZ7P+4+ybhqoaAAUmURojSR5XbGfjC4f2i8gMqfY+RI9JvfdCA6PSh9TduXfUxA==" saltValue="5TPtLq2WoiRSae/yaDPnTw==" spinCount="100000" sqref="CJ2019:CK2020" name="Rango2_99_12_27"/>
    <protectedRange algorithmName="SHA-512" hashValue="XZw03RosI/l0z9FxmTtF29EdZ7P+4+ybhqoaAAUmURojSR5XbGfjC4f2i8gMqfY+RI9JvfdCA6PSh9TduXfUxA==" saltValue="5TPtLq2WoiRSae/yaDPnTw==" spinCount="100000" sqref="CP2019:CQ2020" name="Rango2_99_14_29"/>
    <protectedRange algorithmName="SHA-512" hashValue="XZw03RosI/l0z9FxmTtF29EdZ7P+4+ybhqoaAAUmURojSR5XbGfjC4f2i8gMqfY+RI9JvfdCA6PSh9TduXfUxA==" saltValue="5TPtLq2WoiRSae/yaDPnTw==" spinCount="100000" sqref="CS2019:CT2020" name="Rango2_99_15_28"/>
    <protectedRange algorithmName="SHA-512" hashValue="XZw03RosI/l0z9FxmTtF29EdZ7P+4+ybhqoaAAUmURojSR5XbGfjC4f2i8gMqfY+RI9JvfdCA6PSh9TduXfUxA==" saltValue="5TPtLq2WoiRSae/yaDPnTw==" spinCount="100000" sqref="DA2019:DN2020" name="Rango2_99_17_30"/>
    <protectedRange algorithmName="SHA-512" hashValue="XZw03RosI/l0z9FxmTtF29EdZ7P+4+ybhqoaAAUmURojSR5XbGfjC4f2i8gMqfY+RI9JvfdCA6PSh9TduXfUxA==" saltValue="5TPtLq2WoiRSae/yaDPnTw==" spinCount="100000" sqref="O2021:O2029" name="Rango2_99_2_29"/>
    <protectedRange algorithmName="SHA-512" hashValue="fPHvtIAf3pQeZUoAI9C2/vdXMHBpqqEq+67P5Ypyu4+9IWqs3yc9TZcMWQ0THLxUwqseQPyVvakuYFtCwJHsxA==" saltValue="QHIogSs2PrwAfdqa9PAOFQ==" spinCount="100000" sqref="AC2021:AC2029" name="Rango2_88_5_5_1_25"/>
    <protectedRange algorithmName="SHA-512" hashValue="LEEeiU6pKqm7TAP46VGlz0q+evvFwpT/0iLpRuWuQ7MacbP0OGL1/FSmrIEOg2rb6M+Jla2bPbVWiGag27j87w==" saltValue="HEVt+pS5OloNDlqSnzGLLw==" spinCount="100000" sqref="AI2021:AI2029" name="Rango2_8_7_1_28"/>
    <protectedRange algorithmName="SHA-512" hashValue="q2z5hEFmXS0v2chiPTC/VCoDWNlnhp+Xe6Ybfxe48vIsnB/KTJQxJv+pFUnCXfZ9T6vyJopuqFFNROfQTW/JUw==" saltValue="IctfdGJb5tOTpq+KPi9vww==" spinCount="100000" sqref="AE2021:AF2029" name="Rango2_88_39_1_27"/>
    <protectedRange algorithmName="SHA-512" hashValue="NUll9P9xh7KbSfMYpMxsRZLfDw/y/AzW2LSWlpXVscBDqiAxmzo71xjs+a2lh+jRa7pceOC849slke4+ZKx8LA==" saltValue="8qbkKpQ+CiQuLnqgShNvXA==" spinCount="100000" sqref="T2021:T2029" name="Rango2_88_6_1_26"/>
    <protectedRange algorithmName="SHA-512" hashValue="XZw03RosI/l0z9FxmTtF29EdZ7P+4+ybhqoaAAUmURojSR5XbGfjC4f2i8gMqfY+RI9JvfdCA6PSh9TduXfUxA==" saltValue="5TPtLq2WoiRSae/yaDPnTw==" spinCount="100000" sqref="R2021:S2029 U2021:AA2029" name="Rango2_99_4_30"/>
    <protectedRange algorithmName="SHA-512" hashValue="fMbmUM1DQ7FuAPRNvFL5mPdHUYjQnlLFhkuaxvHguaqR7aWyDxcmJs0jLYQfQKY+oyhsMb4Lew4VL6i7um3/ew==" saltValue="ydaTm0CeH8+/cYqoL/AMaQ==" spinCount="100000" sqref="AU2021:AU2029 AW2021:AZ2029" name="Rango2_88_91_1_29"/>
    <protectedRange algorithmName="SHA-512" hashValue="CHipOQaT63FWw628cQcXXJRZlrbNZ7OgmnEbDx38UmmH7z19GRYEzXFiVOzHAy1OAaAbST7g2bHZHDKQp2qm3w==" saltValue="iRVuL+373yLHv0ZHzS9qog==" spinCount="100000" sqref="AL2021:AL2029" name="Rango2_88_7_5_2_24"/>
    <protectedRange algorithmName="SHA-512" hashValue="NkG6oHuDGvGBEiLAAq8MEJHEfLQUMyjihfH+DBXhT+eQW0r1yri7tOJEFRM9nbOejjjXiviq9RFo7KB7wF+xJA==" saltValue="bpjB0AAANu2X/PeR3eiFkA==" spinCount="100000" sqref="AM2021:AS2029" name="Rango2_88_65_1_26"/>
    <protectedRange algorithmName="SHA-512" hashValue="RQ91b7oAw60DVtcgB2vRpial2kSdzJx5guGCTYUwXYkKrtrUHfiYnLf9R+SNpYXlJDYpyEJLhcWwP0EqNN86dQ==" saltValue="W3RbH3zrcY9sy39xNwXNxg==" spinCount="100000" sqref="BV2021:BY2029" name="Rango2_88_99_2_26"/>
    <protectedRange algorithmName="SHA-512" hashValue="XZw03RosI/l0z9FxmTtF29EdZ7P+4+ybhqoaAAUmURojSR5XbGfjC4f2i8gMqfY+RI9JvfdCA6PSh9TduXfUxA==" saltValue="5TPtLq2WoiRSae/yaDPnTw==" spinCount="100000" sqref="BZ2021:CB2029 BR2021:BU2029" name="Rango2_99_10_27"/>
    <protectedRange algorithmName="SHA-512" hashValue="XZw03RosI/l0z9FxmTtF29EdZ7P+4+ybhqoaAAUmURojSR5XbGfjC4f2i8gMqfY+RI9JvfdCA6PSh9TduXfUxA==" saltValue="5TPtLq2WoiRSae/yaDPnTw==" spinCount="100000" sqref="CE2021:CF2029" name="Rango2_99_11_25"/>
    <protectedRange algorithmName="SHA-512" hashValue="XZw03RosI/l0z9FxmTtF29EdZ7P+4+ybhqoaAAUmURojSR5XbGfjC4f2i8gMqfY+RI9JvfdCA6PSh9TduXfUxA==" saltValue="5TPtLq2WoiRSae/yaDPnTw==" spinCount="100000" sqref="CJ2021:CK2029" name="Rango2_99_12_28"/>
    <protectedRange algorithmName="SHA-512" hashValue="XZw03RosI/l0z9FxmTtF29EdZ7P+4+ybhqoaAAUmURojSR5XbGfjC4f2i8gMqfY+RI9JvfdCA6PSh9TduXfUxA==" saltValue="5TPtLq2WoiRSae/yaDPnTw==" spinCount="100000" sqref="CP2021:CQ2029" name="Rango2_99_14_30"/>
    <protectedRange algorithmName="SHA-512" hashValue="XZw03RosI/l0z9FxmTtF29EdZ7P+4+ybhqoaAAUmURojSR5XbGfjC4f2i8gMqfY+RI9JvfdCA6PSh9TduXfUxA==" saltValue="5TPtLq2WoiRSae/yaDPnTw==" spinCount="100000" sqref="CS2021:CT2029" name="Rango2_99_15_29"/>
    <protectedRange algorithmName="SHA-512" hashValue="XZw03RosI/l0z9FxmTtF29EdZ7P+4+ybhqoaAAUmURojSR5XbGfjC4f2i8gMqfY+RI9JvfdCA6PSh9TduXfUxA==" saltValue="5TPtLq2WoiRSae/yaDPnTw==" spinCount="100000" sqref="DA2021:DN2029" name="Rango2_99_17_31"/>
    <protectedRange algorithmName="SHA-512" hashValue="XZw03RosI/l0z9FxmTtF29EdZ7P+4+ybhqoaAAUmURojSR5XbGfjC4f2i8gMqfY+RI9JvfdCA6PSh9TduXfUxA==" saltValue="5TPtLq2WoiRSae/yaDPnTw==" spinCount="100000" sqref="O2030:O2031" name="Rango2_99_2_30"/>
    <protectedRange algorithmName="SHA-512" hashValue="fPHvtIAf3pQeZUoAI9C2/vdXMHBpqqEq+67P5Ypyu4+9IWqs3yc9TZcMWQ0THLxUwqseQPyVvakuYFtCwJHsxA==" saltValue="QHIogSs2PrwAfdqa9PAOFQ==" spinCount="100000" sqref="AC2030:AC2031" name="Rango2_88_5_5_1_26"/>
    <protectedRange algorithmName="SHA-512" hashValue="LEEeiU6pKqm7TAP46VGlz0q+evvFwpT/0iLpRuWuQ7MacbP0OGL1/FSmrIEOg2rb6M+Jla2bPbVWiGag27j87w==" saltValue="HEVt+pS5OloNDlqSnzGLLw==" spinCount="100000" sqref="AI2030:AI2031" name="Rango2_8_7_1_29"/>
    <protectedRange algorithmName="SHA-512" hashValue="q2z5hEFmXS0v2chiPTC/VCoDWNlnhp+Xe6Ybfxe48vIsnB/KTJQxJv+pFUnCXfZ9T6vyJopuqFFNROfQTW/JUw==" saltValue="IctfdGJb5tOTpq+KPi9vww==" spinCount="100000" sqref="AE2030:AF2031" name="Rango2_88_39_1_28"/>
    <protectedRange algorithmName="SHA-512" hashValue="NUll9P9xh7KbSfMYpMxsRZLfDw/y/AzW2LSWlpXVscBDqiAxmzo71xjs+a2lh+jRa7pceOC849slke4+ZKx8LA==" saltValue="8qbkKpQ+CiQuLnqgShNvXA==" spinCount="100000" sqref="T2030:T2031" name="Rango2_88_6_1_27"/>
    <protectedRange algorithmName="SHA-512" hashValue="XZw03RosI/l0z9FxmTtF29EdZ7P+4+ybhqoaAAUmURojSR5XbGfjC4f2i8gMqfY+RI9JvfdCA6PSh9TduXfUxA==" saltValue="5TPtLq2WoiRSae/yaDPnTw==" spinCount="100000" sqref="R2030:S2031 U2030:AA2031" name="Rango2_99_4_31"/>
    <protectedRange algorithmName="SHA-512" hashValue="fMbmUM1DQ7FuAPRNvFL5mPdHUYjQnlLFhkuaxvHguaqR7aWyDxcmJs0jLYQfQKY+oyhsMb4Lew4VL6i7um3/ew==" saltValue="ydaTm0CeH8+/cYqoL/AMaQ==" spinCount="100000" sqref="AU2030:AU2031 AW2030:AZ2031" name="Rango2_88_91_1_30"/>
    <protectedRange algorithmName="SHA-512" hashValue="CHipOQaT63FWw628cQcXXJRZlrbNZ7OgmnEbDx38UmmH7z19GRYEzXFiVOzHAy1OAaAbST7g2bHZHDKQp2qm3w==" saltValue="iRVuL+373yLHv0ZHzS9qog==" spinCount="100000" sqref="AL2030:AL2031" name="Rango2_88_7_5_2_25"/>
    <protectedRange algorithmName="SHA-512" hashValue="NkG6oHuDGvGBEiLAAq8MEJHEfLQUMyjihfH+DBXhT+eQW0r1yri7tOJEFRM9nbOejjjXiviq9RFo7KB7wF+xJA==" saltValue="bpjB0AAANu2X/PeR3eiFkA==" spinCount="100000" sqref="AM2030:AS2031" name="Rango2_88_65_1_27"/>
    <protectedRange algorithmName="SHA-512" hashValue="RQ91b7oAw60DVtcgB2vRpial2kSdzJx5guGCTYUwXYkKrtrUHfiYnLf9R+SNpYXlJDYpyEJLhcWwP0EqNN86dQ==" saltValue="W3RbH3zrcY9sy39xNwXNxg==" spinCount="100000" sqref="BV2030:BY2031" name="Rango2_88_99_2_27"/>
    <protectedRange algorithmName="SHA-512" hashValue="XZw03RosI/l0z9FxmTtF29EdZ7P+4+ybhqoaAAUmURojSR5XbGfjC4f2i8gMqfY+RI9JvfdCA6PSh9TduXfUxA==" saltValue="5TPtLq2WoiRSae/yaDPnTw==" spinCount="100000" sqref="BZ2030:CB2031 BR2030:BU2031" name="Rango2_99_10_28"/>
    <protectedRange algorithmName="SHA-512" hashValue="XZw03RosI/l0z9FxmTtF29EdZ7P+4+ybhqoaAAUmURojSR5XbGfjC4f2i8gMqfY+RI9JvfdCA6PSh9TduXfUxA==" saltValue="5TPtLq2WoiRSae/yaDPnTw==" spinCount="100000" sqref="CE2030:CF2031" name="Rango2_99_11_26"/>
    <protectedRange algorithmName="SHA-512" hashValue="XZw03RosI/l0z9FxmTtF29EdZ7P+4+ybhqoaAAUmURojSR5XbGfjC4f2i8gMqfY+RI9JvfdCA6PSh9TduXfUxA==" saltValue="5TPtLq2WoiRSae/yaDPnTw==" spinCount="100000" sqref="CJ2030:CK2031" name="Rango2_99_12_29"/>
    <protectedRange algorithmName="SHA-512" hashValue="XZw03RosI/l0z9FxmTtF29EdZ7P+4+ybhqoaAAUmURojSR5XbGfjC4f2i8gMqfY+RI9JvfdCA6PSh9TduXfUxA==" saltValue="5TPtLq2WoiRSae/yaDPnTw==" spinCount="100000" sqref="CP2030:CQ2031" name="Rango2_99_14_31"/>
    <protectedRange algorithmName="SHA-512" hashValue="XZw03RosI/l0z9FxmTtF29EdZ7P+4+ybhqoaAAUmURojSR5XbGfjC4f2i8gMqfY+RI9JvfdCA6PSh9TduXfUxA==" saltValue="5TPtLq2WoiRSae/yaDPnTw==" spinCount="100000" sqref="CS2030:CT2031" name="Rango2_99_15_30"/>
    <protectedRange algorithmName="SHA-512" hashValue="XZw03RosI/l0z9FxmTtF29EdZ7P+4+ybhqoaAAUmURojSR5XbGfjC4f2i8gMqfY+RI9JvfdCA6PSh9TduXfUxA==" saltValue="5TPtLq2WoiRSae/yaDPnTw==" spinCount="100000" sqref="DA2030:DN2031" name="Rango2_99_17_32"/>
    <protectedRange algorithmName="SHA-512" hashValue="XZw03RosI/l0z9FxmTtF29EdZ7P+4+ybhqoaAAUmURojSR5XbGfjC4f2i8gMqfY+RI9JvfdCA6PSh9TduXfUxA==" saltValue="5TPtLq2WoiRSae/yaDPnTw==" spinCount="100000" sqref="O2032" name="Rango2_99_2_31"/>
    <protectedRange algorithmName="SHA-512" hashValue="fPHvtIAf3pQeZUoAI9C2/vdXMHBpqqEq+67P5Ypyu4+9IWqs3yc9TZcMWQ0THLxUwqseQPyVvakuYFtCwJHsxA==" saltValue="QHIogSs2PrwAfdqa9PAOFQ==" spinCount="100000" sqref="AC2032" name="Rango2_88_5_5_1_27"/>
    <protectedRange algorithmName="SHA-512" hashValue="LEEeiU6pKqm7TAP46VGlz0q+evvFwpT/0iLpRuWuQ7MacbP0OGL1/FSmrIEOg2rb6M+Jla2bPbVWiGag27j87w==" saltValue="HEVt+pS5OloNDlqSnzGLLw==" spinCount="100000" sqref="AI2032" name="Rango2_8_7_1_30"/>
    <protectedRange algorithmName="SHA-512" hashValue="q2z5hEFmXS0v2chiPTC/VCoDWNlnhp+Xe6Ybfxe48vIsnB/KTJQxJv+pFUnCXfZ9T6vyJopuqFFNROfQTW/JUw==" saltValue="IctfdGJb5tOTpq+KPi9vww==" spinCount="100000" sqref="AE2032:AF2032" name="Rango2_88_39_1_29"/>
    <protectedRange algorithmName="SHA-512" hashValue="NUll9P9xh7KbSfMYpMxsRZLfDw/y/AzW2LSWlpXVscBDqiAxmzo71xjs+a2lh+jRa7pceOC849slke4+ZKx8LA==" saltValue="8qbkKpQ+CiQuLnqgShNvXA==" spinCount="100000" sqref="T2032" name="Rango2_88_6_1_28"/>
    <protectedRange algorithmName="SHA-512" hashValue="KHhv3JU/LRdRrRTxxkgFceEHPZ5UzadmpZRZR3zmQRnPvkUJZuanRafIJ+qde0IWwLZSvFIQDyUAHq6v6k7XIg==" saltValue="2GKG1kCzVNNcn+vbOPuhJA==" spinCount="100000" sqref="Q2032" name="Rango2_2_5_1_29"/>
    <protectedRange algorithmName="SHA-512" hashValue="XZw03RosI/l0z9FxmTtF29EdZ7P+4+ybhqoaAAUmURojSR5XbGfjC4f2i8gMqfY+RI9JvfdCA6PSh9TduXfUxA==" saltValue="5TPtLq2WoiRSae/yaDPnTw==" spinCount="100000" sqref="R2032:S2032 U2032:AA2032" name="Rango2_99_4_32"/>
    <protectedRange algorithmName="SHA-512" hashValue="fMbmUM1DQ7FuAPRNvFL5mPdHUYjQnlLFhkuaxvHguaqR7aWyDxcmJs0jLYQfQKY+oyhsMb4Lew4VL6i7um3/ew==" saltValue="ydaTm0CeH8+/cYqoL/AMaQ==" spinCount="100000" sqref="AU2032 AW2032:AZ2032" name="Rango2_88_91_1_31"/>
    <protectedRange algorithmName="SHA-512" hashValue="CHipOQaT63FWw628cQcXXJRZlrbNZ7OgmnEbDx38UmmH7z19GRYEzXFiVOzHAy1OAaAbST7g2bHZHDKQp2qm3w==" saltValue="iRVuL+373yLHv0ZHzS9qog==" spinCount="100000" sqref="AL2032" name="Rango2_88_7_5_2_26"/>
    <protectedRange algorithmName="SHA-512" hashValue="NkG6oHuDGvGBEiLAAq8MEJHEfLQUMyjihfH+DBXhT+eQW0r1yri7tOJEFRM9nbOejjjXiviq9RFo7KB7wF+xJA==" saltValue="bpjB0AAANu2X/PeR3eiFkA==" spinCount="100000" sqref="AM2032:AS2032" name="Rango2_88_65_1_28"/>
    <protectedRange algorithmName="SHA-512" hashValue="RQ91b7oAw60DVtcgB2vRpial2kSdzJx5guGCTYUwXYkKrtrUHfiYnLf9R+SNpYXlJDYpyEJLhcWwP0EqNN86dQ==" saltValue="W3RbH3zrcY9sy39xNwXNxg==" spinCount="100000" sqref="BV2032:BY2032" name="Rango2_88_99_2_28"/>
    <protectedRange algorithmName="SHA-512" hashValue="XZw03RosI/l0z9FxmTtF29EdZ7P+4+ybhqoaAAUmURojSR5XbGfjC4f2i8gMqfY+RI9JvfdCA6PSh9TduXfUxA==" saltValue="5TPtLq2WoiRSae/yaDPnTw==" spinCount="100000" sqref="BZ2032:CB2032 BR2032:BU2032" name="Rango2_99_10_29"/>
    <protectedRange algorithmName="SHA-512" hashValue="XZw03RosI/l0z9FxmTtF29EdZ7P+4+ybhqoaAAUmURojSR5XbGfjC4f2i8gMqfY+RI9JvfdCA6PSh9TduXfUxA==" saltValue="5TPtLq2WoiRSae/yaDPnTw==" spinCount="100000" sqref="CE2032:CF2032" name="Rango2_99_11_27"/>
    <protectedRange algorithmName="SHA-512" hashValue="XZw03RosI/l0z9FxmTtF29EdZ7P+4+ybhqoaAAUmURojSR5XbGfjC4f2i8gMqfY+RI9JvfdCA6PSh9TduXfUxA==" saltValue="5TPtLq2WoiRSae/yaDPnTw==" spinCount="100000" sqref="CJ2032:CK2032" name="Rango2_99_12_30"/>
    <protectedRange algorithmName="SHA-512" hashValue="XZw03RosI/l0z9FxmTtF29EdZ7P+4+ybhqoaAAUmURojSR5XbGfjC4f2i8gMqfY+RI9JvfdCA6PSh9TduXfUxA==" saltValue="5TPtLq2WoiRSae/yaDPnTw==" spinCount="100000" sqref="CP2032:CQ2032" name="Rango2_99_14_32"/>
    <protectedRange algorithmName="SHA-512" hashValue="XZw03RosI/l0z9FxmTtF29EdZ7P+4+ybhqoaAAUmURojSR5XbGfjC4f2i8gMqfY+RI9JvfdCA6PSh9TduXfUxA==" saltValue="5TPtLq2WoiRSae/yaDPnTw==" spinCount="100000" sqref="CS2032:CT2032" name="Rango2_99_15_31"/>
    <protectedRange algorithmName="SHA-512" hashValue="XZw03RosI/l0z9FxmTtF29EdZ7P+4+ybhqoaAAUmURojSR5XbGfjC4f2i8gMqfY+RI9JvfdCA6PSh9TduXfUxA==" saltValue="5TPtLq2WoiRSae/yaDPnTw==" spinCount="100000" sqref="DA2032:DN2032" name="Rango2_99_17_33"/>
    <protectedRange algorithmName="SHA-512" hashValue="XZw03RosI/l0z9FxmTtF29EdZ7P+4+ybhqoaAAUmURojSR5XbGfjC4f2i8gMqfY+RI9JvfdCA6PSh9TduXfUxA==" saltValue="5TPtLq2WoiRSae/yaDPnTw==" spinCount="100000" sqref="O2033:O2034" name="Rango2_99_2_32"/>
    <protectedRange algorithmName="SHA-512" hashValue="fPHvtIAf3pQeZUoAI9C2/vdXMHBpqqEq+67P5Ypyu4+9IWqs3yc9TZcMWQ0THLxUwqseQPyVvakuYFtCwJHsxA==" saltValue="QHIogSs2PrwAfdqa9PAOFQ==" spinCount="100000" sqref="AC2033:AC2034" name="Rango2_88_5_5_1_28"/>
    <protectedRange algorithmName="SHA-512" hashValue="LEEeiU6pKqm7TAP46VGlz0q+evvFwpT/0iLpRuWuQ7MacbP0OGL1/FSmrIEOg2rb6M+Jla2bPbVWiGag27j87w==" saltValue="HEVt+pS5OloNDlqSnzGLLw==" spinCount="100000" sqref="AI2033:AI2034" name="Rango2_8_7_1_31"/>
    <protectedRange algorithmName="SHA-512" hashValue="q2z5hEFmXS0v2chiPTC/VCoDWNlnhp+Xe6Ybfxe48vIsnB/KTJQxJv+pFUnCXfZ9T6vyJopuqFFNROfQTW/JUw==" saltValue="IctfdGJb5tOTpq+KPi9vww==" spinCount="100000" sqref="AE2033:AF2034" name="Rango2_88_39_1_30"/>
    <protectedRange algorithmName="SHA-512" hashValue="NUll9P9xh7KbSfMYpMxsRZLfDw/y/AzW2LSWlpXVscBDqiAxmzo71xjs+a2lh+jRa7pceOC849slke4+ZKx8LA==" saltValue="8qbkKpQ+CiQuLnqgShNvXA==" spinCount="100000" sqref="T2033:T2034" name="Rango2_88_6_1_29"/>
    <protectedRange algorithmName="SHA-512" hashValue="KHhv3JU/LRdRrRTxxkgFceEHPZ5UzadmpZRZR3zmQRnPvkUJZuanRafIJ+qde0IWwLZSvFIQDyUAHq6v6k7XIg==" saltValue="2GKG1kCzVNNcn+vbOPuhJA==" spinCount="100000" sqref="Q2033" name="Rango2_2_5_1_30"/>
    <protectedRange algorithmName="SHA-512" hashValue="XZw03RosI/l0z9FxmTtF29EdZ7P+4+ybhqoaAAUmURojSR5XbGfjC4f2i8gMqfY+RI9JvfdCA6PSh9TduXfUxA==" saltValue="5TPtLq2WoiRSae/yaDPnTw==" spinCount="100000" sqref="R2033:S2034 U2033:AA2034" name="Rango2_99_4_33"/>
    <protectedRange algorithmName="SHA-512" hashValue="fMbmUM1DQ7FuAPRNvFL5mPdHUYjQnlLFhkuaxvHguaqR7aWyDxcmJs0jLYQfQKY+oyhsMb4Lew4VL6i7um3/ew==" saltValue="ydaTm0CeH8+/cYqoL/AMaQ==" spinCount="100000" sqref="AU2033:AU2034 AW2033:AZ2034" name="Rango2_88_91_1_32"/>
    <protectedRange algorithmName="SHA-512" hashValue="CHipOQaT63FWw628cQcXXJRZlrbNZ7OgmnEbDx38UmmH7z19GRYEzXFiVOzHAy1OAaAbST7g2bHZHDKQp2qm3w==" saltValue="iRVuL+373yLHv0ZHzS9qog==" spinCount="100000" sqref="AL2033:AL2034" name="Rango2_88_7_5_2_27"/>
    <protectedRange algorithmName="SHA-512" hashValue="NkG6oHuDGvGBEiLAAq8MEJHEfLQUMyjihfH+DBXhT+eQW0r1yri7tOJEFRM9nbOejjjXiviq9RFo7KB7wF+xJA==" saltValue="bpjB0AAANu2X/PeR3eiFkA==" spinCount="100000" sqref="AM2033:AS2034" name="Rango2_88_65_1_29"/>
    <protectedRange algorithmName="SHA-512" hashValue="RQ91b7oAw60DVtcgB2vRpial2kSdzJx5guGCTYUwXYkKrtrUHfiYnLf9R+SNpYXlJDYpyEJLhcWwP0EqNN86dQ==" saltValue="W3RbH3zrcY9sy39xNwXNxg==" spinCount="100000" sqref="BV2033:BY2034" name="Rango2_88_99_2_29"/>
    <protectedRange algorithmName="SHA-512" hashValue="XZw03RosI/l0z9FxmTtF29EdZ7P+4+ybhqoaAAUmURojSR5XbGfjC4f2i8gMqfY+RI9JvfdCA6PSh9TduXfUxA==" saltValue="5TPtLq2WoiRSae/yaDPnTw==" spinCount="100000" sqref="BZ2033:CB2034 BR2033:BU2034" name="Rango2_99_10_30"/>
    <protectedRange algorithmName="SHA-512" hashValue="XZw03RosI/l0z9FxmTtF29EdZ7P+4+ybhqoaAAUmURojSR5XbGfjC4f2i8gMqfY+RI9JvfdCA6PSh9TduXfUxA==" saltValue="5TPtLq2WoiRSae/yaDPnTw==" spinCount="100000" sqref="CE2033:CF2034" name="Rango2_99_11_28"/>
    <protectedRange algorithmName="SHA-512" hashValue="XZw03RosI/l0z9FxmTtF29EdZ7P+4+ybhqoaAAUmURojSR5XbGfjC4f2i8gMqfY+RI9JvfdCA6PSh9TduXfUxA==" saltValue="5TPtLq2WoiRSae/yaDPnTw==" spinCount="100000" sqref="CJ2033:CK2034" name="Rango2_99_12_31"/>
    <protectedRange algorithmName="SHA-512" hashValue="XZw03RosI/l0z9FxmTtF29EdZ7P+4+ybhqoaAAUmURojSR5XbGfjC4f2i8gMqfY+RI9JvfdCA6PSh9TduXfUxA==" saltValue="5TPtLq2WoiRSae/yaDPnTw==" spinCount="100000" sqref="CP2033:CQ2034" name="Rango2_99_14_33"/>
    <protectedRange algorithmName="SHA-512" hashValue="XZw03RosI/l0z9FxmTtF29EdZ7P+4+ybhqoaAAUmURojSR5XbGfjC4f2i8gMqfY+RI9JvfdCA6PSh9TduXfUxA==" saltValue="5TPtLq2WoiRSae/yaDPnTw==" spinCount="100000" sqref="CS2033:CT2034" name="Rango2_99_15_32"/>
    <protectedRange algorithmName="SHA-512" hashValue="XZw03RosI/l0z9FxmTtF29EdZ7P+4+ybhqoaAAUmURojSR5XbGfjC4f2i8gMqfY+RI9JvfdCA6PSh9TduXfUxA==" saltValue="5TPtLq2WoiRSae/yaDPnTw==" spinCount="100000" sqref="DA2033:DN2034" name="Rango2_99_17_34"/>
    <protectedRange algorithmName="SHA-512" hashValue="XZw03RosI/l0z9FxmTtF29EdZ7P+4+ybhqoaAAUmURojSR5XbGfjC4f2i8gMqfY+RI9JvfdCA6PSh9TduXfUxA==" saltValue="5TPtLq2WoiRSae/yaDPnTw==" spinCount="100000" sqref="O2035:O2036" name="Rango2_99_2_33"/>
    <protectedRange algorithmName="SHA-512" hashValue="fPHvtIAf3pQeZUoAI9C2/vdXMHBpqqEq+67P5Ypyu4+9IWqs3yc9TZcMWQ0THLxUwqseQPyVvakuYFtCwJHsxA==" saltValue="QHIogSs2PrwAfdqa9PAOFQ==" spinCount="100000" sqref="AC2035:AC2036" name="Rango2_88_5_5_1_29"/>
    <protectedRange algorithmName="SHA-512" hashValue="LEEeiU6pKqm7TAP46VGlz0q+evvFwpT/0iLpRuWuQ7MacbP0OGL1/FSmrIEOg2rb6M+Jla2bPbVWiGag27j87w==" saltValue="HEVt+pS5OloNDlqSnzGLLw==" spinCount="100000" sqref="AI2035:AI2036" name="Rango2_8_7_1_32"/>
    <protectedRange algorithmName="SHA-512" hashValue="q2z5hEFmXS0v2chiPTC/VCoDWNlnhp+Xe6Ybfxe48vIsnB/KTJQxJv+pFUnCXfZ9T6vyJopuqFFNROfQTW/JUw==" saltValue="IctfdGJb5tOTpq+KPi9vww==" spinCount="100000" sqref="AE2035:AF2036" name="Rango2_88_39_1_31"/>
    <protectedRange algorithmName="SHA-512" hashValue="NUll9P9xh7KbSfMYpMxsRZLfDw/y/AzW2LSWlpXVscBDqiAxmzo71xjs+a2lh+jRa7pceOC849slke4+ZKx8LA==" saltValue="8qbkKpQ+CiQuLnqgShNvXA==" spinCount="100000" sqref="T2035:T2036" name="Rango2_88_6_1_30"/>
    <protectedRange algorithmName="SHA-512" hashValue="XZw03RosI/l0z9FxmTtF29EdZ7P+4+ybhqoaAAUmURojSR5XbGfjC4f2i8gMqfY+RI9JvfdCA6PSh9TduXfUxA==" saltValue="5TPtLq2WoiRSae/yaDPnTw==" spinCount="100000" sqref="R2035:S2036 U2035:AA2036" name="Rango2_99_4_34"/>
    <protectedRange algorithmName="SHA-512" hashValue="fMbmUM1DQ7FuAPRNvFL5mPdHUYjQnlLFhkuaxvHguaqR7aWyDxcmJs0jLYQfQKY+oyhsMb4Lew4VL6i7um3/ew==" saltValue="ydaTm0CeH8+/cYqoL/AMaQ==" spinCount="100000" sqref="AU2035:AU2036 AW2035:AZ2036" name="Rango2_88_91_1_33"/>
    <protectedRange algorithmName="SHA-512" hashValue="CHipOQaT63FWw628cQcXXJRZlrbNZ7OgmnEbDx38UmmH7z19GRYEzXFiVOzHAy1OAaAbST7g2bHZHDKQp2qm3w==" saltValue="iRVuL+373yLHv0ZHzS9qog==" spinCount="100000" sqref="AL2035:AL2036" name="Rango2_88_7_5_2_28"/>
    <protectedRange algorithmName="SHA-512" hashValue="NkG6oHuDGvGBEiLAAq8MEJHEfLQUMyjihfH+DBXhT+eQW0r1yri7tOJEFRM9nbOejjjXiviq9RFo7KB7wF+xJA==" saltValue="bpjB0AAANu2X/PeR3eiFkA==" spinCount="100000" sqref="AM2035:AS2036" name="Rango2_88_65_1_30"/>
    <protectedRange algorithmName="SHA-512" hashValue="RQ91b7oAw60DVtcgB2vRpial2kSdzJx5guGCTYUwXYkKrtrUHfiYnLf9R+SNpYXlJDYpyEJLhcWwP0EqNN86dQ==" saltValue="W3RbH3zrcY9sy39xNwXNxg==" spinCount="100000" sqref="BV2035:BY2036" name="Rango2_88_99_2_30"/>
    <protectedRange algorithmName="SHA-512" hashValue="XZw03RosI/l0z9FxmTtF29EdZ7P+4+ybhqoaAAUmURojSR5XbGfjC4f2i8gMqfY+RI9JvfdCA6PSh9TduXfUxA==" saltValue="5TPtLq2WoiRSae/yaDPnTw==" spinCount="100000" sqref="BZ2035:CB2036 BR2035:BU2036" name="Rango2_99_10_31"/>
    <protectedRange algorithmName="SHA-512" hashValue="XZw03RosI/l0z9FxmTtF29EdZ7P+4+ybhqoaAAUmURojSR5XbGfjC4f2i8gMqfY+RI9JvfdCA6PSh9TduXfUxA==" saltValue="5TPtLq2WoiRSae/yaDPnTw==" spinCount="100000" sqref="CE2035:CF2036" name="Rango2_99_11_29"/>
    <protectedRange algorithmName="SHA-512" hashValue="XZw03RosI/l0z9FxmTtF29EdZ7P+4+ybhqoaAAUmURojSR5XbGfjC4f2i8gMqfY+RI9JvfdCA6PSh9TduXfUxA==" saltValue="5TPtLq2WoiRSae/yaDPnTw==" spinCount="100000" sqref="CJ2035:CK2036" name="Rango2_99_12_32"/>
    <protectedRange algorithmName="SHA-512" hashValue="XZw03RosI/l0z9FxmTtF29EdZ7P+4+ybhqoaAAUmURojSR5XbGfjC4f2i8gMqfY+RI9JvfdCA6PSh9TduXfUxA==" saltValue="5TPtLq2WoiRSae/yaDPnTw==" spinCount="100000" sqref="CP2035:CQ2036" name="Rango2_99_14_34"/>
    <protectedRange algorithmName="SHA-512" hashValue="XZw03RosI/l0z9FxmTtF29EdZ7P+4+ybhqoaAAUmURojSR5XbGfjC4f2i8gMqfY+RI9JvfdCA6PSh9TduXfUxA==" saltValue="5TPtLq2WoiRSae/yaDPnTw==" spinCount="100000" sqref="CS2035:CT2036" name="Rango2_99_15_33"/>
    <protectedRange algorithmName="SHA-512" hashValue="XZw03RosI/l0z9FxmTtF29EdZ7P+4+ybhqoaAAUmURojSR5XbGfjC4f2i8gMqfY+RI9JvfdCA6PSh9TduXfUxA==" saltValue="5TPtLq2WoiRSae/yaDPnTw==" spinCount="100000" sqref="DA2035:DN2036" name="Rango2_99_17_35"/>
    <protectedRange algorithmName="SHA-512" hashValue="XZw03RosI/l0z9FxmTtF29EdZ7P+4+ybhqoaAAUmURojSR5XbGfjC4f2i8gMqfY+RI9JvfdCA6PSh9TduXfUxA==" saltValue="5TPtLq2WoiRSae/yaDPnTw==" spinCount="100000" sqref="O2037" name="Rango2_99_2_34"/>
    <protectedRange algorithmName="SHA-512" hashValue="fPHvtIAf3pQeZUoAI9C2/vdXMHBpqqEq+67P5Ypyu4+9IWqs3yc9TZcMWQ0THLxUwqseQPyVvakuYFtCwJHsxA==" saltValue="QHIogSs2PrwAfdqa9PAOFQ==" spinCount="100000" sqref="AC2037" name="Rango2_88_5_5_1_30"/>
    <protectedRange algorithmName="SHA-512" hashValue="LEEeiU6pKqm7TAP46VGlz0q+evvFwpT/0iLpRuWuQ7MacbP0OGL1/FSmrIEOg2rb6M+Jla2bPbVWiGag27j87w==" saltValue="HEVt+pS5OloNDlqSnzGLLw==" spinCount="100000" sqref="AI2037" name="Rango2_8_7_1_33"/>
    <protectedRange algorithmName="SHA-512" hashValue="q2z5hEFmXS0v2chiPTC/VCoDWNlnhp+Xe6Ybfxe48vIsnB/KTJQxJv+pFUnCXfZ9T6vyJopuqFFNROfQTW/JUw==" saltValue="IctfdGJb5tOTpq+KPi9vww==" spinCount="100000" sqref="AE2037:AF2037" name="Rango2_88_39_1_32"/>
    <protectedRange algorithmName="SHA-512" hashValue="NUll9P9xh7KbSfMYpMxsRZLfDw/y/AzW2LSWlpXVscBDqiAxmzo71xjs+a2lh+jRa7pceOC849slke4+ZKx8LA==" saltValue="8qbkKpQ+CiQuLnqgShNvXA==" spinCount="100000" sqref="T2037" name="Rango2_88_6_1_31"/>
    <protectedRange algorithmName="SHA-512" hashValue="XZw03RosI/l0z9FxmTtF29EdZ7P+4+ybhqoaAAUmURojSR5XbGfjC4f2i8gMqfY+RI9JvfdCA6PSh9TduXfUxA==" saltValue="5TPtLq2WoiRSae/yaDPnTw==" spinCount="100000" sqref="R2037:S2037 U2037:AA2037" name="Rango2_99_4_35"/>
    <protectedRange algorithmName="SHA-512" hashValue="fMbmUM1DQ7FuAPRNvFL5mPdHUYjQnlLFhkuaxvHguaqR7aWyDxcmJs0jLYQfQKY+oyhsMb4Lew4VL6i7um3/ew==" saltValue="ydaTm0CeH8+/cYqoL/AMaQ==" spinCount="100000" sqref="AU2037 AW2037:AZ2037" name="Rango2_88_91_1_34"/>
    <protectedRange algorithmName="SHA-512" hashValue="CHipOQaT63FWw628cQcXXJRZlrbNZ7OgmnEbDx38UmmH7z19GRYEzXFiVOzHAy1OAaAbST7g2bHZHDKQp2qm3w==" saltValue="iRVuL+373yLHv0ZHzS9qog==" spinCount="100000" sqref="AL2037" name="Rango2_88_7_5_2_29"/>
    <protectedRange algorithmName="SHA-512" hashValue="NkG6oHuDGvGBEiLAAq8MEJHEfLQUMyjihfH+DBXhT+eQW0r1yri7tOJEFRM9nbOejjjXiviq9RFo7KB7wF+xJA==" saltValue="bpjB0AAANu2X/PeR3eiFkA==" spinCount="100000" sqref="AM2037:AS2037" name="Rango2_88_65_1_31"/>
    <protectedRange algorithmName="SHA-512" hashValue="RQ91b7oAw60DVtcgB2vRpial2kSdzJx5guGCTYUwXYkKrtrUHfiYnLf9R+SNpYXlJDYpyEJLhcWwP0EqNN86dQ==" saltValue="W3RbH3zrcY9sy39xNwXNxg==" spinCount="100000" sqref="BV2037:BY2037" name="Rango2_88_99_2_31"/>
    <protectedRange algorithmName="SHA-512" hashValue="XZw03RosI/l0z9FxmTtF29EdZ7P+4+ybhqoaAAUmURojSR5XbGfjC4f2i8gMqfY+RI9JvfdCA6PSh9TduXfUxA==" saltValue="5TPtLq2WoiRSae/yaDPnTw==" spinCount="100000" sqref="BZ2037:CB2037 BR2037:BU2037" name="Rango2_99_10_32"/>
    <protectedRange algorithmName="SHA-512" hashValue="XZw03RosI/l0z9FxmTtF29EdZ7P+4+ybhqoaAAUmURojSR5XbGfjC4f2i8gMqfY+RI9JvfdCA6PSh9TduXfUxA==" saltValue="5TPtLq2WoiRSae/yaDPnTw==" spinCount="100000" sqref="CE2037:CF2037" name="Rango2_99_11_30"/>
    <protectedRange algorithmName="SHA-512" hashValue="XZw03RosI/l0z9FxmTtF29EdZ7P+4+ybhqoaAAUmURojSR5XbGfjC4f2i8gMqfY+RI9JvfdCA6PSh9TduXfUxA==" saltValue="5TPtLq2WoiRSae/yaDPnTw==" spinCount="100000" sqref="CJ2037:CK2037" name="Rango2_99_12_33"/>
    <protectedRange algorithmName="SHA-512" hashValue="XZw03RosI/l0z9FxmTtF29EdZ7P+4+ybhqoaAAUmURojSR5XbGfjC4f2i8gMqfY+RI9JvfdCA6PSh9TduXfUxA==" saltValue="5TPtLq2WoiRSae/yaDPnTw==" spinCount="100000" sqref="CP2037:CQ2037" name="Rango2_99_14_35"/>
    <protectedRange algorithmName="SHA-512" hashValue="XZw03RosI/l0z9FxmTtF29EdZ7P+4+ybhqoaAAUmURojSR5XbGfjC4f2i8gMqfY+RI9JvfdCA6PSh9TduXfUxA==" saltValue="5TPtLq2WoiRSae/yaDPnTw==" spinCount="100000" sqref="CS2037:CT2037" name="Rango2_99_15_34"/>
    <protectedRange algorithmName="SHA-512" hashValue="XZw03RosI/l0z9FxmTtF29EdZ7P+4+ybhqoaAAUmURojSR5XbGfjC4f2i8gMqfY+RI9JvfdCA6PSh9TduXfUxA==" saltValue="5TPtLq2WoiRSae/yaDPnTw==" spinCount="100000" sqref="DA2037:DN2037" name="Rango2_99_17_36"/>
    <protectedRange algorithmName="SHA-512" hashValue="XZw03RosI/l0z9FxmTtF29EdZ7P+4+ybhqoaAAUmURojSR5XbGfjC4f2i8gMqfY+RI9JvfdCA6PSh9TduXfUxA==" saltValue="5TPtLq2WoiRSae/yaDPnTw==" spinCount="100000" sqref="O2038" name="Rango2_99_2_35"/>
    <protectedRange algorithmName="SHA-512" hashValue="fPHvtIAf3pQeZUoAI9C2/vdXMHBpqqEq+67P5Ypyu4+9IWqs3yc9TZcMWQ0THLxUwqseQPyVvakuYFtCwJHsxA==" saltValue="QHIogSs2PrwAfdqa9PAOFQ==" spinCount="100000" sqref="AC2038" name="Rango2_88_5_5_1_31"/>
    <protectedRange algorithmName="SHA-512" hashValue="LEEeiU6pKqm7TAP46VGlz0q+evvFwpT/0iLpRuWuQ7MacbP0OGL1/FSmrIEOg2rb6M+Jla2bPbVWiGag27j87w==" saltValue="HEVt+pS5OloNDlqSnzGLLw==" spinCount="100000" sqref="AI2038" name="Rango2_8_7_1_34"/>
    <protectedRange algorithmName="SHA-512" hashValue="q2z5hEFmXS0v2chiPTC/VCoDWNlnhp+Xe6Ybfxe48vIsnB/KTJQxJv+pFUnCXfZ9T6vyJopuqFFNROfQTW/JUw==" saltValue="IctfdGJb5tOTpq+KPi9vww==" spinCount="100000" sqref="AE2038:AF2038" name="Rango2_88_39_1_33"/>
    <protectedRange algorithmName="SHA-512" hashValue="NUll9P9xh7KbSfMYpMxsRZLfDw/y/AzW2LSWlpXVscBDqiAxmzo71xjs+a2lh+jRa7pceOC849slke4+ZKx8LA==" saltValue="8qbkKpQ+CiQuLnqgShNvXA==" spinCount="100000" sqref="T2038" name="Rango2_88_6_1_32"/>
    <protectedRange algorithmName="SHA-512" hashValue="XZw03RosI/l0z9FxmTtF29EdZ7P+4+ybhqoaAAUmURojSR5XbGfjC4f2i8gMqfY+RI9JvfdCA6PSh9TduXfUxA==" saltValue="5TPtLq2WoiRSae/yaDPnTw==" spinCount="100000" sqref="R2038:S2038 U2038:AA2038" name="Rango2_99_4_36"/>
    <protectedRange algorithmName="SHA-512" hashValue="fMbmUM1DQ7FuAPRNvFL5mPdHUYjQnlLFhkuaxvHguaqR7aWyDxcmJs0jLYQfQKY+oyhsMb4Lew4VL6i7um3/ew==" saltValue="ydaTm0CeH8+/cYqoL/AMaQ==" spinCount="100000" sqref="AU2038 AW2038:AZ2038" name="Rango2_88_91_1_35"/>
    <protectedRange algorithmName="SHA-512" hashValue="CHipOQaT63FWw628cQcXXJRZlrbNZ7OgmnEbDx38UmmH7z19GRYEzXFiVOzHAy1OAaAbST7g2bHZHDKQp2qm3w==" saltValue="iRVuL+373yLHv0ZHzS9qog==" spinCount="100000" sqref="AL2038" name="Rango2_88_7_5_2_30"/>
    <protectedRange algorithmName="SHA-512" hashValue="NkG6oHuDGvGBEiLAAq8MEJHEfLQUMyjihfH+DBXhT+eQW0r1yri7tOJEFRM9nbOejjjXiviq9RFo7KB7wF+xJA==" saltValue="bpjB0AAANu2X/PeR3eiFkA==" spinCount="100000" sqref="AM2038:AS2038" name="Rango2_88_65_1_32"/>
    <protectedRange algorithmName="SHA-512" hashValue="RQ91b7oAw60DVtcgB2vRpial2kSdzJx5guGCTYUwXYkKrtrUHfiYnLf9R+SNpYXlJDYpyEJLhcWwP0EqNN86dQ==" saltValue="W3RbH3zrcY9sy39xNwXNxg==" spinCount="100000" sqref="BV2038:BY2038" name="Rango2_88_99_2_32"/>
    <protectedRange algorithmName="SHA-512" hashValue="XZw03RosI/l0z9FxmTtF29EdZ7P+4+ybhqoaAAUmURojSR5XbGfjC4f2i8gMqfY+RI9JvfdCA6PSh9TduXfUxA==" saltValue="5TPtLq2WoiRSae/yaDPnTw==" spinCount="100000" sqref="BZ2038:CB2038 BR2038:BU2038" name="Rango2_99_10_33"/>
    <protectedRange algorithmName="SHA-512" hashValue="XZw03RosI/l0z9FxmTtF29EdZ7P+4+ybhqoaAAUmURojSR5XbGfjC4f2i8gMqfY+RI9JvfdCA6PSh9TduXfUxA==" saltValue="5TPtLq2WoiRSae/yaDPnTw==" spinCount="100000" sqref="CE2038:CF2038" name="Rango2_99_11_31"/>
    <protectedRange algorithmName="SHA-512" hashValue="XZw03RosI/l0z9FxmTtF29EdZ7P+4+ybhqoaAAUmURojSR5XbGfjC4f2i8gMqfY+RI9JvfdCA6PSh9TduXfUxA==" saltValue="5TPtLq2WoiRSae/yaDPnTw==" spinCount="100000" sqref="CJ2038:CK2038" name="Rango2_99_12_34"/>
    <protectedRange algorithmName="SHA-512" hashValue="XZw03RosI/l0z9FxmTtF29EdZ7P+4+ybhqoaAAUmURojSR5XbGfjC4f2i8gMqfY+RI9JvfdCA6PSh9TduXfUxA==" saltValue="5TPtLq2WoiRSae/yaDPnTw==" spinCount="100000" sqref="CP2038:CQ2038" name="Rango2_99_14_36"/>
    <protectedRange algorithmName="SHA-512" hashValue="XZw03RosI/l0z9FxmTtF29EdZ7P+4+ybhqoaAAUmURojSR5XbGfjC4f2i8gMqfY+RI9JvfdCA6PSh9TduXfUxA==" saltValue="5TPtLq2WoiRSae/yaDPnTw==" spinCount="100000" sqref="CS2038:CT2038" name="Rango2_99_15_35"/>
    <protectedRange algorithmName="SHA-512" hashValue="XZw03RosI/l0z9FxmTtF29EdZ7P+4+ybhqoaAAUmURojSR5XbGfjC4f2i8gMqfY+RI9JvfdCA6PSh9TduXfUxA==" saltValue="5TPtLq2WoiRSae/yaDPnTw==" spinCount="100000" sqref="DA2038:DN2038" name="Rango2_99_17_37"/>
    <protectedRange algorithmName="SHA-512" hashValue="XZw03RosI/l0z9FxmTtF29EdZ7P+4+ybhqoaAAUmURojSR5XbGfjC4f2i8gMqfY+RI9JvfdCA6PSh9TduXfUxA==" saltValue="5TPtLq2WoiRSae/yaDPnTw==" spinCount="100000" sqref="O2039" name="Rango2_99_2_36"/>
    <protectedRange algorithmName="SHA-512" hashValue="fPHvtIAf3pQeZUoAI9C2/vdXMHBpqqEq+67P5Ypyu4+9IWqs3yc9TZcMWQ0THLxUwqseQPyVvakuYFtCwJHsxA==" saltValue="QHIogSs2PrwAfdqa9PAOFQ==" spinCount="100000" sqref="AC2039" name="Rango2_88_5_5_1_32"/>
    <protectedRange algorithmName="SHA-512" hashValue="LEEeiU6pKqm7TAP46VGlz0q+evvFwpT/0iLpRuWuQ7MacbP0OGL1/FSmrIEOg2rb6M+Jla2bPbVWiGag27j87w==" saltValue="HEVt+pS5OloNDlqSnzGLLw==" spinCount="100000" sqref="AI2039" name="Rango2_8_7_1_35"/>
    <protectedRange algorithmName="SHA-512" hashValue="q2z5hEFmXS0v2chiPTC/VCoDWNlnhp+Xe6Ybfxe48vIsnB/KTJQxJv+pFUnCXfZ9T6vyJopuqFFNROfQTW/JUw==" saltValue="IctfdGJb5tOTpq+KPi9vww==" spinCount="100000" sqref="AE2039:AF2039" name="Rango2_88_39_1_34"/>
    <protectedRange algorithmName="SHA-512" hashValue="NUll9P9xh7KbSfMYpMxsRZLfDw/y/AzW2LSWlpXVscBDqiAxmzo71xjs+a2lh+jRa7pceOC849slke4+ZKx8LA==" saltValue="8qbkKpQ+CiQuLnqgShNvXA==" spinCount="100000" sqref="T2039" name="Rango2_88_6_1_33"/>
    <protectedRange algorithmName="SHA-512" hashValue="XZw03RosI/l0z9FxmTtF29EdZ7P+4+ybhqoaAAUmURojSR5XbGfjC4f2i8gMqfY+RI9JvfdCA6PSh9TduXfUxA==" saltValue="5TPtLq2WoiRSae/yaDPnTw==" spinCount="100000" sqref="R2039:S2039 U2039:AA2039" name="Rango2_99_4_37"/>
    <protectedRange algorithmName="SHA-512" hashValue="fMbmUM1DQ7FuAPRNvFL5mPdHUYjQnlLFhkuaxvHguaqR7aWyDxcmJs0jLYQfQKY+oyhsMb4Lew4VL6i7um3/ew==" saltValue="ydaTm0CeH8+/cYqoL/AMaQ==" spinCount="100000" sqref="AU2039 AW2039:AZ2039" name="Rango2_88_91_1_36"/>
    <protectedRange algorithmName="SHA-512" hashValue="CHipOQaT63FWw628cQcXXJRZlrbNZ7OgmnEbDx38UmmH7z19GRYEzXFiVOzHAy1OAaAbST7g2bHZHDKQp2qm3w==" saltValue="iRVuL+373yLHv0ZHzS9qog==" spinCount="100000" sqref="AL2039" name="Rango2_88_7_5_2_31"/>
    <protectedRange algorithmName="SHA-512" hashValue="NkG6oHuDGvGBEiLAAq8MEJHEfLQUMyjihfH+DBXhT+eQW0r1yri7tOJEFRM9nbOejjjXiviq9RFo7KB7wF+xJA==" saltValue="bpjB0AAANu2X/PeR3eiFkA==" spinCount="100000" sqref="AM2039:AS2039" name="Rango2_88_65_1_33"/>
    <protectedRange algorithmName="SHA-512" hashValue="RQ91b7oAw60DVtcgB2vRpial2kSdzJx5guGCTYUwXYkKrtrUHfiYnLf9R+SNpYXlJDYpyEJLhcWwP0EqNN86dQ==" saltValue="W3RbH3zrcY9sy39xNwXNxg==" spinCount="100000" sqref="BV2039:BY2039" name="Rango2_88_99_2_33"/>
    <protectedRange algorithmName="SHA-512" hashValue="XZw03RosI/l0z9FxmTtF29EdZ7P+4+ybhqoaAAUmURojSR5XbGfjC4f2i8gMqfY+RI9JvfdCA6PSh9TduXfUxA==" saltValue="5TPtLq2WoiRSae/yaDPnTw==" spinCount="100000" sqref="BZ2039:CB2039 BR2039:BU2039" name="Rango2_99_10_34"/>
    <protectedRange algorithmName="SHA-512" hashValue="XZw03RosI/l0z9FxmTtF29EdZ7P+4+ybhqoaAAUmURojSR5XbGfjC4f2i8gMqfY+RI9JvfdCA6PSh9TduXfUxA==" saltValue="5TPtLq2WoiRSae/yaDPnTw==" spinCount="100000" sqref="CE2039:CF2039" name="Rango2_99_11_32"/>
    <protectedRange algorithmName="SHA-512" hashValue="XZw03RosI/l0z9FxmTtF29EdZ7P+4+ybhqoaAAUmURojSR5XbGfjC4f2i8gMqfY+RI9JvfdCA6PSh9TduXfUxA==" saltValue="5TPtLq2WoiRSae/yaDPnTw==" spinCount="100000" sqref="CJ2039:CK2039" name="Rango2_99_12_35"/>
    <protectedRange algorithmName="SHA-512" hashValue="XZw03RosI/l0z9FxmTtF29EdZ7P+4+ybhqoaAAUmURojSR5XbGfjC4f2i8gMqfY+RI9JvfdCA6PSh9TduXfUxA==" saltValue="5TPtLq2WoiRSae/yaDPnTw==" spinCount="100000" sqref="CP2039:CQ2039" name="Rango2_99_14_37"/>
    <protectedRange algorithmName="SHA-512" hashValue="XZw03RosI/l0z9FxmTtF29EdZ7P+4+ybhqoaAAUmURojSR5XbGfjC4f2i8gMqfY+RI9JvfdCA6PSh9TduXfUxA==" saltValue="5TPtLq2WoiRSae/yaDPnTw==" spinCount="100000" sqref="CS2039:CT2039" name="Rango2_99_15_36"/>
    <protectedRange algorithmName="SHA-512" hashValue="XZw03RosI/l0z9FxmTtF29EdZ7P+4+ybhqoaAAUmURojSR5XbGfjC4f2i8gMqfY+RI9JvfdCA6PSh9TduXfUxA==" saltValue="5TPtLq2WoiRSae/yaDPnTw==" spinCount="100000" sqref="DA2039:DG2039 DI2039:DN2039" name="Rango2_99_17_38"/>
    <protectedRange algorithmName="SHA-512" hashValue="XZw03RosI/l0z9FxmTtF29EdZ7P+4+ybhqoaAAUmURojSR5XbGfjC4f2i8gMqfY+RI9JvfdCA6PSh9TduXfUxA==" saltValue="5TPtLq2WoiRSae/yaDPnTw==" spinCount="100000" sqref="O2040" name="Rango2_99_2_37"/>
    <protectedRange algorithmName="SHA-512" hashValue="fPHvtIAf3pQeZUoAI9C2/vdXMHBpqqEq+67P5Ypyu4+9IWqs3yc9TZcMWQ0THLxUwqseQPyVvakuYFtCwJHsxA==" saltValue="QHIogSs2PrwAfdqa9PAOFQ==" spinCount="100000" sqref="AC2040" name="Rango2_88_5_5_1_33"/>
    <protectedRange algorithmName="SHA-512" hashValue="LEEeiU6pKqm7TAP46VGlz0q+evvFwpT/0iLpRuWuQ7MacbP0OGL1/FSmrIEOg2rb6M+Jla2bPbVWiGag27j87w==" saltValue="HEVt+pS5OloNDlqSnzGLLw==" spinCount="100000" sqref="AI2040" name="Rango2_8_7_1_36"/>
    <protectedRange algorithmName="SHA-512" hashValue="q2z5hEFmXS0v2chiPTC/VCoDWNlnhp+Xe6Ybfxe48vIsnB/KTJQxJv+pFUnCXfZ9T6vyJopuqFFNROfQTW/JUw==" saltValue="IctfdGJb5tOTpq+KPi9vww==" spinCount="100000" sqref="AE2040:AF2040" name="Rango2_88_39_1_35"/>
    <protectedRange algorithmName="SHA-512" hashValue="NUll9P9xh7KbSfMYpMxsRZLfDw/y/AzW2LSWlpXVscBDqiAxmzo71xjs+a2lh+jRa7pceOC849slke4+ZKx8LA==" saltValue="8qbkKpQ+CiQuLnqgShNvXA==" spinCount="100000" sqref="T2040" name="Rango2_88_6_1_34"/>
    <protectedRange algorithmName="SHA-512" hashValue="XZw03RosI/l0z9FxmTtF29EdZ7P+4+ybhqoaAAUmURojSR5XbGfjC4f2i8gMqfY+RI9JvfdCA6PSh9TduXfUxA==" saltValue="5TPtLq2WoiRSae/yaDPnTw==" spinCount="100000" sqref="R2040:S2040 U2040:AA2040" name="Rango2_99_4_38"/>
    <protectedRange algorithmName="SHA-512" hashValue="fMbmUM1DQ7FuAPRNvFL5mPdHUYjQnlLFhkuaxvHguaqR7aWyDxcmJs0jLYQfQKY+oyhsMb4Lew4VL6i7um3/ew==" saltValue="ydaTm0CeH8+/cYqoL/AMaQ==" spinCount="100000" sqref="AU2040 AW2040:AZ2040" name="Rango2_88_91_1_37"/>
    <protectedRange algorithmName="SHA-512" hashValue="CHipOQaT63FWw628cQcXXJRZlrbNZ7OgmnEbDx38UmmH7z19GRYEzXFiVOzHAy1OAaAbST7g2bHZHDKQp2qm3w==" saltValue="iRVuL+373yLHv0ZHzS9qog==" spinCount="100000" sqref="AL2040" name="Rango2_88_7_5_2_32"/>
    <protectedRange algorithmName="SHA-512" hashValue="NkG6oHuDGvGBEiLAAq8MEJHEfLQUMyjihfH+DBXhT+eQW0r1yri7tOJEFRM9nbOejjjXiviq9RFo7KB7wF+xJA==" saltValue="bpjB0AAANu2X/PeR3eiFkA==" spinCount="100000" sqref="AM2040:AS2040" name="Rango2_88_65_1_34"/>
    <protectedRange algorithmName="SHA-512" hashValue="RQ91b7oAw60DVtcgB2vRpial2kSdzJx5guGCTYUwXYkKrtrUHfiYnLf9R+SNpYXlJDYpyEJLhcWwP0EqNN86dQ==" saltValue="W3RbH3zrcY9sy39xNwXNxg==" spinCount="100000" sqref="BV2040:BY2040" name="Rango2_88_99_2_34"/>
    <protectedRange algorithmName="SHA-512" hashValue="XZw03RosI/l0z9FxmTtF29EdZ7P+4+ybhqoaAAUmURojSR5XbGfjC4f2i8gMqfY+RI9JvfdCA6PSh9TduXfUxA==" saltValue="5TPtLq2WoiRSae/yaDPnTw==" spinCount="100000" sqref="BZ2040:CB2040 BR2040:BU2040" name="Rango2_99_10_35"/>
    <protectedRange algorithmName="SHA-512" hashValue="XZw03RosI/l0z9FxmTtF29EdZ7P+4+ybhqoaAAUmURojSR5XbGfjC4f2i8gMqfY+RI9JvfdCA6PSh9TduXfUxA==" saltValue="5TPtLq2WoiRSae/yaDPnTw==" spinCount="100000" sqref="CE2040:CF2040" name="Rango2_99_11_33"/>
    <protectedRange algorithmName="SHA-512" hashValue="XZw03RosI/l0z9FxmTtF29EdZ7P+4+ybhqoaAAUmURojSR5XbGfjC4f2i8gMqfY+RI9JvfdCA6PSh9TduXfUxA==" saltValue="5TPtLq2WoiRSae/yaDPnTw==" spinCount="100000" sqref="CJ2040:CK2040" name="Rango2_99_12_36"/>
    <protectedRange algorithmName="SHA-512" hashValue="XZw03RosI/l0z9FxmTtF29EdZ7P+4+ybhqoaAAUmURojSR5XbGfjC4f2i8gMqfY+RI9JvfdCA6PSh9TduXfUxA==" saltValue="5TPtLq2WoiRSae/yaDPnTw==" spinCount="100000" sqref="CP2040:CQ2040" name="Rango2_99_14_38"/>
    <protectedRange algorithmName="SHA-512" hashValue="XZw03RosI/l0z9FxmTtF29EdZ7P+4+ybhqoaAAUmURojSR5XbGfjC4f2i8gMqfY+RI9JvfdCA6PSh9TduXfUxA==" saltValue="5TPtLq2WoiRSae/yaDPnTw==" spinCount="100000" sqref="CS2040:CT2040" name="Rango2_99_15_37"/>
    <protectedRange algorithmName="SHA-512" hashValue="XZw03RosI/l0z9FxmTtF29EdZ7P+4+ybhqoaAAUmURojSR5XbGfjC4f2i8gMqfY+RI9JvfdCA6PSh9TduXfUxA==" saltValue="5TPtLq2WoiRSae/yaDPnTw==" spinCount="100000" sqref="DA2040:DN2040" name="Rango2_99_17_39"/>
    <protectedRange algorithmName="SHA-512" hashValue="XZw03RosI/l0z9FxmTtF29EdZ7P+4+ybhqoaAAUmURojSR5XbGfjC4f2i8gMqfY+RI9JvfdCA6PSh9TduXfUxA==" saltValue="5TPtLq2WoiRSae/yaDPnTw==" spinCount="100000" sqref="O2041:O2042" name="Rango2_99_2_38"/>
    <protectedRange algorithmName="SHA-512" hashValue="fPHvtIAf3pQeZUoAI9C2/vdXMHBpqqEq+67P5Ypyu4+9IWqs3yc9TZcMWQ0THLxUwqseQPyVvakuYFtCwJHsxA==" saltValue="QHIogSs2PrwAfdqa9PAOFQ==" spinCount="100000" sqref="AC2041:AC2042" name="Rango2_88_5_5_1_34"/>
    <protectedRange algorithmName="SHA-512" hashValue="LEEeiU6pKqm7TAP46VGlz0q+evvFwpT/0iLpRuWuQ7MacbP0OGL1/FSmrIEOg2rb6M+Jla2bPbVWiGag27j87w==" saltValue="HEVt+pS5OloNDlqSnzGLLw==" spinCount="100000" sqref="AI2041:AI2042" name="Rango2_8_7_1_37"/>
    <protectedRange algorithmName="SHA-512" hashValue="q2z5hEFmXS0v2chiPTC/VCoDWNlnhp+Xe6Ybfxe48vIsnB/KTJQxJv+pFUnCXfZ9T6vyJopuqFFNROfQTW/JUw==" saltValue="IctfdGJb5tOTpq+KPi9vww==" spinCount="100000" sqref="AE2041:AF2042" name="Rango2_88_39_1_36"/>
    <protectedRange algorithmName="SHA-512" hashValue="NUll9P9xh7KbSfMYpMxsRZLfDw/y/AzW2LSWlpXVscBDqiAxmzo71xjs+a2lh+jRa7pceOC849slke4+ZKx8LA==" saltValue="8qbkKpQ+CiQuLnqgShNvXA==" spinCount="100000" sqref="T2041:T2042" name="Rango2_88_6_1_35"/>
    <protectedRange algorithmName="SHA-512" hashValue="XZw03RosI/l0z9FxmTtF29EdZ7P+4+ybhqoaAAUmURojSR5XbGfjC4f2i8gMqfY+RI9JvfdCA6PSh9TduXfUxA==" saltValue="5TPtLq2WoiRSae/yaDPnTw==" spinCount="100000" sqref="R2041:S2042 U2041:AA2042" name="Rango2_99_4_39"/>
    <protectedRange algorithmName="SHA-512" hashValue="fMbmUM1DQ7FuAPRNvFL5mPdHUYjQnlLFhkuaxvHguaqR7aWyDxcmJs0jLYQfQKY+oyhsMb4Lew4VL6i7um3/ew==" saltValue="ydaTm0CeH8+/cYqoL/AMaQ==" spinCount="100000" sqref="AU2041:AU2042 AW2041:AZ2042" name="Rango2_88_91_1_38"/>
    <protectedRange algorithmName="SHA-512" hashValue="CHipOQaT63FWw628cQcXXJRZlrbNZ7OgmnEbDx38UmmH7z19GRYEzXFiVOzHAy1OAaAbST7g2bHZHDKQp2qm3w==" saltValue="iRVuL+373yLHv0ZHzS9qog==" spinCount="100000" sqref="AL2041:AL2042" name="Rango2_88_7_5_2_33"/>
    <protectedRange algorithmName="SHA-512" hashValue="NkG6oHuDGvGBEiLAAq8MEJHEfLQUMyjihfH+DBXhT+eQW0r1yri7tOJEFRM9nbOejjjXiviq9RFo7KB7wF+xJA==" saltValue="bpjB0AAANu2X/PeR3eiFkA==" spinCount="100000" sqref="AM2041:AS2042" name="Rango2_88_65_1_35"/>
    <protectedRange algorithmName="SHA-512" hashValue="RQ91b7oAw60DVtcgB2vRpial2kSdzJx5guGCTYUwXYkKrtrUHfiYnLf9R+SNpYXlJDYpyEJLhcWwP0EqNN86dQ==" saltValue="W3RbH3zrcY9sy39xNwXNxg==" spinCount="100000" sqref="BV2041:BY2042" name="Rango2_88_99_2_35"/>
    <protectedRange algorithmName="SHA-512" hashValue="XZw03RosI/l0z9FxmTtF29EdZ7P+4+ybhqoaAAUmURojSR5XbGfjC4f2i8gMqfY+RI9JvfdCA6PSh9TduXfUxA==" saltValue="5TPtLq2WoiRSae/yaDPnTw==" spinCount="100000" sqref="BZ2041:CB2042 BR2041:BU2042" name="Rango2_99_10_36"/>
    <protectedRange algorithmName="SHA-512" hashValue="XZw03RosI/l0z9FxmTtF29EdZ7P+4+ybhqoaAAUmURojSR5XbGfjC4f2i8gMqfY+RI9JvfdCA6PSh9TduXfUxA==" saltValue="5TPtLq2WoiRSae/yaDPnTw==" spinCount="100000" sqref="CE2041:CF2042" name="Rango2_99_11_34"/>
    <protectedRange algorithmName="SHA-512" hashValue="XZw03RosI/l0z9FxmTtF29EdZ7P+4+ybhqoaAAUmURojSR5XbGfjC4f2i8gMqfY+RI9JvfdCA6PSh9TduXfUxA==" saltValue="5TPtLq2WoiRSae/yaDPnTw==" spinCount="100000" sqref="CJ2041:CK2042" name="Rango2_99_12_37"/>
    <protectedRange algorithmName="SHA-512" hashValue="XZw03RosI/l0z9FxmTtF29EdZ7P+4+ybhqoaAAUmURojSR5XbGfjC4f2i8gMqfY+RI9JvfdCA6PSh9TduXfUxA==" saltValue="5TPtLq2WoiRSae/yaDPnTw==" spinCount="100000" sqref="CP2041:CQ2042" name="Rango2_99_14_39"/>
    <protectedRange algorithmName="SHA-512" hashValue="XZw03RosI/l0z9FxmTtF29EdZ7P+4+ybhqoaAAUmURojSR5XbGfjC4f2i8gMqfY+RI9JvfdCA6PSh9TduXfUxA==" saltValue="5TPtLq2WoiRSae/yaDPnTw==" spinCount="100000" sqref="CS2041:CT2042" name="Rango2_99_15_38"/>
    <protectedRange algorithmName="SHA-512" hashValue="XZw03RosI/l0z9FxmTtF29EdZ7P+4+ybhqoaAAUmURojSR5XbGfjC4f2i8gMqfY+RI9JvfdCA6PSh9TduXfUxA==" saltValue="5TPtLq2WoiRSae/yaDPnTw==" spinCount="100000" sqref="DA2041:DN2042" name="Rango2_99_17_40"/>
    <protectedRange algorithmName="SHA-512" hashValue="XZw03RosI/l0z9FxmTtF29EdZ7P+4+ybhqoaAAUmURojSR5XbGfjC4f2i8gMqfY+RI9JvfdCA6PSh9TduXfUxA==" saltValue="5TPtLq2WoiRSae/yaDPnTw==" spinCount="100000" sqref="O2043:O2044" name="Rango2_99_2_39"/>
    <protectedRange algorithmName="SHA-512" hashValue="fPHvtIAf3pQeZUoAI9C2/vdXMHBpqqEq+67P5Ypyu4+9IWqs3yc9TZcMWQ0THLxUwqseQPyVvakuYFtCwJHsxA==" saltValue="QHIogSs2PrwAfdqa9PAOFQ==" spinCount="100000" sqref="AC2043:AC2044" name="Rango2_88_5_5_1_35"/>
    <protectedRange algorithmName="SHA-512" hashValue="LEEeiU6pKqm7TAP46VGlz0q+evvFwpT/0iLpRuWuQ7MacbP0OGL1/FSmrIEOg2rb6M+Jla2bPbVWiGag27j87w==" saltValue="HEVt+pS5OloNDlqSnzGLLw==" spinCount="100000" sqref="AI2043:AI2044" name="Rango2_8_7_1_38"/>
    <protectedRange algorithmName="SHA-512" hashValue="q2z5hEFmXS0v2chiPTC/VCoDWNlnhp+Xe6Ybfxe48vIsnB/KTJQxJv+pFUnCXfZ9T6vyJopuqFFNROfQTW/JUw==" saltValue="IctfdGJb5tOTpq+KPi9vww==" spinCount="100000" sqref="AE2043:AF2044" name="Rango2_88_39_1_37"/>
    <protectedRange algorithmName="SHA-512" hashValue="NUll9P9xh7KbSfMYpMxsRZLfDw/y/AzW2LSWlpXVscBDqiAxmzo71xjs+a2lh+jRa7pceOC849slke4+ZKx8LA==" saltValue="8qbkKpQ+CiQuLnqgShNvXA==" spinCount="100000" sqref="T2043:T2044" name="Rango2_88_6_1_36"/>
    <protectedRange algorithmName="SHA-512" hashValue="XZw03RosI/l0z9FxmTtF29EdZ7P+4+ybhqoaAAUmURojSR5XbGfjC4f2i8gMqfY+RI9JvfdCA6PSh9TduXfUxA==" saltValue="5TPtLq2WoiRSae/yaDPnTw==" spinCount="100000" sqref="R2043:S2044 U2043:AA2044" name="Rango2_99_4_40"/>
    <protectedRange algorithmName="SHA-512" hashValue="fMbmUM1DQ7FuAPRNvFL5mPdHUYjQnlLFhkuaxvHguaqR7aWyDxcmJs0jLYQfQKY+oyhsMb4Lew4VL6i7um3/ew==" saltValue="ydaTm0CeH8+/cYqoL/AMaQ==" spinCount="100000" sqref="AU2043:AU2044 AW2043:AZ2044" name="Rango2_88_91_1_39"/>
    <protectedRange algorithmName="SHA-512" hashValue="CHipOQaT63FWw628cQcXXJRZlrbNZ7OgmnEbDx38UmmH7z19GRYEzXFiVOzHAy1OAaAbST7g2bHZHDKQp2qm3w==" saltValue="iRVuL+373yLHv0ZHzS9qog==" spinCount="100000" sqref="AL2043:AL2044" name="Rango2_88_7_5_2_34"/>
    <protectedRange algorithmName="SHA-512" hashValue="NkG6oHuDGvGBEiLAAq8MEJHEfLQUMyjihfH+DBXhT+eQW0r1yri7tOJEFRM9nbOejjjXiviq9RFo7KB7wF+xJA==" saltValue="bpjB0AAANu2X/PeR3eiFkA==" spinCount="100000" sqref="AM2043:AS2044" name="Rango2_88_65_1_36"/>
    <protectedRange algorithmName="SHA-512" hashValue="RQ91b7oAw60DVtcgB2vRpial2kSdzJx5guGCTYUwXYkKrtrUHfiYnLf9R+SNpYXlJDYpyEJLhcWwP0EqNN86dQ==" saltValue="W3RbH3zrcY9sy39xNwXNxg==" spinCount="100000" sqref="BV2043:BY2044" name="Rango2_88_99_2_36"/>
    <protectedRange algorithmName="SHA-512" hashValue="XZw03RosI/l0z9FxmTtF29EdZ7P+4+ybhqoaAAUmURojSR5XbGfjC4f2i8gMqfY+RI9JvfdCA6PSh9TduXfUxA==" saltValue="5TPtLq2WoiRSae/yaDPnTw==" spinCount="100000" sqref="BZ2043:CB2044 BR2043:BU2044" name="Rango2_99_10_37"/>
    <protectedRange algorithmName="SHA-512" hashValue="XZw03RosI/l0z9FxmTtF29EdZ7P+4+ybhqoaAAUmURojSR5XbGfjC4f2i8gMqfY+RI9JvfdCA6PSh9TduXfUxA==" saltValue="5TPtLq2WoiRSae/yaDPnTw==" spinCount="100000" sqref="CE2043:CF2044" name="Rango2_99_11_35"/>
    <protectedRange algorithmName="SHA-512" hashValue="XZw03RosI/l0z9FxmTtF29EdZ7P+4+ybhqoaAAUmURojSR5XbGfjC4f2i8gMqfY+RI9JvfdCA6PSh9TduXfUxA==" saltValue="5TPtLq2WoiRSae/yaDPnTw==" spinCount="100000" sqref="CJ2043:CK2044" name="Rango2_99_12_38"/>
    <protectedRange algorithmName="SHA-512" hashValue="XZw03RosI/l0z9FxmTtF29EdZ7P+4+ybhqoaAAUmURojSR5XbGfjC4f2i8gMqfY+RI9JvfdCA6PSh9TduXfUxA==" saltValue="5TPtLq2WoiRSae/yaDPnTw==" spinCount="100000" sqref="CP2043:CQ2044" name="Rango2_99_14_40"/>
    <protectedRange algorithmName="SHA-512" hashValue="XZw03RosI/l0z9FxmTtF29EdZ7P+4+ybhqoaAAUmURojSR5XbGfjC4f2i8gMqfY+RI9JvfdCA6PSh9TduXfUxA==" saltValue="5TPtLq2WoiRSae/yaDPnTw==" spinCount="100000" sqref="CS2043:CT2044" name="Rango2_99_15_39"/>
    <protectedRange algorithmName="SHA-512" hashValue="XZw03RosI/l0z9FxmTtF29EdZ7P+4+ybhqoaAAUmURojSR5XbGfjC4f2i8gMqfY+RI9JvfdCA6PSh9TduXfUxA==" saltValue="5TPtLq2WoiRSae/yaDPnTw==" spinCount="100000" sqref="DA2043:DN2044" name="Rango2_99_17_41"/>
    <protectedRange algorithmName="SHA-512" hashValue="XZw03RosI/l0z9FxmTtF29EdZ7P+4+ybhqoaAAUmURojSR5XbGfjC4f2i8gMqfY+RI9JvfdCA6PSh9TduXfUxA==" saltValue="5TPtLq2WoiRSae/yaDPnTw==" spinCount="100000" sqref="O2045:O2046" name="Rango2_99_2_40"/>
    <protectedRange algorithmName="SHA-512" hashValue="fPHvtIAf3pQeZUoAI9C2/vdXMHBpqqEq+67P5Ypyu4+9IWqs3yc9TZcMWQ0THLxUwqseQPyVvakuYFtCwJHsxA==" saltValue="QHIogSs2PrwAfdqa9PAOFQ==" spinCount="100000" sqref="AC2045:AC2046" name="Rango2_88_5_5_1_36"/>
    <protectedRange algorithmName="SHA-512" hashValue="LEEeiU6pKqm7TAP46VGlz0q+evvFwpT/0iLpRuWuQ7MacbP0OGL1/FSmrIEOg2rb6M+Jla2bPbVWiGag27j87w==" saltValue="HEVt+pS5OloNDlqSnzGLLw==" spinCount="100000" sqref="AI2045:AI2046" name="Rango2_8_7_1_39"/>
    <protectedRange algorithmName="SHA-512" hashValue="q2z5hEFmXS0v2chiPTC/VCoDWNlnhp+Xe6Ybfxe48vIsnB/KTJQxJv+pFUnCXfZ9T6vyJopuqFFNROfQTW/JUw==" saltValue="IctfdGJb5tOTpq+KPi9vww==" spinCount="100000" sqref="AE2045:AF2046" name="Rango2_88_39_1_38"/>
    <protectedRange algorithmName="SHA-512" hashValue="NUll9P9xh7KbSfMYpMxsRZLfDw/y/AzW2LSWlpXVscBDqiAxmzo71xjs+a2lh+jRa7pceOC849slke4+ZKx8LA==" saltValue="8qbkKpQ+CiQuLnqgShNvXA==" spinCount="100000" sqref="T2045:T2046" name="Rango2_88_6_1_37"/>
    <protectedRange algorithmName="SHA-512" hashValue="XZw03RosI/l0z9FxmTtF29EdZ7P+4+ybhqoaAAUmURojSR5XbGfjC4f2i8gMqfY+RI9JvfdCA6PSh9TduXfUxA==" saltValue="5TPtLq2WoiRSae/yaDPnTw==" spinCount="100000" sqref="R2045:S2046 U2045:AA2046" name="Rango2_99_4_41"/>
    <protectedRange algorithmName="SHA-512" hashValue="fMbmUM1DQ7FuAPRNvFL5mPdHUYjQnlLFhkuaxvHguaqR7aWyDxcmJs0jLYQfQKY+oyhsMb4Lew4VL6i7um3/ew==" saltValue="ydaTm0CeH8+/cYqoL/AMaQ==" spinCount="100000" sqref="AU2045:AU2046 AW2045:AZ2046" name="Rango2_88_91_1_40"/>
    <protectedRange algorithmName="SHA-512" hashValue="CHipOQaT63FWw628cQcXXJRZlrbNZ7OgmnEbDx38UmmH7z19GRYEzXFiVOzHAy1OAaAbST7g2bHZHDKQp2qm3w==" saltValue="iRVuL+373yLHv0ZHzS9qog==" spinCount="100000" sqref="AL2045:AL2046" name="Rango2_88_7_5_2_35"/>
    <protectedRange algorithmName="SHA-512" hashValue="NkG6oHuDGvGBEiLAAq8MEJHEfLQUMyjihfH+DBXhT+eQW0r1yri7tOJEFRM9nbOejjjXiviq9RFo7KB7wF+xJA==" saltValue="bpjB0AAANu2X/PeR3eiFkA==" spinCount="100000" sqref="AM2045:AS2046" name="Rango2_88_65_1_37"/>
    <protectedRange algorithmName="SHA-512" hashValue="RQ91b7oAw60DVtcgB2vRpial2kSdzJx5guGCTYUwXYkKrtrUHfiYnLf9R+SNpYXlJDYpyEJLhcWwP0EqNN86dQ==" saltValue="W3RbH3zrcY9sy39xNwXNxg==" spinCount="100000" sqref="BV2045:BY2046" name="Rango2_88_99_2_37"/>
    <protectedRange algorithmName="SHA-512" hashValue="XZw03RosI/l0z9FxmTtF29EdZ7P+4+ybhqoaAAUmURojSR5XbGfjC4f2i8gMqfY+RI9JvfdCA6PSh9TduXfUxA==" saltValue="5TPtLq2WoiRSae/yaDPnTw==" spinCount="100000" sqref="BZ2045:CB2046 BR2045:BU2046" name="Rango2_99_10_38"/>
    <protectedRange algorithmName="SHA-512" hashValue="XZw03RosI/l0z9FxmTtF29EdZ7P+4+ybhqoaAAUmURojSR5XbGfjC4f2i8gMqfY+RI9JvfdCA6PSh9TduXfUxA==" saltValue="5TPtLq2WoiRSae/yaDPnTw==" spinCount="100000" sqref="CE2045:CF2046" name="Rango2_99_11_36"/>
    <protectedRange algorithmName="SHA-512" hashValue="XZw03RosI/l0z9FxmTtF29EdZ7P+4+ybhqoaAAUmURojSR5XbGfjC4f2i8gMqfY+RI9JvfdCA6PSh9TduXfUxA==" saltValue="5TPtLq2WoiRSae/yaDPnTw==" spinCount="100000" sqref="CJ2045:CK2046" name="Rango2_99_12_39"/>
    <protectedRange algorithmName="SHA-512" hashValue="XZw03RosI/l0z9FxmTtF29EdZ7P+4+ybhqoaAAUmURojSR5XbGfjC4f2i8gMqfY+RI9JvfdCA6PSh9TduXfUxA==" saltValue="5TPtLq2WoiRSae/yaDPnTw==" spinCount="100000" sqref="CP2045:CQ2046" name="Rango2_99_14_41"/>
    <protectedRange algorithmName="SHA-512" hashValue="XZw03RosI/l0z9FxmTtF29EdZ7P+4+ybhqoaAAUmURojSR5XbGfjC4f2i8gMqfY+RI9JvfdCA6PSh9TduXfUxA==" saltValue="5TPtLq2WoiRSae/yaDPnTw==" spinCount="100000" sqref="CS2045:CT2046" name="Rango2_99_15_40"/>
    <protectedRange algorithmName="SHA-512" hashValue="XZw03RosI/l0z9FxmTtF29EdZ7P+4+ybhqoaAAUmURojSR5XbGfjC4f2i8gMqfY+RI9JvfdCA6PSh9TduXfUxA==" saltValue="5TPtLq2WoiRSae/yaDPnTw==" spinCount="100000" sqref="DA2045:DN2046" name="Rango2_99_17_42"/>
    <protectedRange algorithmName="SHA-512" hashValue="XZw03RosI/l0z9FxmTtF29EdZ7P+4+ybhqoaAAUmURojSR5XbGfjC4f2i8gMqfY+RI9JvfdCA6PSh9TduXfUxA==" saltValue="5TPtLq2WoiRSae/yaDPnTw==" spinCount="100000" sqref="O2047" name="Rango2_99_2_41"/>
    <protectedRange algorithmName="SHA-512" hashValue="fPHvtIAf3pQeZUoAI9C2/vdXMHBpqqEq+67P5Ypyu4+9IWqs3yc9TZcMWQ0THLxUwqseQPyVvakuYFtCwJHsxA==" saltValue="QHIogSs2PrwAfdqa9PAOFQ==" spinCount="100000" sqref="AC2047" name="Rango2_88_5_5_1_37"/>
    <protectedRange algorithmName="SHA-512" hashValue="LEEeiU6pKqm7TAP46VGlz0q+evvFwpT/0iLpRuWuQ7MacbP0OGL1/FSmrIEOg2rb6M+Jla2bPbVWiGag27j87w==" saltValue="HEVt+pS5OloNDlqSnzGLLw==" spinCount="100000" sqref="AI2047" name="Rango2_8_7_1_40"/>
    <protectedRange algorithmName="SHA-512" hashValue="q2z5hEFmXS0v2chiPTC/VCoDWNlnhp+Xe6Ybfxe48vIsnB/KTJQxJv+pFUnCXfZ9T6vyJopuqFFNROfQTW/JUw==" saltValue="IctfdGJb5tOTpq+KPi9vww==" spinCount="100000" sqref="AE2047:AF2047" name="Rango2_88_39_1_39"/>
    <protectedRange algorithmName="SHA-512" hashValue="NUll9P9xh7KbSfMYpMxsRZLfDw/y/AzW2LSWlpXVscBDqiAxmzo71xjs+a2lh+jRa7pceOC849slke4+ZKx8LA==" saltValue="8qbkKpQ+CiQuLnqgShNvXA==" spinCount="100000" sqref="T2047" name="Rango2_88_6_1_38"/>
    <protectedRange algorithmName="SHA-512" hashValue="XZw03RosI/l0z9FxmTtF29EdZ7P+4+ybhqoaAAUmURojSR5XbGfjC4f2i8gMqfY+RI9JvfdCA6PSh9TduXfUxA==" saltValue="5TPtLq2WoiRSae/yaDPnTw==" spinCount="100000" sqref="R2047:S2047 U2047:AA2047" name="Rango2_99_4_42"/>
    <protectedRange algorithmName="SHA-512" hashValue="fMbmUM1DQ7FuAPRNvFL5mPdHUYjQnlLFhkuaxvHguaqR7aWyDxcmJs0jLYQfQKY+oyhsMb4Lew4VL6i7um3/ew==" saltValue="ydaTm0CeH8+/cYqoL/AMaQ==" spinCount="100000" sqref="AU2047 AW2047:AZ2047" name="Rango2_88_91_1_41"/>
    <protectedRange algorithmName="SHA-512" hashValue="CHipOQaT63FWw628cQcXXJRZlrbNZ7OgmnEbDx38UmmH7z19GRYEzXFiVOzHAy1OAaAbST7g2bHZHDKQp2qm3w==" saltValue="iRVuL+373yLHv0ZHzS9qog==" spinCount="100000" sqref="AL2047" name="Rango2_88_7_5_2_36"/>
    <protectedRange algorithmName="SHA-512" hashValue="NkG6oHuDGvGBEiLAAq8MEJHEfLQUMyjihfH+DBXhT+eQW0r1yri7tOJEFRM9nbOejjjXiviq9RFo7KB7wF+xJA==" saltValue="bpjB0AAANu2X/PeR3eiFkA==" spinCount="100000" sqref="AM2047:AS2047" name="Rango2_88_65_1_38"/>
    <protectedRange algorithmName="SHA-512" hashValue="RQ91b7oAw60DVtcgB2vRpial2kSdzJx5guGCTYUwXYkKrtrUHfiYnLf9R+SNpYXlJDYpyEJLhcWwP0EqNN86dQ==" saltValue="W3RbH3zrcY9sy39xNwXNxg==" spinCount="100000" sqref="BV2047:BY2047" name="Rango2_88_99_2_38"/>
    <protectedRange algorithmName="SHA-512" hashValue="XZw03RosI/l0z9FxmTtF29EdZ7P+4+ybhqoaAAUmURojSR5XbGfjC4f2i8gMqfY+RI9JvfdCA6PSh9TduXfUxA==" saltValue="5TPtLq2WoiRSae/yaDPnTw==" spinCount="100000" sqref="BZ2047:CB2047 BR2047:BU2047" name="Rango2_99_10_39"/>
    <protectedRange algorithmName="SHA-512" hashValue="XZw03RosI/l0z9FxmTtF29EdZ7P+4+ybhqoaAAUmURojSR5XbGfjC4f2i8gMqfY+RI9JvfdCA6PSh9TduXfUxA==" saltValue="5TPtLq2WoiRSae/yaDPnTw==" spinCount="100000" sqref="CE2047:CF2047" name="Rango2_99_11_37"/>
    <protectedRange algorithmName="SHA-512" hashValue="XZw03RosI/l0z9FxmTtF29EdZ7P+4+ybhqoaAAUmURojSR5XbGfjC4f2i8gMqfY+RI9JvfdCA6PSh9TduXfUxA==" saltValue="5TPtLq2WoiRSae/yaDPnTw==" spinCount="100000" sqref="CJ2047:CK2047" name="Rango2_99_12_40"/>
    <protectedRange algorithmName="SHA-512" hashValue="XZw03RosI/l0z9FxmTtF29EdZ7P+4+ybhqoaAAUmURojSR5XbGfjC4f2i8gMqfY+RI9JvfdCA6PSh9TduXfUxA==" saltValue="5TPtLq2WoiRSae/yaDPnTw==" spinCount="100000" sqref="CP2047:CQ2047" name="Rango2_99_14_42"/>
    <protectedRange algorithmName="SHA-512" hashValue="XZw03RosI/l0z9FxmTtF29EdZ7P+4+ybhqoaAAUmURojSR5XbGfjC4f2i8gMqfY+RI9JvfdCA6PSh9TduXfUxA==" saltValue="5TPtLq2WoiRSae/yaDPnTw==" spinCount="100000" sqref="CS2047:CT2047" name="Rango2_99_15_41"/>
    <protectedRange algorithmName="SHA-512" hashValue="XZw03RosI/l0z9FxmTtF29EdZ7P+4+ybhqoaAAUmURojSR5XbGfjC4f2i8gMqfY+RI9JvfdCA6PSh9TduXfUxA==" saltValue="5TPtLq2WoiRSae/yaDPnTw==" spinCount="100000" sqref="DA2047:DN2047" name="Rango2_99_17_43"/>
    <protectedRange algorithmName="SHA-512" hashValue="XZw03RosI/l0z9FxmTtF29EdZ7P+4+ybhqoaAAUmURojSR5XbGfjC4f2i8gMqfY+RI9JvfdCA6PSh9TduXfUxA==" saltValue="5TPtLq2WoiRSae/yaDPnTw==" spinCount="100000" sqref="O2048:O2053" name="Rango2_99_2_42"/>
    <protectedRange algorithmName="SHA-512" hashValue="fPHvtIAf3pQeZUoAI9C2/vdXMHBpqqEq+67P5Ypyu4+9IWqs3yc9TZcMWQ0THLxUwqseQPyVvakuYFtCwJHsxA==" saltValue="QHIogSs2PrwAfdqa9PAOFQ==" spinCount="100000" sqref="AC2048:AC2053" name="Rango2_88_5_5_1_38"/>
    <protectedRange algorithmName="SHA-512" hashValue="LEEeiU6pKqm7TAP46VGlz0q+evvFwpT/0iLpRuWuQ7MacbP0OGL1/FSmrIEOg2rb6M+Jla2bPbVWiGag27j87w==" saltValue="HEVt+pS5OloNDlqSnzGLLw==" spinCount="100000" sqref="AI2048:AI2053" name="Rango2_8_7_1_41"/>
    <protectedRange algorithmName="SHA-512" hashValue="q2z5hEFmXS0v2chiPTC/VCoDWNlnhp+Xe6Ybfxe48vIsnB/KTJQxJv+pFUnCXfZ9T6vyJopuqFFNROfQTW/JUw==" saltValue="IctfdGJb5tOTpq+KPi9vww==" spinCount="100000" sqref="AE2048:AF2053" name="Rango2_88_39_1_40"/>
    <protectedRange algorithmName="SHA-512" hashValue="NUll9P9xh7KbSfMYpMxsRZLfDw/y/AzW2LSWlpXVscBDqiAxmzo71xjs+a2lh+jRa7pceOC849slke4+ZKx8LA==" saltValue="8qbkKpQ+CiQuLnqgShNvXA==" spinCount="100000" sqref="T2048:T2053" name="Rango2_88_6_1_39"/>
    <protectedRange algorithmName="SHA-512" hashValue="XZw03RosI/l0z9FxmTtF29EdZ7P+4+ybhqoaAAUmURojSR5XbGfjC4f2i8gMqfY+RI9JvfdCA6PSh9TduXfUxA==" saltValue="5TPtLq2WoiRSae/yaDPnTw==" spinCount="100000" sqref="R2048:S2053 U2048:AA2053" name="Rango2_99_4_43"/>
    <protectedRange algorithmName="SHA-512" hashValue="fMbmUM1DQ7FuAPRNvFL5mPdHUYjQnlLFhkuaxvHguaqR7aWyDxcmJs0jLYQfQKY+oyhsMb4Lew4VL6i7um3/ew==" saltValue="ydaTm0CeH8+/cYqoL/AMaQ==" spinCount="100000" sqref="AU2048:AU2053 AW2048:AZ2053" name="Rango2_88_91_1_42"/>
    <protectedRange algorithmName="SHA-512" hashValue="CHipOQaT63FWw628cQcXXJRZlrbNZ7OgmnEbDx38UmmH7z19GRYEzXFiVOzHAy1OAaAbST7g2bHZHDKQp2qm3w==" saltValue="iRVuL+373yLHv0ZHzS9qog==" spinCount="100000" sqref="AL2048:AL2053" name="Rango2_88_7_5_2_37"/>
    <protectedRange algorithmName="SHA-512" hashValue="NkG6oHuDGvGBEiLAAq8MEJHEfLQUMyjihfH+DBXhT+eQW0r1yri7tOJEFRM9nbOejjjXiviq9RFo7KB7wF+xJA==" saltValue="bpjB0AAANu2X/PeR3eiFkA==" spinCount="100000" sqref="AM2048:AS2053" name="Rango2_88_65_1_39"/>
    <protectedRange algorithmName="SHA-512" hashValue="RQ91b7oAw60DVtcgB2vRpial2kSdzJx5guGCTYUwXYkKrtrUHfiYnLf9R+SNpYXlJDYpyEJLhcWwP0EqNN86dQ==" saltValue="W3RbH3zrcY9sy39xNwXNxg==" spinCount="100000" sqref="BV2048:BY2053" name="Rango2_88_99_2_39"/>
    <protectedRange algorithmName="SHA-512" hashValue="XZw03RosI/l0z9FxmTtF29EdZ7P+4+ybhqoaAAUmURojSR5XbGfjC4f2i8gMqfY+RI9JvfdCA6PSh9TduXfUxA==" saltValue="5TPtLq2WoiRSae/yaDPnTw==" spinCount="100000" sqref="BZ2048:CB2053 BR2048:BU2053" name="Rango2_99_10_40"/>
    <protectedRange algorithmName="SHA-512" hashValue="XZw03RosI/l0z9FxmTtF29EdZ7P+4+ybhqoaAAUmURojSR5XbGfjC4f2i8gMqfY+RI9JvfdCA6PSh9TduXfUxA==" saltValue="5TPtLq2WoiRSae/yaDPnTw==" spinCount="100000" sqref="CE2048:CF2053" name="Rango2_99_11_38"/>
    <protectedRange algorithmName="SHA-512" hashValue="XZw03RosI/l0z9FxmTtF29EdZ7P+4+ybhqoaAAUmURojSR5XbGfjC4f2i8gMqfY+RI9JvfdCA6PSh9TduXfUxA==" saltValue="5TPtLq2WoiRSae/yaDPnTw==" spinCount="100000" sqref="CJ2048:CK2053" name="Rango2_99_12_41"/>
    <protectedRange algorithmName="SHA-512" hashValue="XZw03RosI/l0z9FxmTtF29EdZ7P+4+ybhqoaAAUmURojSR5XbGfjC4f2i8gMqfY+RI9JvfdCA6PSh9TduXfUxA==" saltValue="5TPtLq2WoiRSae/yaDPnTw==" spinCount="100000" sqref="CP2048:CQ2053" name="Rango2_99_14_43"/>
    <protectedRange algorithmName="SHA-512" hashValue="XZw03RosI/l0z9FxmTtF29EdZ7P+4+ybhqoaAAUmURojSR5XbGfjC4f2i8gMqfY+RI9JvfdCA6PSh9TduXfUxA==" saltValue="5TPtLq2WoiRSae/yaDPnTw==" spinCount="100000" sqref="CS2048:CT2053" name="Rango2_99_15_42"/>
    <protectedRange algorithmName="SHA-512" hashValue="XZw03RosI/l0z9FxmTtF29EdZ7P+4+ybhqoaAAUmURojSR5XbGfjC4f2i8gMqfY+RI9JvfdCA6PSh9TduXfUxA==" saltValue="5TPtLq2WoiRSae/yaDPnTw==" spinCount="100000" sqref="DA2048:DN2053" name="Rango2_99_17_44"/>
    <protectedRange algorithmName="SHA-512" hashValue="XZw03RosI/l0z9FxmTtF29EdZ7P+4+ybhqoaAAUmURojSR5XbGfjC4f2i8gMqfY+RI9JvfdCA6PSh9TduXfUxA==" saltValue="5TPtLq2WoiRSae/yaDPnTw==" spinCount="100000" sqref="O2054:O2095" name="Rango2_99_2_43"/>
    <protectedRange algorithmName="SHA-512" hashValue="fPHvtIAf3pQeZUoAI9C2/vdXMHBpqqEq+67P5Ypyu4+9IWqs3yc9TZcMWQ0THLxUwqseQPyVvakuYFtCwJHsxA==" saltValue="QHIogSs2PrwAfdqa9PAOFQ==" spinCount="100000" sqref="AC2054:AC2095" name="Rango2_88_5_5_1_39"/>
    <protectedRange algorithmName="SHA-512" hashValue="LEEeiU6pKqm7TAP46VGlz0q+evvFwpT/0iLpRuWuQ7MacbP0OGL1/FSmrIEOg2rb6M+Jla2bPbVWiGag27j87w==" saltValue="HEVt+pS5OloNDlqSnzGLLw==" spinCount="100000" sqref="AI2054:AI2095" name="Rango2_8_7_1_42"/>
    <protectedRange algorithmName="SHA-512" hashValue="q2z5hEFmXS0v2chiPTC/VCoDWNlnhp+Xe6Ybfxe48vIsnB/KTJQxJv+pFUnCXfZ9T6vyJopuqFFNROfQTW/JUw==" saltValue="IctfdGJb5tOTpq+KPi9vww==" spinCount="100000" sqref="AE2054:AF2095" name="Rango2_88_39_1_41"/>
    <protectedRange algorithmName="SHA-512" hashValue="NUll9P9xh7KbSfMYpMxsRZLfDw/y/AzW2LSWlpXVscBDqiAxmzo71xjs+a2lh+jRa7pceOC849slke4+ZKx8LA==" saltValue="8qbkKpQ+CiQuLnqgShNvXA==" spinCount="100000" sqref="T2054:T2095" name="Rango2_88_6_1_40"/>
    <protectedRange algorithmName="SHA-512" hashValue="KHhv3JU/LRdRrRTxxkgFceEHPZ5UzadmpZRZR3zmQRnPvkUJZuanRafIJ+qde0IWwLZSvFIQDyUAHq6v6k7XIg==" saltValue="2GKG1kCzVNNcn+vbOPuhJA==" spinCount="100000" sqref="Q2064 Q2080 Q2082" name="Rango2_2_5_1_41"/>
    <protectedRange algorithmName="SHA-512" hashValue="XZw03RosI/l0z9FxmTtF29EdZ7P+4+ybhqoaAAUmURojSR5XbGfjC4f2i8gMqfY+RI9JvfdCA6PSh9TduXfUxA==" saltValue="5TPtLq2WoiRSae/yaDPnTw==" spinCount="100000" sqref="R2054:S2095 U2054:AA2095" name="Rango2_99_4_44"/>
    <protectedRange algorithmName="SHA-512" hashValue="fMbmUM1DQ7FuAPRNvFL5mPdHUYjQnlLFhkuaxvHguaqR7aWyDxcmJs0jLYQfQKY+oyhsMb4Lew4VL6i7um3/ew==" saltValue="ydaTm0CeH8+/cYqoL/AMaQ==" spinCount="100000" sqref="AU2054:AU2095 AW2054:AZ2095" name="Rango2_88_91_1_43"/>
    <protectedRange algorithmName="SHA-512" hashValue="CHipOQaT63FWw628cQcXXJRZlrbNZ7OgmnEbDx38UmmH7z19GRYEzXFiVOzHAy1OAaAbST7g2bHZHDKQp2qm3w==" saltValue="iRVuL+373yLHv0ZHzS9qog==" spinCount="100000" sqref="AL2054:AL2095" name="Rango2_88_7_5_2_38"/>
    <protectedRange algorithmName="SHA-512" hashValue="NkG6oHuDGvGBEiLAAq8MEJHEfLQUMyjihfH+DBXhT+eQW0r1yri7tOJEFRM9nbOejjjXiviq9RFo7KB7wF+xJA==" saltValue="bpjB0AAANu2X/PeR3eiFkA==" spinCount="100000" sqref="AM2054:AS2095" name="Rango2_88_65_1_40"/>
    <protectedRange algorithmName="SHA-512" hashValue="RQ91b7oAw60DVtcgB2vRpial2kSdzJx5guGCTYUwXYkKrtrUHfiYnLf9R+SNpYXlJDYpyEJLhcWwP0EqNN86dQ==" saltValue="W3RbH3zrcY9sy39xNwXNxg==" spinCount="100000" sqref="BV2054:BY2095" name="Rango2_88_99_2_40"/>
    <protectedRange algorithmName="SHA-512" hashValue="XZw03RosI/l0z9FxmTtF29EdZ7P+4+ybhqoaAAUmURojSR5XbGfjC4f2i8gMqfY+RI9JvfdCA6PSh9TduXfUxA==" saltValue="5TPtLq2WoiRSae/yaDPnTw==" spinCount="100000" sqref="BZ2054:CB2095 BR2054:BU2095" name="Rango2_99_10_41"/>
    <protectedRange algorithmName="SHA-512" hashValue="XZw03RosI/l0z9FxmTtF29EdZ7P+4+ybhqoaAAUmURojSR5XbGfjC4f2i8gMqfY+RI9JvfdCA6PSh9TduXfUxA==" saltValue="5TPtLq2WoiRSae/yaDPnTw==" spinCount="100000" sqref="CE2054:CF2095" name="Rango2_99_11_39"/>
    <protectedRange algorithmName="SHA-512" hashValue="XZw03RosI/l0z9FxmTtF29EdZ7P+4+ybhqoaAAUmURojSR5XbGfjC4f2i8gMqfY+RI9JvfdCA6PSh9TduXfUxA==" saltValue="5TPtLq2WoiRSae/yaDPnTw==" spinCount="100000" sqref="CJ2054:CK2095" name="Rango2_99_12_42"/>
    <protectedRange algorithmName="SHA-512" hashValue="XZw03RosI/l0z9FxmTtF29EdZ7P+4+ybhqoaAAUmURojSR5XbGfjC4f2i8gMqfY+RI9JvfdCA6PSh9TduXfUxA==" saltValue="5TPtLq2WoiRSae/yaDPnTw==" spinCount="100000" sqref="CP2054:CQ2095" name="Rango2_99_14_44"/>
    <protectedRange algorithmName="SHA-512" hashValue="XZw03RosI/l0z9FxmTtF29EdZ7P+4+ybhqoaAAUmURojSR5XbGfjC4f2i8gMqfY+RI9JvfdCA6PSh9TduXfUxA==" saltValue="5TPtLq2WoiRSae/yaDPnTw==" spinCount="100000" sqref="CS2054:CT2095" name="Rango2_99_15_43"/>
    <protectedRange algorithmName="SHA-512" hashValue="XZw03RosI/l0z9FxmTtF29EdZ7P+4+ybhqoaAAUmURojSR5XbGfjC4f2i8gMqfY+RI9JvfdCA6PSh9TduXfUxA==" saltValue="5TPtLq2WoiRSae/yaDPnTw==" spinCount="100000" sqref="DA2054:DN2095" name="Rango2_99_17_45"/>
    <protectedRange algorithmName="SHA-512" hashValue="XZw03RosI/l0z9FxmTtF29EdZ7P+4+ybhqoaAAUmURojSR5XbGfjC4f2i8gMqfY+RI9JvfdCA6PSh9TduXfUxA==" saltValue="5TPtLq2WoiRSae/yaDPnTw==" spinCount="100000" sqref="O2096:O2106" name="Rango2_99_2_44"/>
    <protectedRange algorithmName="SHA-512" hashValue="fPHvtIAf3pQeZUoAI9C2/vdXMHBpqqEq+67P5Ypyu4+9IWqs3yc9TZcMWQ0THLxUwqseQPyVvakuYFtCwJHsxA==" saltValue="QHIogSs2PrwAfdqa9PAOFQ==" spinCount="100000" sqref="AC2096:AC2106" name="Rango2_88_5_5_1_40"/>
    <protectedRange algorithmName="SHA-512" hashValue="LEEeiU6pKqm7TAP46VGlz0q+evvFwpT/0iLpRuWuQ7MacbP0OGL1/FSmrIEOg2rb6M+Jla2bPbVWiGag27j87w==" saltValue="HEVt+pS5OloNDlqSnzGLLw==" spinCount="100000" sqref="AI2096:AI2106" name="Rango2_8_7_1_43"/>
    <protectedRange algorithmName="SHA-512" hashValue="q2z5hEFmXS0v2chiPTC/VCoDWNlnhp+Xe6Ybfxe48vIsnB/KTJQxJv+pFUnCXfZ9T6vyJopuqFFNROfQTW/JUw==" saltValue="IctfdGJb5tOTpq+KPi9vww==" spinCount="100000" sqref="AE2096:AF2106" name="Rango2_88_39_1_42"/>
    <protectedRange algorithmName="SHA-512" hashValue="NUll9P9xh7KbSfMYpMxsRZLfDw/y/AzW2LSWlpXVscBDqiAxmzo71xjs+a2lh+jRa7pceOC849slke4+ZKx8LA==" saltValue="8qbkKpQ+CiQuLnqgShNvXA==" spinCount="100000" sqref="T2096:T2106" name="Rango2_88_6_1_41"/>
    <protectedRange algorithmName="SHA-512" hashValue="KHhv3JU/LRdRrRTxxkgFceEHPZ5UzadmpZRZR3zmQRnPvkUJZuanRafIJ+qde0IWwLZSvFIQDyUAHq6v6k7XIg==" saltValue="2GKG1kCzVNNcn+vbOPuhJA==" spinCount="100000" sqref="Q2100 Q2103" name="Rango2_2_5_1_42"/>
    <protectedRange algorithmName="SHA-512" hashValue="XZw03RosI/l0z9FxmTtF29EdZ7P+4+ybhqoaAAUmURojSR5XbGfjC4f2i8gMqfY+RI9JvfdCA6PSh9TduXfUxA==" saltValue="5TPtLq2WoiRSae/yaDPnTw==" spinCount="100000" sqref="R2096:S2106 U2096:AA2106" name="Rango2_99_4_45"/>
    <protectedRange algorithmName="SHA-512" hashValue="fMbmUM1DQ7FuAPRNvFL5mPdHUYjQnlLFhkuaxvHguaqR7aWyDxcmJs0jLYQfQKY+oyhsMb4Lew4VL6i7um3/ew==" saltValue="ydaTm0CeH8+/cYqoL/AMaQ==" spinCount="100000" sqref="AU2096:AU2106 AW2096:AZ2106" name="Rango2_88_91_1_44"/>
    <protectedRange algorithmName="SHA-512" hashValue="CHipOQaT63FWw628cQcXXJRZlrbNZ7OgmnEbDx38UmmH7z19GRYEzXFiVOzHAy1OAaAbST7g2bHZHDKQp2qm3w==" saltValue="iRVuL+373yLHv0ZHzS9qog==" spinCount="100000" sqref="AL2096:AL2106" name="Rango2_88_7_5_2_39"/>
    <protectedRange algorithmName="SHA-512" hashValue="NkG6oHuDGvGBEiLAAq8MEJHEfLQUMyjihfH+DBXhT+eQW0r1yri7tOJEFRM9nbOejjjXiviq9RFo7KB7wF+xJA==" saltValue="bpjB0AAANu2X/PeR3eiFkA==" spinCount="100000" sqref="AM2096:AS2106" name="Rango2_88_65_1_41"/>
    <protectedRange algorithmName="SHA-512" hashValue="RQ91b7oAw60DVtcgB2vRpial2kSdzJx5guGCTYUwXYkKrtrUHfiYnLf9R+SNpYXlJDYpyEJLhcWwP0EqNN86dQ==" saltValue="W3RbH3zrcY9sy39xNwXNxg==" spinCount="100000" sqref="BV2096:BY2106" name="Rango2_88_99_2_41"/>
    <protectedRange algorithmName="SHA-512" hashValue="XZw03RosI/l0z9FxmTtF29EdZ7P+4+ybhqoaAAUmURojSR5XbGfjC4f2i8gMqfY+RI9JvfdCA6PSh9TduXfUxA==" saltValue="5TPtLq2WoiRSae/yaDPnTw==" spinCount="100000" sqref="BZ2096:CB2106 BR2096:BU2106" name="Rango2_99_10_42"/>
    <protectedRange algorithmName="SHA-512" hashValue="XZw03RosI/l0z9FxmTtF29EdZ7P+4+ybhqoaAAUmURojSR5XbGfjC4f2i8gMqfY+RI9JvfdCA6PSh9TduXfUxA==" saltValue="5TPtLq2WoiRSae/yaDPnTw==" spinCount="100000" sqref="CE2096:CF2106" name="Rango2_99_11_40"/>
    <protectedRange algorithmName="SHA-512" hashValue="XZw03RosI/l0z9FxmTtF29EdZ7P+4+ybhqoaAAUmURojSR5XbGfjC4f2i8gMqfY+RI9JvfdCA6PSh9TduXfUxA==" saltValue="5TPtLq2WoiRSae/yaDPnTw==" spinCount="100000" sqref="CJ2096:CK2106" name="Rango2_99_12_43"/>
    <protectedRange algorithmName="SHA-512" hashValue="XZw03RosI/l0z9FxmTtF29EdZ7P+4+ybhqoaAAUmURojSR5XbGfjC4f2i8gMqfY+RI9JvfdCA6PSh9TduXfUxA==" saltValue="5TPtLq2WoiRSae/yaDPnTw==" spinCount="100000" sqref="CP2096:CQ2106" name="Rango2_99_14_45"/>
    <protectedRange algorithmName="SHA-512" hashValue="XZw03RosI/l0z9FxmTtF29EdZ7P+4+ybhqoaAAUmURojSR5XbGfjC4f2i8gMqfY+RI9JvfdCA6PSh9TduXfUxA==" saltValue="5TPtLq2WoiRSae/yaDPnTw==" spinCount="100000" sqref="CS2096:CT2106" name="Rango2_99_15_44"/>
    <protectedRange algorithmName="SHA-512" hashValue="XZw03RosI/l0z9FxmTtF29EdZ7P+4+ybhqoaAAUmURojSR5XbGfjC4f2i8gMqfY+RI9JvfdCA6PSh9TduXfUxA==" saltValue="5TPtLq2WoiRSae/yaDPnTw==" spinCount="100000" sqref="DA2096:DN2106" name="Rango2_99_17_46"/>
    <protectedRange algorithmName="SHA-512" hashValue="XZw03RosI/l0z9FxmTtF29EdZ7P+4+ybhqoaAAUmURojSR5XbGfjC4f2i8gMqfY+RI9JvfdCA6PSh9TduXfUxA==" saltValue="5TPtLq2WoiRSae/yaDPnTw==" spinCount="100000" sqref="EA1996:EJ1996" name="Rango2_99_18_8"/>
    <protectedRange algorithmName="SHA-512" hashValue="9+DNppQbWrLYYUMoJ+lyQctV2bX3Vq9kZnegLbpjTLP49It2ovUbcartuoQTeXgP+TGpY//7mDH/UQlFCKDGiA==" saltValue="KUnni6YEm00anzSSvyLqQA==" spinCount="100000" sqref="EN1996" name="Rango2_22_3"/>
    <protectedRange algorithmName="SHA-512" hashValue="XZw03RosI/l0z9FxmTtF29EdZ7P+4+ybhqoaAAUmURojSR5XbGfjC4f2i8gMqfY+RI9JvfdCA6PSh9TduXfUxA==" saltValue="5TPtLq2WoiRSae/yaDPnTw==" spinCount="100000" sqref="ER1996:ES1996" name="Rango2_99_20_5"/>
    <protectedRange algorithmName="SHA-512" hashValue="XZw03RosI/l0z9FxmTtF29EdZ7P+4+ybhqoaAAUmURojSR5XbGfjC4f2i8gMqfY+RI9JvfdCA6PSh9TduXfUxA==" saltValue="5TPtLq2WoiRSae/yaDPnTw==" spinCount="100000" sqref="EV1996:EW1996" name="Rango2_99_22_5"/>
    <protectedRange algorithmName="SHA-512" hashValue="9+DNppQbWrLYYUMoJ+lyQctV2bX3Vq9kZnegLbpjTLP49It2ovUbcartuoQTeXgP+TGpY//7mDH/UQlFCKDGiA==" saltValue="KUnni6YEm00anzSSvyLqQA==" spinCount="100000" sqref="FC1996" name="Rango2_26_4"/>
    <protectedRange algorithmName="SHA-512" hashValue="XZw03RosI/l0z9FxmTtF29EdZ7P+4+ybhqoaAAUmURojSR5XbGfjC4f2i8gMqfY+RI9JvfdCA6PSh9TduXfUxA==" saltValue="5TPtLq2WoiRSae/yaDPnTw==" spinCount="100000" sqref="FF1996" name="Rango2_99_23_8"/>
    <protectedRange algorithmName="SHA-512" hashValue="9+DNppQbWrLYYUMoJ+lyQctV2bX3Vq9kZnegLbpjTLP49It2ovUbcartuoQTeXgP+TGpY//7mDH/UQlFCKDGiA==" saltValue="KUnni6YEm00anzSSvyLqQA==" spinCount="100000" sqref="FH1996" name="Rango2_35_5"/>
    <protectedRange algorithmName="SHA-512" hashValue="XZw03RosI/l0z9FxmTtF29EdZ7P+4+ybhqoaAAUmURojSR5XbGfjC4f2i8gMqfY+RI9JvfdCA6PSh9TduXfUxA==" saltValue="5TPtLq2WoiRSae/yaDPnTw==" spinCount="100000" sqref="FQ1996:FR1996" name="Rango2_99_27_7"/>
    <protectedRange algorithmName="SHA-512" hashValue="XZw03RosI/l0z9FxmTtF29EdZ7P+4+ybhqoaAAUmURojSR5XbGfjC4f2i8gMqfY+RI9JvfdCA6PSh9TduXfUxA==" saltValue="5TPtLq2WoiRSae/yaDPnTw==" spinCount="100000" sqref="FU1996" name="Rango2_99_29_3"/>
    <protectedRange algorithmName="SHA-512" hashValue="XZw03RosI/l0z9FxmTtF29EdZ7P+4+ybhqoaAAUmURojSR5XbGfjC4f2i8gMqfY+RI9JvfdCA6PSh9TduXfUxA==" saltValue="5TPtLq2WoiRSae/yaDPnTw==" spinCount="100000" sqref="FW1996:FX1996" name="Rango2_99_31_4"/>
    <protectedRange algorithmName="SHA-512" hashValue="Umj9+5Ys20VQPxBFtc6qE5LtKKSgPKwit+B8dd4XnEUaLfBM2ozpkEC4YxwK0SbBiAHDDex+pY+LomQ0lyuamQ==" saltValue="N2/MCRws+mmA+NXw0axolg==" spinCount="100000" sqref="FY1996" name="Rango2_31_2_2_5"/>
    <protectedRange algorithmName="SHA-512" hashValue="Rgskw+AQdeJ5qbJdarzTa3SCkJfDGziy0Uan5N0F3IWn/H3Z/e+VcB56R7Nes7MPxNHewNP1sSSucVjz3iTLeA==" saltValue="qKZH3DnwaZHBzy3cBZo1qQ==" spinCount="100000" sqref="GF1996" name="Rango2_31_28_1_5"/>
    <protectedRange algorithmName="SHA-512" hashValue="Umj9+5Ys20VQPxBFtc6qE5LtKKSgPKwit+B8dd4XnEUaLfBM2ozpkEC4YxwK0SbBiAHDDex+pY+LomQ0lyuamQ==" saltValue="N2/MCRws+mmA+NXw0axolg==" spinCount="100000" sqref="GE1996" name="Rango2_31_2_5_2"/>
    <protectedRange algorithmName="SHA-512" hashValue="Umj9+5Ys20VQPxBFtc6qE5LtKKSgPKwit+B8dd4XnEUaLfBM2ozpkEC4YxwK0SbBiAHDDex+pY+LomQ0lyuamQ==" saltValue="N2/MCRws+mmA+NXw0axolg==" spinCount="100000" sqref="GJ1996 GH1996 GL1996" name="Rango2_31_2_6_2"/>
    <protectedRange algorithmName="SHA-512" hashValue="XZw03RosI/l0z9FxmTtF29EdZ7P+4+ybhqoaAAUmURojSR5XbGfjC4f2i8gMqfY+RI9JvfdCA6PSh9TduXfUxA==" saltValue="5TPtLq2WoiRSae/yaDPnTw==" spinCount="100000" sqref="GO1996 GM1996 GK1996" name="Rango2_99_36_6"/>
    <protectedRange algorithmName="SHA-512" hashValue="EEHzbvEYwO1eufllBljOz0uf9BJ2ENtvOScQ7IsS321QhYbwKn7qhHKKP8cKj02rTDvVRMWvwQ1ZP0mZWsBprQ==" saltValue="CjXqBRFbKezlWOFV37MnDQ==" spinCount="100000" sqref="GQ1996:GR1996" name="Rango2_30_2_2_6"/>
    <protectedRange algorithmName="SHA-512" hashValue="EEHzbvEYwO1eufllBljOz0uf9BJ2ENtvOScQ7IsS321QhYbwKn7qhHKKP8cKj02rTDvVRMWvwQ1ZP0mZWsBprQ==" saltValue="CjXqBRFbKezlWOFV37MnDQ==" spinCount="100000" sqref="GW1996" name="Rango2_30_2_3_4"/>
    <protectedRange algorithmName="SHA-512" hashValue="XZw03RosI/l0z9FxmTtF29EdZ7P+4+ybhqoaAAUmURojSR5XbGfjC4f2i8gMqfY+RI9JvfdCA6PSh9TduXfUxA==" saltValue="5TPtLq2WoiRSae/yaDPnTw==" spinCount="100000" sqref="GY1996:GZ1996" name="Rango2_99_39_2"/>
    <protectedRange algorithmName="SHA-512" hashValue="XZw03RosI/l0z9FxmTtF29EdZ7P+4+ybhqoaAAUmURojSR5XbGfjC4f2i8gMqfY+RI9JvfdCA6PSh9TduXfUxA==" saltValue="5TPtLq2WoiRSae/yaDPnTw==" spinCount="100000" sqref="HJ1996" name="Rango2_99_40_6"/>
    <protectedRange algorithmName="SHA-512" hashValue="9+DNppQbWrLYYUMoJ+lyQctV2bX3Vq9kZnegLbpjTLP49It2ovUbcartuoQTeXgP+TGpY//7mDH/UQlFCKDGiA==" saltValue="KUnni6YEm00anzSSvyLqQA==" spinCount="100000" sqref="HD1996:HI1996" name="Rango2_39_8"/>
    <protectedRange algorithmName="SHA-512" hashValue="XZw03RosI/l0z9FxmTtF29EdZ7P+4+ybhqoaAAUmURojSR5XbGfjC4f2i8gMqfY+RI9JvfdCA6PSh9TduXfUxA==" saltValue="5TPtLq2WoiRSae/yaDPnTw==" spinCount="100000" sqref="IB1996 HU1996:HZ1996" name="Rango2_99_41_2"/>
    <protectedRange algorithmName="SHA-512" hashValue="9+DNppQbWrLYYUMoJ+lyQctV2bX3Vq9kZnegLbpjTLP49It2ovUbcartuoQTeXgP+TGpY//7mDH/UQlFCKDGiA==" saltValue="KUnni6YEm00anzSSvyLqQA==" spinCount="100000" sqref="HS1996:HT1996" name="Rango2_40_6"/>
    <protectedRange algorithmName="SHA-512" hashValue="XZw03RosI/l0z9FxmTtF29EdZ7P+4+ybhqoaAAUmURojSR5XbGfjC4f2i8gMqfY+RI9JvfdCA6PSh9TduXfUxA==" saltValue="5TPtLq2WoiRSae/yaDPnTw==" spinCount="100000" sqref="IL1996:IM1996" name="Rango2_99_77_1_1"/>
    <protectedRange algorithmName="SHA-512" hashValue="XZw03RosI/l0z9FxmTtF29EdZ7P+4+ybhqoaAAUmURojSR5XbGfjC4f2i8gMqfY+RI9JvfdCA6PSh9TduXfUxA==" saltValue="5TPtLq2WoiRSae/yaDPnTw==" spinCount="100000" sqref="IO1996" name="Rango2_99_77_2"/>
    <protectedRange algorithmName="SHA-512" hashValue="XZw03RosI/l0z9FxmTtF29EdZ7P+4+ybhqoaAAUmURojSR5XbGfjC4f2i8gMqfY+RI9JvfdCA6PSh9TduXfUxA==" saltValue="5TPtLq2WoiRSae/yaDPnTw==" spinCount="100000" sqref="EA1997:EJ1997" name="Rango2_99_18_9"/>
    <protectedRange algorithmName="SHA-512" hashValue="9+DNppQbWrLYYUMoJ+lyQctV2bX3Vq9kZnegLbpjTLP49It2ovUbcartuoQTeXgP+TGpY//7mDH/UQlFCKDGiA==" saltValue="KUnni6YEm00anzSSvyLqQA==" spinCount="100000" sqref="EN1997" name="Rango2_22_4"/>
    <protectedRange algorithmName="SHA-512" hashValue="XZw03RosI/l0z9FxmTtF29EdZ7P+4+ybhqoaAAUmURojSR5XbGfjC4f2i8gMqfY+RI9JvfdCA6PSh9TduXfUxA==" saltValue="5TPtLq2WoiRSae/yaDPnTw==" spinCount="100000" sqref="ER1997:ES1997" name="Rango2_99_20_6"/>
    <protectedRange algorithmName="SHA-512" hashValue="XZw03RosI/l0z9FxmTtF29EdZ7P+4+ybhqoaAAUmURojSR5XbGfjC4f2i8gMqfY+RI9JvfdCA6PSh9TduXfUxA==" saltValue="5TPtLq2WoiRSae/yaDPnTw==" spinCount="100000" sqref="EV1997:EW1997" name="Rango2_99_22_6"/>
    <protectedRange algorithmName="SHA-512" hashValue="9+DNppQbWrLYYUMoJ+lyQctV2bX3Vq9kZnegLbpjTLP49It2ovUbcartuoQTeXgP+TGpY//7mDH/UQlFCKDGiA==" saltValue="KUnni6YEm00anzSSvyLqQA==" spinCount="100000" sqref="FC1997" name="Rango2_26_5"/>
    <protectedRange algorithmName="SHA-512" hashValue="XZw03RosI/l0z9FxmTtF29EdZ7P+4+ybhqoaAAUmURojSR5XbGfjC4f2i8gMqfY+RI9JvfdCA6PSh9TduXfUxA==" saltValue="5TPtLq2WoiRSae/yaDPnTw==" spinCount="100000" sqref="FF1997" name="Rango2_99_23_9"/>
    <protectedRange algorithmName="SHA-512" hashValue="9+DNppQbWrLYYUMoJ+lyQctV2bX3Vq9kZnegLbpjTLP49It2ovUbcartuoQTeXgP+TGpY//7mDH/UQlFCKDGiA==" saltValue="KUnni6YEm00anzSSvyLqQA==" spinCount="100000" sqref="FH1997" name="Rango2_35_6"/>
    <protectedRange algorithmName="SHA-512" hashValue="XZw03RosI/l0z9FxmTtF29EdZ7P+4+ybhqoaAAUmURojSR5XbGfjC4f2i8gMqfY+RI9JvfdCA6PSh9TduXfUxA==" saltValue="5TPtLq2WoiRSae/yaDPnTw==" spinCount="100000" sqref="FQ1997:FR1997" name="Rango2_99_27_8"/>
    <protectedRange algorithmName="SHA-512" hashValue="XZw03RosI/l0z9FxmTtF29EdZ7P+4+ybhqoaAAUmURojSR5XbGfjC4f2i8gMqfY+RI9JvfdCA6PSh9TduXfUxA==" saltValue="5TPtLq2WoiRSae/yaDPnTw==" spinCount="100000" sqref="FU1997" name="Rango2_99_29_5"/>
    <protectedRange algorithmName="SHA-512" hashValue="XZw03RosI/l0z9FxmTtF29EdZ7P+4+ybhqoaAAUmURojSR5XbGfjC4f2i8gMqfY+RI9JvfdCA6PSh9TduXfUxA==" saltValue="5TPtLq2WoiRSae/yaDPnTw==" spinCount="100000" sqref="FW1997:FX1997" name="Rango2_99_31_5"/>
    <protectedRange algorithmName="SHA-512" hashValue="Umj9+5Ys20VQPxBFtc6qE5LtKKSgPKwit+B8dd4XnEUaLfBM2ozpkEC4YxwK0SbBiAHDDex+pY+LomQ0lyuamQ==" saltValue="N2/MCRws+mmA+NXw0axolg==" spinCount="100000" sqref="FY1997" name="Rango2_31_2_2_6"/>
    <protectedRange algorithmName="SHA-512" hashValue="Rgskw+AQdeJ5qbJdarzTa3SCkJfDGziy0Uan5N0F3IWn/H3Z/e+VcB56R7Nes7MPxNHewNP1sSSucVjz3iTLeA==" saltValue="qKZH3DnwaZHBzy3cBZo1qQ==" spinCount="100000" sqref="GF1997" name="Rango2_31_28_1_6"/>
    <protectedRange algorithmName="SHA-512" hashValue="Umj9+5Ys20VQPxBFtc6qE5LtKKSgPKwit+B8dd4XnEUaLfBM2ozpkEC4YxwK0SbBiAHDDex+pY+LomQ0lyuamQ==" saltValue="N2/MCRws+mmA+NXw0axolg==" spinCount="100000" sqref="GE1997" name="Rango2_31_2_5_3"/>
    <protectedRange algorithmName="SHA-512" hashValue="Umj9+5Ys20VQPxBFtc6qE5LtKKSgPKwit+B8dd4XnEUaLfBM2ozpkEC4YxwK0SbBiAHDDex+pY+LomQ0lyuamQ==" saltValue="N2/MCRws+mmA+NXw0axolg==" spinCount="100000" sqref="GJ1997 GH1997 GL1997" name="Rango2_31_2_6_3"/>
    <protectedRange algorithmName="SHA-512" hashValue="XZw03RosI/l0z9FxmTtF29EdZ7P+4+ybhqoaAAUmURojSR5XbGfjC4f2i8gMqfY+RI9JvfdCA6PSh9TduXfUxA==" saltValue="5TPtLq2WoiRSae/yaDPnTw==" spinCount="100000" sqref="GO1997 GM1997 GK1997" name="Rango2_99_36_7"/>
    <protectedRange algorithmName="SHA-512" hashValue="EEHzbvEYwO1eufllBljOz0uf9BJ2ENtvOScQ7IsS321QhYbwKn7qhHKKP8cKj02rTDvVRMWvwQ1ZP0mZWsBprQ==" saltValue="CjXqBRFbKezlWOFV37MnDQ==" spinCount="100000" sqref="GQ1997:GR1997" name="Rango2_30_2_2_7"/>
    <protectedRange algorithmName="SHA-512" hashValue="EEHzbvEYwO1eufllBljOz0uf9BJ2ENtvOScQ7IsS321QhYbwKn7qhHKKP8cKj02rTDvVRMWvwQ1ZP0mZWsBprQ==" saltValue="CjXqBRFbKezlWOFV37MnDQ==" spinCount="100000" sqref="GW1997" name="Rango2_30_2_3_5"/>
    <protectedRange algorithmName="SHA-512" hashValue="XZw03RosI/l0z9FxmTtF29EdZ7P+4+ybhqoaAAUmURojSR5XbGfjC4f2i8gMqfY+RI9JvfdCA6PSh9TduXfUxA==" saltValue="5TPtLq2WoiRSae/yaDPnTw==" spinCount="100000" sqref="GY1997:GZ1997" name="Rango2_99_39_3"/>
    <protectedRange algorithmName="SHA-512" hashValue="XZw03RosI/l0z9FxmTtF29EdZ7P+4+ybhqoaAAUmURojSR5XbGfjC4f2i8gMqfY+RI9JvfdCA6PSh9TduXfUxA==" saltValue="5TPtLq2WoiRSae/yaDPnTw==" spinCount="100000" sqref="HJ1997" name="Rango2_99_40_7"/>
    <protectedRange algorithmName="SHA-512" hashValue="9+DNppQbWrLYYUMoJ+lyQctV2bX3Vq9kZnegLbpjTLP49It2ovUbcartuoQTeXgP+TGpY//7mDH/UQlFCKDGiA==" saltValue="KUnni6YEm00anzSSvyLqQA==" spinCount="100000" sqref="HD1997:HI1997" name="Rango2_39_9"/>
    <protectedRange algorithmName="SHA-512" hashValue="XZw03RosI/l0z9FxmTtF29EdZ7P+4+ybhqoaAAUmURojSR5XbGfjC4f2i8gMqfY+RI9JvfdCA6PSh9TduXfUxA==" saltValue="5TPtLq2WoiRSae/yaDPnTw==" spinCount="100000" sqref="IB1997 HU1997:HZ1997" name="Rango2_99_41_3"/>
    <protectedRange algorithmName="SHA-512" hashValue="9+DNppQbWrLYYUMoJ+lyQctV2bX3Vq9kZnegLbpjTLP49It2ovUbcartuoQTeXgP+TGpY//7mDH/UQlFCKDGiA==" saltValue="KUnni6YEm00anzSSvyLqQA==" spinCount="100000" sqref="HS1997:HT1997" name="Rango2_40_7"/>
    <protectedRange algorithmName="SHA-512" hashValue="XZw03RosI/l0z9FxmTtF29EdZ7P+4+ybhqoaAAUmURojSR5XbGfjC4f2i8gMqfY+RI9JvfdCA6PSh9TduXfUxA==" saltValue="5TPtLq2WoiRSae/yaDPnTw==" spinCount="100000" sqref="IL1997:IM1997" name="Rango2_99_78_1_1"/>
    <protectedRange algorithmName="SHA-512" hashValue="XZw03RosI/l0z9FxmTtF29EdZ7P+4+ybhqoaAAUmURojSR5XbGfjC4f2i8gMqfY+RI9JvfdCA6PSh9TduXfUxA==" saltValue="5TPtLq2WoiRSae/yaDPnTw==" spinCount="100000" sqref="IO1997" name="Rango2_99_78_2_1"/>
    <protectedRange algorithmName="SHA-512" hashValue="XZw03RosI/l0z9FxmTtF29EdZ7P+4+ybhqoaAAUmURojSR5XbGfjC4f2i8gMqfY+RI9JvfdCA6PSh9TduXfUxA==" saltValue="5TPtLq2WoiRSae/yaDPnTw==" spinCount="100000" sqref="EA1998:EJ1998" name="Rango2_99_18_10"/>
    <protectedRange algorithmName="SHA-512" hashValue="9+DNppQbWrLYYUMoJ+lyQctV2bX3Vq9kZnegLbpjTLP49It2ovUbcartuoQTeXgP+TGpY//7mDH/UQlFCKDGiA==" saltValue="KUnni6YEm00anzSSvyLqQA==" spinCount="100000" sqref="EN1998" name="Rango2_22_5"/>
    <protectedRange algorithmName="SHA-512" hashValue="XZw03RosI/l0z9FxmTtF29EdZ7P+4+ybhqoaAAUmURojSR5XbGfjC4f2i8gMqfY+RI9JvfdCA6PSh9TduXfUxA==" saltValue="5TPtLq2WoiRSae/yaDPnTw==" spinCount="100000" sqref="ER1998:ES1998" name="Rango2_99_20_7"/>
    <protectedRange algorithmName="SHA-512" hashValue="XZw03RosI/l0z9FxmTtF29EdZ7P+4+ybhqoaAAUmURojSR5XbGfjC4f2i8gMqfY+RI9JvfdCA6PSh9TduXfUxA==" saltValue="5TPtLq2WoiRSae/yaDPnTw==" spinCount="100000" sqref="EV1998:EW1998" name="Rango2_99_22_7"/>
    <protectedRange algorithmName="SHA-512" hashValue="9+DNppQbWrLYYUMoJ+lyQctV2bX3Vq9kZnegLbpjTLP49It2ovUbcartuoQTeXgP+TGpY//7mDH/UQlFCKDGiA==" saltValue="KUnni6YEm00anzSSvyLqQA==" spinCount="100000" sqref="FC1998" name="Rango2_26_6"/>
    <protectedRange algorithmName="SHA-512" hashValue="XZw03RosI/l0z9FxmTtF29EdZ7P+4+ybhqoaAAUmURojSR5XbGfjC4f2i8gMqfY+RI9JvfdCA6PSh9TduXfUxA==" saltValue="5TPtLq2WoiRSae/yaDPnTw==" spinCount="100000" sqref="FF1998" name="Rango2_99_23_10"/>
    <protectedRange algorithmName="SHA-512" hashValue="9+DNppQbWrLYYUMoJ+lyQctV2bX3Vq9kZnegLbpjTLP49It2ovUbcartuoQTeXgP+TGpY//7mDH/UQlFCKDGiA==" saltValue="KUnni6YEm00anzSSvyLqQA==" spinCount="100000" sqref="FH1998" name="Rango2_35_7"/>
    <protectedRange algorithmName="SHA-512" hashValue="XZw03RosI/l0z9FxmTtF29EdZ7P+4+ybhqoaAAUmURojSR5XbGfjC4f2i8gMqfY+RI9JvfdCA6PSh9TduXfUxA==" saltValue="5TPtLq2WoiRSae/yaDPnTw==" spinCount="100000" sqref="FQ1998:FR1998" name="Rango2_99_27_9"/>
    <protectedRange algorithmName="SHA-512" hashValue="XZw03RosI/l0z9FxmTtF29EdZ7P+4+ybhqoaAAUmURojSR5XbGfjC4f2i8gMqfY+RI9JvfdCA6PSh9TduXfUxA==" saltValue="5TPtLq2WoiRSae/yaDPnTw==" spinCount="100000" sqref="FU1998" name="Rango2_99_29_6"/>
    <protectedRange algorithmName="SHA-512" hashValue="XZw03RosI/l0z9FxmTtF29EdZ7P+4+ybhqoaAAUmURojSR5XbGfjC4f2i8gMqfY+RI9JvfdCA6PSh9TduXfUxA==" saltValue="5TPtLq2WoiRSae/yaDPnTw==" spinCount="100000" sqref="FW1998:FX1998" name="Rango2_99_31_6"/>
    <protectedRange algorithmName="SHA-512" hashValue="Umj9+5Ys20VQPxBFtc6qE5LtKKSgPKwit+B8dd4XnEUaLfBM2ozpkEC4YxwK0SbBiAHDDex+pY+LomQ0lyuamQ==" saltValue="N2/MCRws+mmA+NXw0axolg==" spinCount="100000" sqref="FY1998" name="Rango2_31_2_2_7"/>
    <protectedRange algorithmName="SHA-512" hashValue="Rgskw+AQdeJ5qbJdarzTa3SCkJfDGziy0Uan5N0F3IWn/H3Z/e+VcB56R7Nes7MPxNHewNP1sSSucVjz3iTLeA==" saltValue="qKZH3DnwaZHBzy3cBZo1qQ==" spinCount="100000" sqref="GF1998" name="Rango2_31_28_1_7"/>
    <protectedRange algorithmName="SHA-512" hashValue="Umj9+5Ys20VQPxBFtc6qE5LtKKSgPKwit+B8dd4XnEUaLfBM2ozpkEC4YxwK0SbBiAHDDex+pY+LomQ0lyuamQ==" saltValue="N2/MCRws+mmA+NXw0axolg==" spinCount="100000" sqref="GE1998" name="Rango2_31_2_5_4"/>
    <protectedRange algorithmName="SHA-512" hashValue="Umj9+5Ys20VQPxBFtc6qE5LtKKSgPKwit+B8dd4XnEUaLfBM2ozpkEC4YxwK0SbBiAHDDex+pY+LomQ0lyuamQ==" saltValue="N2/MCRws+mmA+NXw0axolg==" spinCount="100000" sqref="GJ1998 GH1998 GL1998" name="Rango2_31_2_6_4"/>
    <protectedRange algorithmName="SHA-512" hashValue="XZw03RosI/l0z9FxmTtF29EdZ7P+4+ybhqoaAAUmURojSR5XbGfjC4f2i8gMqfY+RI9JvfdCA6PSh9TduXfUxA==" saltValue="5TPtLq2WoiRSae/yaDPnTw==" spinCount="100000" sqref="GO1998 GM1998 GK1998" name="Rango2_99_36_9"/>
    <protectedRange algorithmName="SHA-512" hashValue="EEHzbvEYwO1eufllBljOz0uf9BJ2ENtvOScQ7IsS321QhYbwKn7qhHKKP8cKj02rTDvVRMWvwQ1ZP0mZWsBprQ==" saltValue="CjXqBRFbKezlWOFV37MnDQ==" spinCount="100000" sqref="GQ1998:GR1998" name="Rango2_30_2_2_8"/>
    <protectedRange algorithmName="SHA-512" hashValue="EEHzbvEYwO1eufllBljOz0uf9BJ2ENtvOScQ7IsS321QhYbwKn7qhHKKP8cKj02rTDvVRMWvwQ1ZP0mZWsBprQ==" saltValue="CjXqBRFbKezlWOFV37MnDQ==" spinCount="100000" sqref="GW1998" name="Rango2_30_2_3_6"/>
    <protectedRange algorithmName="SHA-512" hashValue="XZw03RosI/l0z9FxmTtF29EdZ7P+4+ybhqoaAAUmURojSR5XbGfjC4f2i8gMqfY+RI9JvfdCA6PSh9TduXfUxA==" saltValue="5TPtLq2WoiRSae/yaDPnTw==" spinCount="100000" sqref="GY1998:GZ1998" name="Rango2_99_39_4"/>
    <protectedRange algorithmName="SHA-512" hashValue="XZw03RosI/l0z9FxmTtF29EdZ7P+4+ybhqoaAAUmURojSR5XbGfjC4f2i8gMqfY+RI9JvfdCA6PSh9TduXfUxA==" saltValue="5TPtLq2WoiRSae/yaDPnTw==" spinCount="100000" sqref="HJ1998" name="Rango2_99_40_8"/>
    <protectedRange algorithmName="SHA-512" hashValue="9+DNppQbWrLYYUMoJ+lyQctV2bX3Vq9kZnegLbpjTLP49It2ovUbcartuoQTeXgP+TGpY//7mDH/UQlFCKDGiA==" saltValue="KUnni6YEm00anzSSvyLqQA==" spinCount="100000" sqref="HD1998:HI1998" name="Rango2_39_10"/>
    <protectedRange algorithmName="SHA-512" hashValue="XZw03RosI/l0z9FxmTtF29EdZ7P+4+ybhqoaAAUmURojSR5XbGfjC4f2i8gMqfY+RI9JvfdCA6PSh9TduXfUxA==" saltValue="5TPtLq2WoiRSae/yaDPnTw==" spinCount="100000" sqref="IB1998 HU1998:HZ1998" name="Rango2_99_41_4"/>
    <protectedRange algorithmName="SHA-512" hashValue="9+DNppQbWrLYYUMoJ+lyQctV2bX3Vq9kZnegLbpjTLP49It2ovUbcartuoQTeXgP+TGpY//7mDH/UQlFCKDGiA==" saltValue="KUnni6YEm00anzSSvyLqQA==" spinCount="100000" sqref="HS1998:HT1998" name="Rango2_40_8"/>
    <protectedRange algorithmName="SHA-512" hashValue="XZw03RosI/l0z9FxmTtF29EdZ7P+4+ybhqoaAAUmURojSR5XbGfjC4f2i8gMqfY+RI9JvfdCA6PSh9TduXfUxA==" saltValue="5TPtLq2WoiRSae/yaDPnTw==" spinCount="100000" sqref="IL1998:IM1998" name="Rango2_99_78_1_2"/>
    <protectedRange algorithmName="SHA-512" hashValue="XZw03RosI/l0z9FxmTtF29EdZ7P+4+ybhqoaAAUmURojSR5XbGfjC4f2i8gMqfY+RI9JvfdCA6PSh9TduXfUxA==" saltValue="5TPtLq2WoiRSae/yaDPnTw==" spinCount="100000" sqref="IO1998" name="Rango2_99_78_2_2"/>
    <protectedRange algorithmName="SHA-512" hashValue="XZw03RosI/l0z9FxmTtF29EdZ7P+4+ybhqoaAAUmURojSR5XbGfjC4f2i8gMqfY+RI9JvfdCA6PSh9TduXfUxA==" saltValue="5TPtLq2WoiRSae/yaDPnTw==" spinCount="100000" sqref="EA1999:EJ1999" name="Rango2_99_18_11"/>
    <protectedRange algorithmName="SHA-512" hashValue="9+DNppQbWrLYYUMoJ+lyQctV2bX3Vq9kZnegLbpjTLP49It2ovUbcartuoQTeXgP+TGpY//7mDH/UQlFCKDGiA==" saltValue="KUnni6YEm00anzSSvyLqQA==" spinCount="100000" sqref="EN1999" name="Rango2_22_6"/>
    <protectedRange algorithmName="SHA-512" hashValue="XZw03RosI/l0z9FxmTtF29EdZ7P+4+ybhqoaAAUmURojSR5XbGfjC4f2i8gMqfY+RI9JvfdCA6PSh9TduXfUxA==" saltValue="5TPtLq2WoiRSae/yaDPnTw==" spinCount="100000" sqref="ER1999:ES1999" name="Rango2_99_20_8"/>
    <protectedRange algorithmName="SHA-512" hashValue="XZw03RosI/l0z9FxmTtF29EdZ7P+4+ybhqoaAAUmURojSR5XbGfjC4f2i8gMqfY+RI9JvfdCA6PSh9TduXfUxA==" saltValue="5TPtLq2WoiRSae/yaDPnTw==" spinCount="100000" sqref="EV1999:EW1999" name="Rango2_99_22_8"/>
    <protectedRange algorithmName="SHA-512" hashValue="9+DNppQbWrLYYUMoJ+lyQctV2bX3Vq9kZnegLbpjTLP49It2ovUbcartuoQTeXgP+TGpY//7mDH/UQlFCKDGiA==" saltValue="KUnni6YEm00anzSSvyLqQA==" spinCount="100000" sqref="FC1999" name="Rango2_26_7"/>
    <protectedRange algorithmName="SHA-512" hashValue="XZw03RosI/l0z9FxmTtF29EdZ7P+4+ybhqoaAAUmURojSR5XbGfjC4f2i8gMqfY+RI9JvfdCA6PSh9TduXfUxA==" saltValue="5TPtLq2WoiRSae/yaDPnTw==" spinCount="100000" sqref="FF1999" name="Rango2_99_23_11"/>
    <protectedRange algorithmName="SHA-512" hashValue="9+DNppQbWrLYYUMoJ+lyQctV2bX3Vq9kZnegLbpjTLP49It2ovUbcartuoQTeXgP+TGpY//7mDH/UQlFCKDGiA==" saltValue="KUnni6YEm00anzSSvyLqQA==" spinCount="100000" sqref="FH1999" name="Rango2_35_8"/>
    <protectedRange algorithmName="SHA-512" hashValue="XZw03RosI/l0z9FxmTtF29EdZ7P+4+ybhqoaAAUmURojSR5XbGfjC4f2i8gMqfY+RI9JvfdCA6PSh9TduXfUxA==" saltValue="5TPtLq2WoiRSae/yaDPnTw==" spinCount="100000" sqref="FQ1999:FR1999" name="Rango2_99_27_10"/>
    <protectedRange algorithmName="SHA-512" hashValue="XZw03RosI/l0z9FxmTtF29EdZ7P+4+ybhqoaAAUmURojSR5XbGfjC4f2i8gMqfY+RI9JvfdCA6PSh9TduXfUxA==" saltValue="5TPtLq2WoiRSae/yaDPnTw==" spinCount="100000" sqref="FU1999" name="Rango2_99_29_7"/>
    <protectedRange algorithmName="SHA-512" hashValue="XZw03RosI/l0z9FxmTtF29EdZ7P+4+ybhqoaAAUmURojSR5XbGfjC4f2i8gMqfY+RI9JvfdCA6PSh9TduXfUxA==" saltValue="5TPtLq2WoiRSae/yaDPnTw==" spinCount="100000" sqref="FW1999:FX1999" name="Rango2_99_31_7"/>
    <protectedRange algorithmName="SHA-512" hashValue="Umj9+5Ys20VQPxBFtc6qE5LtKKSgPKwit+B8dd4XnEUaLfBM2ozpkEC4YxwK0SbBiAHDDex+pY+LomQ0lyuamQ==" saltValue="N2/MCRws+mmA+NXw0axolg==" spinCount="100000" sqref="FY1999" name="Rango2_31_2_2_8"/>
    <protectedRange algorithmName="SHA-512" hashValue="Umj9+5Ys20VQPxBFtc6qE5LtKKSgPKwit+B8dd4XnEUaLfBM2ozpkEC4YxwK0SbBiAHDDex+pY+LomQ0lyuamQ==" saltValue="N2/MCRws+mmA+NXw0axolg==" spinCount="100000" sqref="GB1999" name="Rango2_31_2_4_6"/>
    <protectedRange algorithmName="SHA-512" hashValue="Rgskw+AQdeJ5qbJdarzTa3SCkJfDGziy0Uan5N0F3IWn/H3Z/e+VcB56R7Nes7MPxNHewNP1sSSucVjz3iTLeA==" saltValue="qKZH3DnwaZHBzy3cBZo1qQ==" spinCount="100000" sqref="GF1999" name="Rango2_31_28_1_8"/>
    <protectedRange algorithmName="SHA-512" hashValue="Umj9+5Ys20VQPxBFtc6qE5LtKKSgPKwit+B8dd4XnEUaLfBM2ozpkEC4YxwK0SbBiAHDDex+pY+LomQ0lyuamQ==" saltValue="N2/MCRws+mmA+NXw0axolg==" spinCount="100000" sqref="GE1999" name="Rango2_31_2_5_5"/>
    <protectedRange algorithmName="SHA-512" hashValue="Umj9+5Ys20VQPxBFtc6qE5LtKKSgPKwit+B8dd4XnEUaLfBM2ozpkEC4YxwK0SbBiAHDDex+pY+LomQ0lyuamQ==" saltValue="N2/MCRws+mmA+NXw0axolg==" spinCount="100000" sqref="GJ1999 GH1999 GL1999" name="Rango2_31_2_6_5"/>
    <protectedRange algorithmName="SHA-512" hashValue="XZw03RosI/l0z9FxmTtF29EdZ7P+4+ybhqoaAAUmURojSR5XbGfjC4f2i8gMqfY+RI9JvfdCA6PSh9TduXfUxA==" saltValue="5TPtLq2WoiRSae/yaDPnTw==" spinCount="100000" sqref="GO1999 GM1999 GK1999" name="Rango2_99_36_10"/>
    <protectedRange algorithmName="SHA-512" hashValue="EEHzbvEYwO1eufllBljOz0uf9BJ2ENtvOScQ7IsS321QhYbwKn7qhHKKP8cKj02rTDvVRMWvwQ1ZP0mZWsBprQ==" saltValue="CjXqBRFbKezlWOFV37MnDQ==" spinCount="100000" sqref="GQ1999:GR1999" name="Rango2_30_2_2_9"/>
    <protectedRange algorithmName="SHA-512" hashValue="EEHzbvEYwO1eufllBljOz0uf9BJ2ENtvOScQ7IsS321QhYbwKn7qhHKKP8cKj02rTDvVRMWvwQ1ZP0mZWsBprQ==" saltValue="CjXqBRFbKezlWOFV37MnDQ==" spinCount="100000" sqref="GW1999" name="Rango2_30_2_3_7"/>
    <protectedRange algorithmName="SHA-512" hashValue="XZw03RosI/l0z9FxmTtF29EdZ7P+4+ybhqoaAAUmURojSR5XbGfjC4f2i8gMqfY+RI9JvfdCA6PSh9TduXfUxA==" saltValue="5TPtLq2WoiRSae/yaDPnTw==" spinCount="100000" sqref="GY1999:GZ1999" name="Rango2_99_39_5"/>
    <protectedRange algorithmName="SHA-512" hashValue="XZw03RosI/l0z9FxmTtF29EdZ7P+4+ybhqoaAAUmURojSR5XbGfjC4f2i8gMqfY+RI9JvfdCA6PSh9TduXfUxA==" saltValue="5TPtLq2WoiRSae/yaDPnTw==" spinCount="100000" sqref="HJ1999" name="Rango2_99_40_9"/>
    <protectedRange algorithmName="SHA-512" hashValue="9+DNppQbWrLYYUMoJ+lyQctV2bX3Vq9kZnegLbpjTLP49It2ovUbcartuoQTeXgP+TGpY//7mDH/UQlFCKDGiA==" saltValue="KUnni6YEm00anzSSvyLqQA==" spinCount="100000" sqref="HD1999:HI1999" name="Rango2_39_11"/>
    <protectedRange algorithmName="SHA-512" hashValue="XZw03RosI/l0z9FxmTtF29EdZ7P+4+ybhqoaAAUmURojSR5XbGfjC4f2i8gMqfY+RI9JvfdCA6PSh9TduXfUxA==" saltValue="5TPtLq2WoiRSae/yaDPnTw==" spinCount="100000" sqref="IB1999 HU1999:HZ1999" name="Rango2_99_41_5"/>
    <protectedRange algorithmName="SHA-512" hashValue="9+DNppQbWrLYYUMoJ+lyQctV2bX3Vq9kZnegLbpjTLP49It2ovUbcartuoQTeXgP+TGpY//7mDH/UQlFCKDGiA==" saltValue="KUnni6YEm00anzSSvyLqQA==" spinCount="100000" sqref="HS1999:HT1999" name="Rango2_40_9"/>
    <protectedRange algorithmName="SHA-512" hashValue="XZw03RosI/l0z9FxmTtF29EdZ7P+4+ybhqoaAAUmURojSR5XbGfjC4f2i8gMqfY+RI9JvfdCA6PSh9TduXfUxA==" saltValue="5TPtLq2WoiRSae/yaDPnTw==" spinCount="100000" sqref="IL1999:IM1999" name="Rango2_99_78_1_3"/>
    <protectedRange algorithmName="SHA-512" hashValue="XZw03RosI/l0z9FxmTtF29EdZ7P+4+ybhqoaAAUmURojSR5XbGfjC4f2i8gMqfY+RI9JvfdCA6PSh9TduXfUxA==" saltValue="5TPtLq2WoiRSae/yaDPnTw==" spinCount="100000" sqref="IO1999" name="Rango2_99_78_2_3"/>
    <protectedRange algorithmName="SHA-512" hashValue="XZw03RosI/l0z9FxmTtF29EdZ7P+4+ybhqoaAAUmURojSR5XbGfjC4f2i8gMqfY+RI9JvfdCA6PSh9TduXfUxA==" saltValue="5TPtLq2WoiRSae/yaDPnTw==" spinCount="100000" sqref="EA2000:EJ2000" name="Rango2_99_18_12"/>
    <protectedRange algorithmName="SHA-512" hashValue="9+DNppQbWrLYYUMoJ+lyQctV2bX3Vq9kZnegLbpjTLP49It2ovUbcartuoQTeXgP+TGpY//7mDH/UQlFCKDGiA==" saltValue="KUnni6YEm00anzSSvyLqQA==" spinCount="100000" sqref="EN2000" name="Rango2_22_7"/>
    <protectedRange algorithmName="SHA-512" hashValue="XZw03RosI/l0z9FxmTtF29EdZ7P+4+ybhqoaAAUmURojSR5XbGfjC4f2i8gMqfY+RI9JvfdCA6PSh9TduXfUxA==" saltValue="5TPtLq2WoiRSae/yaDPnTw==" spinCount="100000" sqref="ER2000:ES2000" name="Rango2_99_20_9"/>
    <protectedRange algorithmName="SHA-512" hashValue="XZw03RosI/l0z9FxmTtF29EdZ7P+4+ybhqoaAAUmURojSR5XbGfjC4f2i8gMqfY+RI9JvfdCA6PSh9TduXfUxA==" saltValue="5TPtLq2WoiRSae/yaDPnTw==" spinCount="100000" sqref="EV2000:EW2000" name="Rango2_99_22_9"/>
    <protectedRange algorithmName="SHA-512" hashValue="9+DNppQbWrLYYUMoJ+lyQctV2bX3Vq9kZnegLbpjTLP49It2ovUbcartuoQTeXgP+TGpY//7mDH/UQlFCKDGiA==" saltValue="KUnni6YEm00anzSSvyLqQA==" spinCount="100000" sqref="FC2000" name="Rango2_26_8"/>
    <protectedRange algorithmName="SHA-512" hashValue="XZw03RosI/l0z9FxmTtF29EdZ7P+4+ybhqoaAAUmURojSR5XbGfjC4f2i8gMqfY+RI9JvfdCA6PSh9TduXfUxA==" saltValue="5TPtLq2WoiRSae/yaDPnTw==" spinCount="100000" sqref="FF2000" name="Rango2_99_23_12"/>
    <protectedRange algorithmName="SHA-512" hashValue="9+DNppQbWrLYYUMoJ+lyQctV2bX3Vq9kZnegLbpjTLP49It2ovUbcartuoQTeXgP+TGpY//7mDH/UQlFCKDGiA==" saltValue="KUnni6YEm00anzSSvyLqQA==" spinCount="100000" sqref="FH2000" name="Rango2_35_9"/>
    <protectedRange algorithmName="SHA-512" hashValue="XZw03RosI/l0z9FxmTtF29EdZ7P+4+ybhqoaAAUmURojSR5XbGfjC4f2i8gMqfY+RI9JvfdCA6PSh9TduXfUxA==" saltValue="5TPtLq2WoiRSae/yaDPnTw==" spinCount="100000" sqref="FQ2000:FR2000" name="Rango2_99_27_11"/>
    <protectedRange algorithmName="SHA-512" hashValue="XZw03RosI/l0z9FxmTtF29EdZ7P+4+ybhqoaAAUmURojSR5XbGfjC4f2i8gMqfY+RI9JvfdCA6PSh9TduXfUxA==" saltValue="5TPtLq2WoiRSae/yaDPnTw==" spinCount="100000" sqref="FU2000" name="Rango2_99_29_8"/>
    <protectedRange algorithmName="SHA-512" hashValue="XZw03RosI/l0z9FxmTtF29EdZ7P+4+ybhqoaAAUmURojSR5XbGfjC4f2i8gMqfY+RI9JvfdCA6PSh9TduXfUxA==" saltValue="5TPtLq2WoiRSae/yaDPnTw==" spinCount="100000" sqref="FW2000:FX2000" name="Rango2_99_31_8"/>
    <protectedRange algorithmName="SHA-512" hashValue="Umj9+5Ys20VQPxBFtc6qE5LtKKSgPKwit+B8dd4XnEUaLfBM2ozpkEC4YxwK0SbBiAHDDex+pY+LomQ0lyuamQ==" saltValue="N2/MCRws+mmA+NXw0axolg==" spinCount="100000" sqref="FY2000" name="Rango2_31_2_2_9"/>
    <protectedRange algorithmName="SHA-512" hashValue="Rgskw+AQdeJ5qbJdarzTa3SCkJfDGziy0Uan5N0F3IWn/H3Z/e+VcB56R7Nes7MPxNHewNP1sSSucVjz3iTLeA==" saltValue="qKZH3DnwaZHBzy3cBZo1qQ==" spinCount="100000" sqref="GF2000" name="Rango2_31_28_1_9"/>
    <protectedRange algorithmName="SHA-512" hashValue="Umj9+5Ys20VQPxBFtc6qE5LtKKSgPKwit+B8dd4XnEUaLfBM2ozpkEC4YxwK0SbBiAHDDex+pY+LomQ0lyuamQ==" saltValue="N2/MCRws+mmA+NXw0axolg==" spinCount="100000" sqref="GE2000" name="Rango2_31_2_5_6"/>
    <protectedRange algorithmName="SHA-512" hashValue="Umj9+5Ys20VQPxBFtc6qE5LtKKSgPKwit+B8dd4XnEUaLfBM2ozpkEC4YxwK0SbBiAHDDex+pY+LomQ0lyuamQ==" saltValue="N2/MCRws+mmA+NXw0axolg==" spinCount="100000" sqref="GJ2000 GH2000 GL2000" name="Rango2_31_2_6_6"/>
    <protectedRange algorithmName="SHA-512" hashValue="XZw03RosI/l0z9FxmTtF29EdZ7P+4+ybhqoaAAUmURojSR5XbGfjC4f2i8gMqfY+RI9JvfdCA6PSh9TduXfUxA==" saltValue="5TPtLq2WoiRSae/yaDPnTw==" spinCount="100000" sqref="GO2000 GM2000 GK2000" name="Rango2_99_36_11"/>
    <protectedRange algorithmName="SHA-512" hashValue="EEHzbvEYwO1eufllBljOz0uf9BJ2ENtvOScQ7IsS321QhYbwKn7qhHKKP8cKj02rTDvVRMWvwQ1ZP0mZWsBprQ==" saltValue="CjXqBRFbKezlWOFV37MnDQ==" spinCount="100000" sqref="GQ2000:GR2000" name="Rango2_30_2_2_10"/>
    <protectedRange algorithmName="SHA-512" hashValue="EEHzbvEYwO1eufllBljOz0uf9BJ2ENtvOScQ7IsS321QhYbwKn7qhHKKP8cKj02rTDvVRMWvwQ1ZP0mZWsBprQ==" saltValue="CjXqBRFbKezlWOFV37MnDQ==" spinCount="100000" sqref="GW2000" name="Rango2_30_2_3_8"/>
    <protectedRange algorithmName="SHA-512" hashValue="XZw03RosI/l0z9FxmTtF29EdZ7P+4+ybhqoaAAUmURojSR5XbGfjC4f2i8gMqfY+RI9JvfdCA6PSh9TduXfUxA==" saltValue="5TPtLq2WoiRSae/yaDPnTw==" spinCount="100000" sqref="GY2000:GZ2000" name="Rango2_99_39_6"/>
    <protectedRange algorithmName="SHA-512" hashValue="XZw03RosI/l0z9FxmTtF29EdZ7P+4+ybhqoaAAUmURojSR5XbGfjC4f2i8gMqfY+RI9JvfdCA6PSh9TduXfUxA==" saltValue="5TPtLq2WoiRSae/yaDPnTw==" spinCount="100000" sqref="HJ2000" name="Rango2_99_40_10"/>
    <protectedRange algorithmName="SHA-512" hashValue="9+DNppQbWrLYYUMoJ+lyQctV2bX3Vq9kZnegLbpjTLP49It2ovUbcartuoQTeXgP+TGpY//7mDH/UQlFCKDGiA==" saltValue="KUnni6YEm00anzSSvyLqQA==" spinCount="100000" sqref="HD2000:HI2000" name="Rango2_39_12"/>
    <protectedRange algorithmName="SHA-512" hashValue="XZw03RosI/l0z9FxmTtF29EdZ7P+4+ybhqoaAAUmURojSR5XbGfjC4f2i8gMqfY+RI9JvfdCA6PSh9TduXfUxA==" saltValue="5TPtLq2WoiRSae/yaDPnTw==" spinCount="100000" sqref="IB2000 HU2000:HZ2000" name="Rango2_99_41_6"/>
    <protectedRange algorithmName="SHA-512" hashValue="9+DNppQbWrLYYUMoJ+lyQctV2bX3Vq9kZnegLbpjTLP49It2ovUbcartuoQTeXgP+TGpY//7mDH/UQlFCKDGiA==" saltValue="KUnni6YEm00anzSSvyLqQA==" spinCount="100000" sqref="HS2000:HT2000" name="Rango2_40_10"/>
    <protectedRange algorithmName="SHA-512" hashValue="XZw03RosI/l0z9FxmTtF29EdZ7P+4+ybhqoaAAUmURojSR5XbGfjC4f2i8gMqfY+RI9JvfdCA6PSh9TduXfUxA==" saltValue="5TPtLq2WoiRSae/yaDPnTw==" spinCount="100000" sqref="IL2000:IM2000" name="Rango2_99_78_1_4"/>
    <protectedRange algorithmName="SHA-512" hashValue="XZw03RosI/l0z9FxmTtF29EdZ7P+4+ybhqoaAAUmURojSR5XbGfjC4f2i8gMqfY+RI9JvfdCA6PSh9TduXfUxA==" saltValue="5TPtLq2WoiRSae/yaDPnTw==" spinCount="100000" sqref="IO2000" name="Rango2_99_78_2_4"/>
    <protectedRange algorithmName="SHA-512" hashValue="XZw03RosI/l0z9FxmTtF29EdZ7P+4+ybhqoaAAUmURojSR5XbGfjC4f2i8gMqfY+RI9JvfdCA6PSh9TduXfUxA==" saltValue="5TPtLq2WoiRSae/yaDPnTw==" spinCount="100000" sqref="EA2001:EJ2001" name="Rango2_99_18_13"/>
    <protectedRange algorithmName="SHA-512" hashValue="9+DNppQbWrLYYUMoJ+lyQctV2bX3Vq9kZnegLbpjTLP49It2ovUbcartuoQTeXgP+TGpY//7mDH/UQlFCKDGiA==" saltValue="KUnni6YEm00anzSSvyLqQA==" spinCount="100000" sqref="EN2001" name="Rango2_22_8"/>
    <protectedRange algorithmName="SHA-512" hashValue="XZw03RosI/l0z9FxmTtF29EdZ7P+4+ybhqoaAAUmURojSR5XbGfjC4f2i8gMqfY+RI9JvfdCA6PSh9TduXfUxA==" saltValue="5TPtLq2WoiRSae/yaDPnTw==" spinCount="100000" sqref="ER2001:ES2001" name="Rango2_99_20_10"/>
    <protectedRange algorithmName="SHA-512" hashValue="XZw03RosI/l0z9FxmTtF29EdZ7P+4+ybhqoaAAUmURojSR5XbGfjC4f2i8gMqfY+RI9JvfdCA6PSh9TduXfUxA==" saltValue="5TPtLq2WoiRSae/yaDPnTw==" spinCount="100000" sqref="EV2001:EW2001" name="Rango2_99_22_10"/>
    <protectedRange algorithmName="SHA-512" hashValue="9+DNppQbWrLYYUMoJ+lyQctV2bX3Vq9kZnegLbpjTLP49It2ovUbcartuoQTeXgP+TGpY//7mDH/UQlFCKDGiA==" saltValue="KUnni6YEm00anzSSvyLqQA==" spinCount="100000" sqref="FC2001" name="Rango2_26_9"/>
    <protectedRange algorithmName="SHA-512" hashValue="XZw03RosI/l0z9FxmTtF29EdZ7P+4+ybhqoaAAUmURojSR5XbGfjC4f2i8gMqfY+RI9JvfdCA6PSh9TduXfUxA==" saltValue="5TPtLq2WoiRSae/yaDPnTw==" spinCount="100000" sqref="FF2001" name="Rango2_99_23_13"/>
    <protectedRange algorithmName="SHA-512" hashValue="9+DNppQbWrLYYUMoJ+lyQctV2bX3Vq9kZnegLbpjTLP49It2ovUbcartuoQTeXgP+TGpY//7mDH/UQlFCKDGiA==" saltValue="KUnni6YEm00anzSSvyLqQA==" spinCount="100000" sqref="FH2001" name="Rango2_35_10"/>
    <protectedRange algorithmName="SHA-512" hashValue="XZw03RosI/l0z9FxmTtF29EdZ7P+4+ybhqoaAAUmURojSR5XbGfjC4f2i8gMqfY+RI9JvfdCA6PSh9TduXfUxA==" saltValue="5TPtLq2WoiRSae/yaDPnTw==" spinCount="100000" sqref="FQ2001:FR2001" name="Rango2_99_27_12"/>
    <protectedRange algorithmName="SHA-512" hashValue="XZw03RosI/l0z9FxmTtF29EdZ7P+4+ybhqoaAAUmURojSR5XbGfjC4f2i8gMqfY+RI9JvfdCA6PSh9TduXfUxA==" saltValue="5TPtLq2WoiRSae/yaDPnTw==" spinCount="100000" sqref="FU2001" name="Rango2_99_29_9"/>
    <protectedRange algorithmName="SHA-512" hashValue="XZw03RosI/l0z9FxmTtF29EdZ7P+4+ybhqoaAAUmURojSR5XbGfjC4f2i8gMqfY+RI9JvfdCA6PSh9TduXfUxA==" saltValue="5TPtLq2WoiRSae/yaDPnTw==" spinCount="100000" sqref="FW2001:FX2001" name="Rango2_99_31_9"/>
    <protectedRange algorithmName="SHA-512" hashValue="Umj9+5Ys20VQPxBFtc6qE5LtKKSgPKwit+B8dd4XnEUaLfBM2ozpkEC4YxwK0SbBiAHDDex+pY+LomQ0lyuamQ==" saltValue="N2/MCRws+mmA+NXw0axolg==" spinCount="100000" sqref="FY2001" name="Rango2_31_2_2_10"/>
    <protectedRange algorithmName="SHA-512" hashValue="Umj9+5Ys20VQPxBFtc6qE5LtKKSgPKwit+B8dd4XnEUaLfBM2ozpkEC4YxwK0SbBiAHDDex+pY+LomQ0lyuamQ==" saltValue="N2/MCRws+mmA+NXw0axolg==" spinCount="100000" sqref="GB2001" name="Rango2_31_2_4_8"/>
    <protectedRange algorithmName="SHA-512" hashValue="Rgskw+AQdeJ5qbJdarzTa3SCkJfDGziy0Uan5N0F3IWn/H3Z/e+VcB56R7Nes7MPxNHewNP1sSSucVjz3iTLeA==" saltValue="qKZH3DnwaZHBzy3cBZo1qQ==" spinCount="100000" sqref="GF2001" name="Rango2_31_28_1_10"/>
    <protectedRange algorithmName="SHA-512" hashValue="Umj9+5Ys20VQPxBFtc6qE5LtKKSgPKwit+B8dd4XnEUaLfBM2ozpkEC4YxwK0SbBiAHDDex+pY+LomQ0lyuamQ==" saltValue="N2/MCRws+mmA+NXw0axolg==" spinCount="100000" sqref="GE2001" name="Rango2_31_2_5_7"/>
    <protectedRange algorithmName="SHA-512" hashValue="Umj9+5Ys20VQPxBFtc6qE5LtKKSgPKwit+B8dd4XnEUaLfBM2ozpkEC4YxwK0SbBiAHDDex+pY+LomQ0lyuamQ==" saltValue="N2/MCRws+mmA+NXw0axolg==" spinCount="100000" sqref="GJ2001 GH2001 GL2001" name="Rango2_31_2_6_7"/>
    <protectedRange algorithmName="SHA-512" hashValue="XZw03RosI/l0z9FxmTtF29EdZ7P+4+ybhqoaAAUmURojSR5XbGfjC4f2i8gMqfY+RI9JvfdCA6PSh9TduXfUxA==" saltValue="5TPtLq2WoiRSae/yaDPnTw==" spinCount="100000" sqref="GO2001 GM2001 GK2001" name="Rango2_99_36_12"/>
    <protectedRange algorithmName="SHA-512" hashValue="EEHzbvEYwO1eufllBljOz0uf9BJ2ENtvOScQ7IsS321QhYbwKn7qhHKKP8cKj02rTDvVRMWvwQ1ZP0mZWsBprQ==" saltValue="CjXqBRFbKezlWOFV37MnDQ==" spinCount="100000" sqref="GQ2001:GR2001" name="Rango2_30_2_2_11"/>
    <protectedRange algorithmName="SHA-512" hashValue="EEHzbvEYwO1eufllBljOz0uf9BJ2ENtvOScQ7IsS321QhYbwKn7qhHKKP8cKj02rTDvVRMWvwQ1ZP0mZWsBprQ==" saltValue="CjXqBRFbKezlWOFV37MnDQ==" spinCount="100000" sqref="GW2001" name="Rango2_30_2_3_9"/>
    <protectedRange algorithmName="SHA-512" hashValue="XZw03RosI/l0z9FxmTtF29EdZ7P+4+ybhqoaAAUmURojSR5XbGfjC4f2i8gMqfY+RI9JvfdCA6PSh9TduXfUxA==" saltValue="5TPtLq2WoiRSae/yaDPnTw==" spinCount="100000" sqref="GY2001:GZ2001" name="Rango2_99_39_7"/>
    <protectedRange algorithmName="SHA-512" hashValue="XZw03RosI/l0z9FxmTtF29EdZ7P+4+ybhqoaAAUmURojSR5XbGfjC4f2i8gMqfY+RI9JvfdCA6PSh9TduXfUxA==" saltValue="5TPtLq2WoiRSae/yaDPnTw==" spinCount="100000" sqref="HJ2001" name="Rango2_99_40_11"/>
    <protectedRange algorithmName="SHA-512" hashValue="9+DNppQbWrLYYUMoJ+lyQctV2bX3Vq9kZnegLbpjTLP49It2ovUbcartuoQTeXgP+TGpY//7mDH/UQlFCKDGiA==" saltValue="KUnni6YEm00anzSSvyLqQA==" spinCount="100000" sqref="HD2001:HI2001" name="Rango2_39_13"/>
    <protectedRange algorithmName="SHA-512" hashValue="XZw03RosI/l0z9FxmTtF29EdZ7P+4+ybhqoaAAUmURojSR5XbGfjC4f2i8gMqfY+RI9JvfdCA6PSh9TduXfUxA==" saltValue="5TPtLq2WoiRSae/yaDPnTw==" spinCount="100000" sqref="IB2001 HU2001:HZ2001" name="Rango2_99_41_8"/>
    <protectedRange algorithmName="SHA-512" hashValue="9+DNppQbWrLYYUMoJ+lyQctV2bX3Vq9kZnegLbpjTLP49It2ovUbcartuoQTeXgP+TGpY//7mDH/UQlFCKDGiA==" saltValue="KUnni6YEm00anzSSvyLqQA==" spinCount="100000" sqref="HS2001:HT2001" name="Rango2_40_11"/>
    <protectedRange algorithmName="SHA-512" hashValue="XZw03RosI/l0z9FxmTtF29EdZ7P+4+ybhqoaAAUmURojSR5XbGfjC4f2i8gMqfY+RI9JvfdCA6PSh9TduXfUxA==" saltValue="5TPtLq2WoiRSae/yaDPnTw==" spinCount="100000" sqref="IL2001:IM2001" name="Rango2_99_78_1_5"/>
    <protectedRange algorithmName="SHA-512" hashValue="XZw03RosI/l0z9FxmTtF29EdZ7P+4+ybhqoaAAUmURojSR5XbGfjC4f2i8gMqfY+RI9JvfdCA6PSh9TduXfUxA==" saltValue="5TPtLq2WoiRSae/yaDPnTw==" spinCount="100000" sqref="IO2001" name="Rango2_99_78_2_5"/>
    <protectedRange algorithmName="SHA-512" hashValue="XZw03RosI/l0z9FxmTtF29EdZ7P+4+ybhqoaAAUmURojSR5XbGfjC4f2i8gMqfY+RI9JvfdCA6PSh9TduXfUxA==" saltValue="5TPtLq2WoiRSae/yaDPnTw==" spinCount="100000" sqref="EA2002:EJ2002" name="Rango2_99_18_14"/>
    <protectedRange algorithmName="SHA-512" hashValue="9+DNppQbWrLYYUMoJ+lyQctV2bX3Vq9kZnegLbpjTLP49It2ovUbcartuoQTeXgP+TGpY//7mDH/UQlFCKDGiA==" saltValue="KUnni6YEm00anzSSvyLqQA==" spinCount="100000" sqref="EN2002" name="Rango2_22_9"/>
    <protectedRange algorithmName="SHA-512" hashValue="XZw03RosI/l0z9FxmTtF29EdZ7P+4+ybhqoaAAUmURojSR5XbGfjC4f2i8gMqfY+RI9JvfdCA6PSh9TduXfUxA==" saltValue="5TPtLq2WoiRSae/yaDPnTw==" spinCount="100000" sqref="ER2002:ES2002" name="Rango2_99_20_11"/>
    <protectedRange algorithmName="SHA-512" hashValue="XZw03RosI/l0z9FxmTtF29EdZ7P+4+ybhqoaAAUmURojSR5XbGfjC4f2i8gMqfY+RI9JvfdCA6PSh9TduXfUxA==" saltValue="5TPtLq2WoiRSae/yaDPnTw==" spinCount="100000" sqref="EV2002:EW2002" name="Rango2_99_22_11"/>
    <protectedRange algorithmName="SHA-512" hashValue="9+DNppQbWrLYYUMoJ+lyQctV2bX3Vq9kZnegLbpjTLP49It2ovUbcartuoQTeXgP+TGpY//7mDH/UQlFCKDGiA==" saltValue="KUnni6YEm00anzSSvyLqQA==" spinCount="100000" sqref="FC2002" name="Rango2_26_10"/>
    <protectedRange algorithmName="SHA-512" hashValue="XZw03RosI/l0z9FxmTtF29EdZ7P+4+ybhqoaAAUmURojSR5XbGfjC4f2i8gMqfY+RI9JvfdCA6PSh9TduXfUxA==" saltValue="5TPtLq2WoiRSae/yaDPnTw==" spinCount="100000" sqref="FF2002" name="Rango2_99_23_14"/>
    <protectedRange algorithmName="SHA-512" hashValue="9+DNppQbWrLYYUMoJ+lyQctV2bX3Vq9kZnegLbpjTLP49It2ovUbcartuoQTeXgP+TGpY//7mDH/UQlFCKDGiA==" saltValue="KUnni6YEm00anzSSvyLqQA==" spinCount="100000" sqref="FH2002" name="Rango2_35_11"/>
    <protectedRange algorithmName="SHA-512" hashValue="XZw03RosI/l0z9FxmTtF29EdZ7P+4+ybhqoaAAUmURojSR5XbGfjC4f2i8gMqfY+RI9JvfdCA6PSh9TduXfUxA==" saltValue="5TPtLq2WoiRSae/yaDPnTw==" spinCount="100000" sqref="FQ2002:FR2002" name="Rango2_99_27_13"/>
    <protectedRange algorithmName="SHA-512" hashValue="XZw03RosI/l0z9FxmTtF29EdZ7P+4+ybhqoaAAUmURojSR5XbGfjC4f2i8gMqfY+RI9JvfdCA6PSh9TduXfUxA==" saltValue="5TPtLq2WoiRSae/yaDPnTw==" spinCount="100000" sqref="FU2002" name="Rango2_99_29_10"/>
    <protectedRange algorithmName="SHA-512" hashValue="XZw03RosI/l0z9FxmTtF29EdZ7P+4+ybhqoaAAUmURojSR5XbGfjC4f2i8gMqfY+RI9JvfdCA6PSh9TduXfUxA==" saltValue="5TPtLq2WoiRSae/yaDPnTw==" spinCount="100000" sqref="FW2002:FX2002" name="Rango2_99_31_10"/>
    <protectedRange algorithmName="SHA-512" hashValue="Umj9+5Ys20VQPxBFtc6qE5LtKKSgPKwit+B8dd4XnEUaLfBM2ozpkEC4YxwK0SbBiAHDDex+pY+LomQ0lyuamQ==" saltValue="N2/MCRws+mmA+NXw0axolg==" spinCount="100000" sqref="FY2002" name="Rango2_31_2_2_11"/>
    <protectedRange algorithmName="SHA-512" hashValue="Umj9+5Ys20VQPxBFtc6qE5LtKKSgPKwit+B8dd4XnEUaLfBM2ozpkEC4YxwK0SbBiAHDDex+pY+LomQ0lyuamQ==" saltValue="N2/MCRws+mmA+NXw0axolg==" spinCount="100000" sqref="GB2002" name="Rango2_31_2_4_9"/>
    <protectedRange algorithmName="SHA-512" hashValue="Rgskw+AQdeJ5qbJdarzTa3SCkJfDGziy0Uan5N0F3IWn/H3Z/e+VcB56R7Nes7MPxNHewNP1sSSucVjz3iTLeA==" saltValue="qKZH3DnwaZHBzy3cBZo1qQ==" spinCount="100000" sqref="GF2002" name="Rango2_31_28_1_11"/>
    <protectedRange algorithmName="SHA-512" hashValue="Umj9+5Ys20VQPxBFtc6qE5LtKKSgPKwit+B8dd4XnEUaLfBM2ozpkEC4YxwK0SbBiAHDDex+pY+LomQ0lyuamQ==" saltValue="N2/MCRws+mmA+NXw0axolg==" spinCount="100000" sqref="GE2002" name="Rango2_31_2_5_8"/>
    <protectedRange algorithmName="SHA-512" hashValue="Umj9+5Ys20VQPxBFtc6qE5LtKKSgPKwit+B8dd4XnEUaLfBM2ozpkEC4YxwK0SbBiAHDDex+pY+LomQ0lyuamQ==" saltValue="N2/MCRws+mmA+NXw0axolg==" spinCount="100000" sqref="GJ2002 GH2002 GL2002" name="Rango2_31_2_6_8"/>
    <protectedRange algorithmName="SHA-512" hashValue="XZw03RosI/l0z9FxmTtF29EdZ7P+4+ybhqoaAAUmURojSR5XbGfjC4f2i8gMqfY+RI9JvfdCA6PSh9TduXfUxA==" saltValue="5TPtLq2WoiRSae/yaDPnTw==" spinCount="100000" sqref="GO2002 GM2002 GK2002" name="Rango2_99_36_13"/>
    <protectedRange algorithmName="SHA-512" hashValue="EEHzbvEYwO1eufllBljOz0uf9BJ2ENtvOScQ7IsS321QhYbwKn7qhHKKP8cKj02rTDvVRMWvwQ1ZP0mZWsBprQ==" saltValue="CjXqBRFbKezlWOFV37MnDQ==" spinCount="100000" sqref="GQ2002:GR2002" name="Rango2_30_2_2_12"/>
    <protectedRange algorithmName="SHA-512" hashValue="EEHzbvEYwO1eufllBljOz0uf9BJ2ENtvOScQ7IsS321QhYbwKn7qhHKKP8cKj02rTDvVRMWvwQ1ZP0mZWsBprQ==" saltValue="CjXqBRFbKezlWOFV37MnDQ==" spinCount="100000" sqref="GW2002" name="Rango2_30_2_3_10"/>
    <protectedRange algorithmName="SHA-512" hashValue="XZw03RosI/l0z9FxmTtF29EdZ7P+4+ybhqoaAAUmURojSR5XbGfjC4f2i8gMqfY+RI9JvfdCA6PSh9TduXfUxA==" saltValue="5TPtLq2WoiRSae/yaDPnTw==" spinCount="100000" sqref="GY2002:GZ2002" name="Rango2_99_39_8"/>
    <protectedRange algorithmName="SHA-512" hashValue="XZw03RosI/l0z9FxmTtF29EdZ7P+4+ybhqoaAAUmURojSR5XbGfjC4f2i8gMqfY+RI9JvfdCA6PSh9TduXfUxA==" saltValue="5TPtLq2WoiRSae/yaDPnTw==" spinCount="100000" sqref="HJ2002" name="Rango2_99_40_12"/>
    <protectedRange algorithmName="SHA-512" hashValue="9+DNppQbWrLYYUMoJ+lyQctV2bX3Vq9kZnegLbpjTLP49It2ovUbcartuoQTeXgP+TGpY//7mDH/UQlFCKDGiA==" saltValue="KUnni6YEm00anzSSvyLqQA==" spinCount="100000" sqref="HD2002:HI2002" name="Rango2_39_14"/>
    <protectedRange algorithmName="SHA-512" hashValue="XZw03RosI/l0z9FxmTtF29EdZ7P+4+ybhqoaAAUmURojSR5XbGfjC4f2i8gMqfY+RI9JvfdCA6PSh9TduXfUxA==" saltValue="5TPtLq2WoiRSae/yaDPnTw==" spinCount="100000" sqref="IB2002 HU2002:HZ2002" name="Rango2_99_41_9"/>
    <protectedRange algorithmName="SHA-512" hashValue="9+DNppQbWrLYYUMoJ+lyQctV2bX3Vq9kZnegLbpjTLP49It2ovUbcartuoQTeXgP+TGpY//7mDH/UQlFCKDGiA==" saltValue="KUnni6YEm00anzSSvyLqQA==" spinCount="100000" sqref="HS2002:HT2002" name="Rango2_40_12"/>
    <protectedRange algorithmName="SHA-512" hashValue="XZw03RosI/l0z9FxmTtF29EdZ7P+4+ybhqoaAAUmURojSR5XbGfjC4f2i8gMqfY+RI9JvfdCA6PSh9TduXfUxA==" saltValue="5TPtLq2WoiRSae/yaDPnTw==" spinCount="100000" sqref="IL2002:IM2002" name="Rango2_99_78_1_6"/>
    <protectedRange algorithmName="SHA-512" hashValue="XZw03RosI/l0z9FxmTtF29EdZ7P+4+ybhqoaAAUmURojSR5XbGfjC4f2i8gMqfY+RI9JvfdCA6PSh9TduXfUxA==" saltValue="5TPtLq2WoiRSae/yaDPnTw==" spinCount="100000" sqref="IO2002" name="Rango2_99_78_2_6"/>
    <protectedRange algorithmName="SHA-512" hashValue="XZw03RosI/l0z9FxmTtF29EdZ7P+4+ybhqoaAAUmURojSR5XbGfjC4f2i8gMqfY+RI9JvfdCA6PSh9TduXfUxA==" saltValue="5TPtLq2WoiRSae/yaDPnTw==" spinCount="100000" sqref="EA2003:EJ2003" name="Rango2_99_18_15"/>
    <protectedRange algorithmName="SHA-512" hashValue="9+DNppQbWrLYYUMoJ+lyQctV2bX3Vq9kZnegLbpjTLP49It2ovUbcartuoQTeXgP+TGpY//7mDH/UQlFCKDGiA==" saltValue="KUnni6YEm00anzSSvyLqQA==" spinCount="100000" sqref="EN2003" name="Rango2_22_10"/>
    <protectedRange algorithmName="SHA-512" hashValue="XZw03RosI/l0z9FxmTtF29EdZ7P+4+ybhqoaAAUmURojSR5XbGfjC4f2i8gMqfY+RI9JvfdCA6PSh9TduXfUxA==" saltValue="5TPtLq2WoiRSae/yaDPnTw==" spinCount="100000" sqref="ER2003:ES2003" name="Rango2_99_20_12"/>
    <protectedRange algorithmName="SHA-512" hashValue="XZw03RosI/l0z9FxmTtF29EdZ7P+4+ybhqoaAAUmURojSR5XbGfjC4f2i8gMqfY+RI9JvfdCA6PSh9TduXfUxA==" saltValue="5TPtLq2WoiRSae/yaDPnTw==" spinCount="100000" sqref="EV2003:EW2003" name="Rango2_99_22_12"/>
    <protectedRange algorithmName="SHA-512" hashValue="9+DNppQbWrLYYUMoJ+lyQctV2bX3Vq9kZnegLbpjTLP49It2ovUbcartuoQTeXgP+TGpY//7mDH/UQlFCKDGiA==" saltValue="KUnni6YEm00anzSSvyLqQA==" spinCount="100000" sqref="FC2003" name="Rango2_26_11"/>
    <protectedRange algorithmName="SHA-512" hashValue="XZw03RosI/l0z9FxmTtF29EdZ7P+4+ybhqoaAAUmURojSR5XbGfjC4f2i8gMqfY+RI9JvfdCA6PSh9TduXfUxA==" saltValue="5TPtLq2WoiRSae/yaDPnTw==" spinCount="100000" sqref="FF2003" name="Rango2_99_23_15"/>
    <protectedRange algorithmName="SHA-512" hashValue="9+DNppQbWrLYYUMoJ+lyQctV2bX3Vq9kZnegLbpjTLP49It2ovUbcartuoQTeXgP+TGpY//7mDH/UQlFCKDGiA==" saltValue="KUnni6YEm00anzSSvyLqQA==" spinCount="100000" sqref="FH2003" name="Rango2_35_12"/>
    <protectedRange algorithmName="SHA-512" hashValue="XZw03RosI/l0z9FxmTtF29EdZ7P+4+ybhqoaAAUmURojSR5XbGfjC4f2i8gMqfY+RI9JvfdCA6PSh9TduXfUxA==" saltValue="5TPtLq2WoiRSae/yaDPnTw==" spinCount="100000" sqref="FQ2003:FR2003" name="Rango2_99_27_14"/>
    <protectedRange algorithmName="SHA-512" hashValue="XZw03RosI/l0z9FxmTtF29EdZ7P+4+ybhqoaAAUmURojSR5XbGfjC4f2i8gMqfY+RI9JvfdCA6PSh9TduXfUxA==" saltValue="5TPtLq2WoiRSae/yaDPnTw==" spinCount="100000" sqref="FU2003" name="Rango2_99_29_11"/>
    <protectedRange algorithmName="SHA-512" hashValue="XZw03RosI/l0z9FxmTtF29EdZ7P+4+ybhqoaAAUmURojSR5XbGfjC4f2i8gMqfY+RI9JvfdCA6PSh9TduXfUxA==" saltValue="5TPtLq2WoiRSae/yaDPnTw==" spinCount="100000" sqref="FW2003:FX2003" name="Rango2_99_31_11"/>
    <protectedRange algorithmName="SHA-512" hashValue="Umj9+5Ys20VQPxBFtc6qE5LtKKSgPKwit+B8dd4XnEUaLfBM2ozpkEC4YxwK0SbBiAHDDex+pY+LomQ0lyuamQ==" saltValue="N2/MCRws+mmA+NXw0axolg==" spinCount="100000" sqref="FY2003" name="Rango2_31_2_2_12"/>
    <protectedRange algorithmName="SHA-512" hashValue="Rgskw+AQdeJ5qbJdarzTa3SCkJfDGziy0Uan5N0F3IWn/H3Z/e+VcB56R7Nes7MPxNHewNP1sSSucVjz3iTLeA==" saltValue="qKZH3DnwaZHBzy3cBZo1qQ==" spinCount="100000" sqref="GF2003" name="Rango2_31_28_1_12"/>
    <protectedRange algorithmName="SHA-512" hashValue="Umj9+5Ys20VQPxBFtc6qE5LtKKSgPKwit+B8dd4XnEUaLfBM2ozpkEC4YxwK0SbBiAHDDex+pY+LomQ0lyuamQ==" saltValue="N2/MCRws+mmA+NXw0axolg==" spinCount="100000" sqref="GE2003" name="Rango2_31_2_5_9"/>
    <protectedRange algorithmName="SHA-512" hashValue="Umj9+5Ys20VQPxBFtc6qE5LtKKSgPKwit+B8dd4XnEUaLfBM2ozpkEC4YxwK0SbBiAHDDex+pY+LomQ0lyuamQ==" saltValue="N2/MCRws+mmA+NXw0axolg==" spinCount="100000" sqref="GJ2003 GH2003 GL2003" name="Rango2_31_2_6_9"/>
    <protectedRange algorithmName="SHA-512" hashValue="XZw03RosI/l0z9FxmTtF29EdZ7P+4+ybhqoaAAUmURojSR5XbGfjC4f2i8gMqfY+RI9JvfdCA6PSh9TduXfUxA==" saltValue="5TPtLq2WoiRSae/yaDPnTw==" spinCount="100000" sqref="GO2003 GM2003 GK2003" name="Rango2_99_36_14"/>
    <protectedRange algorithmName="SHA-512" hashValue="EEHzbvEYwO1eufllBljOz0uf9BJ2ENtvOScQ7IsS321QhYbwKn7qhHKKP8cKj02rTDvVRMWvwQ1ZP0mZWsBprQ==" saltValue="CjXqBRFbKezlWOFV37MnDQ==" spinCount="100000" sqref="GQ2003:GR2003" name="Rango2_30_2_2_13"/>
    <protectedRange algorithmName="SHA-512" hashValue="EEHzbvEYwO1eufllBljOz0uf9BJ2ENtvOScQ7IsS321QhYbwKn7qhHKKP8cKj02rTDvVRMWvwQ1ZP0mZWsBprQ==" saltValue="CjXqBRFbKezlWOFV37MnDQ==" spinCount="100000" sqref="GW2003" name="Rango2_30_2_3_11"/>
    <protectedRange algorithmName="SHA-512" hashValue="XZw03RosI/l0z9FxmTtF29EdZ7P+4+ybhqoaAAUmURojSR5XbGfjC4f2i8gMqfY+RI9JvfdCA6PSh9TduXfUxA==" saltValue="5TPtLq2WoiRSae/yaDPnTw==" spinCount="100000" sqref="GY2003:GZ2003" name="Rango2_99_39_9"/>
    <protectedRange algorithmName="SHA-512" hashValue="XZw03RosI/l0z9FxmTtF29EdZ7P+4+ybhqoaAAUmURojSR5XbGfjC4f2i8gMqfY+RI9JvfdCA6PSh9TduXfUxA==" saltValue="5TPtLq2WoiRSae/yaDPnTw==" spinCount="100000" sqref="HJ2003" name="Rango2_99_40_13"/>
    <protectedRange algorithmName="SHA-512" hashValue="9+DNppQbWrLYYUMoJ+lyQctV2bX3Vq9kZnegLbpjTLP49It2ovUbcartuoQTeXgP+TGpY//7mDH/UQlFCKDGiA==" saltValue="KUnni6YEm00anzSSvyLqQA==" spinCount="100000" sqref="HD2003:HI2003" name="Rango2_39_15"/>
    <protectedRange algorithmName="SHA-512" hashValue="XZw03RosI/l0z9FxmTtF29EdZ7P+4+ybhqoaAAUmURojSR5XbGfjC4f2i8gMqfY+RI9JvfdCA6PSh9TduXfUxA==" saltValue="5TPtLq2WoiRSae/yaDPnTw==" spinCount="100000" sqref="IB2003 HU2003:HZ2003" name="Rango2_99_41_10"/>
    <protectedRange algorithmName="SHA-512" hashValue="9+DNppQbWrLYYUMoJ+lyQctV2bX3Vq9kZnegLbpjTLP49It2ovUbcartuoQTeXgP+TGpY//7mDH/UQlFCKDGiA==" saltValue="KUnni6YEm00anzSSvyLqQA==" spinCount="100000" sqref="HS2003:HT2003" name="Rango2_40_13"/>
    <protectedRange algorithmName="SHA-512" hashValue="XZw03RosI/l0z9FxmTtF29EdZ7P+4+ybhqoaAAUmURojSR5XbGfjC4f2i8gMqfY+RI9JvfdCA6PSh9TduXfUxA==" saltValue="5TPtLq2WoiRSae/yaDPnTw==" spinCount="100000" sqref="IL2003:IM2003" name="Rango2_99_79_2"/>
    <protectedRange algorithmName="SHA-512" hashValue="XZw03RosI/l0z9FxmTtF29EdZ7P+4+ybhqoaAAUmURojSR5XbGfjC4f2i8gMqfY+RI9JvfdCA6PSh9TduXfUxA==" saltValue="5TPtLq2WoiRSae/yaDPnTw==" spinCount="100000" sqref="IO2003" name="Rango2_99_80_20"/>
    <protectedRange algorithmName="SHA-512" hashValue="XZw03RosI/l0z9FxmTtF29EdZ7P+4+ybhqoaAAUmURojSR5XbGfjC4f2i8gMqfY+RI9JvfdCA6PSh9TduXfUxA==" saltValue="5TPtLq2WoiRSae/yaDPnTw==" spinCount="100000" sqref="EA2004:EJ2004" name="Rango2_99_18_16"/>
    <protectedRange algorithmName="SHA-512" hashValue="9+DNppQbWrLYYUMoJ+lyQctV2bX3Vq9kZnegLbpjTLP49It2ovUbcartuoQTeXgP+TGpY//7mDH/UQlFCKDGiA==" saltValue="KUnni6YEm00anzSSvyLqQA==" spinCount="100000" sqref="EN2004" name="Rango2_22_11"/>
    <protectedRange algorithmName="SHA-512" hashValue="XZw03RosI/l0z9FxmTtF29EdZ7P+4+ybhqoaAAUmURojSR5XbGfjC4f2i8gMqfY+RI9JvfdCA6PSh9TduXfUxA==" saltValue="5TPtLq2WoiRSae/yaDPnTw==" spinCount="100000" sqref="ER2004:ES2004" name="Rango2_99_20_13"/>
    <protectedRange algorithmName="SHA-512" hashValue="XZw03RosI/l0z9FxmTtF29EdZ7P+4+ybhqoaAAUmURojSR5XbGfjC4f2i8gMqfY+RI9JvfdCA6PSh9TduXfUxA==" saltValue="5TPtLq2WoiRSae/yaDPnTw==" spinCount="100000" sqref="EV2004:EW2004" name="Rango2_99_22_13"/>
    <protectedRange algorithmName="SHA-512" hashValue="9+DNppQbWrLYYUMoJ+lyQctV2bX3Vq9kZnegLbpjTLP49It2ovUbcartuoQTeXgP+TGpY//7mDH/UQlFCKDGiA==" saltValue="KUnni6YEm00anzSSvyLqQA==" spinCount="100000" sqref="FC2004" name="Rango2_26_12"/>
    <protectedRange algorithmName="SHA-512" hashValue="XZw03RosI/l0z9FxmTtF29EdZ7P+4+ybhqoaAAUmURojSR5XbGfjC4f2i8gMqfY+RI9JvfdCA6PSh9TduXfUxA==" saltValue="5TPtLq2WoiRSae/yaDPnTw==" spinCount="100000" sqref="FF2004" name="Rango2_99_23_16"/>
    <protectedRange algorithmName="SHA-512" hashValue="9+DNppQbWrLYYUMoJ+lyQctV2bX3Vq9kZnegLbpjTLP49It2ovUbcartuoQTeXgP+TGpY//7mDH/UQlFCKDGiA==" saltValue="KUnni6YEm00anzSSvyLqQA==" spinCount="100000" sqref="FH2004" name="Rango2_35_13"/>
    <protectedRange algorithmName="SHA-512" hashValue="XZw03RosI/l0z9FxmTtF29EdZ7P+4+ybhqoaAAUmURojSR5XbGfjC4f2i8gMqfY+RI9JvfdCA6PSh9TduXfUxA==" saltValue="5TPtLq2WoiRSae/yaDPnTw==" spinCount="100000" sqref="FQ2004:FR2004" name="Rango2_99_27_15"/>
    <protectedRange algorithmName="SHA-512" hashValue="XZw03RosI/l0z9FxmTtF29EdZ7P+4+ybhqoaAAUmURojSR5XbGfjC4f2i8gMqfY+RI9JvfdCA6PSh9TduXfUxA==" saltValue="5TPtLq2WoiRSae/yaDPnTw==" spinCount="100000" sqref="FU2004" name="Rango2_99_29_12"/>
    <protectedRange algorithmName="SHA-512" hashValue="XZw03RosI/l0z9FxmTtF29EdZ7P+4+ybhqoaAAUmURojSR5XbGfjC4f2i8gMqfY+RI9JvfdCA6PSh9TduXfUxA==" saltValue="5TPtLq2WoiRSae/yaDPnTw==" spinCount="100000" sqref="FX2004" name="Rango2_99_31_12"/>
    <protectedRange algorithmName="SHA-512" hashValue="Umj9+5Ys20VQPxBFtc6qE5LtKKSgPKwit+B8dd4XnEUaLfBM2ozpkEC4YxwK0SbBiAHDDex+pY+LomQ0lyuamQ==" saltValue="N2/MCRws+mmA+NXw0axolg==" spinCount="100000" sqref="FY2004" name="Rango2_31_2_2_13"/>
    <protectedRange algorithmName="SHA-512" hashValue="Rgskw+AQdeJ5qbJdarzTa3SCkJfDGziy0Uan5N0F3IWn/H3Z/e+VcB56R7Nes7MPxNHewNP1sSSucVjz3iTLeA==" saltValue="qKZH3DnwaZHBzy3cBZo1qQ==" spinCount="100000" sqref="GF2004" name="Rango2_31_28_1_13"/>
    <protectedRange algorithmName="SHA-512" hashValue="Umj9+5Ys20VQPxBFtc6qE5LtKKSgPKwit+B8dd4XnEUaLfBM2ozpkEC4YxwK0SbBiAHDDex+pY+LomQ0lyuamQ==" saltValue="N2/MCRws+mmA+NXw0axolg==" spinCount="100000" sqref="GE2004" name="Rango2_31_2_5_10"/>
    <protectedRange algorithmName="SHA-512" hashValue="Umj9+5Ys20VQPxBFtc6qE5LtKKSgPKwit+B8dd4XnEUaLfBM2ozpkEC4YxwK0SbBiAHDDex+pY+LomQ0lyuamQ==" saltValue="N2/MCRws+mmA+NXw0axolg==" spinCount="100000" sqref="GJ2004 GH2004 GL2004" name="Rango2_31_2_6_10"/>
    <protectedRange algorithmName="SHA-512" hashValue="XZw03RosI/l0z9FxmTtF29EdZ7P+4+ybhqoaAAUmURojSR5XbGfjC4f2i8gMqfY+RI9JvfdCA6PSh9TduXfUxA==" saltValue="5TPtLq2WoiRSae/yaDPnTw==" spinCount="100000" sqref="GO2004 GM2004 GK2004" name="Rango2_99_36_15"/>
    <protectedRange algorithmName="SHA-512" hashValue="EEHzbvEYwO1eufllBljOz0uf9BJ2ENtvOScQ7IsS321QhYbwKn7qhHKKP8cKj02rTDvVRMWvwQ1ZP0mZWsBprQ==" saltValue="CjXqBRFbKezlWOFV37MnDQ==" spinCount="100000" sqref="GQ2004:GR2004" name="Rango2_30_2_2_14"/>
    <protectedRange algorithmName="SHA-512" hashValue="EEHzbvEYwO1eufllBljOz0uf9BJ2ENtvOScQ7IsS321QhYbwKn7qhHKKP8cKj02rTDvVRMWvwQ1ZP0mZWsBprQ==" saltValue="CjXqBRFbKezlWOFV37MnDQ==" spinCount="100000" sqref="GW2004" name="Rango2_30_2_3_12"/>
    <protectedRange algorithmName="SHA-512" hashValue="XZw03RosI/l0z9FxmTtF29EdZ7P+4+ybhqoaAAUmURojSR5XbGfjC4f2i8gMqfY+RI9JvfdCA6PSh9TduXfUxA==" saltValue="5TPtLq2WoiRSae/yaDPnTw==" spinCount="100000" sqref="GY2004:GZ2004" name="Rango2_99_39_10"/>
    <protectedRange algorithmName="SHA-512" hashValue="XZw03RosI/l0z9FxmTtF29EdZ7P+4+ybhqoaAAUmURojSR5XbGfjC4f2i8gMqfY+RI9JvfdCA6PSh9TduXfUxA==" saltValue="5TPtLq2WoiRSae/yaDPnTw==" spinCount="100000" sqref="HJ2004" name="Rango2_99_40_14"/>
    <protectedRange algorithmName="SHA-512" hashValue="9+DNppQbWrLYYUMoJ+lyQctV2bX3Vq9kZnegLbpjTLP49It2ovUbcartuoQTeXgP+TGpY//7mDH/UQlFCKDGiA==" saltValue="KUnni6YEm00anzSSvyLqQA==" spinCount="100000" sqref="HD2004:HI2004" name="Rango2_39_16"/>
    <protectedRange algorithmName="SHA-512" hashValue="XZw03RosI/l0z9FxmTtF29EdZ7P+4+ybhqoaAAUmURojSR5XbGfjC4f2i8gMqfY+RI9JvfdCA6PSh9TduXfUxA==" saltValue="5TPtLq2WoiRSae/yaDPnTw==" spinCount="100000" sqref="IB2004 HU2004:HZ2004" name="Rango2_99_41_11"/>
    <protectedRange algorithmName="SHA-512" hashValue="9+DNppQbWrLYYUMoJ+lyQctV2bX3Vq9kZnegLbpjTLP49It2ovUbcartuoQTeXgP+TGpY//7mDH/UQlFCKDGiA==" saltValue="KUnni6YEm00anzSSvyLqQA==" spinCount="100000" sqref="HS2004:HT2004" name="Rango2_40_14"/>
    <protectedRange algorithmName="SHA-512" hashValue="XZw03RosI/l0z9FxmTtF29EdZ7P+4+ybhqoaAAUmURojSR5XbGfjC4f2i8gMqfY+RI9JvfdCA6PSh9TduXfUxA==" saltValue="5TPtLq2WoiRSae/yaDPnTw==" spinCount="100000" sqref="IL2004:IM2004" name="Rango2_99_79_3"/>
    <protectedRange algorithmName="SHA-512" hashValue="XZw03RosI/l0z9FxmTtF29EdZ7P+4+ybhqoaAAUmURojSR5XbGfjC4f2i8gMqfY+RI9JvfdCA6PSh9TduXfUxA==" saltValue="5TPtLq2WoiRSae/yaDPnTw==" spinCount="100000" sqref="IO2004" name="Rango2_99_80_21"/>
    <protectedRange algorithmName="SHA-512" hashValue="XZw03RosI/l0z9FxmTtF29EdZ7P+4+ybhqoaAAUmURojSR5XbGfjC4f2i8gMqfY+RI9JvfdCA6PSh9TduXfUxA==" saltValue="5TPtLq2WoiRSae/yaDPnTw==" spinCount="100000" sqref="EA2005:EJ2005" name="Rango2_99_18_17"/>
    <protectedRange algorithmName="SHA-512" hashValue="9+DNppQbWrLYYUMoJ+lyQctV2bX3Vq9kZnegLbpjTLP49It2ovUbcartuoQTeXgP+TGpY//7mDH/UQlFCKDGiA==" saltValue="KUnni6YEm00anzSSvyLqQA==" spinCount="100000" sqref="EN2005" name="Rango2_22_12"/>
    <protectedRange algorithmName="SHA-512" hashValue="XZw03RosI/l0z9FxmTtF29EdZ7P+4+ybhqoaAAUmURojSR5XbGfjC4f2i8gMqfY+RI9JvfdCA6PSh9TduXfUxA==" saltValue="5TPtLq2WoiRSae/yaDPnTw==" spinCount="100000" sqref="ER2005:ES2005" name="Rango2_99_20_14"/>
    <protectedRange algorithmName="SHA-512" hashValue="XZw03RosI/l0z9FxmTtF29EdZ7P+4+ybhqoaAAUmURojSR5XbGfjC4f2i8gMqfY+RI9JvfdCA6PSh9TduXfUxA==" saltValue="5TPtLq2WoiRSae/yaDPnTw==" spinCount="100000" sqref="EV2005:EW2005" name="Rango2_99_22_14"/>
    <protectedRange algorithmName="SHA-512" hashValue="9+DNppQbWrLYYUMoJ+lyQctV2bX3Vq9kZnegLbpjTLP49It2ovUbcartuoQTeXgP+TGpY//7mDH/UQlFCKDGiA==" saltValue="KUnni6YEm00anzSSvyLqQA==" spinCount="100000" sqref="FC2005" name="Rango2_26_13"/>
    <protectedRange algorithmName="SHA-512" hashValue="XZw03RosI/l0z9FxmTtF29EdZ7P+4+ybhqoaAAUmURojSR5XbGfjC4f2i8gMqfY+RI9JvfdCA6PSh9TduXfUxA==" saltValue="5TPtLq2WoiRSae/yaDPnTw==" spinCount="100000" sqref="FF2005" name="Rango2_99_23_17"/>
    <protectedRange algorithmName="SHA-512" hashValue="9+DNppQbWrLYYUMoJ+lyQctV2bX3Vq9kZnegLbpjTLP49It2ovUbcartuoQTeXgP+TGpY//7mDH/UQlFCKDGiA==" saltValue="KUnni6YEm00anzSSvyLqQA==" spinCount="100000" sqref="FH2005" name="Rango2_35_14"/>
    <protectedRange algorithmName="SHA-512" hashValue="XZw03RosI/l0z9FxmTtF29EdZ7P+4+ybhqoaAAUmURojSR5XbGfjC4f2i8gMqfY+RI9JvfdCA6PSh9TduXfUxA==" saltValue="5TPtLq2WoiRSae/yaDPnTw==" spinCount="100000" sqref="FQ2005:FR2005" name="Rango2_99_27_16"/>
    <protectedRange algorithmName="SHA-512" hashValue="XZw03RosI/l0z9FxmTtF29EdZ7P+4+ybhqoaAAUmURojSR5XbGfjC4f2i8gMqfY+RI9JvfdCA6PSh9TduXfUxA==" saltValue="5TPtLq2WoiRSae/yaDPnTw==" spinCount="100000" sqref="FU2005" name="Rango2_99_29_13"/>
    <protectedRange algorithmName="SHA-512" hashValue="XZw03RosI/l0z9FxmTtF29EdZ7P+4+ybhqoaAAUmURojSR5XbGfjC4f2i8gMqfY+RI9JvfdCA6PSh9TduXfUxA==" saltValue="5TPtLq2WoiRSae/yaDPnTw==" spinCount="100000" sqref="FW2005:FX2005" name="Rango2_99_31_13"/>
    <protectedRange algorithmName="SHA-512" hashValue="Umj9+5Ys20VQPxBFtc6qE5LtKKSgPKwit+B8dd4XnEUaLfBM2ozpkEC4YxwK0SbBiAHDDex+pY+LomQ0lyuamQ==" saltValue="N2/MCRws+mmA+NXw0axolg==" spinCount="100000" sqref="FY2005" name="Rango2_31_2_2_14"/>
    <protectedRange algorithmName="SHA-512" hashValue="Rgskw+AQdeJ5qbJdarzTa3SCkJfDGziy0Uan5N0F3IWn/H3Z/e+VcB56R7Nes7MPxNHewNP1sSSucVjz3iTLeA==" saltValue="qKZH3DnwaZHBzy3cBZo1qQ==" spinCount="100000" sqref="GF2005" name="Rango2_31_28_1_14"/>
    <protectedRange algorithmName="SHA-512" hashValue="Umj9+5Ys20VQPxBFtc6qE5LtKKSgPKwit+B8dd4XnEUaLfBM2ozpkEC4YxwK0SbBiAHDDex+pY+LomQ0lyuamQ==" saltValue="N2/MCRws+mmA+NXw0axolg==" spinCount="100000" sqref="GE2005" name="Rango2_31_2_5_11"/>
    <protectedRange algorithmName="SHA-512" hashValue="Umj9+5Ys20VQPxBFtc6qE5LtKKSgPKwit+B8dd4XnEUaLfBM2ozpkEC4YxwK0SbBiAHDDex+pY+LomQ0lyuamQ==" saltValue="N2/MCRws+mmA+NXw0axolg==" spinCount="100000" sqref="GJ2005 GH2005 GL2005" name="Rango2_31_2_6_11"/>
    <protectedRange algorithmName="SHA-512" hashValue="XZw03RosI/l0z9FxmTtF29EdZ7P+4+ybhqoaAAUmURojSR5XbGfjC4f2i8gMqfY+RI9JvfdCA6PSh9TduXfUxA==" saltValue="5TPtLq2WoiRSae/yaDPnTw==" spinCount="100000" sqref="GO2005 GM2005 GK2005" name="Rango2_99_36_16"/>
    <protectedRange algorithmName="SHA-512" hashValue="EEHzbvEYwO1eufllBljOz0uf9BJ2ENtvOScQ7IsS321QhYbwKn7qhHKKP8cKj02rTDvVRMWvwQ1ZP0mZWsBprQ==" saltValue="CjXqBRFbKezlWOFV37MnDQ==" spinCount="100000" sqref="GQ2005:GR2005" name="Rango2_30_2_2_15"/>
    <protectedRange algorithmName="SHA-512" hashValue="EEHzbvEYwO1eufllBljOz0uf9BJ2ENtvOScQ7IsS321QhYbwKn7qhHKKP8cKj02rTDvVRMWvwQ1ZP0mZWsBprQ==" saltValue="CjXqBRFbKezlWOFV37MnDQ==" spinCount="100000" sqref="GW2005" name="Rango2_30_2_3_13"/>
    <protectedRange algorithmName="SHA-512" hashValue="XZw03RosI/l0z9FxmTtF29EdZ7P+4+ybhqoaAAUmURojSR5XbGfjC4f2i8gMqfY+RI9JvfdCA6PSh9TduXfUxA==" saltValue="5TPtLq2WoiRSae/yaDPnTw==" spinCount="100000" sqref="GY2005:GZ2005" name="Rango2_99_39_11"/>
    <protectedRange algorithmName="SHA-512" hashValue="XZw03RosI/l0z9FxmTtF29EdZ7P+4+ybhqoaAAUmURojSR5XbGfjC4f2i8gMqfY+RI9JvfdCA6PSh9TduXfUxA==" saltValue="5TPtLq2WoiRSae/yaDPnTw==" spinCount="100000" sqref="HJ2005" name="Rango2_99_40_15"/>
    <protectedRange algorithmName="SHA-512" hashValue="9+DNppQbWrLYYUMoJ+lyQctV2bX3Vq9kZnegLbpjTLP49It2ovUbcartuoQTeXgP+TGpY//7mDH/UQlFCKDGiA==" saltValue="KUnni6YEm00anzSSvyLqQA==" spinCount="100000" sqref="HD2005:HI2005" name="Rango2_39_17"/>
    <protectedRange algorithmName="SHA-512" hashValue="XZw03RosI/l0z9FxmTtF29EdZ7P+4+ybhqoaAAUmURojSR5XbGfjC4f2i8gMqfY+RI9JvfdCA6PSh9TduXfUxA==" saltValue="5TPtLq2WoiRSae/yaDPnTw==" spinCount="100000" sqref="IB2005 HU2005:HZ2005" name="Rango2_99_41_12"/>
    <protectedRange algorithmName="SHA-512" hashValue="9+DNppQbWrLYYUMoJ+lyQctV2bX3Vq9kZnegLbpjTLP49It2ovUbcartuoQTeXgP+TGpY//7mDH/UQlFCKDGiA==" saltValue="KUnni6YEm00anzSSvyLqQA==" spinCount="100000" sqref="HS2005:HT2005" name="Rango2_40_15"/>
    <protectedRange algorithmName="SHA-512" hashValue="XZw03RosI/l0z9FxmTtF29EdZ7P+4+ybhqoaAAUmURojSR5XbGfjC4f2i8gMqfY+RI9JvfdCA6PSh9TduXfUxA==" saltValue="5TPtLq2WoiRSae/yaDPnTw==" spinCount="100000" sqref="IL2005:IM2005" name="Rango2_99_79_4"/>
    <protectedRange algorithmName="SHA-512" hashValue="XZw03RosI/l0z9FxmTtF29EdZ7P+4+ybhqoaAAUmURojSR5XbGfjC4f2i8gMqfY+RI9JvfdCA6PSh9TduXfUxA==" saltValue="5TPtLq2WoiRSae/yaDPnTw==" spinCount="100000" sqref="IO2005" name="Rango2_99_80_22"/>
    <protectedRange algorithmName="SHA-512" hashValue="XZw03RosI/l0z9FxmTtF29EdZ7P+4+ybhqoaAAUmURojSR5XbGfjC4f2i8gMqfY+RI9JvfdCA6PSh9TduXfUxA==" saltValue="5TPtLq2WoiRSae/yaDPnTw==" spinCount="100000" sqref="EA2006:EJ2006" name="Rango2_99_18_18"/>
    <protectedRange algorithmName="SHA-512" hashValue="9+DNppQbWrLYYUMoJ+lyQctV2bX3Vq9kZnegLbpjTLP49It2ovUbcartuoQTeXgP+TGpY//7mDH/UQlFCKDGiA==" saltValue="KUnni6YEm00anzSSvyLqQA==" spinCount="100000" sqref="EN2006" name="Rango2_22_13"/>
    <protectedRange algorithmName="SHA-512" hashValue="XZw03RosI/l0z9FxmTtF29EdZ7P+4+ybhqoaAAUmURojSR5XbGfjC4f2i8gMqfY+RI9JvfdCA6PSh9TduXfUxA==" saltValue="5TPtLq2WoiRSae/yaDPnTw==" spinCount="100000" sqref="ER2006:ES2006" name="Rango2_99_20_15"/>
    <protectedRange algorithmName="SHA-512" hashValue="XZw03RosI/l0z9FxmTtF29EdZ7P+4+ybhqoaAAUmURojSR5XbGfjC4f2i8gMqfY+RI9JvfdCA6PSh9TduXfUxA==" saltValue="5TPtLq2WoiRSae/yaDPnTw==" spinCount="100000" sqref="EV2006:EW2006" name="Rango2_99_22_15"/>
    <protectedRange algorithmName="SHA-512" hashValue="9+DNppQbWrLYYUMoJ+lyQctV2bX3Vq9kZnegLbpjTLP49It2ovUbcartuoQTeXgP+TGpY//7mDH/UQlFCKDGiA==" saltValue="KUnni6YEm00anzSSvyLqQA==" spinCount="100000" sqref="FC2006" name="Rango2_26_14"/>
    <protectedRange algorithmName="SHA-512" hashValue="XZw03RosI/l0z9FxmTtF29EdZ7P+4+ybhqoaAAUmURojSR5XbGfjC4f2i8gMqfY+RI9JvfdCA6PSh9TduXfUxA==" saltValue="5TPtLq2WoiRSae/yaDPnTw==" spinCount="100000" sqref="FF2006" name="Rango2_99_23_18"/>
    <protectedRange algorithmName="SHA-512" hashValue="9+DNppQbWrLYYUMoJ+lyQctV2bX3Vq9kZnegLbpjTLP49It2ovUbcartuoQTeXgP+TGpY//7mDH/UQlFCKDGiA==" saltValue="KUnni6YEm00anzSSvyLqQA==" spinCount="100000" sqref="FH2006" name="Rango2_35_15"/>
    <protectedRange algorithmName="SHA-512" hashValue="XZw03RosI/l0z9FxmTtF29EdZ7P+4+ybhqoaAAUmURojSR5XbGfjC4f2i8gMqfY+RI9JvfdCA6PSh9TduXfUxA==" saltValue="5TPtLq2WoiRSae/yaDPnTw==" spinCount="100000" sqref="FQ2006:FR2006" name="Rango2_99_27_17"/>
    <protectedRange algorithmName="SHA-512" hashValue="XZw03RosI/l0z9FxmTtF29EdZ7P+4+ybhqoaAAUmURojSR5XbGfjC4f2i8gMqfY+RI9JvfdCA6PSh9TduXfUxA==" saltValue="5TPtLq2WoiRSae/yaDPnTw==" spinCount="100000" sqref="FU2006" name="Rango2_99_29_14"/>
    <protectedRange algorithmName="SHA-512" hashValue="XZw03RosI/l0z9FxmTtF29EdZ7P+4+ybhqoaAAUmURojSR5XbGfjC4f2i8gMqfY+RI9JvfdCA6PSh9TduXfUxA==" saltValue="5TPtLq2WoiRSae/yaDPnTw==" spinCount="100000" sqref="FW2006:FX2006" name="Rango2_99_31_14"/>
    <protectedRange algorithmName="SHA-512" hashValue="Umj9+5Ys20VQPxBFtc6qE5LtKKSgPKwit+B8dd4XnEUaLfBM2ozpkEC4YxwK0SbBiAHDDex+pY+LomQ0lyuamQ==" saltValue="N2/MCRws+mmA+NXw0axolg==" spinCount="100000" sqref="FY2006" name="Rango2_31_2_2_15"/>
    <protectedRange algorithmName="SHA-512" hashValue="Rgskw+AQdeJ5qbJdarzTa3SCkJfDGziy0Uan5N0F3IWn/H3Z/e+VcB56R7Nes7MPxNHewNP1sSSucVjz3iTLeA==" saltValue="qKZH3DnwaZHBzy3cBZo1qQ==" spinCount="100000" sqref="GF2006" name="Rango2_31_28_1_15"/>
    <protectedRange algorithmName="SHA-512" hashValue="Umj9+5Ys20VQPxBFtc6qE5LtKKSgPKwit+B8dd4XnEUaLfBM2ozpkEC4YxwK0SbBiAHDDex+pY+LomQ0lyuamQ==" saltValue="N2/MCRws+mmA+NXw0axolg==" spinCount="100000" sqref="GE2006" name="Rango2_31_2_5_12"/>
    <protectedRange algorithmName="SHA-512" hashValue="Umj9+5Ys20VQPxBFtc6qE5LtKKSgPKwit+B8dd4XnEUaLfBM2ozpkEC4YxwK0SbBiAHDDex+pY+LomQ0lyuamQ==" saltValue="N2/MCRws+mmA+NXw0axolg==" spinCount="100000" sqref="GJ2006 GH2006 GL2006" name="Rango2_31_2_6_12"/>
    <protectedRange algorithmName="SHA-512" hashValue="XZw03RosI/l0z9FxmTtF29EdZ7P+4+ybhqoaAAUmURojSR5XbGfjC4f2i8gMqfY+RI9JvfdCA6PSh9TduXfUxA==" saltValue="5TPtLq2WoiRSae/yaDPnTw==" spinCount="100000" sqref="GO2006 GM2006 GK2006" name="Rango2_99_36_17"/>
    <protectedRange algorithmName="SHA-512" hashValue="EEHzbvEYwO1eufllBljOz0uf9BJ2ENtvOScQ7IsS321QhYbwKn7qhHKKP8cKj02rTDvVRMWvwQ1ZP0mZWsBprQ==" saltValue="CjXqBRFbKezlWOFV37MnDQ==" spinCount="100000" sqref="GQ2006:GR2006" name="Rango2_30_2_2_16"/>
    <protectedRange algorithmName="SHA-512" hashValue="EEHzbvEYwO1eufllBljOz0uf9BJ2ENtvOScQ7IsS321QhYbwKn7qhHKKP8cKj02rTDvVRMWvwQ1ZP0mZWsBprQ==" saltValue="CjXqBRFbKezlWOFV37MnDQ==" spinCount="100000" sqref="GW2006" name="Rango2_30_2_3_14"/>
    <protectedRange algorithmName="SHA-512" hashValue="XZw03RosI/l0z9FxmTtF29EdZ7P+4+ybhqoaAAUmURojSR5XbGfjC4f2i8gMqfY+RI9JvfdCA6PSh9TduXfUxA==" saltValue="5TPtLq2WoiRSae/yaDPnTw==" spinCount="100000" sqref="GY2006:GZ2006" name="Rango2_99_39_12"/>
    <protectedRange algorithmName="SHA-512" hashValue="XZw03RosI/l0z9FxmTtF29EdZ7P+4+ybhqoaAAUmURojSR5XbGfjC4f2i8gMqfY+RI9JvfdCA6PSh9TduXfUxA==" saltValue="5TPtLq2WoiRSae/yaDPnTw==" spinCount="100000" sqref="HJ2006" name="Rango2_99_40_16"/>
    <protectedRange algorithmName="SHA-512" hashValue="9+DNppQbWrLYYUMoJ+lyQctV2bX3Vq9kZnegLbpjTLP49It2ovUbcartuoQTeXgP+TGpY//7mDH/UQlFCKDGiA==" saltValue="KUnni6YEm00anzSSvyLqQA==" spinCount="100000" sqref="HD2006:HI2006" name="Rango2_39_18"/>
    <protectedRange algorithmName="SHA-512" hashValue="XZw03RosI/l0z9FxmTtF29EdZ7P+4+ybhqoaAAUmURojSR5XbGfjC4f2i8gMqfY+RI9JvfdCA6PSh9TduXfUxA==" saltValue="5TPtLq2WoiRSae/yaDPnTw==" spinCount="100000" sqref="IB2006 HU2006:HZ2006" name="Rango2_99_41_13"/>
    <protectedRange algorithmName="SHA-512" hashValue="9+DNppQbWrLYYUMoJ+lyQctV2bX3Vq9kZnegLbpjTLP49It2ovUbcartuoQTeXgP+TGpY//7mDH/UQlFCKDGiA==" saltValue="KUnni6YEm00anzSSvyLqQA==" spinCount="100000" sqref="HS2006:HT2006" name="Rango2_40_16"/>
    <protectedRange algorithmName="SHA-512" hashValue="XZw03RosI/l0z9FxmTtF29EdZ7P+4+ybhqoaAAUmURojSR5XbGfjC4f2i8gMqfY+RI9JvfdCA6PSh9TduXfUxA==" saltValue="5TPtLq2WoiRSae/yaDPnTw==" spinCount="100000" sqref="IL2006:IM2006" name="Rango2_99_79_5"/>
    <protectedRange algorithmName="SHA-512" hashValue="XZw03RosI/l0z9FxmTtF29EdZ7P+4+ybhqoaAAUmURojSR5XbGfjC4f2i8gMqfY+RI9JvfdCA6PSh9TduXfUxA==" saltValue="5TPtLq2WoiRSae/yaDPnTw==" spinCount="100000" sqref="IO2006" name="Rango2_99_80_23"/>
    <protectedRange algorithmName="SHA-512" hashValue="XZw03RosI/l0z9FxmTtF29EdZ7P+4+ybhqoaAAUmURojSR5XbGfjC4f2i8gMqfY+RI9JvfdCA6PSh9TduXfUxA==" saltValue="5TPtLq2WoiRSae/yaDPnTw==" spinCount="100000" sqref="EA2007:EJ2009" name="Rango2_99_18_19"/>
    <protectedRange algorithmName="SHA-512" hashValue="9+DNppQbWrLYYUMoJ+lyQctV2bX3Vq9kZnegLbpjTLP49It2ovUbcartuoQTeXgP+TGpY//7mDH/UQlFCKDGiA==" saltValue="KUnni6YEm00anzSSvyLqQA==" spinCount="100000" sqref="EN2007:EN2009" name="Rango2_22_14"/>
    <protectedRange algorithmName="SHA-512" hashValue="XZw03RosI/l0z9FxmTtF29EdZ7P+4+ybhqoaAAUmURojSR5XbGfjC4f2i8gMqfY+RI9JvfdCA6PSh9TduXfUxA==" saltValue="5TPtLq2WoiRSae/yaDPnTw==" spinCount="100000" sqref="ER2007:ES2009" name="Rango2_99_20_16"/>
    <protectedRange algorithmName="SHA-512" hashValue="XZw03RosI/l0z9FxmTtF29EdZ7P+4+ybhqoaAAUmURojSR5XbGfjC4f2i8gMqfY+RI9JvfdCA6PSh9TduXfUxA==" saltValue="5TPtLq2WoiRSae/yaDPnTw==" spinCount="100000" sqref="EV2007:EW2009" name="Rango2_99_22_16"/>
    <protectedRange algorithmName="SHA-512" hashValue="9+DNppQbWrLYYUMoJ+lyQctV2bX3Vq9kZnegLbpjTLP49It2ovUbcartuoQTeXgP+TGpY//7mDH/UQlFCKDGiA==" saltValue="KUnni6YEm00anzSSvyLqQA==" spinCount="100000" sqref="FC2007:FC2009" name="Rango2_26_15"/>
    <protectedRange algorithmName="SHA-512" hashValue="XZw03RosI/l0z9FxmTtF29EdZ7P+4+ybhqoaAAUmURojSR5XbGfjC4f2i8gMqfY+RI9JvfdCA6PSh9TduXfUxA==" saltValue="5TPtLq2WoiRSae/yaDPnTw==" spinCount="100000" sqref="FF2007:FF2009" name="Rango2_99_23_19"/>
    <protectedRange algorithmName="SHA-512" hashValue="9+DNppQbWrLYYUMoJ+lyQctV2bX3Vq9kZnegLbpjTLP49It2ovUbcartuoQTeXgP+TGpY//7mDH/UQlFCKDGiA==" saltValue="KUnni6YEm00anzSSvyLqQA==" spinCount="100000" sqref="FH2007:FH2009" name="Rango2_35_16"/>
    <protectedRange algorithmName="SHA-512" hashValue="XZw03RosI/l0z9FxmTtF29EdZ7P+4+ybhqoaAAUmURojSR5XbGfjC4f2i8gMqfY+RI9JvfdCA6PSh9TduXfUxA==" saltValue="5TPtLq2WoiRSae/yaDPnTw==" spinCount="100000" sqref="FQ2007:FR2009" name="Rango2_99_27_18"/>
    <protectedRange algorithmName="SHA-512" hashValue="XZw03RosI/l0z9FxmTtF29EdZ7P+4+ybhqoaAAUmURojSR5XbGfjC4f2i8gMqfY+RI9JvfdCA6PSh9TduXfUxA==" saltValue="5TPtLq2WoiRSae/yaDPnTw==" spinCount="100000" sqref="FU2007:FU2009" name="Rango2_99_29_15"/>
    <protectedRange algorithmName="SHA-512" hashValue="XZw03RosI/l0z9FxmTtF29EdZ7P+4+ybhqoaAAUmURojSR5XbGfjC4f2i8gMqfY+RI9JvfdCA6PSh9TduXfUxA==" saltValue="5TPtLq2WoiRSae/yaDPnTw==" spinCount="100000" sqref="FW2007:FX2009" name="Rango2_99_31_15"/>
    <protectedRange algorithmName="SHA-512" hashValue="Umj9+5Ys20VQPxBFtc6qE5LtKKSgPKwit+B8dd4XnEUaLfBM2ozpkEC4YxwK0SbBiAHDDex+pY+LomQ0lyuamQ==" saltValue="N2/MCRws+mmA+NXw0axolg==" spinCount="100000" sqref="FY2007:FY2009" name="Rango2_31_2_2_16"/>
    <protectedRange algorithmName="SHA-512" hashValue="Umj9+5Ys20VQPxBFtc6qE5LtKKSgPKwit+B8dd4XnEUaLfBM2ozpkEC4YxwK0SbBiAHDDex+pY+LomQ0lyuamQ==" saltValue="N2/MCRws+mmA+NXw0axolg==" spinCount="100000" sqref="GB2007 GB2009" name="Rango2_31_2_4_14"/>
    <protectedRange algorithmName="SHA-512" hashValue="Rgskw+AQdeJ5qbJdarzTa3SCkJfDGziy0Uan5N0F3IWn/H3Z/e+VcB56R7Nes7MPxNHewNP1sSSucVjz3iTLeA==" saltValue="qKZH3DnwaZHBzy3cBZo1qQ==" spinCount="100000" sqref="GF2007:GF2009" name="Rango2_31_28_1_16"/>
    <protectedRange algorithmName="SHA-512" hashValue="Umj9+5Ys20VQPxBFtc6qE5LtKKSgPKwit+B8dd4XnEUaLfBM2ozpkEC4YxwK0SbBiAHDDex+pY+LomQ0lyuamQ==" saltValue="N2/MCRws+mmA+NXw0axolg==" spinCount="100000" sqref="GE2007:GE2009" name="Rango2_31_2_5_13"/>
    <protectedRange algorithmName="SHA-512" hashValue="Umj9+5Ys20VQPxBFtc6qE5LtKKSgPKwit+B8dd4XnEUaLfBM2ozpkEC4YxwK0SbBiAHDDex+pY+LomQ0lyuamQ==" saltValue="N2/MCRws+mmA+NXw0axolg==" spinCount="100000" sqref="GJ2007:GJ2009 GH2007:GH2009 GL2007:GL2009" name="Rango2_31_2_6_13"/>
    <protectedRange algorithmName="SHA-512" hashValue="XZw03RosI/l0z9FxmTtF29EdZ7P+4+ybhqoaAAUmURojSR5XbGfjC4f2i8gMqfY+RI9JvfdCA6PSh9TduXfUxA==" saltValue="5TPtLq2WoiRSae/yaDPnTw==" spinCount="100000" sqref="GO2007:GO2009 GM2007:GM2009 GK2007:GK2009" name="Rango2_99_36_18"/>
    <protectedRange algorithmName="SHA-512" hashValue="EEHzbvEYwO1eufllBljOz0uf9BJ2ENtvOScQ7IsS321QhYbwKn7qhHKKP8cKj02rTDvVRMWvwQ1ZP0mZWsBprQ==" saltValue="CjXqBRFbKezlWOFV37MnDQ==" spinCount="100000" sqref="GQ2007:GR2009" name="Rango2_30_2_2_17"/>
    <protectedRange algorithmName="SHA-512" hashValue="EEHzbvEYwO1eufllBljOz0uf9BJ2ENtvOScQ7IsS321QhYbwKn7qhHKKP8cKj02rTDvVRMWvwQ1ZP0mZWsBprQ==" saltValue="CjXqBRFbKezlWOFV37MnDQ==" spinCount="100000" sqref="GW2007:GW2009" name="Rango2_30_2_3_15"/>
    <protectedRange algorithmName="SHA-512" hashValue="XZw03RosI/l0z9FxmTtF29EdZ7P+4+ybhqoaAAUmURojSR5XbGfjC4f2i8gMqfY+RI9JvfdCA6PSh9TduXfUxA==" saltValue="5TPtLq2WoiRSae/yaDPnTw==" spinCount="100000" sqref="GY2007:GZ2009" name="Rango2_99_39_13"/>
    <protectedRange algorithmName="SHA-512" hashValue="XZw03RosI/l0z9FxmTtF29EdZ7P+4+ybhqoaAAUmURojSR5XbGfjC4f2i8gMqfY+RI9JvfdCA6PSh9TduXfUxA==" saltValue="5TPtLq2WoiRSae/yaDPnTw==" spinCount="100000" sqref="HJ2007:HJ2009" name="Rango2_99_40_17"/>
    <protectedRange algorithmName="SHA-512" hashValue="9+DNppQbWrLYYUMoJ+lyQctV2bX3Vq9kZnegLbpjTLP49It2ovUbcartuoQTeXgP+TGpY//7mDH/UQlFCKDGiA==" saltValue="KUnni6YEm00anzSSvyLqQA==" spinCount="100000" sqref="HD2007:HI2009" name="Rango2_39_19"/>
    <protectedRange algorithmName="SHA-512" hashValue="XZw03RosI/l0z9FxmTtF29EdZ7P+4+ybhqoaAAUmURojSR5XbGfjC4f2i8gMqfY+RI9JvfdCA6PSh9TduXfUxA==" saltValue="5TPtLq2WoiRSae/yaDPnTw==" spinCount="100000" sqref="IB2007:IB2009 HU2007:HZ2009" name="Rango2_99_41_14"/>
    <protectedRange algorithmName="SHA-512" hashValue="9+DNppQbWrLYYUMoJ+lyQctV2bX3Vq9kZnegLbpjTLP49It2ovUbcartuoQTeXgP+TGpY//7mDH/UQlFCKDGiA==" saltValue="KUnni6YEm00anzSSvyLqQA==" spinCount="100000" sqref="HS2007:HT2009" name="Rango2_40_17"/>
    <protectedRange algorithmName="SHA-512" hashValue="XZw03RosI/l0z9FxmTtF29EdZ7P+4+ybhqoaAAUmURojSR5XbGfjC4f2i8gMqfY+RI9JvfdCA6PSh9TduXfUxA==" saltValue="5TPtLq2WoiRSae/yaDPnTw==" spinCount="100000" sqref="IL2007:IM2009" name="Rango2_99_79_6"/>
    <protectedRange algorithmName="SHA-512" hashValue="XZw03RosI/l0z9FxmTtF29EdZ7P+4+ybhqoaAAUmURojSR5XbGfjC4f2i8gMqfY+RI9JvfdCA6PSh9TduXfUxA==" saltValue="5TPtLq2WoiRSae/yaDPnTw==" spinCount="100000" sqref="IO2007:IO2009" name="Rango2_99_80_24"/>
    <protectedRange algorithmName="SHA-512" hashValue="XZw03RosI/l0z9FxmTtF29EdZ7P+4+ybhqoaAAUmURojSR5XbGfjC4f2i8gMqfY+RI9JvfdCA6PSh9TduXfUxA==" saltValue="5TPtLq2WoiRSae/yaDPnTw==" spinCount="100000" sqref="EA2010:EJ2010" name="Rango2_99_18_20"/>
    <protectedRange algorithmName="SHA-512" hashValue="9+DNppQbWrLYYUMoJ+lyQctV2bX3Vq9kZnegLbpjTLP49It2ovUbcartuoQTeXgP+TGpY//7mDH/UQlFCKDGiA==" saltValue="KUnni6YEm00anzSSvyLqQA==" spinCount="100000" sqref="EN2010" name="Rango2_22_15"/>
    <protectedRange algorithmName="SHA-512" hashValue="XZw03RosI/l0z9FxmTtF29EdZ7P+4+ybhqoaAAUmURojSR5XbGfjC4f2i8gMqfY+RI9JvfdCA6PSh9TduXfUxA==" saltValue="5TPtLq2WoiRSae/yaDPnTw==" spinCount="100000" sqref="ER2010:ES2010" name="Rango2_99_20_17"/>
    <protectedRange algorithmName="SHA-512" hashValue="XZw03RosI/l0z9FxmTtF29EdZ7P+4+ybhqoaAAUmURojSR5XbGfjC4f2i8gMqfY+RI9JvfdCA6PSh9TduXfUxA==" saltValue="5TPtLq2WoiRSae/yaDPnTw==" spinCount="100000" sqref="EV2010:EW2010" name="Rango2_99_22_17"/>
    <protectedRange algorithmName="SHA-512" hashValue="9+DNppQbWrLYYUMoJ+lyQctV2bX3Vq9kZnegLbpjTLP49It2ovUbcartuoQTeXgP+TGpY//7mDH/UQlFCKDGiA==" saltValue="KUnni6YEm00anzSSvyLqQA==" spinCount="100000" sqref="FC2010" name="Rango2_26_16"/>
    <protectedRange algorithmName="SHA-512" hashValue="XZw03RosI/l0z9FxmTtF29EdZ7P+4+ybhqoaAAUmURojSR5XbGfjC4f2i8gMqfY+RI9JvfdCA6PSh9TduXfUxA==" saltValue="5TPtLq2WoiRSae/yaDPnTw==" spinCount="100000" sqref="FF2010" name="Rango2_99_23_20"/>
    <protectedRange algorithmName="SHA-512" hashValue="9+DNppQbWrLYYUMoJ+lyQctV2bX3Vq9kZnegLbpjTLP49It2ovUbcartuoQTeXgP+TGpY//7mDH/UQlFCKDGiA==" saltValue="KUnni6YEm00anzSSvyLqQA==" spinCount="100000" sqref="FH2010" name="Rango2_35_17"/>
    <protectedRange algorithmName="SHA-512" hashValue="XZw03RosI/l0z9FxmTtF29EdZ7P+4+ybhqoaAAUmURojSR5XbGfjC4f2i8gMqfY+RI9JvfdCA6PSh9TduXfUxA==" saltValue="5TPtLq2WoiRSae/yaDPnTw==" spinCount="100000" sqref="FQ2010:FR2010" name="Rango2_99_27_19"/>
    <protectedRange algorithmName="SHA-512" hashValue="XZw03RosI/l0z9FxmTtF29EdZ7P+4+ybhqoaAAUmURojSR5XbGfjC4f2i8gMqfY+RI9JvfdCA6PSh9TduXfUxA==" saltValue="5TPtLq2WoiRSae/yaDPnTw==" spinCount="100000" sqref="FU2010" name="Rango2_99_29_16"/>
    <protectedRange algorithmName="SHA-512" hashValue="XZw03RosI/l0z9FxmTtF29EdZ7P+4+ybhqoaAAUmURojSR5XbGfjC4f2i8gMqfY+RI9JvfdCA6PSh9TduXfUxA==" saltValue="5TPtLq2WoiRSae/yaDPnTw==" spinCount="100000" sqref="FW2010:FX2010" name="Rango2_99_31_16"/>
    <protectedRange algorithmName="SHA-512" hashValue="Umj9+5Ys20VQPxBFtc6qE5LtKKSgPKwit+B8dd4XnEUaLfBM2ozpkEC4YxwK0SbBiAHDDex+pY+LomQ0lyuamQ==" saltValue="N2/MCRws+mmA+NXw0axolg==" spinCount="100000" sqref="FY2010" name="Rango2_31_2_2_17"/>
    <protectedRange algorithmName="SHA-512" hashValue="Umj9+5Ys20VQPxBFtc6qE5LtKKSgPKwit+B8dd4XnEUaLfBM2ozpkEC4YxwK0SbBiAHDDex+pY+LomQ0lyuamQ==" saltValue="N2/MCRws+mmA+NXw0axolg==" spinCount="100000" sqref="GB2010" name="Rango2_31_2_4_15"/>
    <protectedRange algorithmName="SHA-512" hashValue="Rgskw+AQdeJ5qbJdarzTa3SCkJfDGziy0Uan5N0F3IWn/H3Z/e+VcB56R7Nes7MPxNHewNP1sSSucVjz3iTLeA==" saltValue="qKZH3DnwaZHBzy3cBZo1qQ==" spinCount="100000" sqref="GF2010" name="Rango2_31_28_1_17"/>
    <protectedRange algorithmName="SHA-512" hashValue="Umj9+5Ys20VQPxBFtc6qE5LtKKSgPKwit+B8dd4XnEUaLfBM2ozpkEC4YxwK0SbBiAHDDex+pY+LomQ0lyuamQ==" saltValue="N2/MCRws+mmA+NXw0axolg==" spinCount="100000" sqref="GE2010" name="Rango2_31_2_5_14"/>
    <protectedRange algorithmName="SHA-512" hashValue="Umj9+5Ys20VQPxBFtc6qE5LtKKSgPKwit+B8dd4XnEUaLfBM2ozpkEC4YxwK0SbBiAHDDex+pY+LomQ0lyuamQ==" saltValue="N2/MCRws+mmA+NXw0axolg==" spinCount="100000" sqref="GJ2010 GH2010 GL2010" name="Rango2_31_2_6_14"/>
    <protectedRange algorithmName="SHA-512" hashValue="XZw03RosI/l0z9FxmTtF29EdZ7P+4+ybhqoaAAUmURojSR5XbGfjC4f2i8gMqfY+RI9JvfdCA6PSh9TduXfUxA==" saltValue="5TPtLq2WoiRSae/yaDPnTw==" spinCount="100000" sqref="GO2010 GM2010 GK2010" name="Rango2_99_36_19"/>
    <protectedRange algorithmName="SHA-512" hashValue="EEHzbvEYwO1eufllBljOz0uf9BJ2ENtvOScQ7IsS321QhYbwKn7qhHKKP8cKj02rTDvVRMWvwQ1ZP0mZWsBprQ==" saltValue="CjXqBRFbKezlWOFV37MnDQ==" spinCount="100000" sqref="GQ2010:GR2010" name="Rango2_30_2_2_18"/>
    <protectedRange algorithmName="SHA-512" hashValue="EEHzbvEYwO1eufllBljOz0uf9BJ2ENtvOScQ7IsS321QhYbwKn7qhHKKP8cKj02rTDvVRMWvwQ1ZP0mZWsBprQ==" saltValue="CjXqBRFbKezlWOFV37MnDQ==" spinCount="100000" sqref="GW2010" name="Rango2_30_2_3_16"/>
    <protectedRange algorithmName="SHA-512" hashValue="XZw03RosI/l0z9FxmTtF29EdZ7P+4+ybhqoaAAUmURojSR5XbGfjC4f2i8gMqfY+RI9JvfdCA6PSh9TduXfUxA==" saltValue="5TPtLq2WoiRSae/yaDPnTw==" spinCount="100000" sqref="GY2010:GZ2010" name="Rango2_99_39_14"/>
    <protectedRange algorithmName="SHA-512" hashValue="XZw03RosI/l0z9FxmTtF29EdZ7P+4+ybhqoaAAUmURojSR5XbGfjC4f2i8gMqfY+RI9JvfdCA6PSh9TduXfUxA==" saltValue="5TPtLq2WoiRSae/yaDPnTw==" spinCount="100000" sqref="HJ2010" name="Rango2_99_40_18"/>
    <protectedRange algorithmName="SHA-512" hashValue="9+DNppQbWrLYYUMoJ+lyQctV2bX3Vq9kZnegLbpjTLP49It2ovUbcartuoQTeXgP+TGpY//7mDH/UQlFCKDGiA==" saltValue="KUnni6YEm00anzSSvyLqQA==" spinCount="100000" sqref="HD2010:HI2010" name="Rango2_39_20"/>
    <protectedRange algorithmName="SHA-512" hashValue="XZw03RosI/l0z9FxmTtF29EdZ7P+4+ybhqoaAAUmURojSR5XbGfjC4f2i8gMqfY+RI9JvfdCA6PSh9TduXfUxA==" saltValue="5TPtLq2WoiRSae/yaDPnTw==" spinCount="100000" sqref="IB2010 HU2010:HZ2010" name="Rango2_99_41_15"/>
    <protectedRange algorithmName="SHA-512" hashValue="9+DNppQbWrLYYUMoJ+lyQctV2bX3Vq9kZnegLbpjTLP49It2ovUbcartuoQTeXgP+TGpY//7mDH/UQlFCKDGiA==" saltValue="KUnni6YEm00anzSSvyLqQA==" spinCount="100000" sqref="HS2010:HT2010" name="Rango2_40_18"/>
    <protectedRange algorithmName="SHA-512" hashValue="XZw03RosI/l0z9FxmTtF29EdZ7P+4+ybhqoaAAUmURojSR5XbGfjC4f2i8gMqfY+RI9JvfdCA6PSh9TduXfUxA==" saltValue="5TPtLq2WoiRSae/yaDPnTw==" spinCount="100000" sqref="IL2010:IM2010" name="Rango2_99_79_7"/>
    <protectedRange algorithmName="SHA-512" hashValue="XZw03RosI/l0z9FxmTtF29EdZ7P+4+ybhqoaAAUmURojSR5XbGfjC4f2i8gMqfY+RI9JvfdCA6PSh9TduXfUxA==" saltValue="5TPtLq2WoiRSae/yaDPnTw==" spinCount="100000" sqref="IO2010" name="Rango2_99_80_25"/>
    <protectedRange algorithmName="SHA-512" hashValue="XZw03RosI/l0z9FxmTtF29EdZ7P+4+ybhqoaAAUmURojSR5XbGfjC4f2i8gMqfY+RI9JvfdCA6PSh9TduXfUxA==" saltValue="5TPtLq2WoiRSae/yaDPnTw==" spinCount="100000" sqref="EA2011:EJ2012" name="Rango2_99_18_21"/>
    <protectedRange algorithmName="SHA-512" hashValue="9+DNppQbWrLYYUMoJ+lyQctV2bX3Vq9kZnegLbpjTLP49It2ovUbcartuoQTeXgP+TGpY//7mDH/UQlFCKDGiA==" saltValue="KUnni6YEm00anzSSvyLqQA==" spinCount="100000" sqref="EN2011:EN2012" name="Rango2_22_16"/>
    <protectedRange algorithmName="SHA-512" hashValue="XZw03RosI/l0z9FxmTtF29EdZ7P+4+ybhqoaAAUmURojSR5XbGfjC4f2i8gMqfY+RI9JvfdCA6PSh9TduXfUxA==" saltValue="5TPtLq2WoiRSae/yaDPnTw==" spinCount="100000" sqref="ER2011:ES2012" name="Rango2_99_20_18"/>
    <protectedRange algorithmName="SHA-512" hashValue="XZw03RosI/l0z9FxmTtF29EdZ7P+4+ybhqoaAAUmURojSR5XbGfjC4f2i8gMqfY+RI9JvfdCA6PSh9TduXfUxA==" saltValue="5TPtLq2WoiRSae/yaDPnTw==" spinCount="100000" sqref="EV2011:EW2012" name="Rango2_99_22_18"/>
    <protectedRange algorithmName="SHA-512" hashValue="9+DNppQbWrLYYUMoJ+lyQctV2bX3Vq9kZnegLbpjTLP49It2ovUbcartuoQTeXgP+TGpY//7mDH/UQlFCKDGiA==" saltValue="KUnni6YEm00anzSSvyLqQA==" spinCount="100000" sqref="FC2011:FC2012" name="Rango2_26_17"/>
    <protectedRange algorithmName="SHA-512" hashValue="XZw03RosI/l0z9FxmTtF29EdZ7P+4+ybhqoaAAUmURojSR5XbGfjC4f2i8gMqfY+RI9JvfdCA6PSh9TduXfUxA==" saltValue="5TPtLq2WoiRSae/yaDPnTw==" spinCount="100000" sqref="FF2011:FF2012" name="Rango2_99_23_21"/>
    <protectedRange algorithmName="SHA-512" hashValue="9+DNppQbWrLYYUMoJ+lyQctV2bX3Vq9kZnegLbpjTLP49It2ovUbcartuoQTeXgP+TGpY//7mDH/UQlFCKDGiA==" saltValue="KUnni6YEm00anzSSvyLqQA==" spinCount="100000" sqref="FH2011:FH2012" name="Rango2_35_18"/>
    <protectedRange algorithmName="SHA-512" hashValue="XZw03RosI/l0z9FxmTtF29EdZ7P+4+ybhqoaAAUmURojSR5XbGfjC4f2i8gMqfY+RI9JvfdCA6PSh9TduXfUxA==" saltValue="5TPtLq2WoiRSae/yaDPnTw==" spinCount="100000" sqref="FQ2011:FR2012" name="Rango2_99_27_20"/>
    <protectedRange algorithmName="SHA-512" hashValue="XZw03RosI/l0z9FxmTtF29EdZ7P+4+ybhqoaAAUmURojSR5XbGfjC4f2i8gMqfY+RI9JvfdCA6PSh9TduXfUxA==" saltValue="5TPtLq2WoiRSae/yaDPnTw==" spinCount="100000" sqref="FU2011:FU2012" name="Rango2_99_29_17"/>
    <protectedRange algorithmName="SHA-512" hashValue="XZw03RosI/l0z9FxmTtF29EdZ7P+4+ybhqoaAAUmURojSR5XbGfjC4f2i8gMqfY+RI9JvfdCA6PSh9TduXfUxA==" saltValue="5TPtLq2WoiRSae/yaDPnTw==" spinCount="100000" sqref="FW2011:FX2012" name="Rango2_99_31_17"/>
    <protectedRange algorithmName="SHA-512" hashValue="Umj9+5Ys20VQPxBFtc6qE5LtKKSgPKwit+B8dd4XnEUaLfBM2ozpkEC4YxwK0SbBiAHDDex+pY+LomQ0lyuamQ==" saltValue="N2/MCRws+mmA+NXw0axolg==" spinCount="100000" sqref="FY2011:FY2012" name="Rango2_31_2_2_18"/>
    <protectedRange algorithmName="SHA-512" hashValue="Rgskw+AQdeJ5qbJdarzTa3SCkJfDGziy0Uan5N0F3IWn/H3Z/e+VcB56R7Nes7MPxNHewNP1sSSucVjz3iTLeA==" saltValue="qKZH3DnwaZHBzy3cBZo1qQ==" spinCount="100000" sqref="GF2011:GF2012" name="Rango2_31_28_1_18"/>
    <protectedRange algorithmName="SHA-512" hashValue="Umj9+5Ys20VQPxBFtc6qE5LtKKSgPKwit+B8dd4XnEUaLfBM2ozpkEC4YxwK0SbBiAHDDex+pY+LomQ0lyuamQ==" saltValue="N2/MCRws+mmA+NXw0axolg==" spinCount="100000" sqref="GE2011:GE2012" name="Rango2_31_2_5_15"/>
    <protectedRange algorithmName="SHA-512" hashValue="Umj9+5Ys20VQPxBFtc6qE5LtKKSgPKwit+B8dd4XnEUaLfBM2ozpkEC4YxwK0SbBiAHDDex+pY+LomQ0lyuamQ==" saltValue="N2/MCRws+mmA+NXw0axolg==" spinCount="100000" sqref="GJ2011:GJ2012 GH2011:GH2012 GL2011:GL2012" name="Rango2_31_2_6_15"/>
    <protectedRange algorithmName="SHA-512" hashValue="XZw03RosI/l0z9FxmTtF29EdZ7P+4+ybhqoaAAUmURojSR5XbGfjC4f2i8gMqfY+RI9JvfdCA6PSh9TduXfUxA==" saltValue="5TPtLq2WoiRSae/yaDPnTw==" spinCount="100000" sqref="GO2011:GO2012 GM2011:GM2012 GK2011:GK2012" name="Rango2_99_36_20"/>
    <protectedRange algorithmName="SHA-512" hashValue="EEHzbvEYwO1eufllBljOz0uf9BJ2ENtvOScQ7IsS321QhYbwKn7qhHKKP8cKj02rTDvVRMWvwQ1ZP0mZWsBprQ==" saltValue="CjXqBRFbKezlWOFV37MnDQ==" spinCount="100000" sqref="GQ2011:GR2012" name="Rango2_30_2_2_19"/>
    <protectedRange algorithmName="SHA-512" hashValue="EEHzbvEYwO1eufllBljOz0uf9BJ2ENtvOScQ7IsS321QhYbwKn7qhHKKP8cKj02rTDvVRMWvwQ1ZP0mZWsBprQ==" saltValue="CjXqBRFbKezlWOFV37MnDQ==" spinCount="100000" sqref="GW2011:GW2012" name="Rango2_30_2_3_17"/>
    <protectedRange algorithmName="SHA-512" hashValue="XZw03RosI/l0z9FxmTtF29EdZ7P+4+ybhqoaAAUmURojSR5XbGfjC4f2i8gMqfY+RI9JvfdCA6PSh9TduXfUxA==" saltValue="5TPtLq2WoiRSae/yaDPnTw==" spinCount="100000" sqref="GY2011:GZ2012" name="Rango2_99_39_15"/>
    <protectedRange algorithmName="SHA-512" hashValue="XZw03RosI/l0z9FxmTtF29EdZ7P+4+ybhqoaAAUmURojSR5XbGfjC4f2i8gMqfY+RI9JvfdCA6PSh9TduXfUxA==" saltValue="5TPtLq2WoiRSae/yaDPnTw==" spinCount="100000" sqref="HJ2011:HJ2012" name="Rango2_99_40_19"/>
    <protectedRange algorithmName="SHA-512" hashValue="9+DNppQbWrLYYUMoJ+lyQctV2bX3Vq9kZnegLbpjTLP49It2ovUbcartuoQTeXgP+TGpY//7mDH/UQlFCKDGiA==" saltValue="KUnni6YEm00anzSSvyLqQA==" spinCount="100000" sqref="HD2011:HI2012" name="Rango2_39_21"/>
    <protectedRange algorithmName="SHA-512" hashValue="XZw03RosI/l0z9FxmTtF29EdZ7P+4+ybhqoaAAUmURojSR5XbGfjC4f2i8gMqfY+RI9JvfdCA6PSh9TduXfUxA==" saltValue="5TPtLq2WoiRSae/yaDPnTw==" spinCount="100000" sqref="IB2011:IB2012 HU2011:HZ2012" name="Rango2_99_41_16"/>
    <protectedRange algorithmName="SHA-512" hashValue="9+DNppQbWrLYYUMoJ+lyQctV2bX3Vq9kZnegLbpjTLP49It2ovUbcartuoQTeXgP+TGpY//7mDH/UQlFCKDGiA==" saltValue="KUnni6YEm00anzSSvyLqQA==" spinCount="100000" sqref="HS2011:HT2012" name="Rango2_40_19"/>
    <protectedRange algorithmName="SHA-512" hashValue="XZw03RosI/l0z9FxmTtF29EdZ7P+4+ybhqoaAAUmURojSR5XbGfjC4f2i8gMqfY+RI9JvfdCA6PSh9TduXfUxA==" saltValue="5TPtLq2WoiRSae/yaDPnTw==" spinCount="100000" sqref="IL2011:IM2012" name="Rango2_99_79_8"/>
    <protectedRange algorithmName="SHA-512" hashValue="XZw03RosI/l0z9FxmTtF29EdZ7P+4+ybhqoaAAUmURojSR5XbGfjC4f2i8gMqfY+RI9JvfdCA6PSh9TduXfUxA==" saltValue="5TPtLq2WoiRSae/yaDPnTw==" spinCount="100000" sqref="IO2011:IO2012" name="Rango2_99_80_26"/>
    <protectedRange algorithmName="SHA-512" hashValue="XZw03RosI/l0z9FxmTtF29EdZ7P+4+ybhqoaAAUmURojSR5XbGfjC4f2i8gMqfY+RI9JvfdCA6PSh9TduXfUxA==" saltValue="5TPtLq2WoiRSae/yaDPnTw==" spinCount="100000" sqref="EA2013:EJ2013" name="Rango2_99_18_22"/>
    <protectedRange algorithmName="SHA-512" hashValue="9+DNppQbWrLYYUMoJ+lyQctV2bX3Vq9kZnegLbpjTLP49It2ovUbcartuoQTeXgP+TGpY//7mDH/UQlFCKDGiA==" saltValue="KUnni6YEm00anzSSvyLqQA==" spinCount="100000" sqref="EN2013" name="Rango2_22_17"/>
    <protectedRange algorithmName="SHA-512" hashValue="XZw03RosI/l0z9FxmTtF29EdZ7P+4+ybhqoaAAUmURojSR5XbGfjC4f2i8gMqfY+RI9JvfdCA6PSh9TduXfUxA==" saltValue="5TPtLq2WoiRSae/yaDPnTw==" spinCount="100000" sqref="ER2013:ES2013" name="Rango2_99_20_19"/>
    <protectedRange algorithmName="SHA-512" hashValue="XZw03RosI/l0z9FxmTtF29EdZ7P+4+ybhqoaAAUmURojSR5XbGfjC4f2i8gMqfY+RI9JvfdCA6PSh9TduXfUxA==" saltValue="5TPtLq2WoiRSae/yaDPnTw==" spinCount="100000" sqref="EV2013:EW2013" name="Rango2_99_22_19"/>
    <protectedRange algorithmName="SHA-512" hashValue="9+DNppQbWrLYYUMoJ+lyQctV2bX3Vq9kZnegLbpjTLP49It2ovUbcartuoQTeXgP+TGpY//7mDH/UQlFCKDGiA==" saltValue="KUnni6YEm00anzSSvyLqQA==" spinCount="100000" sqref="FC2013" name="Rango2_26_18"/>
    <protectedRange algorithmName="SHA-512" hashValue="XZw03RosI/l0z9FxmTtF29EdZ7P+4+ybhqoaAAUmURojSR5XbGfjC4f2i8gMqfY+RI9JvfdCA6PSh9TduXfUxA==" saltValue="5TPtLq2WoiRSae/yaDPnTw==" spinCount="100000" sqref="FF2013" name="Rango2_99_23_22"/>
    <protectedRange algorithmName="SHA-512" hashValue="9+DNppQbWrLYYUMoJ+lyQctV2bX3Vq9kZnegLbpjTLP49It2ovUbcartuoQTeXgP+TGpY//7mDH/UQlFCKDGiA==" saltValue="KUnni6YEm00anzSSvyLqQA==" spinCount="100000" sqref="FH2013" name="Rango2_35_19"/>
    <protectedRange algorithmName="SHA-512" hashValue="XZw03RosI/l0z9FxmTtF29EdZ7P+4+ybhqoaAAUmURojSR5XbGfjC4f2i8gMqfY+RI9JvfdCA6PSh9TduXfUxA==" saltValue="5TPtLq2WoiRSae/yaDPnTw==" spinCount="100000" sqref="FQ2013:FR2013" name="Rango2_99_27_21"/>
    <protectedRange algorithmName="SHA-512" hashValue="XZw03RosI/l0z9FxmTtF29EdZ7P+4+ybhqoaAAUmURojSR5XbGfjC4f2i8gMqfY+RI9JvfdCA6PSh9TduXfUxA==" saltValue="5TPtLq2WoiRSae/yaDPnTw==" spinCount="100000" sqref="FU2013" name="Rango2_99_29_18"/>
    <protectedRange algorithmName="SHA-512" hashValue="XZw03RosI/l0z9FxmTtF29EdZ7P+4+ybhqoaAAUmURojSR5XbGfjC4f2i8gMqfY+RI9JvfdCA6PSh9TduXfUxA==" saltValue="5TPtLq2WoiRSae/yaDPnTw==" spinCount="100000" sqref="FW2013:FX2013" name="Rango2_99_31_18"/>
    <protectedRange algorithmName="SHA-512" hashValue="Umj9+5Ys20VQPxBFtc6qE5LtKKSgPKwit+B8dd4XnEUaLfBM2ozpkEC4YxwK0SbBiAHDDex+pY+LomQ0lyuamQ==" saltValue="N2/MCRws+mmA+NXw0axolg==" spinCount="100000" sqref="FY2013" name="Rango2_31_2_2_19"/>
    <protectedRange algorithmName="SHA-512" hashValue="Rgskw+AQdeJ5qbJdarzTa3SCkJfDGziy0Uan5N0F3IWn/H3Z/e+VcB56R7Nes7MPxNHewNP1sSSucVjz3iTLeA==" saltValue="qKZH3DnwaZHBzy3cBZo1qQ==" spinCount="100000" sqref="GF2013" name="Rango2_31_28_1_19"/>
    <protectedRange algorithmName="SHA-512" hashValue="Umj9+5Ys20VQPxBFtc6qE5LtKKSgPKwit+B8dd4XnEUaLfBM2ozpkEC4YxwK0SbBiAHDDex+pY+LomQ0lyuamQ==" saltValue="N2/MCRws+mmA+NXw0axolg==" spinCount="100000" sqref="GE2013" name="Rango2_31_2_5_16"/>
    <protectedRange algorithmName="SHA-512" hashValue="Umj9+5Ys20VQPxBFtc6qE5LtKKSgPKwit+B8dd4XnEUaLfBM2ozpkEC4YxwK0SbBiAHDDex+pY+LomQ0lyuamQ==" saltValue="N2/MCRws+mmA+NXw0axolg==" spinCount="100000" sqref="GJ2013 GH2013 GL2013" name="Rango2_31_2_6_16"/>
    <protectedRange algorithmName="SHA-512" hashValue="XZw03RosI/l0z9FxmTtF29EdZ7P+4+ybhqoaAAUmURojSR5XbGfjC4f2i8gMqfY+RI9JvfdCA6PSh9TduXfUxA==" saltValue="5TPtLq2WoiRSae/yaDPnTw==" spinCount="100000" sqref="GO2013 GM2013 GK2013" name="Rango2_99_36_21"/>
    <protectedRange algorithmName="SHA-512" hashValue="EEHzbvEYwO1eufllBljOz0uf9BJ2ENtvOScQ7IsS321QhYbwKn7qhHKKP8cKj02rTDvVRMWvwQ1ZP0mZWsBprQ==" saltValue="CjXqBRFbKezlWOFV37MnDQ==" spinCount="100000" sqref="GQ2013:GR2013" name="Rango2_30_2_2_20"/>
    <protectedRange algorithmName="SHA-512" hashValue="EEHzbvEYwO1eufllBljOz0uf9BJ2ENtvOScQ7IsS321QhYbwKn7qhHKKP8cKj02rTDvVRMWvwQ1ZP0mZWsBprQ==" saltValue="CjXqBRFbKezlWOFV37MnDQ==" spinCount="100000" sqref="GW2013" name="Rango2_30_2_3_18"/>
    <protectedRange algorithmName="SHA-512" hashValue="XZw03RosI/l0z9FxmTtF29EdZ7P+4+ybhqoaAAUmURojSR5XbGfjC4f2i8gMqfY+RI9JvfdCA6PSh9TduXfUxA==" saltValue="5TPtLq2WoiRSae/yaDPnTw==" spinCount="100000" sqref="GY2013:GZ2013" name="Rango2_99_39_16"/>
    <protectedRange algorithmName="SHA-512" hashValue="XZw03RosI/l0z9FxmTtF29EdZ7P+4+ybhqoaAAUmURojSR5XbGfjC4f2i8gMqfY+RI9JvfdCA6PSh9TduXfUxA==" saltValue="5TPtLq2WoiRSae/yaDPnTw==" spinCount="100000" sqref="HJ2013" name="Rango2_99_40_20"/>
    <protectedRange algorithmName="SHA-512" hashValue="9+DNppQbWrLYYUMoJ+lyQctV2bX3Vq9kZnegLbpjTLP49It2ovUbcartuoQTeXgP+TGpY//7mDH/UQlFCKDGiA==" saltValue="KUnni6YEm00anzSSvyLqQA==" spinCount="100000" sqref="HD2013:HI2013" name="Rango2_39_22"/>
    <protectedRange algorithmName="SHA-512" hashValue="XZw03RosI/l0z9FxmTtF29EdZ7P+4+ybhqoaAAUmURojSR5XbGfjC4f2i8gMqfY+RI9JvfdCA6PSh9TduXfUxA==" saltValue="5TPtLq2WoiRSae/yaDPnTw==" spinCount="100000" sqref="IB2013 HU2013:HZ2013" name="Rango2_99_41_17"/>
    <protectedRange algorithmName="SHA-512" hashValue="9+DNppQbWrLYYUMoJ+lyQctV2bX3Vq9kZnegLbpjTLP49It2ovUbcartuoQTeXgP+TGpY//7mDH/UQlFCKDGiA==" saltValue="KUnni6YEm00anzSSvyLqQA==" spinCount="100000" sqref="HS2013:HT2013" name="Rango2_40_20"/>
    <protectedRange algorithmName="SHA-512" hashValue="XZw03RosI/l0z9FxmTtF29EdZ7P+4+ybhqoaAAUmURojSR5XbGfjC4f2i8gMqfY+RI9JvfdCA6PSh9TduXfUxA==" saltValue="5TPtLq2WoiRSae/yaDPnTw==" spinCount="100000" sqref="IL2013:IM2013" name="Rango2_99_79_9"/>
    <protectedRange algorithmName="SHA-512" hashValue="XZw03RosI/l0z9FxmTtF29EdZ7P+4+ybhqoaAAUmURojSR5XbGfjC4f2i8gMqfY+RI9JvfdCA6PSh9TduXfUxA==" saltValue="5TPtLq2WoiRSae/yaDPnTw==" spinCount="100000" sqref="IO2013" name="Rango2_99_80_27"/>
    <protectedRange algorithmName="SHA-512" hashValue="XZw03RosI/l0z9FxmTtF29EdZ7P+4+ybhqoaAAUmURojSR5XbGfjC4f2i8gMqfY+RI9JvfdCA6PSh9TduXfUxA==" saltValue="5TPtLq2WoiRSae/yaDPnTw==" spinCount="100000" sqref="EA2014:EJ2014" name="Rango2_99_18_23"/>
    <protectedRange algorithmName="SHA-512" hashValue="9+DNppQbWrLYYUMoJ+lyQctV2bX3Vq9kZnegLbpjTLP49It2ovUbcartuoQTeXgP+TGpY//7mDH/UQlFCKDGiA==" saltValue="KUnni6YEm00anzSSvyLqQA==" spinCount="100000" sqref="EN2014" name="Rango2_22_18"/>
    <protectedRange algorithmName="SHA-512" hashValue="XZw03RosI/l0z9FxmTtF29EdZ7P+4+ybhqoaAAUmURojSR5XbGfjC4f2i8gMqfY+RI9JvfdCA6PSh9TduXfUxA==" saltValue="5TPtLq2WoiRSae/yaDPnTw==" spinCount="100000" sqref="ER2014:ES2014" name="Rango2_99_20_20"/>
    <protectedRange algorithmName="SHA-512" hashValue="XZw03RosI/l0z9FxmTtF29EdZ7P+4+ybhqoaAAUmURojSR5XbGfjC4f2i8gMqfY+RI9JvfdCA6PSh9TduXfUxA==" saltValue="5TPtLq2WoiRSae/yaDPnTw==" spinCount="100000" sqref="EV2014:EW2014" name="Rango2_99_22_20"/>
    <protectedRange algorithmName="SHA-512" hashValue="9+DNppQbWrLYYUMoJ+lyQctV2bX3Vq9kZnegLbpjTLP49It2ovUbcartuoQTeXgP+TGpY//7mDH/UQlFCKDGiA==" saltValue="KUnni6YEm00anzSSvyLqQA==" spinCount="100000" sqref="FC2014" name="Rango2_26_19"/>
    <protectedRange algorithmName="SHA-512" hashValue="XZw03RosI/l0z9FxmTtF29EdZ7P+4+ybhqoaAAUmURojSR5XbGfjC4f2i8gMqfY+RI9JvfdCA6PSh9TduXfUxA==" saltValue="5TPtLq2WoiRSae/yaDPnTw==" spinCount="100000" sqref="FF2014" name="Rango2_99_23_23"/>
    <protectedRange algorithmName="SHA-512" hashValue="9+DNppQbWrLYYUMoJ+lyQctV2bX3Vq9kZnegLbpjTLP49It2ovUbcartuoQTeXgP+TGpY//7mDH/UQlFCKDGiA==" saltValue="KUnni6YEm00anzSSvyLqQA==" spinCount="100000" sqref="FH2014" name="Rango2_35_20"/>
    <protectedRange algorithmName="SHA-512" hashValue="XZw03RosI/l0z9FxmTtF29EdZ7P+4+ybhqoaAAUmURojSR5XbGfjC4f2i8gMqfY+RI9JvfdCA6PSh9TduXfUxA==" saltValue="5TPtLq2WoiRSae/yaDPnTw==" spinCount="100000" sqref="FQ2014:FR2014" name="Rango2_99_27_22"/>
    <protectedRange algorithmName="SHA-512" hashValue="XZw03RosI/l0z9FxmTtF29EdZ7P+4+ybhqoaAAUmURojSR5XbGfjC4f2i8gMqfY+RI9JvfdCA6PSh9TduXfUxA==" saltValue="5TPtLq2WoiRSae/yaDPnTw==" spinCount="100000" sqref="FU2014" name="Rango2_99_29_19"/>
    <protectedRange algorithmName="SHA-512" hashValue="XZw03RosI/l0z9FxmTtF29EdZ7P+4+ybhqoaAAUmURojSR5XbGfjC4f2i8gMqfY+RI9JvfdCA6PSh9TduXfUxA==" saltValue="5TPtLq2WoiRSae/yaDPnTw==" spinCount="100000" sqref="FW2014:FX2014" name="Rango2_99_31_19"/>
    <protectedRange algorithmName="SHA-512" hashValue="Umj9+5Ys20VQPxBFtc6qE5LtKKSgPKwit+B8dd4XnEUaLfBM2ozpkEC4YxwK0SbBiAHDDex+pY+LomQ0lyuamQ==" saltValue="N2/MCRws+mmA+NXw0axolg==" spinCount="100000" sqref="FY2014" name="Rango2_31_2_2_20"/>
    <protectedRange algorithmName="SHA-512" hashValue="Rgskw+AQdeJ5qbJdarzTa3SCkJfDGziy0Uan5N0F3IWn/H3Z/e+VcB56R7Nes7MPxNHewNP1sSSucVjz3iTLeA==" saltValue="qKZH3DnwaZHBzy3cBZo1qQ==" spinCount="100000" sqref="GF2014" name="Rango2_31_28_1_20"/>
    <protectedRange algorithmName="SHA-512" hashValue="Umj9+5Ys20VQPxBFtc6qE5LtKKSgPKwit+B8dd4XnEUaLfBM2ozpkEC4YxwK0SbBiAHDDex+pY+LomQ0lyuamQ==" saltValue="N2/MCRws+mmA+NXw0axolg==" spinCount="100000" sqref="GE2014" name="Rango2_31_2_5_17"/>
    <protectedRange algorithmName="SHA-512" hashValue="Umj9+5Ys20VQPxBFtc6qE5LtKKSgPKwit+B8dd4XnEUaLfBM2ozpkEC4YxwK0SbBiAHDDex+pY+LomQ0lyuamQ==" saltValue="N2/MCRws+mmA+NXw0axolg==" spinCount="100000" sqref="GJ2014 GH2014 GL2014" name="Rango2_31_2_6_17"/>
    <protectedRange algorithmName="SHA-512" hashValue="XZw03RosI/l0z9FxmTtF29EdZ7P+4+ybhqoaAAUmURojSR5XbGfjC4f2i8gMqfY+RI9JvfdCA6PSh9TduXfUxA==" saltValue="5TPtLq2WoiRSae/yaDPnTw==" spinCount="100000" sqref="GO2014 GM2014 GK2014" name="Rango2_99_36_22"/>
    <protectedRange algorithmName="SHA-512" hashValue="EEHzbvEYwO1eufllBljOz0uf9BJ2ENtvOScQ7IsS321QhYbwKn7qhHKKP8cKj02rTDvVRMWvwQ1ZP0mZWsBprQ==" saltValue="CjXqBRFbKezlWOFV37MnDQ==" spinCount="100000" sqref="GQ2014:GR2014" name="Rango2_30_2_2_21"/>
    <protectedRange algorithmName="SHA-512" hashValue="EEHzbvEYwO1eufllBljOz0uf9BJ2ENtvOScQ7IsS321QhYbwKn7qhHKKP8cKj02rTDvVRMWvwQ1ZP0mZWsBprQ==" saltValue="CjXqBRFbKezlWOFV37MnDQ==" spinCount="100000" sqref="GW2014" name="Rango2_30_2_3_19"/>
    <protectedRange algorithmName="SHA-512" hashValue="XZw03RosI/l0z9FxmTtF29EdZ7P+4+ybhqoaAAUmURojSR5XbGfjC4f2i8gMqfY+RI9JvfdCA6PSh9TduXfUxA==" saltValue="5TPtLq2WoiRSae/yaDPnTw==" spinCount="100000" sqref="GY2014:GZ2014" name="Rango2_99_39_17"/>
    <protectedRange algorithmName="SHA-512" hashValue="XZw03RosI/l0z9FxmTtF29EdZ7P+4+ybhqoaAAUmURojSR5XbGfjC4f2i8gMqfY+RI9JvfdCA6PSh9TduXfUxA==" saltValue="5TPtLq2WoiRSae/yaDPnTw==" spinCount="100000" sqref="HJ2014" name="Rango2_99_40_21"/>
    <protectedRange algorithmName="SHA-512" hashValue="9+DNppQbWrLYYUMoJ+lyQctV2bX3Vq9kZnegLbpjTLP49It2ovUbcartuoQTeXgP+TGpY//7mDH/UQlFCKDGiA==" saltValue="KUnni6YEm00anzSSvyLqQA==" spinCount="100000" sqref="HD2014:HI2014" name="Rango2_39_23"/>
    <protectedRange algorithmName="SHA-512" hashValue="XZw03RosI/l0z9FxmTtF29EdZ7P+4+ybhqoaAAUmURojSR5XbGfjC4f2i8gMqfY+RI9JvfdCA6PSh9TduXfUxA==" saltValue="5TPtLq2WoiRSae/yaDPnTw==" spinCount="100000" sqref="IB2014 HU2014:HZ2014" name="Rango2_99_41_18"/>
    <protectedRange algorithmName="SHA-512" hashValue="9+DNppQbWrLYYUMoJ+lyQctV2bX3Vq9kZnegLbpjTLP49It2ovUbcartuoQTeXgP+TGpY//7mDH/UQlFCKDGiA==" saltValue="KUnni6YEm00anzSSvyLqQA==" spinCount="100000" sqref="HS2014:HT2014" name="Rango2_40_21"/>
    <protectedRange algorithmName="SHA-512" hashValue="XZw03RosI/l0z9FxmTtF29EdZ7P+4+ybhqoaAAUmURojSR5XbGfjC4f2i8gMqfY+RI9JvfdCA6PSh9TduXfUxA==" saltValue="5TPtLq2WoiRSae/yaDPnTw==" spinCount="100000" sqref="IL2014:IM2014" name="Rango2_99_79_10"/>
    <protectedRange algorithmName="SHA-512" hashValue="XZw03RosI/l0z9FxmTtF29EdZ7P+4+ybhqoaAAUmURojSR5XbGfjC4f2i8gMqfY+RI9JvfdCA6PSh9TduXfUxA==" saltValue="5TPtLq2WoiRSae/yaDPnTw==" spinCount="100000" sqref="IO2014" name="Rango2_99_80_28"/>
    <protectedRange algorithmName="SHA-512" hashValue="XZw03RosI/l0z9FxmTtF29EdZ7P+4+ybhqoaAAUmURojSR5XbGfjC4f2i8gMqfY+RI9JvfdCA6PSh9TduXfUxA==" saltValue="5TPtLq2WoiRSae/yaDPnTw==" spinCount="100000" sqref="EA2015:EJ2015" name="Rango2_99_18_24"/>
    <protectedRange algorithmName="SHA-512" hashValue="9+DNppQbWrLYYUMoJ+lyQctV2bX3Vq9kZnegLbpjTLP49It2ovUbcartuoQTeXgP+TGpY//7mDH/UQlFCKDGiA==" saltValue="KUnni6YEm00anzSSvyLqQA==" spinCount="100000" sqref="EN2015" name="Rango2_22_19"/>
    <protectedRange algorithmName="SHA-512" hashValue="XZw03RosI/l0z9FxmTtF29EdZ7P+4+ybhqoaAAUmURojSR5XbGfjC4f2i8gMqfY+RI9JvfdCA6PSh9TduXfUxA==" saltValue="5TPtLq2WoiRSae/yaDPnTw==" spinCount="100000" sqref="ER2015:ES2015" name="Rango2_99_20_21"/>
    <protectedRange algorithmName="SHA-512" hashValue="XZw03RosI/l0z9FxmTtF29EdZ7P+4+ybhqoaAAUmURojSR5XbGfjC4f2i8gMqfY+RI9JvfdCA6PSh9TduXfUxA==" saltValue="5TPtLq2WoiRSae/yaDPnTw==" spinCount="100000" sqref="EV2015:EW2015" name="Rango2_99_22_21"/>
    <protectedRange algorithmName="SHA-512" hashValue="9+DNppQbWrLYYUMoJ+lyQctV2bX3Vq9kZnegLbpjTLP49It2ovUbcartuoQTeXgP+TGpY//7mDH/UQlFCKDGiA==" saltValue="KUnni6YEm00anzSSvyLqQA==" spinCount="100000" sqref="FC2015" name="Rango2_26_20"/>
    <protectedRange algorithmName="SHA-512" hashValue="XZw03RosI/l0z9FxmTtF29EdZ7P+4+ybhqoaAAUmURojSR5XbGfjC4f2i8gMqfY+RI9JvfdCA6PSh9TduXfUxA==" saltValue="5TPtLq2WoiRSae/yaDPnTw==" spinCount="100000" sqref="FF2015" name="Rango2_99_23_24"/>
    <protectedRange algorithmName="SHA-512" hashValue="9+DNppQbWrLYYUMoJ+lyQctV2bX3Vq9kZnegLbpjTLP49It2ovUbcartuoQTeXgP+TGpY//7mDH/UQlFCKDGiA==" saltValue="KUnni6YEm00anzSSvyLqQA==" spinCount="100000" sqref="FH2015" name="Rango2_35_21"/>
    <protectedRange algorithmName="SHA-512" hashValue="XZw03RosI/l0z9FxmTtF29EdZ7P+4+ybhqoaAAUmURojSR5XbGfjC4f2i8gMqfY+RI9JvfdCA6PSh9TduXfUxA==" saltValue="5TPtLq2WoiRSae/yaDPnTw==" spinCount="100000" sqref="FQ2015:FR2015" name="Rango2_99_27_23"/>
    <protectedRange algorithmName="SHA-512" hashValue="XZw03RosI/l0z9FxmTtF29EdZ7P+4+ybhqoaAAUmURojSR5XbGfjC4f2i8gMqfY+RI9JvfdCA6PSh9TduXfUxA==" saltValue="5TPtLq2WoiRSae/yaDPnTw==" spinCount="100000" sqref="FU2015" name="Rango2_99_29_20"/>
    <protectedRange algorithmName="SHA-512" hashValue="XZw03RosI/l0z9FxmTtF29EdZ7P+4+ybhqoaAAUmURojSR5XbGfjC4f2i8gMqfY+RI9JvfdCA6PSh9TduXfUxA==" saltValue="5TPtLq2WoiRSae/yaDPnTw==" spinCount="100000" sqref="FW2015:FX2015" name="Rango2_99_31_20"/>
    <protectedRange algorithmName="SHA-512" hashValue="Umj9+5Ys20VQPxBFtc6qE5LtKKSgPKwit+B8dd4XnEUaLfBM2ozpkEC4YxwK0SbBiAHDDex+pY+LomQ0lyuamQ==" saltValue="N2/MCRws+mmA+NXw0axolg==" spinCount="100000" sqref="FY2015" name="Rango2_31_2_2_21"/>
    <protectedRange algorithmName="SHA-512" hashValue="Rgskw+AQdeJ5qbJdarzTa3SCkJfDGziy0Uan5N0F3IWn/H3Z/e+VcB56R7Nes7MPxNHewNP1sSSucVjz3iTLeA==" saltValue="qKZH3DnwaZHBzy3cBZo1qQ==" spinCount="100000" sqref="GF2015" name="Rango2_31_28_1_21"/>
    <protectedRange algorithmName="SHA-512" hashValue="Umj9+5Ys20VQPxBFtc6qE5LtKKSgPKwit+B8dd4XnEUaLfBM2ozpkEC4YxwK0SbBiAHDDex+pY+LomQ0lyuamQ==" saltValue="N2/MCRws+mmA+NXw0axolg==" spinCount="100000" sqref="GE2015" name="Rango2_31_2_5_18"/>
    <protectedRange algorithmName="SHA-512" hashValue="Umj9+5Ys20VQPxBFtc6qE5LtKKSgPKwit+B8dd4XnEUaLfBM2ozpkEC4YxwK0SbBiAHDDex+pY+LomQ0lyuamQ==" saltValue="N2/MCRws+mmA+NXw0axolg==" spinCount="100000" sqref="GJ2015 GH2015 GL2015" name="Rango2_31_2_6_18"/>
    <protectedRange algorithmName="SHA-512" hashValue="XZw03RosI/l0z9FxmTtF29EdZ7P+4+ybhqoaAAUmURojSR5XbGfjC4f2i8gMqfY+RI9JvfdCA6PSh9TduXfUxA==" saltValue="5TPtLq2WoiRSae/yaDPnTw==" spinCount="100000" sqref="GO2015 GM2015 GK2015" name="Rango2_99_36_23"/>
    <protectedRange algorithmName="SHA-512" hashValue="EEHzbvEYwO1eufllBljOz0uf9BJ2ENtvOScQ7IsS321QhYbwKn7qhHKKP8cKj02rTDvVRMWvwQ1ZP0mZWsBprQ==" saltValue="CjXqBRFbKezlWOFV37MnDQ==" spinCount="100000" sqref="GQ2015:GR2015" name="Rango2_30_2_2_22"/>
    <protectedRange algorithmName="SHA-512" hashValue="EEHzbvEYwO1eufllBljOz0uf9BJ2ENtvOScQ7IsS321QhYbwKn7qhHKKP8cKj02rTDvVRMWvwQ1ZP0mZWsBprQ==" saltValue="CjXqBRFbKezlWOFV37MnDQ==" spinCount="100000" sqref="GW2015" name="Rango2_30_2_3_20"/>
    <protectedRange algorithmName="SHA-512" hashValue="XZw03RosI/l0z9FxmTtF29EdZ7P+4+ybhqoaAAUmURojSR5XbGfjC4f2i8gMqfY+RI9JvfdCA6PSh9TduXfUxA==" saltValue="5TPtLq2WoiRSae/yaDPnTw==" spinCount="100000" sqref="GY2015:GZ2015" name="Rango2_99_39_18"/>
    <protectedRange algorithmName="SHA-512" hashValue="XZw03RosI/l0z9FxmTtF29EdZ7P+4+ybhqoaAAUmURojSR5XbGfjC4f2i8gMqfY+RI9JvfdCA6PSh9TduXfUxA==" saltValue="5TPtLq2WoiRSae/yaDPnTw==" spinCount="100000" sqref="HJ2015" name="Rango2_99_40_22"/>
    <protectedRange algorithmName="SHA-512" hashValue="9+DNppQbWrLYYUMoJ+lyQctV2bX3Vq9kZnegLbpjTLP49It2ovUbcartuoQTeXgP+TGpY//7mDH/UQlFCKDGiA==" saltValue="KUnni6YEm00anzSSvyLqQA==" spinCount="100000" sqref="HD2015:HI2015" name="Rango2_39_24"/>
    <protectedRange algorithmName="SHA-512" hashValue="XZw03RosI/l0z9FxmTtF29EdZ7P+4+ybhqoaAAUmURojSR5XbGfjC4f2i8gMqfY+RI9JvfdCA6PSh9TduXfUxA==" saltValue="5TPtLq2WoiRSae/yaDPnTw==" spinCount="100000" sqref="IB2015 HU2015:HZ2015" name="Rango2_99_41_19"/>
    <protectedRange algorithmName="SHA-512" hashValue="9+DNppQbWrLYYUMoJ+lyQctV2bX3Vq9kZnegLbpjTLP49It2ovUbcartuoQTeXgP+TGpY//7mDH/UQlFCKDGiA==" saltValue="KUnni6YEm00anzSSvyLqQA==" spinCount="100000" sqref="HS2015:HT2015" name="Rango2_40_22"/>
    <protectedRange algorithmName="SHA-512" hashValue="XZw03RosI/l0z9FxmTtF29EdZ7P+4+ybhqoaAAUmURojSR5XbGfjC4f2i8gMqfY+RI9JvfdCA6PSh9TduXfUxA==" saltValue="5TPtLq2WoiRSae/yaDPnTw==" spinCount="100000" sqref="IL2015:IM2015" name="Rango2_99_79_11"/>
    <protectedRange algorithmName="SHA-512" hashValue="XZw03RosI/l0z9FxmTtF29EdZ7P+4+ybhqoaAAUmURojSR5XbGfjC4f2i8gMqfY+RI9JvfdCA6PSh9TduXfUxA==" saltValue="5TPtLq2WoiRSae/yaDPnTw==" spinCount="100000" sqref="IO2015" name="Rango2_99_80_29"/>
    <protectedRange algorithmName="SHA-512" hashValue="XZw03RosI/l0z9FxmTtF29EdZ7P+4+ybhqoaAAUmURojSR5XbGfjC4f2i8gMqfY+RI9JvfdCA6PSh9TduXfUxA==" saltValue="5TPtLq2WoiRSae/yaDPnTw==" spinCount="100000" sqref="EA2016:EJ2016" name="Rango2_99_18_25"/>
    <protectedRange algorithmName="SHA-512" hashValue="9+DNppQbWrLYYUMoJ+lyQctV2bX3Vq9kZnegLbpjTLP49It2ovUbcartuoQTeXgP+TGpY//7mDH/UQlFCKDGiA==" saltValue="KUnni6YEm00anzSSvyLqQA==" spinCount="100000" sqref="EN2016" name="Rango2_22_20"/>
    <protectedRange algorithmName="SHA-512" hashValue="XZw03RosI/l0z9FxmTtF29EdZ7P+4+ybhqoaAAUmURojSR5XbGfjC4f2i8gMqfY+RI9JvfdCA6PSh9TduXfUxA==" saltValue="5TPtLq2WoiRSae/yaDPnTw==" spinCount="100000" sqref="ER2016:ES2016" name="Rango2_99_20_22"/>
    <protectedRange algorithmName="SHA-512" hashValue="XZw03RosI/l0z9FxmTtF29EdZ7P+4+ybhqoaAAUmURojSR5XbGfjC4f2i8gMqfY+RI9JvfdCA6PSh9TduXfUxA==" saltValue="5TPtLq2WoiRSae/yaDPnTw==" spinCount="100000" sqref="EV2016:EW2016" name="Rango2_99_22_22"/>
    <protectedRange algorithmName="SHA-512" hashValue="9+DNppQbWrLYYUMoJ+lyQctV2bX3Vq9kZnegLbpjTLP49It2ovUbcartuoQTeXgP+TGpY//7mDH/UQlFCKDGiA==" saltValue="KUnni6YEm00anzSSvyLqQA==" spinCount="100000" sqref="FC2016" name="Rango2_26_21"/>
    <protectedRange algorithmName="SHA-512" hashValue="XZw03RosI/l0z9FxmTtF29EdZ7P+4+ybhqoaAAUmURojSR5XbGfjC4f2i8gMqfY+RI9JvfdCA6PSh9TduXfUxA==" saltValue="5TPtLq2WoiRSae/yaDPnTw==" spinCount="100000" sqref="FF2016" name="Rango2_99_23_25"/>
    <protectedRange algorithmName="SHA-512" hashValue="9+DNppQbWrLYYUMoJ+lyQctV2bX3Vq9kZnegLbpjTLP49It2ovUbcartuoQTeXgP+TGpY//7mDH/UQlFCKDGiA==" saltValue="KUnni6YEm00anzSSvyLqQA==" spinCount="100000" sqref="FH2016" name="Rango2_35_22"/>
    <protectedRange algorithmName="SHA-512" hashValue="XZw03RosI/l0z9FxmTtF29EdZ7P+4+ybhqoaAAUmURojSR5XbGfjC4f2i8gMqfY+RI9JvfdCA6PSh9TduXfUxA==" saltValue="5TPtLq2WoiRSae/yaDPnTw==" spinCount="100000" sqref="FQ2016:FR2016" name="Rango2_99_27_24"/>
    <protectedRange algorithmName="SHA-512" hashValue="XZw03RosI/l0z9FxmTtF29EdZ7P+4+ybhqoaAAUmURojSR5XbGfjC4f2i8gMqfY+RI9JvfdCA6PSh9TduXfUxA==" saltValue="5TPtLq2WoiRSae/yaDPnTw==" spinCount="100000" sqref="FU2016" name="Rango2_99_29_21"/>
    <protectedRange algorithmName="SHA-512" hashValue="XZw03RosI/l0z9FxmTtF29EdZ7P+4+ybhqoaAAUmURojSR5XbGfjC4f2i8gMqfY+RI9JvfdCA6PSh9TduXfUxA==" saltValue="5TPtLq2WoiRSae/yaDPnTw==" spinCount="100000" sqref="FW2016:FX2016" name="Rango2_99_31_21"/>
    <protectedRange algorithmName="SHA-512" hashValue="Umj9+5Ys20VQPxBFtc6qE5LtKKSgPKwit+B8dd4XnEUaLfBM2ozpkEC4YxwK0SbBiAHDDex+pY+LomQ0lyuamQ==" saltValue="N2/MCRws+mmA+NXw0axolg==" spinCount="100000" sqref="FY2016" name="Rango2_31_2_2_22"/>
    <protectedRange algorithmName="SHA-512" hashValue="Rgskw+AQdeJ5qbJdarzTa3SCkJfDGziy0Uan5N0F3IWn/H3Z/e+VcB56R7Nes7MPxNHewNP1sSSucVjz3iTLeA==" saltValue="qKZH3DnwaZHBzy3cBZo1qQ==" spinCount="100000" sqref="GF2016" name="Rango2_31_28_1_22"/>
    <protectedRange algorithmName="SHA-512" hashValue="Umj9+5Ys20VQPxBFtc6qE5LtKKSgPKwit+B8dd4XnEUaLfBM2ozpkEC4YxwK0SbBiAHDDex+pY+LomQ0lyuamQ==" saltValue="N2/MCRws+mmA+NXw0axolg==" spinCount="100000" sqref="GE2016" name="Rango2_31_2_5_19"/>
    <protectedRange algorithmName="SHA-512" hashValue="Umj9+5Ys20VQPxBFtc6qE5LtKKSgPKwit+B8dd4XnEUaLfBM2ozpkEC4YxwK0SbBiAHDDex+pY+LomQ0lyuamQ==" saltValue="N2/MCRws+mmA+NXw0axolg==" spinCount="100000" sqref="GJ2016 GH2016 GL2016" name="Rango2_31_2_6_19"/>
    <protectedRange algorithmName="SHA-512" hashValue="XZw03RosI/l0z9FxmTtF29EdZ7P+4+ybhqoaAAUmURojSR5XbGfjC4f2i8gMqfY+RI9JvfdCA6PSh9TduXfUxA==" saltValue="5TPtLq2WoiRSae/yaDPnTw==" spinCount="100000" sqref="GO2016 GM2016 GK2016" name="Rango2_99_36_24"/>
    <protectedRange algorithmName="SHA-512" hashValue="EEHzbvEYwO1eufllBljOz0uf9BJ2ENtvOScQ7IsS321QhYbwKn7qhHKKP8cKj02rTDvVRMWvwQ1ZP0mZWsBprQ==" saltValue="CjXqBRFbKezlWOFV37MnDQ==" spinCount="100000" sqref="GQ2016:GR2016" name="Rango2_30_2_2_23"/>
    <protectedRange algorithmName="SHA-512" hashValue="EEHzbvEYwO1eufllBljOz0uf9BJ2ENtvOScQ7IsS321QhYbwKn7qhHKKP8cKj02rTDvVRMWvwQ1ZP0mZWsBprQ==" saltValue="CjXqBRFbKezlWOFV37MnDQ==" spinCount="100000" sqref="GW2016" name="Rango2_30_2_3_21"/>
    <protectedRange algorithmName="SHA-512" hashValue="XZw03RosI/l0z9FxmTtF29EdZ7P+4+ybhqoaAAUmURojSR5XbGfjC4f2i8gMqfY+RI9JvfdCA6PSh9TduXfUxA==" saltValue="5TPtLq2WoiRSae/yaDPnTw==" spinCount="100000" sqref="GY2016:GZ2016" name="Rango2_99_39_19"/>
    <protectedRange algorithmName="SHA-512" hashValue="XZw03RosI/l0z9FxmTtF29EdZ7P+4+ybhqoaAAUmURojSR5XbGfjC4f2i8gMqfY+RI9JvfdCA6PSh9TduXfUxA==" saltValue="5TPtLq2WoiRSae/yaDPnTw==" spinCount="100000" sqref="HJ2016" name="Rango2_99_40_23"/>
    <protectedRange algorithmName="SHA-512" hashValue="9+DNppQbWrLYYUMoJ+lyQctV2bX3Vq9kZnegLbpjTLP49It2ovUbcartuoQTeXgP+TGpY//7mDH/UQlFCKDGiA==" saltValue="KUnni6YEm00anzSSvyLqQA==" spinCount="100000" sqref="HD2016:HI2016" name="Rango2_39_25"/>
    <protectedRange algorithmName="SHA-512" hashValue="XZw03RosI/l0z9FxmTtF29EdZ7P+4+ybhqoaAAUmURojSR5XbGfjC4f2i8gMqfY+RI9JvfdCA6PSh9TduXfUxA==" saltValue="5TPtLq2WoiRSae/yaDPnTw==" spinCount="100000" sqref="IB2016 HU2016:HZ2016" name="Rango2_99_41_20"/>
    <protectedRange algorithmName="SHA-512" hashValue="9+DNppQbWrLYYUMoJ+lyQctV2bX3Vq9kZnegLbpjTLP49It2ovUbcartuoQTeXgP+TGpY//7mDH/UQlFCKDGiA==" saltValue="KUnni6YEm00anzSSvyLqQA==" spinCount="100000" sqref="HS2016:HT2016" name="Rango2_40_23"/>
    <protectedRange algorithmName="SHA-512" hashValue="XZw03RosI/l0z9FxmTtF29EdZ7P+4+ybhqoaAAUmURojSR5XbGfjC4f2i8gMqfY+RI9JvfdCA6PSh9TduXfUxA==" saltValue="5TPtLq2WoiRSae/yaDPnTw==" spinCount="100000" sqref="IL2016:IM2016" name="Rango2_99_79_12"/>
    <protectedRange algorithmName="SHA-512" hashValue="XZw03RosI/l0z9FxmTtF29EdZ7P+4+ybhqoaAAUmURojSR5XbGfjC4f2i8gMqfY+RI9JvfdCA6PSh9TduXfUxA==" saltValue="5TPtLq2WoiRSae/yaDPnTw==" spinCount="100000" sqref="IO2016" name="Rango2_99_80_30"/>
    <protectedRange algorithmName="SHA-512" hashValue="XZw03RosI/l0z9FxmTtF29EdZ7P+4+ybhqoaAAUmURojSR5XbGfjC4f2i8gMqfY+RI9JvfdCA6PSh9TduXfUxA==" saltValue="5TPtLq2WoiRSae/yaDPnTw==" spinCount="100000" sqref="EA2017:EJ2017" name="Rango2_99_18_26"/>
    <protectedRange algorithmName="SHA-512" hashValue="9+DNppQbWrLYYUMoJ+lyQctV2bX3Vq9kZnegLbpjTLP49It2ovUbcartuoQTeXgP+TGpY//7mDH/UQlFCKDGiA==" saltValue="KUnni6YEm00anzSSvyLqQA==" spinCount="100000" sqref="EN2017" name="Rango2_22_21"/>
    <protectedRange algorithmName="SHA-512" hashValue="XZw03RosI/l0z9FxmTtF29EdZ7P+4+ybhqoaAAUmURojSR5XbGfjC4f2i8gMqfY+RI9JvfdCA6PSh9TduXfUxA==" saltValue="5TPtLq2WoiRSae/yaDPnTw==" spinCount="100000" sqref="ER2017:ES2017" name="Rango2_99_20_23"/>
    <protectedRange algorithmName="SHA-512" hashValue="XZw03RosI/l0z9FxmTtF29EdZ7P+4+ybhqoaAAUmURojSR5XbGfjC4f2i8gMqfY+RI9JvfdCA6PSh9TduXfUxA==" saltValue="5TPtLq2WoiRSae/yaDPnTw==" spinCount="100000" sqref="EV2017:EW2017" name="Rango2_99_22_23"/>
    <protectedRange algorithmName="SHA-512" hashValue="9+DNppQbWrLYYUMoJ+lyQctV2bX3Vq9kZnegLbpjTLP49It2ovUbcartuoQTeXgP+TGpY//7mDH/UQlFCKDGiA==" saltValue="KUnni6YEm00anzSSvyLqQA==" spinCount="100000" sqref="FC2017" name="Rango2_26_22"/>
    <protectedRange algorithmName="SHA-512" hashValue="XZw03RosI/l0z9FxmTtF29EdZ7P+4+ybhqoaAAUmURojSR5XbGfjC4f2i8gMqfY+RI9JvfdCA6PSh9TduXfUxA==" saltValue="5TPtLq2WoiRSae/yaDPnTw==" spinCount="100000" sqref="FF2017" name="Rango2_99_23_26"/>
    <protectedRange algorithmName="SHA-512" hashValue="9+DNppQbWrLYYUMoJ+lyQctV2bX3Vq9kZnegLbpjTLP49It2ovUbcartuoQTeXgP+TGpY//7mDH/UQlFCKDGiA==" saltValue="KUnni6YEm00anzSSvyLqQA==" spinCount="100000" sqref="FH2017" name="Rango2_35_23"/>
    <protectedRange algorithmName="SHA-512" hashValue="XZw03RosI/l0z9FxmTtF29EdZ7P+4+ybhqoaAAUmURojSR5XbGfjC4f2i8gMqfY+RI9JvfdCA6PSh9TduXfUxA==" saltValue="5TPtLq2WoiRSae/yaDPnTw==" spinCount="100000" sqref="FQ2017:FR2017" name="Rango2_99_27_25"/>
    <protectedRange algorithmName="SHA-512" hashValue="XZw03RosI/l0z9FxmTtF29EdZ7P+4+ybhqoaAAUmURojSR5XbGfjC4f2i8gMqfY+RI9JvfdCA6PSh9TduXfUxA==" saltValue="5TPtLq2WoiRSae/yaDPnTw==" spinCount="100000" sqref="FU2017" name="Rango2_99_29_22"/>
    <protectedRange algorithmName="SHA-512" hashValue="XZw03RosI/l0z9FxmTtF29EdZ7P+4+ybhqoaAAUmURojSR5XbGfjC4f2i8gMqfY+RI9JvfdCA6PSh9TduXfUxA==" saltValue="5TPtLq2WoiRSae/yaDPnTw==" spinCount="100000" sqref="FW2017:FX2017" name="Rango2_99_31_22"/>
    <protectedRange algorithmName="SHA-512" hashValue="Umj9+5Ys20VQPxBFtc6qE5LtKKSgPKwit+B8dd4XnEUaLfBM2ozpkEC4YxwK0SbBiAHDDex+pY+LomQ0lyuamQ==" saltValue="N2/MCRws+mmA+NXw0axolg==" spinCount="100000" sqref="FY2017" name="Rango2_31_2_2_23"/>
    <protectedRange algorithmName="SHA-512" hashValue="Umj9+5Ys20VQPxBFtc6qE5LtKKSgPKwit+B8dd4XnEUaLfBM2ozpkEC4YxwK0SbBiAHDDex+pY+LomQ0lyuamQ==" saltValue="N2/MCRws+mmA+NXw0axolg==" spinCount="100000" sqref="GB2017" name="Rango2_31_2_4_21"/>
    <protectedRange algorithmName="SHA-512" hashValue="Rgskw+AQdeJ5qbJdarzTa3SCkJfDGziy0Uan5N0F3IWn/H3Z/e+VcB56R7Nes7MPxNHewNP1sSSucVjz3iTLeA==" saltValue="qKZH3DnwaZHBzy3cBZo1qQ==" spinCount="100000" sqref="GF2017" name="Rango2_31_28_1_23"/>
    <protectedRange algorithmName="SHA-512" hashValue="Umj9+5Ys20VQPxBFtc6qE5LtKKSgPKwit+B8dd4XnEUaLfBM2ozpkEC4YxwK0SbBiAHDDex+pY+LomQ0lyuamQ==" saltValue="N2/MCRws+mmA+NXw0axolg==" spinCount="100000" sqref="GE2017" name="Rango2_31_2_5_20"/>
    <protectedRange algorithmName="SHA-512" hashValue="Umj9+5Ys20VQPxBFtc6qE5LtKKSgPKwit+B8dd4XnEUaLfBM2ozpkEC4YxwK0SbBiAHDDex+pY+LomQ0lyuamQ==" saltValue="N2/MCRws+mmA+NXw0axolg==" spinCount="100000" sqref="GJ2017 GH2017 GL2017" name="Rango2_31_2_6_20"/>
    <protectedRange algorithmName="SHA-512" hashValue="XZw03RosI/l0z9FxmTtF29EdZ7P+4+ybhqoaAAUmURojSR5XbGfjC4f2i8gMqfY+RI9JvfdCA6PSh9TduXfUxA==" saltValue="5TPtLq2WoiRSae/yaDPnTw==" spinCount="100000" sqref="GO2017 GM2017 GK2017" name="Rango2_99_36_25"/>
    <protectedRange algorithmName="SHA-512" hashValue="EEHzbvEYwO1eufllBljOz0uf9BJ2ENtvOScQ7IsS321QhYbwKn7qhHKKP8cKj02rTDvVRMWvwQ1ZP0mZWsBprQ==" saltValue="CjXqBRFbKezlWOFV37MnDQ==" spinCount="100000" sqref="GQ2017:GR2017" name="Rango2_30_2_2_24"/>
    <protectedRange algorithmName="SHA-512" hashValue="EEHzbvEYwO1eufllBljOz0uf9BJ2ENtvOScQ7IsS321QhYbwKn7qhHKKP8cKj02rTDvVRMWvwQ1ZP0mZWsBprQ==" saltValue="CjXqBRFbKezlWOFV37MnDQ==" spinCount="100000" sqref="GW2017" name="Rango2_30_2_3_22"/>
    <protectedRange algorithmName="SHA-512" hashValue="XZw03RosI/l0z9FxmTtF29EdZ7P+4+ybhqoaAAUmURojSR5XbGfjC4f2i8gMqfY+RI9JvfdCA6PSh9TduXfUxA==" saltValue="5TPtLq2WoiRSae/yaDPnTw==" spinCount="100000" sqref="GY2017:GZ2017" name="Rango2_99_39_20"/>
    <protectedRange algorithmName="SHA-512" hashValue="XZw03RosI/l0z9FxmTtF29EdZ7P+4+ybhqoaAAUmURojSR5XbGfjC4f2i8gMqfY+RI9JvfdCA6PSh9TduXfUxA==" saltValue="5TPtLq2WoiRSae/yaDPnTw==" spinCount="100000" sqref="HJ2017" name="Rango2_99_40_24"/>
    <protectedRange algorithmName="SHA-512" hashValue="9+DNppQbWrLYYUMoJ+lyQctV2bX3Vq9kZnegLbpjTLP49It2ovUbcartuoQTeXgP+TGpY//7mDH/UQlFCKDGiA==" saltValue="KUnni6YEm00anzSSvyLqQA==" spinCount="100000" sqref="HD2017:HI2017" name="Rango2_39_26"/>
    <protectedRange algorithmName="SHA-512" hashValue="XZw03RosI/l0z9FxmTtF29EdZ7P+4+ybhqoaAAUmURojSR5XbGfjC4f2i8gMqfY+RI9JvfdCA6PSh9TduXfUxA==" saltValue="5TPtLq2WoiRSae/yaDPnTw==" spinCount="100000" sqref="IB2017 HU2017:HZ2017" name="Rango2_99_41_21"/>
    <protectedRange algorithmName="SHA-512" hashValue="9+DNppQbWrLYYUMoJ+lyQctV2bX3Vq9kZnegLbpjTLP49It2ovUbcartuoQTeXgP+TGpY//7mDH/UQlFCKDGiA==" saltValue="KUnni6YEm00anzSSvyLqQA==" spinCount="100000" sqref="HS2017:HT2017" name="Rango2_40_24"/>
    <protectedRange algorithmName="SHA-512" hashValue="XZw03RosI/l0z9FxmTtF29EdZ7P+4+ybhqoaAAUmURojSR5XbGfjC4f2i8gMqfY+RI9JvfdCA6PSh9TduXfUxA==" saltValue="5TPtLq2WoiRSae/yaDPnTw==" spinCount="100000" sqref="IL2017:IM2017" name="Rango2_99_79_13"/>
    <protectedRange algorithmName="SHA-512" hashValue="XZw03RosI/l0z9FxmTtF29EdZ7P+4+ybhqoaAAUmURojSR5XbGfjC4f2i8gMqfY+RI9JvfdCA6PSh9TduXfUxA==" saltValue="5TPtLq2WoiRSae/yaDPnTw==" spinCount="100000" sqref="IO2017" name="Rango2_99_80_31"/>
    <protectedRange algorithmName="SHA-512" hashValue="XZw03RosI/l0z9FxmTtF29EdZ7P+4+ybhqoaAAUmURojSR5XbGfjC4f2i8gMqfY+RI9JvfdCA6PSh9TduXfUxA==" saltValue="5TPtLq2WoiRSae/yaDPnTw==" spinCount="100000" sqref="EA2018:EJ2018" name="Rango2_99_18_27"/>
    <protectedRange algorithmName="SHA-512" hashValue="9+DNppQbWrLYYUMoJ+lyQctV2bX3Vq9kZnegLbpjTLP49It2ovUbcartuoQTeXgP+TGpY//7mDH/UQlFCKDGiA==" saltValue="KUnni6YEm00anzSSvyLqQA==" spinCount="100000" sqref="EN2018" name="Rango2_22_22"/>
    <protectedRange algorithmName="SHA-512" hashValue="XZw03RosI/l0z9FxmTtF29EdZ7P+4+ybhqoaAAUmURojSR5XbGfjC4f2i8gMqfY+RI9JvfdCA6PSh9TduXfUxA==" saltValue="5TPtLq2WoiRSae/yaDPnTw==" spinCount="100000" sqref="ER2018:ES2018" name="Rango2_99_20_24"/>
    <protectedRange algorithmName="SHA-512" hashValue="XZw03RosI/l0z9FxmTtF29EdZ7P+4+ybhqoaAAUmURojSR5XbGfjC4f2i8gMqfY+RI9JvfdCA6PSh9TduXfUxA==" saltValue="5TPtLq2WoiRSae/yaDPnTw==" spinCount="100000" sqref="EV2018:EW2018" name="Rango2_99_22_24"/>
    <protectedRange algorithmName="SHA-512" hashValue="9+DNppQbWrLYYUMoJ+lyQctV2bX3Vq9kZnegLbpjTLP49It2ovUbcartuoQTeXgP+TGpY//7mDH/UQlFCKDGiA==" saltValue="KUnni6YEm00anzSSvyLqQA==" spinCount="100000" sqref="FC2018" name="Rango2_26_23"/>
    <protectedRange algorithmName="SHA-512" hashValue="XZw03RosI/l0z9FxmTtF29EdZ7P+4+ybhqoaAAUmURojSR5XbGfjC4f2i8gMqfY+RI9JvfdCA6PSh9TduXfUxA==" saltValue="5TPtLq2WoiRSae/yaDPnTw==" spinCount="100000" sqref="FF2018" name="Rango2_99_23_27"/>
    <protectedRange algorithmName="SHA-512" hashValue="9+DNppQbWrLYYUMoJ+lyQctV2bX3Vq9kZnegLbpjTLP49It2ovUbcartuoQTeXgP+TGpY//7mDH/UQlFCKDGiA==" saltValue="KUnni6YEm00anzSSvyLqQA==" spinCount="100000" sqref="FH2018" name="Rango2_35_24"/>
    <protectedRange algorithmName="SHA-512" hashValue="XZw03RosI/l0z9FxmTtF29EdZ7P+4+ybhqoaAAUmURojSR5XbGfjC4f2i8gMqfY+RI9JvfdCA6PSh9TduXfUxA==" saltValue="5TPtLq2WoiRSae/yaDPnTw==" spinCount="100000" sqref="FQ2018:FR2018" name="Rango2_99_27_26"/>
    <protectedRange algorithmName="SHA-512" hashValue="XZw03RosI/l0z9FxmTtF29EdZ7P+4+ybhqoaAAUmURojSR5XbGfjC4f2i8gMqfY+RI9JvfdCA6PSh9TduXfUxA==" saltValue="5TPtLq2WoiRSae/yaDPnTw==" spinCount="100000" sqref="FU2018" name="Rango2_99_29_23"/>
    <protectedRange algorithmName="SHA-512" hashValue="XZw03RosI/l0z9FxmTtF29EdZ7P+4+ybhqoaAAUmURojSR5XbGfjC4f2i8gMqfY+RI9JvfdCA6PSh9TduXfUxA==" saltValue="5TPtLq2WoiRSae/yaDPnTw==" spinCount="100000" sqref="FW2018:FX2018" name="Rango2_99_31_23"/>
    <protectedRange algorithmName="SHA-512" hashValue="Umj9+5Ys20VQPxBFtc6qE5LtKKSgPKwit+B8dd4XnEUaLfBM2ozpkEC4YxwK0SbBiAHDDex+pY+LomQ0lyuamQ==" saltValue="N2/MCRws+mmA+NXw0axolg==" spinCount="100000" sqref="FY2018" name="Rango2_31_2_2_24"/>
    <protectedRange algorithmName="SHA-512" hashValue="Umj9+5Ys20VQPxBFtc6qE5LtKKSgPKwit+B8dd4XnEUaLfBM2ozpkEC4YxwK0SbBiAHDDex+pY+LomQ0lyuamQ==" saltValue="N2/MCRws+mmA+NXw0axolg==" spinCount="100000" sqref="GB2018" name="Rango2_31_2_4_22"/>
    <protectedRange algorithmName="SHA-512" hashValue="Rgskw+AQdeJ5qbJdarzTa3SCkJfDGziy0Uan5N0F3IWn/H3Z/e+VcB56R7Nes7MPxNHewNP1sSSucVjz3iTLeA==" saltValue="qKZH3DnwaZHBzy3cBZo1qQ==" spinCount="100000" sqref="GF2018" name="Rango2_31_28_1_24"/>
    <protectedRange algorithmName="SHA-512" hashValue="Umj9+5Ys20VQPxBFtc6qE5LtKKSgPKwit+B8dd4XnEUaLfBM2ozpkEC4YxwK0SbBiAHDDex+pY+LomQ0lyuamQ==" saltValue="N2/MCRws+mmA+NXw0axolg==" spinCount="100000" sqref="GE2018" name="Rango2_31_2_5_21"/>
    <protectedRange algorithmName="SHA-512" hashValue="Umj9+5Ys20VQPxBFtc6qE5LtKKSgPKwit+B8dd4XnEUaLfBM2ozpkEC4YxwK0SbBiAHDDex+pY+LomQ0lyuamQ==" saltValue="N2/MCRws+mmA+NXw0axolg==" spinCount="100000" sqref="GJ2018 GH2018 GL2018" name="Rango2_31_2_6_21"/>
    <protectedRange algorithmName="SHA-512" hashValue="XZw03RosI/l0z9FxmTtF29EdZ7P+4+ybhqoaAAUmURojSR5XbGfjC4f2i8gMqfY+RI9JvfdCA6PSh9TduXfUxA==" saltValue="5TPtLq2WoiRSae/yaDPnTw==" spinCount="100000" sqref="GO2018 GM2018 GK2018" name="Rango2_99_36_26"/>
    <protectedRange algorithmName="SHA-512" hashValue="EEHzbvEYwO1eufllBljOz0uf9BJ2ENtvOScQ7IsS321QhYbwKn7qhHKKP8cKj02rTDvVRMWvwQ1ZP0mZWsBprQ==" saltValue="CjXqBRFbKezlWOFV37MnDQ==" spinCount="100000" sqref="GQ2018:GR2018" name="Rango2_30_2_2_25"/>
    <protectedRange algorithmName="SHA-512" hashValue="EEHzbvEYwO1eufllBljOz0uf9BJ2ENtvOScQ7IsS321QhYbwKn7qhHKKP8cKj02rTDvVRMWvwQ1ZP0mZWsBprQ==" saltValue="CjXqBRFbKezlWOFV37MnDQ==" spinCount="100000" sqref="GW2018" name="Rango2_30_2_3_23"/>
    <protectedRange algorithmName="SHA-512" hashValue="XZw03RosI/l0z9FxmTtF29EdZ7P+4+ybhqoaAAUmURojSR5XbGfjC4f2i8gMqfY+RI9JvfdCA6PSh9TduXfUxA==" saltValue="5TPtLq2WoiRSae/yaDPnTw==" spinCount="100000" sqref="GY2018:GZ2018" name="Rango2_99_39_21"/>
    <protectedRange algorithmName="SHA-512" hashValue="XZw03RosI/l0z9FxmTtF29EdZ7P+4+ybhqoaAAUmURojSR5XbGfjC4f2i8gMqfY+RI9JvfdCA6PSh9TduXfUxA==" saltValue="5TPtLq2WoiRSae/yaDPnTw==" spinCount="100000" sqref="HJ2018" name="Rango2_99_40_25"/>
    <protectedRange algorithmName="SHA-512" hashValue="9+DNppQbWrLYYUMoJ+lyQctV2bX3Vq9kZnegLbpjTLP49It2ovUbcartuoQTeXgP+TGpY//7mDH/UQlFCKDGiA==" saltValue="KUnni6YEm00anzSSvyLqQA==" spinCount="100000" sqref="HD2018:HI2018" name="Rango2_39_27"/>
    <protectedRange algorithmName="SHA-512" hashValue="XZw03RosI/l0z9FxmTtF29EdZ7P+4+ybhqoaAAUmURojSR5XbGfjC4f2i8gMqfY+RI9JvfdCA6PSh9TduXfUxA==" saltValue="5TPtLq2WoiRSae/yaDPnTw==" spinCount="100000" sqref="IB2018 HU2018:HZ2018" name="Rango2_99_41_22"/>
    <protectedRange algorithmName="SHA-512" hashValue="9+DNppQbWrLYYUMoJ+lyQctV2bX3Vq9kZnegLbpjTLP49It2ovUbcartuoQTeXgP+TGpY//7mDH/UQlFCKDGiA==" saltValue="KUnni6YEm00anzSSvyLqQA==" spinCount="100000" sqref="HS2018:HT2018" name="Rango2_40_25"/>
    <protectedRange algorithmName="SHA-512" hashValue="XZw03RosI/l0z9FxmTtF29EdZ7P+4+ybhqoaAAUmURojSR5XbGfjC4f2i8gMqfY+RI9JvfdCA6PSh9TduXfUxA==" saltValue="5TPtLq2WoiRSae/yaDPnTw==" spinCount="100000" sqref="IL2018:IM2018" name="Rango2_99_79_14"/>
    <protectedRange algorithmName="SHA-512" hashValue="XZw03RosI/l0z9FxmTtF29EdZ7P+4+ybhqoaAAUmURojSR5XbGfjC4f2i8gMqfY+RI9JvfdCA6PSh9TduXfUxA==" saltValue="5TPtLq2WoiRSae/yaDPnTw==" spinCount="100000" sqref="IO2018" name="Rango2_99_80_32"/>
    <protectedRange algorithmName="SHA-512" hashValue="XZw03RosI/l0z9FxmTtF29EdZ7P+4+ybhqoaAAUmURojSR5XbGfjC4f2i8gMqfY+RI9JvfdCA6PSh9TduXfUxA==" saltValue="5TPtLq2WoiRSae/yaDPnTw==" spinCount="100000" sqref="EA2019:EJ2020" name="Rango2_99_18_28"/>
    <protectedRange algorithmName="SHA-512" hashValue="9+DNppQbWrLYYUMoJ+lyQctV2bX3Vq9kZnegLbpjTLP49It2ovUbcartuoQTeXgP+TGpY//7mDH/UQlFCKDGiA==" saltValue="KUnni6YEm00anzSSvyLqQA==" spinCount="100000" sqref="EN2019:EN2020" name="Rango2_22_23"/>
    <protectedRange algorithmName="SHA-512" hashValue="XZw03RosI/l0z9FxmTtF29EdZ7P+4+ybhqoaAAUmURojSR5XbGfjC4f2i8gMqfY+RI9JvfdCA6PSh9TduXfUxA==" saltValue="5TPtLq2WoiRSae/yaDPnTw==" spinCount="100000" sqref="ER2019:ES2020" name="Rango2_99_20_25"/>
    <protectedRange algorithmName="SHA-512" hashValue="XZw03RosI/l0z9FxmTtF29EdZ7P+4+ybhqoaAAUmURojSR5XbGfjC4f2i8gMqfY+RI9JvfdCA6PSh9TduXfUxA==" saltValue="5TPtLq2WoiRSae/yaDPnTw==" spinCount="100000" sqref="EV2019:EW2020" name="Rango2_99_22_25"/>
    <protectedRange algorithmName="SHA-512" hashValue="9+DNppQbWrLYYUMoJ+lyQctV2bX3Vq9kZnegLbpjTLP49It2ovUbcartuoQTeXgP+TGpY//7mDH/UQlFCKDGiA==" saltValue="KUnni6YEm00anzSSvyLqQA==" spinCount="100000" sqref="FC2019:FC2020" name="Rango2_26_24"/>
    <protectedRange algorithmName="SHA-512" hashValue="XZw03RosI/l0z9FxmTtF29EdZ7P+4+ybhqoaAAUmURojSR5XbGfjC4f2i8gMqfY+RI9JvfdCA6PSh9TduXfUxA==" saltValue="5TPtLq2WoiRSae/yaDPnTw==" spinCount="100000" sqref="FF2019:FF2020" name="Rango2_99_23_28"/>
    <protectedRange algorithmName="SHA-512" hashValue="9+DNppQbWrLYYUMoJ+lyQctV2bX3Vq9kZnegLbpjTLP49It2ovUbcartuoQTeXgP+TGpY//7mDH/UQlFCKDGiA==" saltValue="KUnni6YEm00anzSSvyLqQA==" spinCount="100000" sqref="FH2019:FH2020" name="Rango2_35_25"/>
    <protectedRange algorithmName="SHA-512" hashValue="XZw03RosI/l0z9FxmTtF29EdZ7P+4+ybhqoaAAUmURojSR5XbGfjC4f2i8gMqfY+RI9JvfdCA6PSh9TduXfUxA==" saltValue="5TPtLq2WoiRSae/yaDPnTw==" spinCount="100000" sqref="FQ2019:FR2020" name="Rango2_99_27_27"/>
    <protectedRange algorithmName="SHA-512" hashValue="XZw03RosI/l0z9FxmTtF29EdZ7P+4+ybhqoaAAUmURojSR5XbGfjC4f2i8gMqfY+RI9JvfdCA6PSh9TduXfUxA==" saltValue="5TPtLq2WoiRSae/yaDPnTw==" spinCount="100000" sqref="FU2019:FU2020" name="Rango2_99_29_24"/>
    <protectedRange algorithmName="SHA-512" hashValue="XZw03RosI/l0z9FxmTtF29EdZ7P+4+ybhqoaAAUmURojSR5XbGfjC4f2i8gMqfY+RI9JvfdCA6PSh9TduXfUxA==" saltValue="5TPtLq2WoiRSae/yaDPnTw==" spinCount="100000" sqref="FW2019:FX2019 FX2020" name="Rango2_99_31_24"/>
    <protectedRange algorithmName="SHA-512" hashValue="Umj9+5Ys20VQPxBFtc6qE5LtKKSgPKwit+B8dd4XnEUaLfBM2ozpkEC4YxwK0SbBiAHDDex+pY+LomQ0lyuamQ==" saltValue="N2/MCRws+mmA+NXw0axolg==" spinCount="100000" sqref="FY2019:FY2020" name="Rango2_31_2_2_25"/>
    <protectedRange algorithmName="SHA-512" hashValue="Umj9+5Ys20VQPxBFtc6qE5LtKKSgPKwit+B8dd4XnEUaLfBM2ozpkEC4YxwK0SbBiAHDDex+pY+LomQ0lyuamQ==" saltValue="N2/MCRws+mmA+NXw0axolg==" spinCount="100000" sqref="GB2019" name="Rango2_31_2_4_23"/>
    <protectedRange algorithmName="SHA-512" hashValue="Rgskw+AQdeJ5qbJdarzTa3SCkJfDGziy0Uan5N0F3IWn/H3Z/e+VcB56R7Nes7MPxNHewNP1sSSucVjz3iTLeA==" saltValue="qKZH3DnwaZHBzy3cBZo1qQ==" spinCount="100000" sqref="GF2019:GF2020" name="Rango2_31_28_1_25"/>
    <protectedRange algorithmName="SHA-512" hashValue="Umj9+5Ys20VQPxBFtc6qE5LtKKSgPKwit+B8dd4XnEUaLfBM2ozpkEC4YxwK0SbBiAHDDex+pY+LomQ0lyuamQ==" saltValue="N2/MCRws+mmA+NXw0axolg==" spinCount="100000" sqref="GE2019:GE2020" name="Rango2_31_2_5_22"/>
    <protectedRange algorithmName="SHA-512" hashValue="Umj9+5Ys20VQPxBFtc6qE5LtKKSgPKwit+B8dd4XnEUaLfBM2ozpkEC4YxwK0SbBiAHDDex+pY+LomQ0lyuamQ==" saltValue="N2/MCRws+mmA+NXw0axolg==" spinCount="100000" sqref="GJ2019:GJ2020 GH2019:GH2020 GL2019:GL2020" name="Rango2_31_2_6_22"/>
    <protectedRange algorithmName="SHA-512" hashValue="XZw03RosI/l0z9FxmTtF29EdZ7P+4+ybhqoaAAUmURojSR5XbGfjC4f2i8gMqfY+RI9JvfdCA6PSh9TduXfUxA==" saltValue="5TPtLq2WoiRSae/yaDPnTw==" spinCount="100000" sqref="GO2019:GO2020 GM2019:GM2020 GK2019:GK2020" name="Rango2_99_36_27"/>
    <protectedRange algorithmName="SHA-512" hashValue="EEHzbvEYwO1eufllBljOz0uf9BJ2ENtvOScQ7IsS321QhYbwKn7qhHKKP8cKj02rTDvVRMWvwQ1ZP0mZWsBprQ==" saltValue="CjXqBRFbKezlWOFV37MnDQ==" spinCount="100000" sqref="GQ2019:GR2020" name="Rango2_30_2_2_26"/>
    <protectedRange algorithmName="SHA-512" hashValue="EEHzbvEYwO1eufllBljOz0uf9BJ2ENtvOScQ7IsS321QhYbwKn7qhHKKP8cKj02rTDvVRMWvwQ1ZP0mZWsBprQ==" saltValue="CjXqBRFbKezlWOFV37MnDQ==" spinCount="100000" sqref="GW2019:GW2020" name="Rango2_30_2_3_24"/>
    <protectedRange algorithmName="SHA-512" hashValue="XZw03RosI/l0z9FxmTtF29EdZ7P+4+ybhqoaAAUmURojSR5XbGfjC4f2i8gMqfY+RI9JvfdCA6PSh9TduXfUxA==" saltValue="5TPtLq2WoiRSae/yaDPnTw==" spinCount="100000" sqref="GY2019:GZ2020" name="Rango2_99_39_22"/>
    <protectedRange algorithmName="SHA-512" hashValue="XZw03RosI/l0z9FxmTtF29EdZ7P+4+ybhqoaAAUmURojSR5XbGfjC4f2i8gMqfY+RI9JvfdCA6PSh9TduXfUxA==" saltValue="5TPtLq2WoiRSae/yaDPnTw==" spinCount="100000" sqref="HJ2019:HJ2020" name="Rango2_99_40_26"/>
    <protectedRange algorithmName="SHA-512" hashValue="9+DNppQbWrLYYUMoJ+lyQctV2bX3Vq9kZnegLbpjTLP49It2ovUbcartuoQTeXgP+TGpY//7mDH/UQlFCKDGiA==" saltValue="KUnni6YEm00anzSSvyLqQA==" spinCount="100000" sqref="HD2019:HI2020" name="Rango2_39_28"/>
    <protectedRange algorithmName="SHA-512" hashValue="XZw03RosI/l0z9FxmTtF29EdZ7P+4+ybhqoaAAUmURojSR5XbGfjC4f2i8gMqfY+RI9JvfdCA6PSh9TduXfUxA==" saltValue="5TPtLq2WoiRSae/yaDPnTw==" spinCount="100000" sqref="IB2019:IB2020 HU2019:HZ2020" name="Rango2_99_41_23"/>
    <protectedRange algorithmName="SHA-512" hashValue="9+DNppQbWrLYYUMoJ+lyQctV2bX3Vq9kZnegLbpjTLP49It2ovUbcartuoQTeXgP+TGpY//7mDH/UQlFCKDGiA==" saltValue="KUnni6YEm00anzSSvyLqQA==" spinCount="100000" sqref="HS2019:HT2020" name="Rango2_40_26"/>
    <protectedRange algorithmName="SHA-512" hashValue="XZw03RosI/l0z9FxmTtF29EdZ7P+4+ybhqoaAAUmURojSR5XbGfjC4f2i8gMqfY+RI9JvfdCA6PSh9TduXfUxA==" saltValue="5TPtLq2WoiRSae/yaDPnTw==" spinCount="100000" sqref="IL2019:IM2020" name="Rango2_99_79_15"/>
    <protectedRange algorithmName="SHA-512" hashValue="XZw03RosI/l0z9FxmTtF29EdZ7P+4+ybhqoaAAUmURojSR5XbGfjC4f2i8gMqfY+RI9JvfdCA6PSh9TduXfUxA==" saltValue="5TPtLq2WoiRSae/yaDPnTw==" spinCount="100000" sqref="IO2019:IO2020" name="Rango2_99_80_33"/>
    <protectedRange algorithmName="SHA-512" hashValue="XZw03RosI/l0z9FxmTtF29EdZ7P+4+ybhqoaAAUmURojSR5XbGfjC4f2i8gMqfY+RI9JvfdCA6PSh9TduXfUxA==" saltValue="5TPtLq2WoiRSae/yaDPnTw==" spinCount="100000" sqref="EA2021:EJ2029" name="Rango2_99_18_29"/>
    <protectedRange algorithmName="SHA-512" hashValue="9+DNppQbWrLYYUMoJ+lyQctV2bX3Vq9kZnegLbpjTLP49It2ovUbcartuoQTeXgP+TGpY//7mDH/UQlFCKDGiA==" saltValue="KUnni6YEm00anzSSvyLqQA==" spinCount="100000" sqref="EN2021:EN2029" name="Rango2_22_24"/>
    <protectedRange algorithmName="SHA-512" hashValue="XZw03RosI/l0z9FxmTtF29EdZ7P+4+ybhqoaAAUmURojSR5XbGfjC4f2i8gMqfY+RI9JvfdCA6PSh9TduXfUxA==" saltValue="5TPtLq2WoiRSae/yaDPnTw==" spinCount="100000" sqref="ER2021:ES2029" name="Rango2_99_20_26"/>
    <protectedRange algorithmName="SHA-512" hashValue="XZw03RosI/l0z9FxmTtF29EdZ7P+4+ybhqoaAAUmURojSR5XbGfjC4f2i8gMqfY+RI9JvfdCA6PSh9TduXfUxA==" saltValue="5TPtLq2WoiRSae/yaDPnTw==" spinCount="100000" sqref="EV2021:EW2029" name="Rango2_99_22_26"/>
    <protectedRange algorithmName="SHA-512" hashValue="9+DNppQbWrLYYUMoJ+lyQctV2bX3Vq9kZnegLbpjTLP49It2ovUbcartuoQTeXgP+TGpY//7mDH/UQlFCKDGiA==" saltValue="KUnni6YEm00anzSSvyLqQA==" spinCount="100000" sqref="FC2021:FC2029" name="Rango2_26_25"/>
    <protectedRange algorithmName="SHA-512" hashValue="XZw03RosI/l0z9FxmTtF29EdZ7P+4+ybhqoaAAUmURojSR5XbGfjC4f2i8gMqfY+RI9JvfdCA6PSh9TduXfUxA==" saltValue="5TPtLq2WoiRSae/yaDPnTw==" spinCount="100000" sqref="FF2021:FF2029" name="Rango2_99_23_29"/>
    <protectedRange algorithmName="SHA-512" hashValue="9+DNppQbWrLYYUMoJ+lyQctV2bX3Vq9kZnegLbpjTLP49It2ovUbcartuoQTeXgP+TGpY//7mDH/UQlFCKDGiA==" saltValue="KUnni6YEm00anzSSvyLqQA==" spinCount="100000" sqref="FH2021:FH2029" name="Rango2_35_26"/>
    <protectedRange algorithmName="SHA-512" hashValue="XZw03RosI/l0z9FxmTtF29EdZ7P+4+ybhqoaAAUmURojSR5XbGfjC4f2i8gMqfY+RI9JvfdCA6PSh9TduXfUxA==" saltValue="5TPtLq2WoiRSae/yaDPnTw==" spinCount="100000" sqref="FQ2021:FR2029" name="Rango2_99_27_28"/>
    <protectedRange algorithmName="SHA-512" hashValue="XZw03RosI/l0z9FxmTtF29EdZ7P+4+ybhqoaAAUmURojSR5XbGfjC4f2i8gMqfY+RI9JvfdCA6PSh9TduXfUxA==" saltValue="5TPtLq2WoiRSae/yaDPnTw==" spinCount="100000" sqref="FU2021:FU2029" name="Rango2_99_29_25"/>
    <protectedRange algorithmName="SHA-512" hashValue="XZw03RosI/l0z9FxmTtF29EdZ7P+4+ybhqoaAAUmURojSR5XbGfjC4f2i8gMqfY+RI9JvfdCA6PSh9TduXfUxA==" saltValue="5TPtLq2WoiRSae/yaDPnTw==" spinCount="100000" sqref="FW2021:FX2029" name="Rango2_99_31_25"/>
    <protectedRange algorithmName="SHA-512" hashValue="Umj9+5Ys20VQPxBFtc6qE5LtKKSgPKwit+B8dd4XnEUaLfBM2ozpkEC4YxwK0SbBiAHDDex+pY+LomQ0lyuamQ==" saltValue="N2/MCRws+mmA+NXw0axolg==" spinCount="100000" sqref="FY2021:FY2029" name="Rango2_31_2_2_26"/>
    <protectedRange algorithmName="SHA-512" hashValue="Umj9+5Ys20VQPxBFtc6qE5LtKKSgPKwit+B8dd4XnEUaLfBM2ozpkEC4YxwK0SbBiAHDDex+pY+LomQ0lyuamQ==" saltValue="N2/MCRws+mmA+NXw0axolg==" spinCount="100000" sqref="GB2024 GB2026:GB2027" name="Rango2_31_2_4_24"/>
    <protectedRange algorithmName="SHA-512" hashValue="Rgskw+AQdeJ5qbJdarzTa3SCkJfDGziy0Uan5N0F3IWn/H3Z/e+VcB56R7Nes7MPxNHewNP1sSSucVjz3iTLeA==" saltValue="qKZH3DnwaZHBzy3cBZo1qQ==" spinCount="100000" sqref="GF2021:GF2029" name="Rango2_31_28_1_26"/>
    <protectedRange algorithmName="SHA-512" hashValue="Umj9+5Ys20VQPxBFtc6qE5LtKKSgPKwit+B8dd4XnEUaLfBM2ozpkEC4YxwK0SbBiAHDDex+pY+LomQ0lyuamQ==" saltValue="N2/MCRws+mmA+NXw0axolg==" spinCount="100000" sqref="GE2021:GE2029" name="Rango2_31_2_5_23"/>
    <protectedRange algorithmName="SHA-512" hashValue="Umj9+5Ys20VQPxBFtc6qE5LtKKSgPKwit+B8dd4XnEUaLfBM2ozpkEC4YxwK0SbBiAHDDex+pY+LomQ0lyuamQ==" saltValue="N2/MCRws+mmA+NXw0axolg==" spinCount="100000" sqref="GJ2021:GJ2029 GH2021:GH2029 GL2021:GL2029" name="Rango2_31_2_6_23"/>
    <protectedRange algorithmName="SHA-512" hashValue="XZw03RosI/l0z9FxmTtF29EdZ7P+4+ybhqoaAAUmURojSR5XbGfjC4f2i8gMqfY+RI9JvfdCA6PSh9TduXfUxA==" saltValue="5TPtLq2WoiRSae/yaDPnTw==" spinCount="100000" sqref="GO2021:GO2029 GM2021:GM2029 GK2021:GK2029" name="Rango2_99_36_28"/>
    <protectedRange algorithmName="SHA-512" hashValue="EEHzbvEYwO1eufllBljOz0uf9BJ2ENtvOScQ7IsS321QhYbwKn7qhHKKP8cKj02rTDvVRMWvwQ1ZP0mZWsBprQ==" saltValue="CjXqBRFbKezlWOFV37MnDQ==" spinCount="100000" sqref="GQ2021:GR2029" name="Rango2_30_2_2_27"/>
    <protectedRange algorithmName="SHA-512" hashValue="EEHzbvEYwO1eufllBljOz0uf9BJ2ENtvOScQ7IsS321QhYbwKn7qhHKKP8cKj02rTDvVRMWvwQ1ZP0mZWsBprQ==" saltValue="CjXqBRFbKezlWOFV37MnDQ==" spinCount="100000" sqref="GW2021:GW2029" name="Rango2_30_2_3_25"/>
    <protectedRange algorithmName="SHA-512" hashValue="XZw03RosI/l0z9FxmTtF29EdZ7P+4+ybhqoaAAUmURojSR5XbGfjC4f2i8gMqfY+RI9JvfdCA6PSh9TduXfUxA==" saltValue="5TPtLq2WoiRSae/yaDPnTw==" spinCount="100000" sqref="GY2021:GZ2029" name="Rango2_99_39_23"/>
    <protectedRange algorithmName="SHA-512" hashValue="XZw03RosI/l0z9FxmTtF29EdZ7P+4+ybhqoaAAUmURojSR5XbGfjC4f2i8gMqfY+RI9JvfdCA6PSh9TduXfUxA==" saltValue="5TPtLq2WoiRSae/yaDPnTw==" spinCount="100000" sqref="HJ2021:HJ2029" name="Rango2_99_40_27"/>
    <protectedRange algorithmName="SHA-512" hashValue="9+DNppQbWrLYYUMoJ+lyQctV2bX3Vq9kZnegLbpjTLP49It2ovUbcartuoQTeXgP+TGpY//7mDH/UQlFCKDGiA==" saltValue="KUnni6YEm00anzSSvyLqQA==" spinCount="100000" sqref="HD2021:HI2029" name="Rango2_39_29"/>
    <protectedRange algorithmName="SHA-512" hashValue="XZw03RosI/l0z9FxmTtF29EdZ7P+4+ybhqoaAAUmURojSR5XbGfjC4f2i8gMqfY+RI9JvfdCA6PSh9TduXfUxA==" saltValue="5TPtLq2WoiRSae/yaDPnTw==" spinCount="100000" sqref="IB2021:IB2029 HU2021:HZ2029" name="Rango2_99_41_24"/>
    <protectedRange algorithmName="SHA-512" hashValue="9+DNppQbWrLYYUMoJ+lyQctV2bX3Vq9kZnegLbpjTLP49It2ovUbcartuoQTeXgP+TGpY//7mDH/UQlFCKDGiA==" saltValue="KUnni6YEm00anzSSvyLqQA==" spinCount="100000" sqref="HS2021:HT2029" name="Rango2_40_27"/>
    <protectedRange algorithmName="SHA-512" hashValue="XZw03RosI/l0z9FxmTtF29EdZ7P+4+ybhqoaAAUmURojSR5XbGfjC4f2i8gMqfY+RI9JvfdCA6PSh9TduXfUxA==" saltValue="5TPtLq2WoiRSae/yaDPnTw==" spinCount="100000" sqref="IL2021:IM2029" name="Rango2_99_79_16"/>
    <protectedRange algorithmName="SHA-512" hashValue="XZw03RosI/l0z9FxmTtF29EdZ7P+4+ybhqoaAAUmURojSR5XbGfjC4f2i8gMqfY+RI9JvfdCA6PSh9TduXfUxA==" saltValue="5TPtLq2WoiRSae/yaDPnTw==" spinCount="100000" sqref="IO2021:IO2029" name="Rango2_99_80_34"/>
    <protectedRange algorithmName="SHA-512" hashValue="XZw03RosI/l0z9FxmTtF29EdZ7P+4+ybhqoaAAUmURojSR5XbGfjC4f2i8gMqfY+RI9JvfdCA6PSh9TduXfUxA==" saltValue="5TPtLq2WoiRSae/yaDPnTw==" spinCount="100000" sqref="EA2030:EJ2031" name="Rango2_99_18_30"/>
    <protectedRange algorithmName="SHA-512" hashValue="9+DNppQbWrLYYUMoJ+lyQctV2bX3Vq9kZnegLbpjTLP49It2ovUbcartuoQTeXgP+TGpY//7mDH/UQlFCKDGiA==" saltValue="KUnni6YEm00anzSSvyLqQA==" spinCount="100000" sqref="EN2030:EN2031" name="Rango2_22_25"/>
    <protectedRange algorithmName="SHA-512" hashValue="XZw03RosI/l0z9FxmTtF29EdZ7P+4+ybhqoaAAUmURojSR5XbGfjC4f2i8gMqfY+RI9JvfdCA6PSh9TduXfUxA==" saltValue="5TPtLq2WoiRSae/yaDPnTw==" spinCount="100000" sqref="ER2030:ES2031" name="Rango2_99_20_27"/>
    <protectedRange algorithmName="SHA-512" hashValue="XZw03RosI/l0z9FxmTtF29EdZ7P+4+ybhqoaAAUmURojSR5XbGfjC4f2i8gMqfY+RI9JvfdCA6PSh9TduXfUxA==" saltValue="5TPtLq2WoiRSae/yaDPnTw==" spinCount="100000" sqref="EV2030:EW2031" name="Rango2_99_22_27"/>
    <protectedRange algorithmName="SHA-512" hashValue="9+DNppQbWrLYYUMoJ+lyQctV2bX3Vq9kZnegLbpjTLP49It2ovUbcartuoQTeXgP+TGpY//7mDH/UQlFCKDGiA==" saltValue="KUnni6YEm00anzSSvyLqQA==" spinCount="100000" sqref="FC2030:FC2031" name="Rango2_26_26"/>
    <protectedRange algorithmName="SHA-512" hashValue="XZw03RosI/l0z9FxmTtF29EdZ7P+4+ybhqoaAAUmURojSR5XbGfjC4f2i8gMqfY+RI9JvfdCA6PSh9TduXfUxA==" saltValue="5TPtLq2WoiRSae/yaDPnTw==" spinCount="100000" sqref="FF2030:FF2031" name="Rango2_99_23_30"/>
    <protectedRange algorithmName="SHA-512" hashValue="9+DNppQbWrLYYUMoJ+lyQctV2bX3Vq9kZnegLbpjTLP49It2ovUbcartuoQTeXgP+TGpY//7mDH/UQlFCKDGiA==" saltValue="KUnni6YEm00anzSSvyLqQA==" spinCount="100000" sqref="FH2030:FH2031" name="Rango2_35_27"/>
    <protectedRange algorithmName="SHA-512" hashValue="XZw03RosI/l0z9FxmTtF29EdZ7P+4+ybhqoaAAUmURojSR5XbGfjC4f2i8gMqfY+RI9JvfdCA6PSh9TduXfUxA==" saltValue="5TPtLq2WoiRSae/yaDPnTw==" spinCount="100000" sqref="FQ2030:FR2031" name="Rango2_99_27_29"/>
    <protectedRange algorithmName="SHA-512" hashValue="XZw03RosI/l0z9FxmTtF29EdZ7P+4+ybhqoaAAUmURojSR5XbGfjC4f2i8gMqfY+RI9JvfdCA6PSh9TduXfUxA==" saltValue="5TPtLq2WoiRSae/yaDPnTw==" spinCount="100000" sqref="FU2030:FU2031" name="Rango2_99_29_26"/>
    <protectedRange algorithmName="SHA-512" hashValue="XZw03RosI/l0z9FxmTtF29EdZ7P+4+ybhqoaAAUmURojSR5XbGfjC4f2i8gMqfY+RI9JvfdCA6PSh9TduXfUxA==" saltValue="5TPtLq2WoiRSae/yaDPnTw==" spinCount="100000" sqref="FW2030:FX2031" name="Rango2_99_31_26"/>
    <protectedRange algorithmName="SHA-512" hashValue="Umj9+5Ys20VQPxBFtc6qE5LtKKSgPKwit+B8dd4XnEUaLfBM2ozpkEC4YxwK0SbBiAHDDex+pY+LomQ0lyuamQ==" saltValue="N2/MCRws+mmA+NXw0axolg==" spinCount="100000" sqref="FY2030:FY2031" name="Rango2_31_2_2_27"/>
    <protectedRange algorithmName="SHA-512" hashValue="Rgskw+AQdeJ5qbJdarzTa3SCkJfDGziy0Uan5N0F3IWn/H3Z/e+VcB56R7Nes7MPxNHewNP1sSSucVjz3iTLeA==" saltValue="qKZH3DnwaZHBzy3cBZo1qQ==" spinCount="100000" sqref="GF2030:GF2031" name="Rango2_31_28_1_27"/>
    <protectedRange algorithmName="SHA-512" hashValue="Umj9+5Ys20VQPxBFtc6qE5LtKKSgPKwit+B8dd4XnEUaLfBM2ozpkEC4YxwK0SbBiAHDDex+pY+LomQ0lyuamQ==" saltValue="N2/MCRws+mmA+NXw0axolg==" spinCount="100000" sqref="GE2030:GE2031" name="Rango2_31_2_5_24"/>
    <protectedRange algorithmName="SHA-512" hashValue="Umj9+5Ys20VQPxBFtc6qE5LtKKSgPKwit+B8dd4XnEUaLfBM2ozpkEC4YxwK0SbBiAHDDex+pY+LomQ0lyuamQ==" saltValue="N2/MCRws+mmA+NXw0axolg==" spinCount="100000" sqref="GJ2030:GJ2031 GH2030:GH2031 GL2030:GL2031" name="Rango2_31_2_6_24"/>
    <protectedRange algorithmName="SHA-512" hashValue="XZw03RosI/l0z9FxmTtF29EdZ7P+4+ybhqoaAAUmURojSR5XbGfjC4f2i8gMqfY+RI9JvfdCA6PSh9TduXfUxA==" saltValue="5TPtLq2WoiRSae/yaDPnTw==" spinCount="100000" sqref="GO2030:GO2031 GM2030:GM2031 GK2030:GK2031" name="Rango2_99_36_29"/>
    <protectedRange algorithmName="SHA-512" hashValue="EEHzbvEYwO1eufllBljOz0uf9BJ2ENtvOScQ7IsS321QhYbwKn7qhHKKP8cKj02rTDvVRMWvwQ1ZP0mZWsBprQ==" saltValue="CjXqBRFbKezlWOFV37MnDQ==" spinCount="100000" sqref="GQ2030:GR2031" name="Rango2_30_2_2_28"/>
    <protectedRange algorithmName="SHA-512" hashValue="EEHzbvEYwO1eufllBljOz0uf9BJ2ENtvOScQ7IsS321QhYbwKn7qhHKKP8cKj02rTDvVRMWvwQ1ZP0mZWsBprQ==" saltValue="CjXqBRFbKezlWOFV37MnDQ==" spinCount="100000" sqref="GW2030:GW2031" name="Rango2_30_2_3_26"/>
    <protectedRange algorithmName="SHA-512" hashValue="XZw03RosI/l0z9FxmTtF29EdZ7P+4+ybhqoaAAUmURojSR5XbGfjC4f2i8gMqfY+RI9JvfdCA6PSh9TduXfUxA==" saltValue="5TPtLq2WoiRSae/yaDPnTw==" spinCount="100000" sqref="GY2030:GZ2031" name="Rango2_99_39_24"/>
    <protectedRange algorithmName="SHA-512" hashValue="XZw03RosI/l0z9FxmTtF29EdZ7P+4+ybhqoaAAUmURojSR5XbGfjC4f2i8gMqfY+RI9JvfdCA6PSh9TduXfUxA==" saltValue="5TPtLq2WoiRSae/yaDPnTw==" spinCount="100000" sqref="HJ2030:HJ2031" name="Rango2_99_40_28"/>
    <protectedRange algorithmName="SHA-512" hashValue="9+DNppQbWrLYYUMoJ+lyQctV2bX3Vq9kZnegLbpjTLP49It2ovUbcartuoQTeXgP+TGpY//7mDH/UQlFCKDGiA==" saltValue="KUnni6YEm00anzSSvyLqQA==" spinCount="100000" sqref="HD2030:HI2031" name="Rango2_39_30"/>
    <protectedRange algorithmName="SHA-512" hashValue="XZw03RosI/l0z9FxmTtF29EdZ7P+4+ybhqoaAAUmURojSR5XbGfjC4f2i8gMqfY+RI9JvfdCA6PSh9TduXfUxA==" saltValue="5TPtLq2WoiRSae/yaDPnTw==" spinCount="100000" sqref="IB2030:IB2031 HU2030:HZ2031" name="Rango2_99_41_25"/>
    <protectedRange algorithmName="SHA-512" hashValue="9+DNppQbWrLYYUMoJ+lyQctV2bX3Vq9kZnegLbpjTLP49It2ovUbcartuoQTeXgP+TGpY//7mDH/UQlFCKDGiA==" saltValue="KUnni6YEm00anzSSvyLqQA==" spinCount="100000" sqref="HS2030:HT2031" name="Rango2_40_28"/>
    <protectedRange algorithmName="SHA-512" hashValue="XZw03RosI/l0z9FxmTtF29EdZ7P+4+ybhqoaAAUmURojSR5XbGfjC4f2i8gMqfY+RI9JvfdCA6PSh9TduXfUxA==" saltValue="5TPtLq2WoiRSae/yaDPnTw==" spinCount="100000" sqref="IL2030:IM2031" name="Rango2_99_79_17"/>
    <protectedRange algorithmName="SHA-512" hashValue="XZw03RosI/l0z9FxmTtF29EdZ7P+4+ybhqoaAAUmURojSR5XbGfjC4f2i8gMqfY+RI9JvfdCA6PSh9TduXfUxA==" saltValue="5TPtLq2WoiRSae/yaDPnTw==" spinCount="100000" sqref="IO2030:IO2031" name="Rango2_99_80_35"/>
    <protectedRange algorithmName="SHA-512" hashValue="XZw03RosI/l0z9FxmTtF29EdZ7P+4+ybhqoaAAUmURojSR5XbGfjC4f2i8gMqfY+RI9JvfdCA6PSh9TduXfUxA==" saltValue="5TPtLq2WoiRSae/yaDPnTw==" spinCount="100000" sqref="EA2032:EJ2032" name="Rango2_99_18_31"/>
    <protectedRange algorithmName="SHA-512" hashValue="9+DNppQbWrLYYUMoJ+lyQctV2bX3Vq9kZnegLbpjTLP49It2ovUbcartuoQTeXgP+TGpY//7mDH/UQlFCKDGiA==" saltValue="KUnni6YEm00anzSSvyLqQA==" spinCount="100000" sqref="EN2032" name="Rango2_22_26"/>
    <protectedRange algorithmName="SHA-512" hashValue="XZw03RosI/l0z9FxmTtF29EdZ7P+4+ybhqoaAAUmURojSR5XbGfjC4f2i8gMqfY+RI9JvfdCA6PSh9TduXfUxA==" saltValue="5TPtLq2WoiRSae/yaDPnTw==" spinCount="100000" sqref="ER2032:ES2032" name="Rango2_99_20_28"/>
    <protectedRange algorithmName="SHA-512" hashValue="XZw03RosI/l0z9FxmTtF29EdZ7P+4+ybhqoaAAUmURojSR5XbGfjC4f2i8gMqfY+RI9JvfdCA6PSh9TduXfUxA==" saltValue="5TPtLq2WoiRSae/yaDPnTw==" spinCount="100000" sqref="EV2032:EW2032" name="Rango2_99_22_28"/>
    <protectedRange algorithmName="SHA-512" hashValue="9+DNppQbWrLYYUMoJ+lyQctV2bX3Vq9kZnegLbpjTLP49It2ovUbcartuoQTeXgP+TGpY//7mDH/UQlFCKDGiA==" saltValue="KUnni6YEm00anzSSvyLqQA==" spinCount="100000" sqref="FC2032" name="Rango2_26_27"/>
    <protectedRange algorithmName="SHA-512" hashValue="XZw03RosI/l0z9FxmTtF29EdZ7P+4+ybhqoaAAUmURojSR5XbGfjC4f2i8gMqfY+RI9JvfdCA6PSh9TduXfUxA==" saltValue="5TPtLq2WoiRSae/yaDPnTw==" spinCount="100000" sqref="FF2032" name="Rango2_99_23_31"/>
    <protectedRange algorithmName="SHA-512" hashValue="9+DNppQbWrLYYUMoJ+lyQctV2bX3Vq9kZnegLbpjTLP49It2ovUbcartuoQTeXgP+TGpY//7mDH/UQlFCKDGiA==" saltValue="KUnni6YEm00anzSSvyLqQA==" spinCount="100000" sqref="FH2032" name="Rango2_35_28"/>
    <protectedRange algorithmName="SHA-512" hashValue="XZw03RosI/l0z9FxmTtF29EdZ7P+4+ybhqoaAAUmURojSR5XbGfjC4f2i8gMqfY+RI9JvfdCA6PSh9TduXfUxA==" saltValue="5TPtLq2WoiRSae/yaDPnTw==" spinCount="100000" sqref="FQ2032:FR2032" name="Rango2_99_27_30"/>
    <protectedRange algorithmName="SHA-512" hashValue="XZw03RosI/l0z9FxmTtF29EdZ7P+4+ybhqoaAAUmURojSR5XbGfjC4f2i8gMqfY+RI9JvfdCA6PSh9TduXfUxA==" saltValue="5TPtLq2WoiRSae/yaDPnTw==" spinCount="100000" sqref="FU2032" name="Rango2_99_29_27"/>
    <protectedRange algorithmName="SHA-512" hashValue="XZw03RosI/l0z9FxmTtF29EdZ7P+4+ybhqoaAAUmURojSR5XbGfjC4f2i8gMqfY+RI9JvfdCA6PSh9TduXfUxA==" saltValue="5TPtLq2WoiRSae/yaDPnTw==" spinCount="100000" sqref="FW2032:FX2032" name="Rango2_99_31_27"/>
    <protectedRange algorithmName="SHA-512" hashValue="Umj9+5Ys20VQPxBFtc6qE5LtKKSgPKwit+B8dd4XnEUaLfBM2ozpkEC4YxwK0SbBiAHDDex+pY+LomQ0lyuamQ==" saltValue="N2/MCRws+mmA+NXw0axolg==" spinCount="100000" sqref="FY2032" name="Rango2_31_2_2_28"/>
    <protectedRange algorithmName="SHA-512" hashValue="Umj9+5Ys20VQPxBFtc6qE5LtKKSgPKwit+B8dd4XnEUaLfBM2ozpkEC4YxwK0SbBiAHDDex+pY+LomQ0lyuamQ==" saltValue="N2/MCRws+mmA+NXw0axolg==" spinCount="100000" sqref="GB2032" name="Rango2_31_2_4_26"/>
    <protectedRange algorithmName="SHA-512" hashValue="Rgskw+AQdeJ5qbJdarzTa3SCkJfDGziy0Uan5N0F3IWn/H3Z/e+VcB56R7Nes7MPxNHewNP1sSSucVjz3iTLeA==" saltValue="qKZH3DnwaZHBzy3cBZo1qQ==" spinCount="100000" sqref="GF2032" name="Rango2_31_28_1_28"/>
    <protectedRange algorithmName="SHA-512" hashValue="Umj9+5Ys20VQPxBFtc6qE5LtKKSgPKwit+B8dd4XnEUaLfBM2ozpkEC4YxwK0SbBiAHDDex+pY+LomQ0lyuamQ==" saltValue="N2/MCRws+mmA+NXw0axolg==" spinCount="100000" sqref="GE2032" name="Rango2_31_2_5_25"/>
    <protectedRange algorithmName="SHA-512" hashValue="Umj9+5Ys20VQPxBFtc6qE5LtKKSgPKwit+B8dd4XnEUaLfBM2ozpkEC4YxwK0SbBiAHDDex+pY+LomQ0lyuamQ==" saltValue="N2/MCRws+mmA+NXw0axolg==" spinCount="100000" sqref="GJ2032 GH2032 GL2032" name="Rango2_31_2_6_25"/>
    <protectedRange algorithmName="SHA-512" hashValue="XZw03RosI/l0z9FxmTtF29EdZ7P+4+ybhqoaAAUmURojSR5XbGfjC4f2i8gMqfY+RI9JvfdCA6PSh9TduXfUxA==" saltValue="5TPtLq2WoiRSae/yaDPnTw==" spinCount="100000" sqref="GO2032 GM2032 GK2032" name="Rango2_99_36_30"/>
    <protectedRange algorithmName="SHA-512" hashValue="EEHzbvEYwO1eufllBljOz0uf9BJ2ENtvOScQ7IsS321QhYbwKn7qhHKKP8cKj02rTDvVRMWvwQ1ZP0mZWsBprQ==" saltValue="CjXqBRFbKezlWOFV37MnDQ==" spinCount="100000" sqref="GQ2032:GR2032" name="Rango2_30_2_2_29"/>
    <protectedRange algorithmName="SHA-512" hashValue="EEHzbvEYwO1eufllBljOz0uf9BJ2ENtvOScQ7IsS321QhYbwKn7qhHKKP8cKj02rTDvVRMWvwQ1ZP0mZWsBprQ==" saltValue="CjXqBRFbKezlWOFV37MnDQ==" spinCount="100000" sqref="GW2032" name="Rango2_30_2_3_27"/>
    <protectedRange algorithmName="SHA-512" hashValue="XZw03RosI/l0z9FxmTtF29EdZ7P+4+ybhqoaAAUmURojSR5XbGfjC4f2i8gMqfY+RI9JvfdCA6PSh9TduXfUxA==" saltValue="5TPtLq2WoiRSae/yaDPnTw==" spinCount="100000" sqref="GY2032:GZ2032" name="Rango2_99_39_25"/>
    <protectedRange algorithmName="SHA-512" hashValue="XZw03RosI/l0z9FxmTtF29EdZ7P+4+ybhqoaAAUmURojSR5XbGfjC4f2i8gMqfY+RI9JvfdCA6PSh9TduXfUxA==" saltValue="5TPtLq2WoiRSae/yaDPnTw==" spinCount="100000" sqref="HJ2032" name="Rango2_99_40_29"/>
    <protectedRange algorithmName="SHA-512" hashValue="9+DNppQbWrLYYUMoJ+lyQctV2bX3Vq9kZnegLbpjTLP49It2ovUbcartuoQTeXgP+TGpY//7mDH/UQlFCKDGiA==" saltValue="KUnni6YEm00anzSSvyLqQA==" spinCount="100000" sqref="HD2032:HI2032" name="Rango2_39_31"/>
    <protectedRange algorithmName="SHA-512" hashValue="XZw03RosI/l0z9FxmTtF29EdZ7P+4+ybhqoaAAUmURojSR5XbGfjC4f2i8gMqfY+RI9JvfdCA6PSh9TduXfUxA==" saltValue="5TPtLq2WoiRSae/yaDPnTw==" spinCount="100000" sqref="IB2032 HU2032:HZ2032" name="Rango2_99_41_26"/>
    <protectedRange algorithmName="SHA-512" hashValue="9+DNppQbWrLYYUMoJ+lyQctV2bX3Vq9kZnegLbpjTLP49It2ovUbcartuoQTeXgP+TGpY//7mDH/UQlFCKDGiA==" saltValue="KUnni6YEm00anzSSvyLqQA==" spinCount="100000" sqref="HS2032:HT2032" name="Rango2_40_29"/>
    <protectedRange algorithmName="SHA-512" hashValue="XZw03RosI/l0z9FxmTtF29EdZ7P+4+ybhqoaAAUmURojSR5XbGfjC4f2i8gMqfY+RI9JvfdCA6PSh9TduXfUxA==" saltValue="5TPtLq2WoiRSae/yaDPnTw==" spinCount="100000" sqref="IL2032:IM2032" name="Rango2_99_79_18"/>
    <protectedRange algorithmName="SHA-512" hashValue="XZw03RosI/l0z9FxmTtF29EdZ7P+4+ybhqoaAAUmURojSR5XbGfjC4f2i8gMqfY+RI9JvfdCA6PSh9TduXfUxA==" saltValue="5TPtLq2WoiRSae/yaDPnTw==" spinCount="100000" sqref="IO2032" name="Rango2_99_80_36"/>
    <protectedRange algorithmName="SHA-512" hashValue="XZw03RosI/l0z9FxmTtF29EdZ7P+4+ybhqoaAAUmURojSR5XbGfjC4f2i8gMqfY+RI9JvfdCA6PSh9TduXfUxA==" saltValue="5TPtLq2WoiRSae/yaDPnTw==" spinCount="100000" sqref="EA2033:EJ2034" name="Rango2_99_18_32"/>
    <protectedRange algorithmName="SHA-512" hashValue="9+DNppQbWrLYYUMoJ+lyQctV2bX3Vq9kZnegLbpjTLP49It2ovUbcartuoQTeXgP+TGpY//7mDH/UQlFCKDGiA==" saltValue="KUnni6YEm00anzSSvyLqQA==" spinCount="100000" sqref="EN2033:EN2034" name="Rango2_22_27"/>
    <protectedRange algorithmName="SHA-512" hashValue="XZw03RosI/l0z9FxmTtF29EdZ7P+4+ybhqoaAAUmURojSR5XbGfjC4f2i8gMqfY+RI9JvfdCA6PSh9TduXfUxA==" saltValue="5TPtLq2WoiRSae/yaDPnTw==" spinCount="100000" sqref="ER2033:ES2034" name="Rango2_99_20_29"/>
    <protectedRange algorithmName="SHA-512" hashValue="XZw03RosI/l0z9FxmTtF29EdZ7P+4+ybhqoaAAUmURojSR5XbGfjC4f2i8gMqfY+RI9JvfdCA6PSh9TduXfUxA==" saltValue="5TPtLq2WoiRSae/yaDPnTw==" spinCount="100000" sqref="EV2033:EW2034" name="Rango2_99_22_29"/>
    <protectedRange algorithmName="SHA-512" hashValue="9+DNppQbWrLYYUMoJ+lyQctV2bX3Vq9kZnegLbpjTLP49It2ovUbcartuoQTeXgP+TGpY//7mDH/UQlFCKDGiA==" saltValue="KUnni6YEm00anzSSvyLqQA==" spinCount="100000" sqref="FC2033:FC2034" name="Rango2_26_28"/>
    <protectedRange algorithmName="SHA-512" hashValue="XZw03RosI/l0z9FxmTtF29EdZ7P+4+ybhqoaAAUmURojSR5XbGfjC4f2i8gMqfY+RI9JvfdCA6PSh9TduXfUxA==" saltValue="5TPtLq2WoiRSae/yaDPnTw==" spinCount="100000" sqref="FF2033:FF2034" name="Rango2_99_23_32"/>
    <protectedRange algorithmName="SHA-512" hashValue="9+DNppQbWrLYYUMoJ+lyQctV2bX3Vq9kZnegLbpjTLP49It2ovUbcartuoQTeXgP+TGpY//7mDH/UQlFCKDGiA==" saltValue="KUnni6YEm00anzSSvyLqQA==" spinCount="100000" sqref="FH2033:FH2034" name="Rango2_35_29"/>
    <protectedRange algorithmName="SHA-512" hashValue="XZw03RosI/l0z9FxmTtF29EdZ7P+4+ybhqoaAAUmURojSR5XbGfjC4f2i8gMqfY+RI9JvfdCA6PSh9TduXfUxA==" saltValue="5TPtLq2WoiRSae/yaDPnTw==" spinCount="100000" sqref="FQ2033:FR2034" name="Rango2_99_27_31"/>
    <protectedRange algorithmName="SHA-512" hashValue="XZw03RosI/l0z9FxmTtF29EdZ7P+4+ybhqoaAAUmURojSR5XbGfjC4f2i8gMqfY+RI9JvfdCA6PSh9TduXfUxA==" saltValue="5TPtLq2WoiRSae/yaDPnTw==" spinCount="100000" sqref="FU2033:FU2034" name="Rango2_99_29_28"/>
    <protectedRange algorithmName="SHA-512" hashValue="XZw03RosI/l0z9FxmTtF29EdZ7P+4+ybhqoaAAUmURojSR5XbGfjC4f2i8gMqfY+RI9JvfdCA6PSh9TduXfUxA==" saltValue="5TPtLq2WoiRSae/yaDPnTw==" spinCount="100000" sqref="FW2033:FX2034" name="Rango2_99_31_28"/>
    <protectedRange algorithmName="SHA-512" hashValue="Umj9+5Ys20VQPxBFtc6qE5LtKKSgPKwit+B8dd4XnEUaLfBM2ozpkEC4YxwK0SbBiAHDDex+pY+LomQ0lyuamQ==" saltValue="N2/MCRws+mmA+NXw0axolg==" spinCount="100000" sqref="FY2033:FY2034" name="Rango2_31_2_2_29"/>
    <protectedRange algorithmName="SHA-512" hashValue="Umj9+5Ys20VQPxBFtc6qE5LtKKSgPKwit+B8dd4XnEUaLfBM2ozpkEC4YxwK0SbBiAHDDex+pY+LomQ0lyuamQ==" saltValue="N2/MCRws+mmA+NXw0axolg==" spinCount="100000" sqref="GB2034" name="Rango2_31_2_4_27"/>
    <protectedRange algorithmName="SHA-512" hashValue="Rgskw+AQdeJ5qbJdarzTa3SCkJfDGziy0Uan5N0F3IWn/H3Z/e+VcB56R7Nes7MPxNHewNP1sSSucVjz3iTLeA==" saltValue="qKZH3DnwaZHBzy3cBZo1qQ==" spinCount="100000" sqref="GF2033:GF2034" name="Rango2_31_28_1_29"/>
    <protectedRange algorithmName="SHA-512" hashValue="Umj9+5Ys20VQPxBFtc6qE5LtKKSgPKwit+B8dd4XnEUaLfBM2ozpkEC4YxwK0SbBiAHDDex+pY+LomQ0lyuamQ==" saltValue="N2/MCRws+mmA+NXw0axolg==" spinCount="100000" sqref="GE2033:GE2034" name="Rango2_31_2_5_26"/>
    <protectedRange algorithmName="SHA-512" hashValue="Umj9+5Ys20VQPxBFtc6qE5LtKKSgPKwit+B8dd4XnEUaLfBM2ozpkEC4YxwK0SbBiAHDDex+pY+LomQ0lyuamQ==" saltValue="N2/MCRws+mmA+NXw0axolg==" spinCount="100000" sqref="GJ2033:GJ2034 GH2033:GH2034 GL2033:GL2034" name="Rango2_31_2_6_26"/>
    <protectedRange algorithmName="SHA-512" hashValue="XZw03RosI/l0z9FxmTtF29EdZ7P+4+ybhqoaAAUmURojSR5XbGfjC4f2i8gMqfY+RI9JvfdCA6PSh9TduXfUxA==" saltValue="5TPtLq2WoiRSae/yaDPnTw==" spinCount="100000" sqref="GO2033:GO2034 GM2033:GM2034 GK2033:GK2034" name="Rango2_99_36_31"/>
    <protectedRange algorithmName="SHA-512" hashValue="EEHzbvEYwO1eufllBljOz0uf9BJ2ENtvOScQ7IsS321QhYbwKn7qhHKKP8cKj02rTDvVRMWvwQ1ZP0mZWsBprQ==" saltValue="CjXqBRFbKezlWOFV37MnDQ==" spinCount="100000" sqref="GQ2033:GR2034" name="Rango2_30_2_2_30"/>
    <protectedRange algorithmName="SHA-512" hashValue="EEHzbvEYwO1eufllBljOz0uf9BJ2ENtvOScQ7IsS321QhYbwKn7qhHKKP8cKj02rTDvVRMWvwQ1ZP0mZWsBprQ==" saltValue="CjXqBRFbKezlWOFV37MnDQ==" spinCount="100000" sqref="GW2033:GW2034" name="Rango2_30_2_3_28"/>
    <protectedRange algorithmName="SHA-512" hashValue="XZw03RosI/l0z9FxmTtF29EdZ7P+4+ybhqoaAAUmURojSR5XbGfjC4f2i8gMqfY+RI9JvfdCA6PSh9TduXfUxA==" saltValue="5TPtLq2WoiRSae/yaDPnTw==" spinCount="100000" sqref="GY2033:GZ2034" name="Rango2_99_39_26"/>
    <protectedRange algorithmName="SHA-512" hashValue="XZw03RosI/l0z9FxmTtF29EdZ7P+4+ybhqoaAAUmURojSR5XbGfjC4f2i8gMqfY+RI9JvfdCA6PSh9TduXfUxA==" saltValue="5TPtLq2WoiRSae/yaDPnTw==" spinCount="100000" sqref="HJ2033:HJ2034" name="Rango2_99_40_30"/>
    <protectedRange algorithmName="SHA-512" hashValue="9+DNppQbWrLYYUMoJ+lyQctV2bX3Vq9kZnegLbpjTLP49It2ovUbcartuoQTeXgP+TGpY//7mDH/UQlFCKDGiA==" saltValue="KUnni6YEm00anzSSvyLqQA==" spinCount="100000" sqref="HD2033:HI2034" name="Rango2_39_32"/>
    <protectedRange algorithmName="SHA-512" hashValue="XZw03RosI/l0z9FxmTtF29EdZ7P+4+ybhqoaAAUmURojSR5XbGfjC4f2i8gMqfY+RI9JvfdCA6PSh9TduXfUxA==" saltValue="5TPtLq2WoiRSae/yaDPnTw==" spinCount="100000" sqref="IB2033:IB2034 HU2033:HZ2034" name="Rango2_99_41_27"/>
    <protectedRange algorithmName="SHA-512" hashValue="9+DNppQbWrLYYUMoJ+lyQctV2bX3Vq9kZnegLbpjTLP49It2ovUbcartuoQTeXgP+TGpY//7mDH/UQlFCKDGiA==" saltValue="KUnni6YEm00anzSSvyLqQA==" spinCount="100000" sqref="HS2033:HT2034" name="Rango2_40_30"/>
    <protectedRange algorithmName="SHA-512" hashValue="XZw03RosI/l0z9FxmTtF29EdZ7P+4+ybhqoaAAUmURojSR5XbGfjC4f2i8gMqfY+RI9JvfdCA6PSh9TduXfUxA==" saltValue="5TPtLq2WoiRSae/yaDPnTw==" spinCount="100000" sqref="IL2033:IM2034" name="Rango2_99_79_19"/>
    <protectedRange algorithmName="SHA-512" hashValue="XZw03RosI/l0z9FxmTtF29EdZ7P+4+ybhqoaAAUmURojSR5XbGfjC4f2i8gMqfY+RI9JvfdCA6PSh9TduXfUxA==" saltValue="5TPtLq2WoiRSae/yaDPnTw==" spinCount="100000" sqref="IO2033:IO2034" name="Rango2_99_80_37"/>
    <protectedRange algorithmName="SHA-512" hashValue="XZw03RosI/l0z9FxmTtF29EdZ7P+4+ybhqoaAAUmURojSR5XbGfjC4f2i8gMqfY+RI9JvfdCA6PSh9TduXfUxA==" saltValue="5TPtLq2WoiRSae/yaDPnTw==" spinCount="100000" sqref="EA2035:EJ2036" name="Rango2_99_18_33"/>
    <protectedRange algorithmName="SHA-512" hashValue="9+DNppQbWrLYYUMoJ+lyQctV2bX3Vq9kZnegLbpjTLP49It2ovUbcartuoQTeXgP+TGpY//7mDH/UQlFCKDGiA==" saltValue="KUnni6YEm00anzSSvyLqQA==" spinCount="100000" sqref="EN2035:EN2036" name="Rango2_22_28"/>
    <protectedRange algorithmName="SHA-512" hashValue="XZw03RosI/l0z9FxmTtF29EdZ7P+4+ybhqoaAAUmURojSR5XbGfjC4f2i8gMqfY+RI9JvfdCA6PSh9TduXfUxA==" saltValue="5TPtLq2WoiRSae/yaDPnTw==" spinCount="100000" sqref="ER2035:ES2036" name="Rango2_99_20_30"/>
    <protectedRange algorithmName="SHA-512" hashValue="XZw03RosI/l0z9FxmTtF29EdZ7P+4+ybhqoaAAUmURojSR5XbGfjC4f2i8gMqfY+RI9JvfdCA6PSh9TduXfUxA==" saltValue="5TPtLq2WoiRSae/yaDPnTw==" spinCount="100000" sqref="EV2035:EW2036" name="Rango2_99_22_30"/>
    <protectedRange algorithmName="SHA-512" hashValue="9+DNppQbWrLYYUMoJ+lyQctV2bX3Vq9kZnegLbpjTLP49It2ovUbcartuoQTeXgP+TGpY//7mDH/UQlFCKDGiA==" saltValue="KUnni6YEm00anzSSvyLqQA==" spinCount="100000" sqref="FC2035:FC2036" name="Rango2_26_29"/>
    <protectedRange algorithmName="SHA-512" hashValue="XZw03RosI/l0z9FxmTtF29EdZ7P+4+ybhqoaAAUmURojSR5XbGfjC4f2i8gMqfY+RI9JvfdCA6PSh9TduXfUxA==" saltValue="5TPtLq2WoiRSae/yaDPnTw==" spinCount="100000" sqref="FF2035:FF2036" name="Rango2_99_23_33"/>
    <protectedRange algorithmName="SHA-512" hashValue="9+DNppQbWrLYYUMoJ+lyQctV2bX3Vq9kZnegLbpjTLP49It2ovUbcartuoQTeXgP+TGpY//7mDH/UQlFCKDGiA==" saltValue="KUnni6YEm00anzSSvyLqQA==" spinCount="100000" sqref="FH2035:FH2036" name="Rango2_35_30"/>
    <protectedRange algorithmName="SHA-512" hashValue="XZw03RosI/l0z9FxmTtF29EdZ7P+4+ybhqoaAAUmURojSR5XbGfjC4f2i8gMqfY+RI9JvfdCA6PSh9TduXfUxA==" saltValue="5TPtLq2WoiRSae/yaDPnTw==" spinCount="100000" sqref="FQ2035:FR2036" name="Rango2_99_27_32"/>
    <protectedRange algorithmName="SHA-512" hashValue="XZw03RosI/l0z9FxmTtF29EdZ7P+4+ybhqoaAAUmURojSR5XbGfjC4f2i8gMqfY+RI9JvfdCA6PSh9TduXfUxA==" saltValue="5TPtLq2WoiRSae/yaDPnTw==" spinCount="100000" sqref="FU2035:FU2036" name="Rango2_99_29_29"/>
    <protectedRange algorithmName="SHA-512" hashValue="XZw03RosI/l0z9FxmTtF29EdZ7P+4+ybhqoaAAUmURojSR5XbGfjC4f2i8gMqfY+RI9JvfdCA6PSh9TduXfUxA==" saltValue="5TPtLq2WoiRSae/yaDPnTw==" spinCount="100000" sqref="FW2035:FX2036" name="Rango2_99_31_29"/>
    <protectedRange algorithmName="SHA-512" hashValue="Umj9+5Ys20VQPxBFtc6qE5LtKKSgPKwit+B8dd4XnEUaLfBM2ozpkEC4YxwK0SbBiAHDDex+pY+LomQ0lyuamQ==" saltValue="N2/MCRws+mmA+NXw0axolg==" spinCount="100000" sqref="FY2035:FY2036" name="Rango2_31_2_2_30"/>
    <protectedRange algorithmName="SHA-512" hashValue="Rgskw+AQdeJ5qbJdarzTa3SCkJfDGziy0Uan5N0F3IWn/H3Z/e+VcB56R7Nes7MPxNHewNP1sSSucVjz3iTLeA==" saltValue="qKZH3DnwaZHBzy3cBZo1qQ==" spinCount="100000" sqref="GF2035:GF2036" name="Rango2_31_28_1_30"/>
    <protectedRange algorithmName="SHA-512" hashValue="Umj9+5Ys20VQPxBFtc6qE5LtKKSgPKwit+B8dd4XnEUaLfBM2ozpkEC4YxwK0SbBiAHDDex+pY+LomQ0lyuamQ==" saltValue="N2/MCRws+mmA+NXw0axolg==" spinCount="100000" sqref="GE2035:GE2036" name="Rango2_31_2_5_27"/>
    <protectedRange algorithmName="SHA-512" hashValue="Umj9+5Ys20VQPxBFtc6qE5LtKKSgPKwit+B8dd4XnEUaLfBM2ozpkEC4YxwK0SbBiAHDDex+pY+LomQ0lyuamQ==" saltValue="N2/MCRws+mmA+NXw0axolg==" spinCount="100000" sqref="GJ2035:GJ2036 GH2035:GH2036 GL2035:GL2036" name="Rango2_31_2_6_27"/>
    <protectedRange algorithmName="SHA-512" hashValue="XZw03RosI/l0z9FxmTtF29EdZ7P+4+ybhqoaAAUmURojSR5XbGfjC4f2i8gMqfY+RI9JvfdCA6PSh9TduXfUxA==" saltValue="5TPtLq2WoiRSae/yaDPnTw==" spinCount="100000" sqref="GO2035:GO2036 GM2035:GM2036 GK2035:GK2036" name="Rango2_99_36_32"/>
    <protectedRange algorithmName="SHA-512" hashValue="EEHzbvEYwO1eufllBljOz0uf9BJ2ENtvOScQ7IsS321QhYbwKn7qhHKKP8cKj02rTDvVRMWvwQ1ZP0mZWsBprQ==" saltValue="CjXqBRFbKezlWOFV37MnDQ==" spinCount="100000" sqref="GQ2035:GR2036" name="Rango2_30_2_2_31"/>
    <protectedRange algorithmName="SHA-512" hashValue="EEHzbvEYwO1eufllBljOz0uf9BJ2ENtvOScQ7IsS321QhYbwKn7qhHKKP8cKj02rTDvVRMWvwQ1ZP0mZWsBprQ==" saltValue="CjXqBRFbKezlWOFV37MnDQ==" spinCount="100000" sqref="GW2035:GW2036" name="Rango2_30_2_3_29"/>
    <protectedRange algorithmName="SHA-512" hashValue="XZw03RosI/l0z9FxmTtF29EdZ7P+4+ybhqoaAAUmURojSR5XbGfjC4f2i8gMqfY+RI9JvfdCA6PSh9TduXfUxA==" saltValue="5TPtLq2WoiRSae/yaDPnTw==" spinCount="100000" sqref="GY2035:GZ2036" name="Rango2_99_39_27"/>
    <protectedRange algorithmName="SHA-512" hashValue="XZw03RosI/l0z9FxmTtF29EdZ7P+4+ybhqoaAAUmURojSR5XbGfjC4f2i8gMqfY+RI9JvfdCA6PSh9TduXfUxA==" saltValue="5TPtLq2WoiRSae/yaDPnTw==" spinCount="100000" sqref="HJ2035:HJ2036" name="Rango2_99_40_31"/>
    <protectedRange algorithmName="SHA-512" hashValue="9+DNppQbWrLYYUMoJ+lyQctV2bX3Vq9kZnegLbpjTLP49It2ovUbcartuoQTeXgP+TGpY//7mDH/UQlFCKDGiA==" saltValue="KUnni6YEm00anzSSvyLqQA==" spinCount="100000" sqref="HD2035:HI2036" name="Rango2_39_33"/>
    <protectedRange algorithmName="SHA-512" hashValue="XZw03RosI/l0z9FxmTtF29EdZ7P+4+ybhqoaAAUmURojSR5XbGfjC4f2i8gMqfY+RI9JvfdCA6PSh9TduXfUxA==" saltValue="5TPtLq2WoiRSae/yaDPnTw==" spinCount="100000" sqref="IB2035:IB2036 HU2035:HZ2036" name="Rango2_99_41_28"/>
    <protectedRange algorithmName="SHA-512" hashValue="9+DNppQbWrLYYUMoJ+lyQctV2bX3Vq9kZnegLbpjTLP49It2ovUbcartuoQTeXgP+TGpY//7mDH/UQlFCKDGiA==" saltValue="KUnni6YEm00anzSSvyLqQA==" spinCount="100000" sqref="HS2035:HT2036" name="Rango2_40_31"/>
    <protectedRange algorithmName="SHA-512" hashValue="XZw03RosI/l0z9FxmTtF29EdZ7P+4+ybhqoaAAUmURojSR5XbGfjC4f2i8gMqfY+RI9JvfdCA6PSh9TduXfUxA==" saltValue="5TPtLq2WoiRSae/yaDPnTw==" spinCount="100000" sqref="IL2035:IM2036" name="Rango2_99_79_20"/>
    <protectedRange algorithmName="SHA-512" hashValue="XZw03RosI/l0z9FxmTtF29EdZ7P+4+ybhqoaAAUmURojSR5XbGfjC4f2i8gMqfY+RI9JvfdCA6PSh9TduXfUxA==" saltValue="5TPtLq2WoiRSae/yaDPnTw==" spinCount="100000" sqref="IO2035:IO2036" name="Rango2_99_80_38"/>
    <protectedRange algorithmName="SHA-512" hashValue="XZw03RosI/l0z9FxmTtF29EdZ7P+4+ybhqoaAAUmURojSR5XbGfjC4f2i8gMqfY+RI9JvfdCA6PSh9TduXfUxA==" saltValue="5TPtLq2WoiRSae/yaDPnTw==" spinCount="100000" sqref="EA2037:EJ2037" name="Rango2_99_18_34"/>
    <protectedRange algorithmName="SHA-512" hashValue="9+DNppQbWrLYYUMoJ+lyQctV2bX3Vq9kZnegLbpjTLP49It2ovUbcartuoQTeXgP+TGpY//7mDH/UQlFCKDGiA==" saltValue="KUnni6YEm00anzSSvyLqQA==" spinCount="100000" sqref="EN2037" name="Rango2_22_29"/>
    <protectedRange algorithmName="SHA-512" hashValue="XZw03RosI/l0z9FxmTtF29EdZ7P+4+ybhqoaAAUmURojSR5XbGfjC4f2i8gMqfY+RI9JvfdCA6PSh9TduXfUxA==" saltValue="5TPtLq2WoiRSae/yaDPnTw==" spinCount="100000" sqref="ER2037:ES2037" name="Rango2_99_20_31"/>
    <protectedRange algorithmName="SHA-512" hashValue="XZw03RosI/l0z9FxmTtF29EdZ7P+4+ybhqoaAAUmURojSR5XbGfjC4f2i8gMqfY+RI9JvfdCA6PSh9TduXfUxA==" saltValue="5TPtLq2WoiRSae/yaDPnTw==" spinCount="100000" sqref="EV2037:EW2037" name="Rango2_99_22_31"/>
    <protectedRange algorithmName="SHA-512" hashValue="9+DNppQbWrLYYUMoJ+lyQctV2bX3Vq9kZnegLbpjTLP49It2ovUbcartuoQTeXgP+TGpY//7mDH/UQlFCKDGiA==" saltValue="KUnni6YEm00anzSSvyLqQA==" spinCount="100000" sqref="FC2037" name="Rango2_26_30"/>
    <protectedRange algorithmName="SHA-512" hashValue="XZw03RosI/l0z9FxmTtF29EdZ7P+4+ybhqoaAAUmURojSR5XbGfjC4f2i8gMqfY+RI9JvfdCA6PSh9TduXfUxA==" saltValue="5TPtLq2WoiRSae/yaDPnTw==" spinCount="100000" sqref="FF2037" name="Rango2_99_23_34"/>
    <protectedRange algorithmName="SHA-512" hashValue="9+DNppQbWrLYYUMoJ+lyQctV2bX3Vq9kZnegLbpjTLP49It2ovUbcartuoQTeXgP+TGpY//7mDH/UQlFCKDGiA==" saltValue="KUnni6YEm00anzSSvyLqQA==" spinCount="100000" sqref="FH2037" name="Rango2_35_31"/>
    <protectedRange algorithmName="SHA-512" hashValue="XZw03RosI/l0z9FxmTtF29EdZ7P+4+ybhqoaAAUmURojSR5XbGfjC4f2i8gMqfY+RI9JvfdCA6PSh9TduXfUxA==" saltValue="5TPtLq2WoiRSae/yaDPnTw==" spinCount="100000" sqref="FQ2037:FR2037" name="Rango2_99_27_33"/>
    <protectedRange algorithmName="SHA-512" hashValue="XZw03RosI/l0z9FxmTtF29EdZ7P+4+ybhqoaAAUmURojSR5XbGfjC4f2i8gMqfY+RI9JvfdCA6PSh9TduXfUxA==" saltValue="5TPtLq2WoiRSae/yaDPnTw==" spinCount="100000" sqref="FU2037" name="Rango2_99_29_30"/>
    <protectedRange algorithmName="SHA-512" hashValue="XZw03RosI/l0z9FxmTtF29EdZ7P+4+ybhqoaAAUmURojSR5XbGfjC4f2i8gMqfY+RI9JvfdCA6PSh9TduXfUxA==" saltValue="5TPtLq2WoiRSae/yaDPnTw==" spinCount="100000" sqref="FW2037:FX2037" name="Rango2_99_31_30"/>
    <protectedRange algorithmName="SHA-512" hashValue="Umj9+5Ys20VQPxBFtc6qE5LtKKSgPKwit+B8dd4XnEUaLfBM2ozpkEC4YxwK0SbBiAHDDex+pY+LomQ0lyuamQ==" saltValue="N2/MCRws+mmA+NXw0axolg==" spinCount="100000" sqref="FY2037" name="Rango2_31_2_2_31"/>
    <protectedRange algorithmName="SHA-512" hashValue="Umj9+5Ys20VQPxBFtc6qE5LtKKSgPKwit+B8dd4XnEUaLfBM2ozpkEC4YxwK0SbBiAHDDex+pY+LomQ0lyuamQ==" saltValue="N2/MCRws+mmA+NXw0axolg==" spinCount="100000" sqref="GB2037" name="Rango2_31_2_4_29"/>
    <protectedRange algorithmName="SHA-512" hashValue="Rgskw+AQdeJ5qbJdarzTa3SCkJfDGziy0Uan5N0F3IWn/H3Z/e+VcB56R7Nes7MPxNHewNP1sSSucVjz3iTLeA==" saltValue="qKZH3DnwaZHBzy3cBZo1qQ==" spinCount="100000" sqref="GF2037" name="Rango2_31_28_1_31"/>
    <protectedRange algorithmName="SHA-512" hashValue="Umj9+5Ys20VQPxBFtc6qE5LtKKSgPKwit+B8dd4XnEUaLfBM2ozpkEC4YxwK0SbBiAHDDex+pY+LomQ0lyuamQ==" saltValue="N2/MCRws+mmA+NXw0axolg==" spinCount="100000" sqref="GE2037" name="Rango2_31_2_5_28"/>
    <protectedRange algorithmName="SHA-512" hashValue="Umj9+5Ys20VQPxBFtc6qE5LtKKSgPKwit+B8dd4XnEUaLfBM2ozpkEC4YxwK0SbBiAHDDex+pY+LomQ0lyuamQ==" saltValue="N2/MCRws+mmA+NXw0axolg==" spinCount="100000" sqref="GJ2037 GH2037 GL2037" name="Rango2_31_2_6_28"/>
    <protectedRange algorithmName="SHA-512" hashValue="XZw03RosI/l0z9FxmTtF29EdZ7P+4+ybhqoaAAUmURojSR5XbGfjC4f2i8gMqfY+RI9JvfdCA6PSh9TduXfUxA==" saltValue="5TPtLq2WoiRSae/yaDPnTw==" spinCount="100000" sqref="GO2037 GM2037 GK2037" name="Rango2_99_36_33"/>
    <protectedRange algorithmName="SHA-512" hashValue="EEHzbvEYwO1eufllBljOz0uf9BJ2ENtvOScQ7IsS321QhYbwKn7qhHKKP8cKj02rTDvVRMWvwQ1ZP0mZWsBprQ==" saltValue="CjXqBRFbKezlWOFV37MnDQ==" spinCount="100000" sqref="GQ2037:GR2037" name="Rango2_30_2_2_32"/>
    <protectedRange algorithmName="SHA-512" hashValue="EEHzbvEYwO1eufllBljOz0uf9BJ2ENtvOScQ7IsS321QhYbwKn7qhHKKP8cKj02rTDvVRMWvwQ1ZP0mZWsBprQ==" saltValue="CjXqBRFbKezlWOFV37MnDQ==" spinCount="100000" sqref="GW2037" name="Rango2_30_2_3_30"/>
    <protectedRange algorithmName="SHA-512" hashValue="XZw03RosI/l0z9FxmTtF29EdZ7P+4+ybhqoaAAUmURojSR5XbGfjC4f2i8gMqfY+RI9JvfdCA6PSh9TduXfUxA==" saltValue="5TPtLq2WoiRSae/yaDPnTw==" spinCount="100000" sqref="GY2037:GZ2037" name="Rango2_99_39_28"/>
    <protectedRange algorithmName="SHA-512" hashValue="XZw03RosI/l0z9FxmTtF29EdZ7P+4+ybhqoaAAUmURojSR5XbGfjC4f2i8gMqfY+RI9JvfdCA6PSh9TduXfUxA==" saltValue="5TPtLq2WoiRSae/yaDPnTw==" spinCount="100000" sqref="HJ2037" name="Rango2_99_40_32"/>
    <protectedRange algorithmName="SHA-512" hashValue="9+DNppQbWrLYYUMoJ+lyQctV2bX3Vq9kZnegLbpjTLP49It2ovUbcartuoQTeXgP+TGpY//7mDH/UQlFCKDGiA==" saltValue="KUnni6YEm00anzSSvyLqQA==" spinCount="100000" sqref="HD2037:HI2037" name="Rango2_39_34"/>
    <protectedRange algorithmName="SHA-512" hashValue="XZw03RosI/l0z9FxmTtF29EdZ7P+4+ybhqoaAAUmURojSR5XbGfjC4f2i8gMqfY+RI9JvfdCA6PSh9TduXfUxA==" saltValue="5TPtLq2WoiRSae/yaDPnTw==" spinCount="100000" sqref="IB2037 HU2037:HZ2037" name="Rango2_99_41_29"/>
    <protectedRange algorithmName="SHA-512" hashValue="9+DNppQbWrLYYUMoJ+lyQctV2bX3Vq9kZnegLbpjTLP49It2ovUbcartuoQTeXgP+TGpY//7mDH/UQlFCKDGiA==" saltValue="KUnni6YEm00anzSSvyLqQA==" spinCount="100000" sqref="HS2037:HT2037" name="Rango2_40_32"/>
    <protectedRange algorithmName="SHA-512" hashValue="XZw03RosI/l0z9FxmTtF29EdZ7P+4+ybhqoaAAUmURojSR5XbGfjC4f2i8gMqfY+RI9JvfdCA6PSh9TduXfUxA==" saltValue="5TPtLq2WoiRSae/yaDPnTw==" spinCount="100000" sqref="IL2037:IM2037" name="Rango2_99_79_21"/>
    <protectedRange algorithmName="SHA-512" hashValue="XZw03RosI/l0z9FxmTtF29EdZ7P+4+ybhqoaAAUmURojSR5XbGfjC4f2i8gMqfY+RI9JvfdCA6PSh9TduXfUxA==" saltValue="5TPtLq2WoiRSae/yaDPnTw==" spinCount="100000" sqref="IO2037" name="Rango2_99_80_39"/>
    <protectedRange algorithmName="SHA-512" hashValue="XZw03RosI/l0z9FxmTtF29EdZ7P+4+ybhqoaAAUmURojSR5XbGfjC4f2i8gMqfY+RI9JvfdCA6PSh9TduXfUxA==" saltValue="5TPtLq2WoiRSae/yaDPnTw==" spinCount="100000" sqref="EA2038:EJ2038" name="Rango2_99_18_35"/>
    <protectedRange algorithmName="SHA-512" hashValue="9+DNppQbWrLYYUMoJ+lyQctV2bX3Vq9kZnegLbpjTLP49It2ovUbcartuoQTeXgP+TGpY//7mDH/UQlFCKDGiA==" saltValue="KUnni6YEm00anzSSvyLqQA==" spinCount="100000" sqref="EN2038" name="Rango2_22_30"/>
    <protectedRange algorithmName="SHA-512" hashValue="XZw03RosI/l0z9FxmTtF29EdZ7P+4+ybhqoaAAUmURojSR5XbGfjC4f2i8gMqfY+RI9JvfdCA6PSh9TduXfUxA==" saltValue="5TPtLq2WoiRSae/yaDPnTw==" spinCount="100000" sqref="ER2038:ES2038" name="Rango2_99_20_32"/>
    <protectedRange algorithmName="SHA-512" hashValue="XZw03RosI/l0z9FxmTtF29EdZ7P+4+ybhqoaAAUmURojSR5XbGfjC4f2i8gMqfY+RI9JvfdCA6PSh9TduXfUxA==" saltValue="5TPtLq2WoiRSae/yaDPnTw==" spinCount="100000" sqref="EV2038:EW2038" name="Rango2_99_22_32"/>
    <protectedRange algorithmName="SHA-512" hashValue="9+DNppQbWrLYYUMoJ+lyQctV2bX3Vq9kZnegLbpjTLP49It2ovUbcartuoQTeXgP+TGpY//7mDH/UQlFCKDGiA==" saltValue="KUnni6YEm00anzSSvyLqQA==" spinCount="100000" sqref="FC2038" name="Rango2_26_31"/>
    <protectedRange algorithmName="SHA-512" hashValue="XZw03RosI/l0z9FxmTtF29EdZ7P+4+ybhqoaAAUmURojSR5XbGfjC4f2i8gMqfY+RI9JvfdCA6PSh9TduXfUxA==" saltValue="5TPtLq2WoiRSae/yaDPnTw==" spinCount="100000" sqref="FF2038" name="Rango2_99_23_35"/>
    <protectedRange algorithmName="SHA-512" hashValue="9+DNppQbWrLYYUMoJ+lyQctV2bX3Vq9kZnegLbpjTLP49It2ovUbcartuoQTeXgP+TGpY//7mDH/UQlFCKDGiA==" saltValue="KUnni6YEm00anzSSvyLqQA==" spinCount="100000" sqref="FH2038" name="Rango2_35_32"/>
    <protectedRange algorithmName="SHA-512" hashValue="XZw03RosI/l0z9FxmTtF29EdZ7P+4+ybhqoaAAUmURojSR5XbGfjC4f2i8gMqfY+RI9JvfdCA6PSh9TduXfUxA==" saltValue="5TPtLq2WoiRSae/yaDPnTw==" spinCount="100000" sqref="FQ2038:FR2038" name="Rango2_99_27_34"/>
    <protectedRange algorithmName="SHA-512" hashValue="XZw03RosI/l0z9FxmTtF29EdZ7P+4+ybhqoaAAUmURojSR5XbGfjC4f2i8gMqfY+RI9JvfdCA6PSh9TduXfUxA==" saltValue="5TPtLq2WoiRSae/yaDPnTw==" spinCount="100000" sqref="FU2038" name="Rango2_99_29_31"/>
    <protectedRange algorithmName="SHA-512" hashValue="XZw03RosI/l0z9FxmTtF29EdZ7P+4+ybhqoaAAUmURojSR5XbGfjC4f2i8gMqfY+RI9JvfdCA6PSh9TduXfUxA==" saltValue="5TPtLq2WoiRSae/yaDPnTw==" spinCount="100000" sqref="FW2038:FX2038" name="Rango2_99_31_31"/>
    <protectedRange algorithmName="SHA-512" hashValue="Umj9+5Ys20VQPxBFtc6qE5LtKKSgPKwit+B8dd4XnEUaLfBM2ozpkEC4YxwK0SbBiAHDDex+pY+LomQ0lyuamQ==" saltValue="N2/MCRws+mmA+NXw0axolg==" spinCount="100000" sqref="FY2038" name="Rango2_31_2_2_32"/>
    <protectedRange algorithmName="SHA-512" hashValue="Rgskw+AQdeJ5qbJdarzTa3SCkJfDGziy0Uan5N0F3IWn/H3Z/e+VcB56R7Nes7MPxNHewNP1sSSucVjz3iTLeA==" saltValue="qKZH3DnwaZHBzy3cBZo1qQ==" spinCount="100000" sqref="GF2038" name="Rango2_31_28_1_32"/>
    <protectedRange algorithmName="SHA-512" hashValue="Umj9+5Ys20VQPxBFtc6qE5LtKKSgPKwit+B8dd4XnEUaLfBM2ozpkEC4YxwK0SbBiAHDDex+pY+LomQ0lyuamQ==" saltValue="N2/MCRws+mmA+NXw0axolg==" spinCount="100000" sqref="GE2038" name="Rango2_31_2_5_29"/>
    <protectedRange algorithmName="SHA-512" hashValue="Umj9+5Ys20VQPxBFtc6qE5LtKKSgPKwit+B8dd4XnEUaLfBM2ozpkEC4YxwK0SbBiAHDDex+pY+LomQ0lyuamQ==" saltValue="N2/MCRws+mmA+NXw0axolg==" spinCount="100000" sqref="GJ2038 GH2038 GL2038" name="Rango2_31_2_6_29"/>
    <protectedRange algorithmName="SHA-512" hashValue="XZw03RosI/l0z9FxmTtF29EdZ7P+4+ybhqoaAAUmURojSR5XbGfjC4f2i8gMqfY+RI9JvfdCA6PSh9TduXfUxA==" saltValue="5TPtLq2WoiRSae/yaDPnTw==" spinCount="100000" sqref="GO2038 GM2038 GK2038" name="Rango2_99_36_34"/>
    <protectedRange algorithmName="SHA-512" hashValue="EEHzbvEYwO1eufllBljOz0uf9BJ2ENtvOScQ7IsS321QhYbwKn7qhHKKP8cKj02rTDvVRMWvwQ1ZP0mZWsBprQ==" saltValue="CjXqBRFbKezlWOFV37MnDQ==" spinCount="100000" sqref="GQ2038:GR2038" name="Rango2_30_2_2_33"/>
    <protectedRange algorithmName="SHA-512" hashValue="EEHzbvEYwO1eufllBljOz0uf9BJ2ENtvOScQ7IsS321QhYbwKn7qhHKKP8cKj02rTDvVRMWvwQ1ZP0mZWsBprQ==" saltValue="CjXqBRFbKezlWOFV37MnDQ==" spinCount="100000" sqref="GW2038" name="Rango2_30_2_3_31"/>
    <protectedRange algorithmName="SHA-512" hashValue="XZw03RosI/l0z9FxmTtF29EdZ7P+4+ybhqoaAAUmURojSR5XbGfjC4f2i8gMqfY+RI9JvfdCA6PSh9TduXfUxA==" saltValue="5TPtLq2WoiRSae/yaDPnTw==" spinCount="100000" sqref="GY2038:GZ2038" name="Rango2_99_39_29"/>
    <protectedRange algorithmName="SHA-512" hashValue="XZw03RosI/l0z9FxmTtF29EdZ7P+4+ybhqoaAAUmURojSR5XbGfjC4f2i8gMqfY+RI9JvfdCA6PSh9TduXfUxA==" saltValue="5TPtLq2WoiRSae/yaDPnTw==" spinCount="100000" sqref="HJ2038" name="Rango2_99_40_33"/>
    <protectedRange algorithmName="SHA-512" hashValue="9+DNppQbWrLYYUMoJ+lyQctV2bX3Vq9kZnegLbpjTLP49It2ovUbcartuoQTeXgP+TGpY//7mDH/UQlFCKDGiA==" saltValue="KUnni6YEm00anzSSvyLqQA==" spinCount="100000" sqref="HD2038:HI2038" name="Rango2_39_35"/>
    <protectedRange algorithmName="SHA-512" hashValue="XZw03RosI/l0z9FxmTtF29EdZ7P+4+ybhqoaAAUmURojSR5XbGfjC4f2i8gMqfY+RI9JvfdCA6PSh9TduXfUxA==" saltValue="5TPtLq2WoiRSae/yaDPnTw==" spinCount="100000" sqref="IB2038 HU2038:HZ2038" name="Rango2_99_41_30"/>
    <protectedRange algorithmName="SHA-512" hashValue="9+DNppQbWrLYYUMoJ+lyQctV2bX3Vq9kZnegLbpjTLP49It2ovUbcartuoQTeXgP+TGpY//7mDH/UQlFCKDGiA==" saltValue="KUnni6YEm00anzSSvyLqQA==" spinCount="100000" sqref="HS2038:HT2038" name="Rango2_40_33"/>
    <protectedRange algorithmName="SHA-512" hashValue="XZw03RosI/l0z9FxmTtF29EdZ7P+4+ybhqoaAAUmURojSR5XbGfjC4f2i8gMqfY+RI9JvfdCA6PSh9TduXfUxA==" saltValue="5TPtLq2WoiRSae/yaDPnTw==" spinCount="100000" sqref="IL2038:IM2038" name="Rango2_99_79_22"/>
    <protectedRange algorithmName="SHA-512" hashValue="XZw03RosI/l0z9FxmTtF29EdZ7P+4+ybhqoaAAUmURojSR5XbGfjC4f2i8gMqfY+RI9JvfdCA6PSh9TduXfUxA==" saltValue="5TPtLq2WoiRSae/yaDPnTw==" spinCount="100000" sqref="IO2038" name="Rango2_99_80_40"/>
    <protectedRange algorithmName="SHA-512" hashValue="XZw03RosI/l0z9FxmTtF29EdZ7P+4+ybhqoaAAUmURojSR5XbGfjC4f2i8gMqfY+RI9JvfdCA6PSh9TduXfUxA==" saltValue="5TPtLq2WoiRSae/yaDPnTw==" spinCount="100000" sqref="EA2039:EJ2039" name="Rango2_99_18_36"/>
    <protectedRange algorithmName="SHA-512" hashValue="9+DNppQbWrLYYUMoJ+lyQctV2bX3Vq9kZnegLbpjTLP49It2ovUbcartuoQTeXgP+TGpY//7mDH/UQlFCKDGiA==" saltValue="KUnni6YEm00anzSSvyLqQA==" spinCount="100000" sqref="EN2039" name="Rango2_22_31"/>
    <protectedRange algorithmName="SHA-512" hashValue="XZw03RosI/l0z9FxmTtF29EdZ7P+4+ybhqoaAAUmURojSR5XbGfjC4f2i8gMqfY+RI9JvfdCA6PSh9TduXfUxA==" saltValue="5TPtLq2WoiRSae/yaDPnTw==" spinCount="100000" sqref="ER2039:ES2039" name="Rango2_99_20_33"/>
    <protectedRange algorithmName="SHA-512" hashValue="XZw03RosI/l0z9FxmTtF29EdZ7P+4+ybhqoaAAUmURojSR5XbGfjC4f2i8gMqfY+RI9JvfdCA6PSh9TduXfUxA==" saltValue="5TPtLq2WoiRSae/yaDPnTw==" spinCount="100000" sqref="EV2039:EW2039" name="Rango2_99_22_33"/>
    <protectedRange algorithmName="SHA-512" hashValue="9+DNppQbWrLYYUMoJ+lyQctV2bX3Vq9kZnegLbpjTLP49It2ovUbcartuoQTeXgP+TGpY//7mDH/UQlFCKDGiA==" saltValue="KUnni6YEm00anzSSvyLqQA==" spinCount="100000" sqref="FC2039" name="Rango2_26_32"/>
    <protectedRange algorithmName="SHA-512" hashValue="XZw03RosI/l0z9FxmTtF29EdZ7P+4+ybhqoaAAUmURojSR5XbGfjC4f2i8gMqfY+RI9JvfdCA6PSh9TduXfUxA==" saltValue="5TPtLq2WoiRSae/yaDPnTw==" spinCount="100000" sqref="FF2039" name="Rango2_99_23_36"/>
    <protectedRange algorithmName="SHA-512" hashValue="9+DNppQbWrLYYUMoJ+lyQctV2bX3Vq9kZnegLbpjTLP49It2ovUbcartuoQTeXgP+TGpY//7mDH/UQlFCKDGiA==" saltValue="KUnni6YEm00anzSSvyLqQA==" spinCount="100000" sqref="FH2039" name="Rango2_35_33"/>
    <protectedRange algorithmName="SHA-512" hashValue="XZw03RosI/l0z9FxmTtF29EdZ7P+4+ybhqoaAAUmURojSR5XbGfjC4f2i8gMqfY+RI9JvfdCA6PSh9TduXfUxA==" saltValue="5TPtLq2WoiRSae/yaDPnTw==" spinCount="100000" sqref="FQ2039:FR2039" name="Rango2_99_27_35"/>
    <protectedRange algorithmName="SHA-512" hashValue="XZw03RosI/l0z9FxmTtF29EdZ7P+4+ybhqoaAAUmURojSR5XbGfjC4f2i8gMqfY+RI9JvfdCA6PSh9TduXfUxA==" saltValue="5TPtLq2WoiRSae/yaDPnTw==" spinCount="100000" sqref="FU2039" name="Rango2_99_29_32"/>
    <protectedRange algorithmName="SHA-512" hashValue="XZw03RosI/l0z9FxmTtF29EdZ7P+4+ybhqoaAAUmURojSR5XbGfjC4f2i8gMqfY+RI9JvfdCA6PSh9TduXfUxA==" saltValue="5TPtLq2WoiRSae/yaDPnTw==" spinCount="100000" sqref="FW2039:FX2039" name="Rango2_99_31_32"/>
    <protectedRange algorithmName="SHA-512" hashValue="Umj9+5Ys20VQPxBFtc6qE5LtKKSgPKwit+B8dd4XnEUaLfBM2ozpkEC4YxwK0SbBiAHDDex+pY+LomQ0lyuamQ==" saltValue="N2/MCRws+mmA+NXw0axolg==" spinCount="100000" sqref="FY2039" name="Rango2_31_2_2_33"/>
    <protectedRange algorithmName="SHA-512" hashValue="Umj9+5Ys20VQPxBFtc6qE5LtKKSgPKwit+B8dd4XnEUaLfBM2ozpkEC4YxwK0SbBiAHDDex+pY+LomQ0lyuamQ==" saltValue="N2/MCRws+mmA+NXw0axolg==" spinCount="100000" sqref="GB2039" name="Rango2_31_2_4_31"/>
    <protectedRange algorithmName="SHA-512" hashValue="Rgskw+AQdeJ5qbJdarzTa3SCkJfDGziy0Uan5N0F3IWn/H3Z/e+VcB56R7Nes7MPxNHewNP1sSSucVjz3iTLeA==" saltValue="qKZH3DnwaZHBzy3cBZo1qQ==" spinCount="100000" sqref="GF2039" name="Rango2_31_28_1_33"/>
    <protectedRange algorithmName="SHA-512" hashValue="Umj9+5Ys20VQPxBFtc6qE5LtKKSgPKwit+B8dd4XnEUaLfBM2ozpkEC4YxwK0SbBiAHDDex+pY+LomQ0lyuamQ==" saltValue="N2/MCRws+mmA+NXw0axolg==" spinCount="100000" sqref="GE2039" name="Rango2_31_2_5_30"/>
    <protectedRange algorithmName="SHA-512" hashValue="Umj9+5Ys20VQPxBFtc6qE5LtKKSgPKwit+B8dd4XnEUaLfBM2ozpkEC4YxwK0SbBiAHDDex+pY+LomQ0lyuamQ==" saltValue="N2/MCRws+mmA+NXw0axolg==" spinCount="100000" sqref="GJ2039 GH2039 GL2039" name="Rango2_31_2_6_30"/>
    <protectedRange algorithmName="SHA-512" hashValue="XZw03RosI/l0z9FxmTtF29EdZ7P+4+ybhqoaAAUmURojSR5XbGfjC4f2i8gMqfY+RI9JvfdCA6PSh9TduXfUxA==" saltValue="5TPtLq2WoiRSae/yaDPnTw==" spinCount="100000" sqref="GO2039 GM2039 GK2039" name="Rango2_99_36_35"/>
    <protectedRange algorithmName="SHA-512" hashValue="EEHzbvEYwO1eufllBljOz0uf9BJ2ENtvOScQ7IsS321QhYbwKn7qhHKKP8cKj02rTDvVRMWvwQ1ZP0mZWsBprQ==" saltValue="CjXqBRFbKezlWOFV37MnDQ==" spinCount="100000" sqref="GQ2039:GR2039" name="Rango2_30_2_2_34"/>
    <protectedRange algorithmName="SHA-512" hashValue="EEHzbvEYwO1eufllBljOz0uf9BJ2ENtvOScQ7IsS321QhYbwKn7qhHKKP8cKj02rTDvVRMWvwQ1ZP0mZWsBprQ==" saltValue="CjXqBRFbKezlWOFV37MnDQ==" spinCount="100000" sqref="GW2039" name="Rango2_30_2_3_32"/>
    <protectedRange algorithmName="SHA-512" hashValue="XZw03RosI/l0z9FxmTtF29EdZ7P+4+ybhqoaAAUmURojSR5XbGfjC4f2i8gMqfY+RI9JvfdCA6PSh9TduXfUxA==" saltValue="5TPtLq2WoiRSae/yaDPnTw==" spinCount="100000" sqref="GY2039:GZ2039" name="Rango2_99_39_30"/>
    <protectedRange algorithmName="SHA-512" hashValue="XZw03RosI/l0z9FxmTtF29EdZ7P+4+ybhqoaAAUmURojSR5XbGfjC4f2i8gMqfY+RI9JvfdCA6PSh9TduXfUxA==" saltValue="5TPtLq2WoiRSae/yaDPnTw==" spinCount="100000" sqref="HJ2039" name="Rango2_99_40_34"/>
    <protectedRange algorithmName="SHA-512" hashValue="9+DNppQbWrLYYUMoJ+lyQctV2bX3Vq9kZnegLbpjTLP49It2ovUbcartuoQTeXgP+TGpY//7mDH/UQlFCKDGiA==" saltValue="KUnni6YEm00anzSSvyLqQA==" spinCount="100000" sqref="HD2039:HI2039" name="Rango2_39_36"/>
    <protectedRange algorithmName="SHA-512" hashValue="XZw03RosI/l0z9FxmTtF29EdZ7P+4+ybhqoaAAUmURojSR5XbGfjC4f2i8gMqfY+RI9JvfdCA6PSh9TduXfUxA==" saltValue="5TPtLq2WoiRSae/yaDPnTw==" spinCount="100000" sqref="IB2039 HU2039:HZ2039" name="Rango2_99_41_31"/>
    <protectedRange algorithmName="SHA-512" hashValue="9+DNppQbWrLYYUMoJ+lyQctV2bX3Vq9kZnegLbpjTLP49It2ovUbcartuoQTeXgP+TGpY//7mDH/UQlFCKDGiA==" saltValue="KUnni6YEm00anzSSvyLqQA==" spinCount="100000" sqref="HS2039:HT2039" name="Rango2_40_34"/>
    <protectedRange algorithmName="SHA-512" hashValue="XZw03RosI/l0z9FxmTtF29EdZ7P+4+ybhqoaAAUmURojSR5XbGfjC4f2i8gMqfY+RI9JvfdCA6PSh9TduXfUxA==" saltValue="5TPtLq2WoiRSae/yaDPnTw==" spinCount="100000" sqref="IL2039:IM2039" name="Rango2_99_79_23"/>
    <protectedRange algorithmName="SHA-512" hashValue="XZw03RosI/l0z9FxmTtF29EdZ7P+4+ybhqoaAAUmURojSR5XbGfjC4f2i8gMqfY+RI9JvfdCA6PSh9TduXfUxA==" saltValue="5TPtLq2WoiRSae/yaDPnTw==" spinCount="100000" sqref="IO2039" name="Rango2_99_80_41"/>
    <protectedRange algorithmName="SHA-512" hashValue="XZw03RosI/l0z9FxmTtF29EdZ7P+4+ybhqoaAAUmURojSR5XbGfjC4f2i8gMqfY+RI9JvfdCA6PSh9TduXfUxA==" saltValue="5TPtLq2WoiRSae/yaDPnTw==" spinCount="100000" sqref="EA2040:EJ2040" name="Rango2_99_18_37"/>
    <protectedRange algorithmName="SHA-512" hashValue="9+DNppQbWrLYYUMoJ+lyQctV2bX3Vq9kZnegLbpjTLP49It2ovUbcartuoQTeXgP+TGpY//7mDH/UQlFCKDGiA==" saltValue="KUnni6YEm00anzSSvyLqQA==" spinCount="100000" sqref="EN2040" name="Rango2_22_32"/>
    <protectedRange algorithmName="SHA-512" hashValue="XZw03RosI/l0z9FxmTtF29EdZ7P+4+ybhqoaAAUmURojSR5XbGfjC4f2i8gMqfY+RI9JvfdCA6PSh9TduXfUxA==" saltValue="5TPtLq2WoiRSae/yaDPnTw==" spinCount="100000" sqref="ER2040:ES2040" name="Rango2_99_20_34"/>
    <protectedRange algorithmName="SHA-512" hashValue="XZw03RosI/l0z9FxmTtF29EdZ7P+4+ybhqoaAAUmURojSR5XbGfjC4f2i8gMqfY+RI9JvfdCA6PSh9TduXfUxA==" saltValue="5TPtLq2WoiRSae/yaDPnTw==" spinCount="100000" sqref="EV2040:EW2040" name="Rango2_99_22_34"/>
    <protectedRange algorithmName="SHA-512" hashValue="9+DNppQbWrLYYUMoJ+lyQctV2bX3Vq9kZnegLbpjTLP49It2ovUbcartuoQTeXgP+TGpY//7mDH/UQlFCKDGiA==" saltValue="KUnni6YEm00anzSSvyLqQA==" spinCount="100000" sqref="FC2040" name="Rango2_26_33"/>
    <protectedRange algorithmName="SHA-512" hashValue="XZw03RosI/l0z9FxmTtF29EdZ7P+4+ybhqoaAAUmURojSR5XbGfjC4f2i8gMqfY+RI9JvfdCA6PSh9TduXfUxA==" saltValue="5TPtLq2WoiRSae/yaDPnTw==" spinCount="100000" sqref="FF2040" name="Rango2_99_23_37"/>
    <protectedRange algorithmName="SHA-512" hashValue="9+DNppQbWrLYYUMoJ+lyQctV2bX3Vq9kZnegLbpjTLP49It2ovUbcartuoQTeXgP+TGpY//7mDH/UQlFCKDGiA==" saltValue="KUnni6YEm00anzSSvyLqQA==" spinCount="100000" sqref="FH2040" name="Rango2_35_34"/>
    <protectedRange algorithmName="SHA-512" hashValue="XZw03RosI/l0z9FxmTtF29EdZ7P+4+ybhqoaAAUmURojSR5XbGfjC4f2i8gMqfY+RI9JvfdCA6PSh9TduXfUxA==" saltValue="5TPtLq2WoiRSae/yaDPnTw==" spinCount="100000" sqref="FQ2040:FR2040" name="Rango2_99_27_36"/>
    <protectedRange algorithmName="SHA-512" hashValue="XZw03RosI/l0z9FxmTtF29EdZ7P+4+ybhqoaAAUmURojSR5XbGfjC4f2i8gMqfY+RI9JvfdCA6PSh9TduXfUxA==" saltValue="5TPtLq2WoiRSae/yaDPnTw==" spinCount="100000" sqref="FU2040" name="Rango2_99_29_33"/>
    <protectedRange algorithmName="SHA-512" hashValue="XZw03RosI/l0z9FxmTtF29EdZ7P+4+ybhqoaAAUmURojSR5XbGfjC4f2i8gMqfY+RI9JvfdCA6PSh9TduXfUxA==" saltValue="5TPtLq2WoiRSae/yaDPnTw==" spinCount="100000" sqref="FW2040:FX2040" name="Rango2_99_31_33"/>
    <protectedRange algorithmName="SHA-512" hashValue="Umj9+5Ys20VQPxBFtc6qE5LtKKSgPKwit+B8dd4XnEUaLfBM2ozpkEC4YxwK0SbBiAHDDex+pY+LomQ0lyuamQ==" saltValue="N2/MCRws+mmA+NXw0axolg==" spinCount="100000" sqref="FY2040" name="Rango2_31_2_2_34"/>
    <protectedRange algorithmName="SHA-512" hashValue="Rgskw+AQdeJ5qbJdarzTa3SCkJfDGziy0Uan5N0F3IWn/H3Z/e+VcB56R7Nes7MPxNHewNP1sSSucVjz3iTLeA==" saltValue="qKZH3DnwaZHBzy3cBZo1qQ==" spinCount="100000" sqref="GF2040" name="Rango2_31_28_1_34"/>
    <protectedRange algorithmName="SHA-512" hashValue="Umj9+5Ys20VQPxBFtc6qE5LtKKSgPKwit+B8dd4XnEUaLfBM2ozpkEC4YxwK0SbBiAHDDex+pY+LomQ0lyuamQ==" saltValue="N2/MCRws+mmA+NXw0axolg==" spinCount="100000" sqref="GE2040" name="Rango2_31_2_5_31"/>
    <protectedRange algorithmName="SHA-512" hashValue="Umj9+5Ys20VQPxBFtc6qE5LtKKSgPKwit+B8dd4XnEUaLfBM2ozpkEC4YxwK0SbBiAHDDex+pY+LomQ0lyuamQ==" saltValue="N2/MCRws+mmA+NXw0axolg==" spinCount="100000" sqref="GJ2040 GH2040 GL2040" name="Rango2_31_2_6_31"/>
    <protectedRange algorithmName="SHA-512" hashValue="XZw03RosI/l0z9FxmTtF29EdZ7P+4+ybhqoaAAUmURojSR5XbGfjC4f2i8gMqfY+RI9JvfdCA6PSh9TduXfUxA==" saltValue="5TPtLq2WoiRSae/yaDPnTw==" spinCount="100000" sqref="GO2040 GM2040 GK2040" name="Rango2_99_36_36"/>
    <protectedRange algorithmName="SHA-512" hashValue="EEHzbvEYwO1eufllBljOz0uf9BJ2ENtvOScQ7IsS321QhYbwKn7qhHKKP8cKj02rTDvVRMWvwQ1ZP0mZWsBprQ==" saltValue="CjXqBRFbKezlWOFV37MnDQ==" spinCount="100000" sqref="GQ2040:GR2040" name="Rango2_30_2_2_35"/>
    <protectedRange algorithmName="SHA-512" hashValue="EEHzbvEYwO1eufllBljOz0uf9BJ2ENtvOScQ7IsS321QhYbwKn7qhHKKP8cKj02rTDvVRMWvwQ1ZP0mZWsBprQ==" saltValue="CjXqBRFbKezlWOFV37MnDQ==" spinCount="100000" sqref="GW2040" name="Rango2_30_2_3_33"/>
    <protectedRange algorithmName="SHA-512" hashValue="XZw03RosI/l0z9FxmTtF29EdZ7P+4+ybhqoaAAUmURojSR5XbGfjC4f2i8gMqfY+RI9JvfdCA6PSh9TduXfUxA==" saltValue="5TPtLq2WoiRSae/yaDPnTw==" spinCount="100000" sqref="GY2040:GZ2040" name="Rango2_99_39_31"/>
    <protectedRange algorithmName="SHA-512" hashValue="XZw03RosI/l0z9FxmTtF29EdZ7P+4+ybhqoaAAUmURojSR5XbGfjC4f2i8gMqfY+RI9JvfdCA6PSh9TduXfUxA==" saltValue="5TPtLq2WoiRSae/yaDPnTw==" spinCount="100000" sqref="HJ2040" name="Rango2_99_40_35"/>
    <protectedRange algorithmName="SHA-512" hashValue="9+DNppQbWrLYYUMoJ+lyQctV2bX3Vq9kZnegLbpjTLP49It2ovUbcartuoQTeXgP+TGpY//7mDH/UQlFCKDGiA==" saltValue="KUnni6YEm00anzSSvyLqQA==" spinCount="100000" sqref="HD2040:HI2040" name="Rango2_39_37"/>
    <protectedRange algorithmName="SHA-512" hashValue="XZw03RosI/l0z9FxmTtF29EdZ7P+4+ybhqoaAAUmURojSR5XbGfjC4f2i8gMqfY+RI9JvfdCA6PSh9TduXfUxA==" saltValue="5TPtLq2WoiRSae/yaDPnTw==" spinCount="100000" sqref="IB2040 HU2040:HZ2040" name="Rango2_99_41_32"/>
    <protectedRange algorithmName="SHA-512" hashValue="9+DNppQbWrLYYUMoJ+lyQctV2bX3Vq9kZnegLbpjTLP49It2ovUbcartuoQTeXgP+TGpY//7mDH/UQlFCKDGiA==" saltValue="KUnni6YEm00anzSSvyLqQA==" spinCount="100000" sqref="HS2040:HT2040" name="Rango2_40_35"/>
    <protectedRange algorithmName="SHA-512" hashValue="XZw03RosI/l0z9FxmTtF29EdZ7P+4+ybhqoaAAUmURojSR5XbGfjC4f2i8gMqfY+RI9JvfdCA6PSh9TduXfUxA==" saltValue="5TPtLq2WoiRSae/yaDPnTw==" spinCount="100000" sqref="IL2040:IM2040" name="Rango2_99_79_24"/>
    <protectedRange algorithmName="SHA-512" hashValue="XZw03RosI/l0z9FxmTtF29EdZ7P+4+ybhqoaAAUmURojSR5XbGfjC4f2i8gMqfY+RI9JvfdCA6PSh9TduXfUxA==" saltValue="5TPtLq2WoiRSae/yaDPnTw==" spinCount="100000" sqref="IO2040" name="Rango2_99_80_42"/>
    <protectedRange algorithmName="SHA-512" hashValue="XZw03RosI/l0z9FxmTtF29EdZ7P+4+ybhqoaAAUmURojSR5XbGfjC4f2i8gMqfY+RI9JvfdCA6PSh9TduXfUxA==" saltValue="5TPtLq2WoiRSae/yaDPnTw==" spinCount="100000" sqref="EA2041:EJ2042" name="Rango2_99_18_38"/>
    <protectedRange algorithmName="SHA-512" hashValue="9+DNppQbWrLYYUMoJ+lyQctV2bX3Vq9kZnegLbpjTLP49It2ovUbcartuoQTeXgP+TGpY//7mDH/UQlFCKDGiA==" saltValue="KUnni6YEm00anzSSvyLqQA==" spinCount="100000" sqref="EN2041:EN2042" name="Rango2_22_33"/>
    <protectedRange algorithmName="SHA-512" hashValue="XZw03RosI/l0z9FxmTtF29EdZ7P+4+ybhqoaAAUmURojSR5XbGfjC4f2i8gMqfY+RI9JvfdCA6PSh9TduXfUxA==" saltValue="5TPtLq2WoiRSae/yaDPnTw==" spinCount="100000" sqref="ER2041:ES2042" name="Rango2_99_20_35"/>
    <protectedRange algorithmName="SHA-512" hashValue="XZw03RosI/l0z9FxmTtF29EdZ7P+4+ybhqoaAAUmURojSR5XbGfjC4f2i8gMqfY+RI9JvfdCA6PSh9TduXfUxA==" saltValue="5TPtLq2WoiRSae/yaDPnTw==" spinCount="100000" sqref="EV2041:EW2042" name="Rango2_99_22_35"/>
    <protectedRange algorithmName="SHA-512" hashValue="9+DNppQbWrLYYUMoJ+lyQctV2bX3Vq9kZnegLbpjTLP49It2ovUbcartuoQTeXgP+TGpY//7mDH/UQlFCKDGiA==" saltValue="KUnni6YEm00anzSSvyLqQA==" spinCount="100000" sqref="FC2041:FC2042" name="Rango2_26_34"/>
    <protectedRange algorithmName="SHA-512" hashValue="XZw03RosI/l0z9FxmTtF29EdZ7P+4+ybhqoaAAUmURojSR5XbGfjC4f2i8gMqfY+RI9JvfdCA6PSh9TduXfUxA==" saltValue="5TPtLq2WoiRSae/yaDPnTw==" spinCount="100000" sqref="FF2041:FF2042" name="Rango2_99_23_38"/>
    <protectedRange algorithmName="SHA-512" hashValue="9+DNppQbWrLYYUMoJ+lyQctV2bX3Vq9kZnegLbpjTLP49It2ovUbcartuoQTeXgP+TGpY//7mDH/UQlFCKDGiA==" saltValue="KUnni6YEm00anzSSvyLqQA==" spinCount="100000" sqref="FH2041:FH2042" name="Rango2_35_35"/>
    <protectedRange algorithmName="SHA-512" hashValue="XZw03RosI/l0z9FxmTtF29EdZ7P+4+ybhqoaAAUmURojSR5XbGfjC4f2i8gMqfY+RI9JvfdCA6PSh9TduXfUxA==" saltValue="5TPtLq2WoiRSae/yaDPnTw==" spinCount="100000" sqref="FQ2041:FR2042" name="Rango2_99_27_37"/>
    <protectedRange algorithmName="SHA-512" hashValue="XZw03RosI/l0z9FxmTtF29EdZ7P+4+ybhqoaAAUmURojSR5XbGfjC4f2i8gMqfY+RI9JvfdCA6PSh9TduXfUxA==" saltValue="5TPtLq2WoiRSae/yaDPnTw==" spinCount="100000" sqref="FU2041:FU2042" name="Rango2_99_29_34"/>
    <protectedRange algorithmName="SHA-512" hashValue="XZw03RosI/l0z9FxmTtF29EdZ7P+4+ybhqoaAAUmURojSR5XbGfjC4f2i8gMqfY+RI9JvfdCA6PSh9TduXfUxA==" saltValue="5TPtLq2WoiRSae/yaDPnTw==" spinCount="100000" sqref="FW2041:FX2042" name="Rango2_99_31_34"/>
    <protectedRange algorithmName="SHA-512" hashValue="Umj9+5Ys20VQPxBFtc6qE5LtKKSgPKwit+B8dd4XnEUaLfBM2ozpkEC4YxwK0SbBiAHDDex+pY+LomQ0lyuamQ==" saltValue="N2/MCRws+mmA+NXw0axolg==" spinCount="100000" sqref="FY2041:FY2042" name="Rango2_31_2_2_35"/>
    <protectedRange algorithmName="SHA-512" hashValue="Umj9+5Ys20VQPxBFtc6qE5LtKKSgPKwit+B8dd4XnEUaLfBM2ozpkEC4YxwK0SbBiAHDDex+pY+LomQ0lyuamQ==" saltValue="N2/MCRws+mmA+NXw0axolg==" spinCount="100000" sqref="GB2041:GB2042" name="Rango2_31_2_4_33"/>
    <protectedRange algorithmName="SHA-512" hashValue="Rgskw+AQdeJ5qbJdarzTa3SCkJfDGziy0Uan5N0F3IWn/H3Z/e+VcB56R7Nes7MPxNHewNP1sSSucVjz3iTLeA==" saltValue="qKZH3DnwaZHBzy3cBZo1qQ==" spinCount="100000" sqref="GF2041:GF2042" name="Rango2_31_28_1_35"/>
    <protectedRange algorithmName="SHA-512" hashValue="Umj9+5Ys20VQPxBFtc6qE5LtKKSgPKwit+B8dd4XnEUaLfBM2ozpkEC4YxwK0SbBiAHDDex+pY+LomQ0lyuamQ==" saltValue="N2/MCRws+mmA+NXw0axolg==" spinCount="100000" sqref="GE2041:GE2042" name="Rango2_31_2_5_32"/>
    <protectedRange algorithmName="SHA-512" hashValue="Umj9+5Ys20VQPxBFtc6qE5LtKKSgPKwit+B8dd4XnEUaLfBM2ozpkEC4YxwK0SbBiAHDDex+pY+LomQ0lyuamQ==" saltValue="N2/MCRws+mmA+NXw0axolg==" spinCount="100000" sqref="GJ2041:GJ2042 GH2041:GH2042 GL2041:GL2042" name="Rango2_31_2_6_32"/>
    <protectedRange algorithmName="SHA-512" hashValue="XZw03RosI/l0z9FxmTtF29EdZ7P+4+ybhqoaAAUmURojSR5XbGfjC4f2i8gMqfY+RI9JvfdCA6PSh9TduXfUxA==" saltValue="5TPtLq2WoiRSae/yaDPnTw==" spinCount="100000" sqref="GO2041:GO2042 GM2041:GM2042 GK2041:GK2042" name="Rango2_99_36_37"/>
    <protectedRange algorithmName="SHA-512" hashValue="EEHzbvEYwO1eufllBljOz0uf9BJ2ENtvOScQ7IsS321QhYbwKn7qhHKKP8cKj02rTDvVRMWvwQ1ZP0mZWsBprQ==" saltValue="CjXqBRFbKezlWOFV37MnDQ==" spinCount="100000" sqref="GQ2041:GR2042" name="Rango2_30_2_2_36"/>
    <protectedRange algorithmName="SHA-512" hashValue="EEHzbvEYwO1eufllBljOz0uf9BJ2ENtvOScQ7IsS321QhYbwKn7qhHKKP8cKj02rTDvVRMWvwQ1ZP0mZWsBprQ==" saltValue="CjXqBRFbKezlWOFV37MnDQ==" spinCount="100000" sqref="GW2041:GW2042" name="Rango2_30_2_3_34"/>
    <protectedRange algorithmName="SHA-512" hashValue="XZw03RosI/l0z9FxmTtF29EdZ7P+4+ybhqoaAAUmURojSR5XbGfjC4f2i8gMqfY+RI9JvfdCA6PSh9TduXfUxA==" saltValue="5TPtLq2WoiRSae/yaDPnTw==" spinCount="100000" sqref="GY2041:GZ2042" name="Rango2_99_39_32"/>
    <protectedRange algorithmName="SHA-512" hashValue="XZw03RosI/l0z9FxmTtF29EdZ7P+4+ybhqoaAAUmURojSR5XbGfjC4f2i8gMqfY+RI9JvfdCA6PSh9TduXfUxA==" saltValue="5TPtLq2WoiRSae/yaDPnTw==" spinCount="100000" sqref="HJ2041:HJ2042" name="Rango2_99_40_36"/>
    <protectedRange algorithmName="SHA-512" hashValue="9+DNppQbWrLYYUMoJ+lyQctV2bX3Vq9kZnegLbpjTLP49It2ovUbcartuoQTeXgP+TGpY//7mDH/UQlFCKDGiA==" saltValue="KUnni6YEm00anzSSvyLqQA==" spinCount="100000" sqref="HD2041:HI2042" name="Rango2_39_38"/>
    <protectedRange algorithmName="SHA-512" hashValue="XZw03RosI/l0z9FxmTtF29EdZ7P+4+ybhqoaAAUmURojSR5XbGfjC4f2i8gMqfY+RI9JvfdCA6PSh9TduXfUxA==" saltValue="5TPtLq2WoiRSae/yaDPnTw==" spinCount="100000" sqref="IB2041:IB2042 HU2041:HZ2042" name="Rango2_99_41_33"/>
    <protectedRange algorithmName="SHA-512" hashValue="9+DNppQbWrLYYUMoJ+lyQctV2bX3Vq9kZnegLbpjTLP49It2ovUbcartuoQTeXgP+TGpY//7mDH/UQlFCKDGiA==" saltValue="KUnni6YEm00anzSSvyLqQA==" spinCount="100000" sqref="HS2041:HT2042" name="Rango2_40_36"/>
    <protectedRange algorithmName="SHA-512" hashValue="XZw03RosI/l0z9FxmTtF29EdZ7P+4+ybhqoaAAUmURojSR5XbGfjC4f2i8gMqfY+RI9JvfdCA6PSh9TduXfUxA==" saltValue="5TPtLq2WoiRSae/yaDPnTw==" spinCount="100000" sqref="IL2041:IM2042" name="Rango2_99_79_25"/>
    <protectedRange algorithmName="SHA-512" hashValue="XZw03RosI/l0z9FxmTtF29EdZ7P+4+ybhqoaAAUmURojSR5XbGfjC4f2i8gMqfY+RI9JvfdCA6PSh9TduXfUxA==" saltValue="5TPtLq2WoiRSae/yaDPnTw==" spinCount="100000" sqref="IO2042" name="Rango2_99_80_43"/>
    <protectedRange algorithmName="SHA-512" hashValue="XZw03RosI/l0z9FxmTtF29EdZ7P+4+ybhqoaAAUmURojSR5XbGfjC4f2i8gMqfY+RI9JvfdCA6PSh9TduXfUxA==" saltValue="5TPtLq2WoiRSae/yaDPnTw==" spinCount="100000" sqref="EA2043:EJ2044" name="Rango2_99_18_39"/>
    <protectedRange algorithmName="SHA-512" hashValue="9+DNppQbWrLYYUMoJ+lyQctV2bX3Vq9kZnegLbpjTLP49It2ovUbcartuoQTeXgP+TGpY//7mDH/UQlFCKDGiA==" saltValue="KUnni6YEm00anzSSvyLqQA==" spinCount="100000" sqref="EN2043:EN2044" name="Rango2_22_34"/>
    <protectedRange algorithmName="SHA-512" hashValue="XZw03RosI/l0z9FxmTtF29EdZ7P+4+ybhqoaAAUmURojSR5XbGfjC4f2i8gMqfY+RI9JvfdCA6PSh9TduXfUxA==" saltValue="5TPtLq2WoiRSae/yaDPnTw==" spinCount="100000" sqref="ER2043:ES2044" name="Rango2_99_20_36"/>
    <protectedRange algorithmName="SHA-512" hashValue="XZw03RosI/l0z9FxmTtF29EdZ7P+4+ybhqoaAAUmURojSR5XbGfjC4f2i8gMqfY+RI9JvfdCA6PSh9TduXfUxA==" saltValue="5TPtLq2WoiRSae/yaDPnTw==" spinCount="100000" sqref="EV2043:EW2044" name="Rango2_99_22_36"/>
    <protectedRange algorithmName="SHA-512" hashValue="9+DNppQbWrLYYUMoJ+lyQctV2bX3Vq9kZnegLbpjTLP49It2ovUbcartuoQTeXgP+TGpY//7mDH/UQlFCKDGiA==" saltValue="KUnni6YEm00anzSSvyLqQA==" spinCount="100000" sqref="FC2043:FC2044" name="Rango2_26_35"/>
    <protectedRange algorithmName="SHA-512" hashValue="XZw03RosI/l0z9FxmTtF29EdZ7P+4+ybhqoaAAUmURojSR5XbGfjC4f2i8gMqfY+RI9JvfdCA6PSh9TduXfUxA==" saltValue="5TPtLq2WoiRSae/yaDPnTw==" spinCount="100000" sqref="FF2043:FF2044" name="Rango2_99_23_39"/>
    <protectedRange algorithmName="SHA-512" hashValue="9+DNppQbWrLYYUMoJ+lyQctV2bX3Vq9kZnegLbpjTLP49It2ovUbcartuoQTeXgP+TGpY//7mDH/UQlFCKDGiA==" saltValue="KUnni6YEm00anzSSvyLqQA==" spinCount="100000" sqref="FH2043:FH2044" name="Rango2_35_36"/>
    <protectedRange algorithmName="SHA-512" hashValue="XZw03RosI/l0z9FxmTtF29EdZ7P+4+ybhqoaAAUmURojSR5XbGfjC4f2i8gMqfY+RI9JvfdCA6PSh9TduXfUxA==" saltValue="5TPtLq2WoiRSae/yaDPnTw==" spinCount="100000" sqref="FQ2043:FR2044" name="Rango2_99_27_38"/>
    <protectedRange algorithmName="SHA-512" hashValue="XZw03RosI/l0z9FxmTtF29EdZ7P+4+ybhqoaAAUmURojSR5XbGfjC4f2i8gMqfY+RI9JvfdCA6PSh9TduXfUxA==" saltValue="5TPtLq2WoiRSae/yaDPnTw==" spinCount="100000" sqref="FU2043:FU2044" name="Rango2_99_29_35"/>
    <protectedRange algorithmName="SHA-512" hashValue="XZw03RosI/l0z9FxmTtF29EdZ7P+4+ybhqoaAAUmURojSR5XbGfjC4f2i8gMqfY+RI9JvfdCA6PSh9TduXfUxA==" saltValue="5TPtLq2WoiRSae/yaDPnTw==" spinCount="100000" sqref="FW2043:FX2044" name="Rango2_99_31_35"/>
    <protectedRange algorithmName="SHA-512" hashValue="Umj9+5Ys20VQPxBFtc6qE5LtKKSgPKwit+B8dd4XnEUaLfBM2ozpkEC4YxwK0SbBiAHDDex+pY+LomQ0lyuamQ==" saltValue="N2/MCRws+mmA+NXw0axolg==" spinCount="100000" sqref="FY2043:FY2044" name="Rango2_31_2_2_36"/>
    <protectedRange algorithmName="SHA-512" hashValue="Rgskw+AQdeJ5qbJdarzTa3SCkJfDGziy0Uan5N0F3IWn/H3Z/e+VcB56R7Nes7MPxNHewNP1sSSucVjz3iTLeA==" saltValue="qKZH3DnwaZHBzy3cBZo1qQ==" spinCount="100000" sqref="GF2043:GF2044" name="Rango2_31_28_1_36"/>
    <protectedRange algorithmName="SHA-512" hashValue="Umj9+5Ys20VQPxBFtc6qE5LtKKSgPKwit+B8dd4XnEUaLfBM2ozpkEC4YxwK0SbBiAHDDex+pY+LomQ0lyuamQ==" saltValue="N2/MCRws+mmA+NXw0axolg==" spinCount="100000" sqref="GE2043:GE2044" name="Rango2_31_2_5_33"/>
    <protectedRange algorithmName="SHA-512" hashValue="Umj9+5Ys20VQPxBFtc6qE5LtKKSgPKwit+B8dd4XnEUaLfBM2ozpkEC4YxwK0SbBiAHDDex+pY+LomQ0lyuamQ==" saltValue="N2/MCRws+mmA+NXw0axolg==" spinCount="100000" sqref="GJ2043:GJ2044 GH2043:GH2044 GL2043:GL2044" name="Rango2_31_2_6_33"/>
    <protectedRange algorithmName="SHA-512" hashValue="XZw03RosI/l0z9FxmTtF29EdZ7P+4+ybhqoaAAUmURojSR5XbGfjC4f2i8gMqfY+RI9JvfdCA6PSh9TduXfUxA==" saltValue="5TPtLq2WoiRSae/yaDPnTw==" spinCount="100000" sqref="GO2043:GO2044 GM2043:GM2044 GK2043:GK2044" name="Rango2_99_36_38"/>
    <protectedRange algorithmName="SHA-512" hashValue="EEHzbvEYwO1eufllBljOz0uf9BJ2ENtvOScQ7IsS321QhYbwKn7qhHKKP8cKj02rTDvVRMWvwQ1ZP0mZWsBprQ==" saltValue="CjXqBRFbKezlWOFV37MnDQ==" spinCount="100000" sqref="GQ2043:GR2044" name="Rango2_30_2_2_37"/>
    <protectedRange algorithmName="SHA-512" hashValue="EEHzbvEYwO1eufllBljOz0uf9BJ2ENtvOScQ7IsS321QhYbwKn7qhHKKP8cKj02rTDvVRMWvwQ1ZP0mZWsBprQ==" saltValue="CjXqBRFbKezlWOFV37MnDQ==" spinCount="100000" sqref="GW2043:GW2044" name="Rango2_30_2_3_35"/>
    <protectedRange algorithmName="SHA-512" hashValue="XZw03RosI/l0z9FxmTtF29EdZ7P+4+ybhqoaAAUmURojSR5XbGfjC4f2i8gMqfY+RI9JvfdCA6PSh9TduXfUxA==" saltValue="5TPtLq2WoiRSae/yaDPnTw==" spinCount="100000" sqref="GY2043:GZ2044" name="Rango2_99_39_33"/>
    <protectedRange algorithmName="SHA-512" hashValue="XZw03RosI/l0z9FxmTtF29EdZ7P+4+ybhqoaAAUmURojSR5XbGfjC4f2i8gMqfY+RI9JvfdCA6PSh9TduXfUxA==" saltValue="5TPtLq2WoiRSae/yaDPnTw==" spinCount="100000" sqref="HJ2043:HJ2044" name="Rango2_99_40_37"/>
    <protectedRange algorithmName="SHA-512" hashValue="9+DNppQbWrLYYUMoJ+lyQctV2bX3Vq9kZnegLbpjTLP49It2ovUbcartuoQTeXgP+TGpY//7mDH/UQlFCKDGiA==" saltValue="KUnni6YEm00anzSSvyLqQA==" spinCount="100000" sqref="HD2043:HI2044" name="Rango2_39_39"/>
    <protectedRange algorithmName="SHA-512" hashValue="XZw03RosI/l0z9FxmTtF29EdZ7P+4+ybhqoaAAUmURojSR5XbGfjC4f2i8gMqfY+RI9JvfdCA6PSh9TduXfUxA==" saltValue="5TPtLq2WoiRSae/yaDPnTw==" spinCount="100000" sqref="IB2043:IB2044 HU2043:HZ2044" name="Rango2_99_41_34"/>
    <protectedRange algorithmName="SHA-512" hashValue="9+DNppQbWrLYYUMoJ+lyQctV2bX3Vq9kZnegLbpjTLP49It2ovUbcartuoQTeXgP+TGpY//7mDH/UQlFCKDGiA==" saltValue="KUnni6YEm00anzSSvyLqQA==" spinCount="100000" sqref="HS2043:HT2044" name="Rango2_40_37"/>
    <protectedRange algorithmName="SHA-512" hashValue="XZw03RosI/l0z9FxmTtF29EdZ7P+4+ybhqoaAAUmURojSR5XbGfjC4f2i8gMqfY+RI9JvfdCA6PSh9TduXfUxA==" saltValue="5TPtLq2WoiRSae/yaDPnTw==" spinCount="100000" sqref="IL2043:IM2044" name="Rango2_99_79_26"/>
    <protectedRange algorithmName="SHA-512" hashValue="XZw03RosI/l0z9FxmTtF29EdZ7P+4+ybhqoaAAUmURojSR5XbGfjC4f2i8gMqfY+RI9JvfdCA6PSh9TduXfUxA==" saltValue="5TPtLq2WoiRSae/yaDPnTw==" spinCount="100000" sqref="IO2043:IO2044" name="Rango2_99_80_44"/>
    <protectedRange algorithmName="SHA-512" hashValue="XZw03RosI/l0z9FxmTtF29EdZ7P+4+ybhqoaAAUmURojSR5XbGfjC4f2i8gMqfY+RI9JvfdCA6PSh9TduXfUxA==" saltValue="5TPtLq2WoiRSae/yaDPnTw==" spinCount="100000" sqref="EA2045:EJ2046" name="Rango2_99_18_40"/>
    <protectedRange algorithmName="SHA-512" hashValue="9+DNppQbWrLYYUMoJ+lyQctV2bX3Vq9kZnegLbpjTLP49It2ovUbcartuoQTeXgP+TGpY//7mDH/UQlFCKDGiA==" saltValue="KUnni6YEm00anzSSvyLqQA==" spinCount="100000" sqref="EN2045:EN2046" name="Rango2_22_35"/>
    <protectedRange algorithmName="SHA-512" hashValue="XZw03RosI/l0z9FxmTtF29EdZ7P+4+ybhqoaAAUmURojSR5XbGfjC4f2i8gMqfY+RI9JvfdCA6PSh9TduXfUxA==" saltValue="5TPtLq2WoiRSae/yaDPnTw==" spinCount="100000" sqref="ER2045:ES2046" name="Rango2_99_20_37"/>
    <protectedRange algorithmName="SHA-512" hashValue="XZw03RosI/l0z9FxmTtF29EdZ7P+4+ybhqoaAAUmURojSR5XbGfjC4f2i8gMqfY+RI9JvfdCA6PSh9TduXfUxA==" saltValue="5TPtLq2WoiRSae/yaDPnTw==" spinCount="100000" sqref="EV2045:EW2046" name="Rango2_99_22_37"/>
    <protectedRange algorithmName="SHA-512" hashValue="9+DNppQbWrLYYUMoJ+lyQctV2bX3Vq9kZnegLbpjTLP49It2ovUbcartuoQTeXgP+TGpY//7mDH/UQlFCKDGiA==" saltValue="KUnni6YEm00anzSSvyLqQA==" spinCount="100000" sqref="FC2045:FC2046" name="Rango2_26_36"/>
    <protectedRange algorithmName="SHA-512" hashValue="XZw03RosI/l0z9FxmTtF29EdZ7P+4+ybhqoaAAUmURojSR5XbGfjC4f2i8gMqfY+RI9JvfdCA6PSh9TduXfUxA==" saltValue="5TPtLq2WoiRSae/yaDPnTw==" spinCount="100000" sqref="FF2045:FF2046" name="Rango2_99_23_40"/>
    <protectedRange algorithmName="SHA-512" hashValue="9+DNppQbWrLYYUMoJ+lyQctV2bX3Vq9kZnegLbpjTLP49It2ovUbcartuoQTeXgP+TGpY//7mDH/UQlFCKDGiA==" saltValue="KUnni6YEm00anzSSvyLqQA==" spinCount="100000" sqref="FH2045:FH2046" name="Rango2_35_37"/>
    <protectedRange algorithmName="SHA-512" hashValue="XZw03RosI/l0z9FxmTtF29EdZ7P+4+ybhqoaAAUmURojSR5XbGfjC4f2i8gMqfY+RI9JvfdCA6PSh9TduXfUxA==" saltValue="5TPtLq2WoiRSae/yaDPnTw==" spinCount="100000" sqref="FQ2045:FR2046" name="Rango2_99_27_39"/>
    <protectedRange algorithmName="SHA-512" hashValue="XZw03RosI/l0z9FxmTtF29EdZ7P+4+ybhqoaAAUmURojSR5XbGfjC4f2i8gMqfY+RI9JvfdCA6PSh9TduXfUxA==" saltValue="5TPtLq2WoiRSae/yaDPnTw==" spinCount="100000" sqref="FU2045:FU2046" name="Rango2_99_29_36"/>
    <protectedRange algorithmName="SHA-512" hashValue="XZw03RosI/l0z9FxmTtF29EdZ7P+4+ybhqoaAAUmURojSR5XbGfjC4f2i8gMqfY+RI9JvfdCA6PSh9TduXfUxA==" saltValue="5TPtLq2WoiRSae/yaDPnTw==" spinCount="100000" sqref="FW2045:FX2046" name="Rango2_99_31_36"/>
    <protectedRange algorithmName="SHA-512" hashValue="Umj9+5Ys20VQPxBFtc6qE5LtKKSgPKwit+B8dd4XnEUaLfBM2ozpkEC4YxwK0SbBiAHDDex+pY+LomQ0lyuamQ==" saltValue="N2/MCRws+mmA+NXw0axolg==" spinCount="100000" sqref="FY2045:FY2046" name="Rango2_31_2_2_37"/>
    <protectedRange algorithmName="SHA-512" hashValue="Rgskw+AQdeJ5qbJdarzTa3SCkJfDGziy0Uan5N0F3IWn/H3Z/e+VcB56R7Nes7MPxNHewNP1sSSucVjz3iTLeA==" saltValue="qKZH3DnwaZHBzy3cBZo1qQ==" spinCount="100000" sqref="GF2045:GF2046" name="Rango2_31_28_1_37"/>
    <protectedRange algorithmName="SHA-512" hashValue="Umj9+5Ys20VQPxBFtc6qE5LtKKSgPKwit+B8dd4XnEUaLfBM2ozpkEC4YxwK0SbBiAHDDex+pY+LomQ0lyuamQ==" saltValue="N2/MCRws+mmA+NXw0axolg==" spinCount="100000" sqref="GE2045:GE2046" name="Rango2_31_2_5_34"/>
    <protectedRange algorithmName="SHA-512" hashValue="Umj9+5Ys20VQPxBFtc6qE5LtKKSgPKwit+B8dd4XnEUaLfBM2ozpkEC4YxwK0SbBiAHDDex+pY+LomQ0lyuamQ==" saltValue="N2/MCRws+mmA+NXw0axolg==" spinCount="100000" sqref="GJ2045:GJ2046 GH2045:GH2046 GL2045:GL2046" name="Rango2_31_2_6_34"/>
    <protectedRange algorithmName="SHA-512" hashValue="XZw03RosI/l0z9FxmTtF29EdZ7P+4+ybhqoaAAUmURojSR5XbGfjC4f2i8gMqfY+RI9JvfdCA6PSh9TduXfUxA==" saltValue="5TPtLq2WoiRSae/yaDPnTw==" spinCount="100000" sqref="GO2045:GO2046 GM2045:GM2046 GK2045:GK2046" name="Rango2_99_36_39"/>
    <protectedRange algorithmName="SHA-512" hashValue="EEHzbvEYwO1eufllBljOz0uf9BJ2ENtvOScQ7IsS321QhYbwKn7qhHKKP8cKj02rTDvVRMWvwQ1ZP0mZWsBprQ==" saltValue="CjXqBRFbKezlWOFV37MnDQ==" spinCount="100000" sqref="GQ2045:GR2046" name="Rango2_30_2_2_38"/>
    <protectedRange algorithmName="SHA-512" hashValue="EEHzbvEYwO1eufllBljOz0uf9BJ2ENtvOScQ7IsS321QhYbwKn7qhHKKP8cKj02rTDvVRMWvwQ1ZP0mZWsBprQ==" saltValue="CjXqBRFbKezlWOFV37MnDQ==" spinCount="100000" sqref="GW2045:GW2046" name="Rango2_30_2_3_36"/>
    <protectedRange algorithmName="SHA-512" hashValue="XZw03RosI/l0z9FxmTtF29EdZ7P+4+ybhqoaAAUmURojSR5XbGfjC4f2i8gMqfY+RI9JvfdCA6PSh9TduXfUxA==" saltValue="5TPtLq2WoiRSae/yaDPnTw==" spinCount="100000" sqref="GY2045:GZ2046" name="Rango2_99_39_34"/>
    <protectedRange algorithmName="SHA-512" hashValue="XZw03RosI/l0z9FxmTtF29EdZ7P+4+ybhqoaAAUmURojSR5XbGfjC4f2i8gMqfY+RI9JvfdCA6PSh9TduXfUxA==" saltValue="5TPtLq2WoiRSae/yaDPnTw==" spinCount="100000" sqref="HJ2045:HJ2046" name="Rango2_99_40_38"/>
    <protectedRange algorithmName="SHA-512" hashValue="9+DNppQbWrLYYUMoJ+lyQctV2bX3Vq9kZnegLbpjTLP49It2ovUbcartuoQTeXgP+TGpY//7mDH/UQlFCKDGiA==" saltValue="KUnni6YEm00anzSSvyLqQA==" spinCount="100000" sqref="HD2045:HI2046" name="Rango2_39_40"/>
    <protectedRange algorithmName="SHA-512" hashValue="XZw03RosI/l0z9FxmTtF29EdZ7P+4+ybhqoaAAUmURojSR5XbGfjC4f2i8gMqfY+RI9JvfdCA6PSh9TduXfUxA==" saltValue="5TPtLq2WoiRSae/yaDPnTw==" spinCount="100000" sqref="IB2045:IB2046 HU2045:HZ2046" name="Rango2_99_41_35"/>
    <protectedRange algorithmName="SHA-512" hashValue="9+DNppQbWrLYYUMoJ+lyQctV2bX3Vq9kZnegLbpjTLP49It2ovUbcartuoQTeXgP+TGpY//7mDH/UQlFCKDGiA==" saltValue="KUnni6YEm00anzSSvyLqQA==" spinCount="100000" sqref="HS2045:HT2046" name="Rango2_40_38"/>
    <protectedRange algorithmName="SHA-512" hashValue="XZw03RosI/l0z9FxmTtF29EdZ7P+4+ybhqoaAAUmURojSR5XbGfjC4f2i8gMqfY+RI9JvfdCA6PSh9TduXfUxA==" saltValue="5TPtLq2WoiRSae/yaDPnTw==" spinCount="100000" sqref="IL2045:IM2046" name="Rango2_99_79_27"/>
    <protectedRange algorithmName="SHA-512" hashValue="XZw03RosI/l0z9FxmTtF29EdZ7P+4+ybhqoaAAUmURojSR5XbGfjC4f2i8gMqfY+RI9JvfdCA6PSh9TduXfUxA==" saltValue="5TPtLq2WoiRSae/yaDPnTw==" spinCount="100000" sqref="IO2045:IO2046" name="Rango2_99_80_45"/>
    <protectedRange algorithmName="SHA-512" hashValue="XZw03RosI/l0z9FxmTtF29EdZ7P+4+ybhqoaAAUmURojSR5XbGfjC4f2i8gMqfY+RI9JvfdCA6PSh9TduXfUxA==" saltValue="5TPtLq2WoiRSae/yaDPnTw==" spinCount="100000" sqref="EA2047:EJ2047" name="Rango2_99_18_41"/>
    <protectedRange algorithmName="SHA-512" hashValue="9+DNppQbWrLYYUMoJ+lyQctV2bX3Vq9kZnegLbpjTLP49It2ovUbcartuoQTeXgP+TGpY//7mDH/UQlFCKDGiA==" saltValue="KUnni6YEm00anzSSvyLqQA==" spinCount="100000" sqref="EN2047" name="Rango2_22_36"/>
    <protectedRange algorithmName="SHA-512" hashValue="XZw03RosI/l0z9FxmTtF29EdZ7P+4+ybhqoaAAUmURojSR5XbGfjC4f2i8gMqfY+RI9JvfdCA6PSh9TduXfUxA==" saltValue="5TPtLq2WoiRSae/yaDPnTw==" spinCount="100000" sqref="ER2047:ES2047" name="Rango2_99_20_38"/>
    <protectedRange algorithmName="SHA-512" hashValue="XZw03RosI/l0z9FxmTtF29EdZ7P+4+ybhqoaAAUmURojSR5XbGfjC4f2i8gMqfY+RI9JvfdCA6PSh9TduXfUxA==" saltValue="5TPtLq2WoiRSae/yaDPnTw==" spinCount="100000" sqref="EV2047:EW2047" name="Rango2_99_22_38"/>
    <protectedRange algorithmName="SHA-512" hashValue="9+DNppQbWrLYYUMoJ+lyQctV2bX3Vq9kZnegLbpjTLP49It2ovUbcartuoQTeXgP+TGpY//7mDH/UQlFCKDGiA==" saltValue="KUnni6YEm00anzSSvyLqQA==" spinCount="100000" sqref="FC2047" name="Rango2_26_37"/>
    <protectedRange algorithmName="SHA-512" hashValue="XZw03RosI/l0z9FxmTtF29EdZ7P+4+ybhqoaAAUmURojSR5XbGfjC4f2i8gMqfY+RI9JvfdCA6PSh9TduXfUxA==" saltValue="5TPtLq2WoiRSae/yaDPnTw==" spinCount="100000" sqref="FF2047" name="Rango2_99_23_41"/>
    <protectedRange algorithmName="SHA-512" hashValue="9+DNppQbWrLYYUMoJ+lyQctV2bX3Vq9kZnegLbpjTLP49It2ovUbcartuoQTeXgP+TGpY//7mDH/UQlFCKDGiA==" saltValue="KUnni6YEm00anzSSvyLqQA==" spinCount="100000" sqref="FH2047" name="Rango2_35_38"/>
    <protectedRange algorithmName="SHA-512" hashValue="XZw03RosI/l0z9FxmTtF29EdZ7P+4+ybhqoaAAUmURojSR5XbGfjC4f2i8gMqfY+RI9JvfdCA6PSh9TduXfUxA==" saltValue="5TPtLq2WoiRSae/yaDPnTw==" spinCount="100000" sqref="FQ2047:FR2047" name="Rango2_99_27_40"/>
    <protectedRange algorithmName="SHA-512" hashValue="XZw03RosI/l0z9FxmTtF29EdZ7P+4+ybhqoaAAUmURojSR5XbGfjC4f2i8gMqfY+RI9JvfdCA6PSh9TduXfUxA==" saltValue="5TPtLq2WoiRSae/yaDPnTw==" spinCount="100000" sqref="FU2047" name="Rango2_99_29_37"/>
    <protectedRange algorithmName="SHA-512" hashValue="XZw03RosI/l0z9FxmTtF29EdZ7P+4+ybhqoaAAUmURojSR5XbGfjC4f2i8gMqfY+RI9JvfdCA6PSh9TduXfUxA==" saltValue="5TPtLq2WoiRSae/yaDPnTw==" spinCount="100000" sqref="FW2047:FX2047" name="Rango2_99_31_37"/>
    <protectedRange algorithmName="SHA-512" hashValue="Umj9+5Ys20VQPxBFtc6qE5LtKKSgPKwit+B8dd4XnEUaLfBM2ozpkEC4YxwK0SbBiAHDDex+pY+LomQ0lyuamQ==" saltValue="N2/MCRws+mmA+NXw0axolg==" spinCount="100000" sqref="FY2047" name="Rango2_31_2_2_38"/>
    <protectedRange algorithmName="SHA-512" hashValue="Rgskw+AQdeJ5qbJdarzTa3SCkJfDGziy0Uan5N0F3IWn/H3Z/e+VcB56R7Nes7MPxNHewNP1sSSucVjz3iTLeA==" saltValue="qKZH3DnwaZHBzy3cBZo1qQ==" spinCount="100000" sqref="GF2047" name="Rango2_31_28_1_38"/>
    <protectedRange algorithmName="SHA-512" hashValue="Umj9+5Ys20VQPxBFtc6qE5LtKKSgPKwit+B8dd4XnEUaLfBM2ozpkEC4YxwK0SbBiAHDDex+pY+LomQ0lyuamQ==" saltValue="N2/MCRws+mmA+NXw0axolg==" spinCount="100000" sqref="GE2047" name="Rango2_31_2_5_35"/>
    <protectedRange algorithmName="SHA-512" hashValue="Umj9+5Ys20VQPxBFtc6qE5LtKKSgPKwit+B8dd4XnEUaLfBM2ozpkEC4YxwK0SbBiAHDDex+pY+LomQ0lyuamQ==" saltValue="N2/MCRws+mmA+NXw0axolg==" spinCount="100000" sqref="GJ2047 GH2047 GL2047" name="Rango2_31_2_6_35"/>
    <protectedRange algorithmName="SHA-512" hashValue="XZw03RosI/l0z9FxmTtF29EdZ7P+4+ybhqoaAAUmURojSR5XbGfjC4f2i8gMqfY+RI9JvfdCA6PSh9TduXfUxA==" saltValue="5TPtLq2WoiRSae/yaDPnTw==" spinCount="100000" sqref="GO2047 GM2047 GK2047" name="Rango2_99_36_40"/>
    <protectedRange algorithmName="SHA-512" hashValue="EEHzbvEYwO1eufllBljOz0uf9BJ2ENtvOScQ7IsS321QhYbwKn7qhHKKP8cKj02rTDvVRMWvwQ1ZP0mZWsBprQ==" saltValue="CjXqBRFbKezlWOFV37MnDQ==" spinCount="100000" sqref="GQ2047:GR2047" name="Rango2_30_2_2_39"/>
    <protectedRange algorithmName="SHA-512" hashValue="EEHzbvEYwO1eufllBljOz0uf9BJ2ENtvOScQ7IsS321QhYbwKn7qhHKKP8cKj02rTDvVRMWvwQ1ZP0mZWsBprQ==" saltValue="CjXqBRFbKezlWOFV37MnDQ==" spinCount="100000" sqref="GW2047" name="Rango2_30_2_3_37"/>
    <protectedRange algorithmName="SHA-512" hashValue="XZw03RosI/l0z9FxmTtF29EdZ7P+4+ybhqoaAAUmURojSR5XbGfjC4f2i8gMqfY+RI9JvfdCA6PSh9TduXfUxA==" saltValue="5TPtLq2WoiRSae/yaDPnTw==" spinCount="100000" sqref="GY2047:GZ2047" name="Rango2_99_39_35"/>
    <protectedRange algorithmName="SHA-512" hashValue="XZw03RosI/l0z9FxmTtF29EdZ7P+4+ybhqoaAAUmURojSR5XbGfjC4f2i8gMqfY+RI9JvfdCA6PSh9TduXfUxA==" saltValue="5TPtLq2WoiRSae/yaDPnTw==" spinCount="100000" sqref="HJ2047" name="Rango2_99_40_39"/>
    <protectedRange algorithmName="SHA-512" hashValue="9+DNppQbWrLYYUMoJ+lyQctV2bX3Vq9kZnegLbpjTLP49It2ovUbcartuoQTeXgP+TGpY//7mDH/UQlFCKDGiA==" saltValue="KUnni6YEm00anzSSvyLqQA==" spinCount="100000" sqref="HD2047:HI2047" name="Rango2_39_41"/>
    <protectedRange algorithmName="SHA-512" hashValue="XZw03RosI/l0z9FxmTtF29EdZ7P+4+ybhqoaAAUmURojSR5XbGfjC4f2i8gMqfY+RI9JvfdCA6PSh9TduXfUxA==" saltValue="5TPtLq2WoiRSae/yaDPnTw==" spinCount="100000" sqref="IB2047 HU2047:HZ2047" name="Rango2_99_41_36"/>
    <protectedRange algorithmName="SHA-512" hashValue="9+DNppQbWrLYYUMoJ+lyQctV2bX3Vq9kZnegLbpjTLP49It2ovUbcartuoQTeXgP+TGpY//7mDH/UQlFCKDGiA==" saltValue="KUnni6YEm00anzSSvyLqQA==" spinCount="100000" sqref="HS2047:HT2047" name="Rango2_40_39"/>
    <protectedRange algorithmName="SHA-512" hashValue="XZw03RosI/l0z9FxmTtF29EdZ7P+4+ybhqoaAAUmURojSR5XbGfjC4f2i8gMqfY+RI9JvfdCA6PSh9TduXfUxA==" saltValue="5TPtLq2WoiRSae/yaDPnTw==" spinCount="100000" sqref="IL2047:IM2047" name="Rango2_99_79_28"/>
    <protectedRange algorithmName="SHA-512" hashValue="XZw03RosI/l0z9FxmTtF29EdZ7P+4+ybhqoaAAUmURojSR5XbGfjC4f2i8gMqfY+RI9JvfdCA6PSh9TduXfUxA==" saltValue="5TPtLq2WoiRSae/yaDPnTw==" spinCount="100000" sqref="IO2047" name="Rango2_99_80_46"/>
    <protectedRange algorithmName="SHA-512" hashValue="XZw03RosI/l0z9FxmTtF29EdZ7P+4+ybhqoaAAUmURojSR5XbGfjC4f2i8gMqfY+RI9JvfdCA6PSh9TduXfUxA==" saltValue="5TPtLq2WoiRSae/yaDPnTw==" spinCount="100000" sqref="EA2048:EJ2053" name="Rango2_99_18_42"/>
    <protectedRange algorithmName="SHA-512" hashValue="9+DNppQbWrLYYUMoJ+lyQctV2bX3Vq9kZnegLbpjTLP49It2ovUbcartuoQTeXgP+TGpY//7mDH/UQlFCKDGiA==" saltValue="KUnni6YEm00anzSSvyLqQA==" spinCount="100000" sqref="EN2048:EN2053" name="Rango2_22_37"/>
    <protectedRange algorithmName="SHA-512" hashValue="XZw03RosI/l0z9FxmTtF29EdZ7P+4+ybhqoaAAUmURojSR5XbGfjC4f2i8gMqfY+RI9JvfdCA6PSh9TduXfUxA==" saltValue="5TPtLq2WoiRSae/yaDPnTw==" spinCount="100000" sqref="ER2048:ES2053" name="Rango2_99_20_39"/>
    <protectedRange algorithmName="SHA-512" hashValue="XZw03RosI/l0z9FxmTtF29EdZ7P+4+ybhqoaAAUmURojSR5XbGfjC4f2i8gMqfY+RI9JvfdCA6PSh9TduXfUxA==" saltValue="5TPtLq2WoiRSae/yaDPnTw==" spinCount="100000" sqref="EV2048:EW2053" name="Rango2_99_22_39"/>
    <protectedRange algorithmName="SHA-512" hashValue="9+DNppQbWrLYYUMoJ+lyQctV2bX3Vq9kZnegLbpjTLP49It2ovUbcartuoQTeXgP+TGpY//7mDH/UQlFCKDGiA==" saltValue="KUnni6YEm00anzSSvyLqQA==" spinCount="100000" sqref="FC2048:FC2053" name="Rango2_26_38"/>
    <protectedRange algorithmName="SHA-512" hashValue="XZw03RosI/l0z9FxmTtF29EdZ7P+4+ybhqoaAAUmURojSR5XbGfjC4f2i8gMqfY+RI9JvfdCA6PSh9TduXfUxA==" saltValue="5TPtLq2WoiRSae/yaDPnTw==" spinCount="100000" sqref="FF2048:FF2053" name="Rango2_99_23_42"/>
    <protectedRange algorithmName="SHA-512" hashValue="9+DNppQbWrLYYUMoJ+lyQctV2bX3Vq9kZnegLbpjTLP49It2ovUbcartuoQTeXgP+TGpY//7mDH/UQlFCKDGiA==" saltValue="KUnni6YEm00anzSSvyLqQA==" spinCount="100000" sqref="FH2048:FH2053" name="Rango2_35_39"/>
    <protectedRange algorithmName="SHA-512" hashValue="XZw03RosI/l0z9FxmTtF29EdZ7P+4+ybhqoaAAUmURojSR5XbGfjC4f2i8gMqfY+RI9JvfdCA6PSh9TduXfUxA==" saltValue="5TPtLq2WoiRSae/yaDPnTw==" spinCount="100000" sqref="FQ2048:FR2053" name="Rango2_99_27_41"/>
    <protectedRange algorithmName="SHA-512" hashValue="XZw03RosI/l0z9FxmTtF29EdZ7P+4+ybhqoaAAUmURojSR5XbGfjC4f2i8gMqfY+RI9JvfdCA6PSh9TduXfUxA==" saltValue="5TPtLq2WoiRSae/yaDPnTw==" spinCount="100000" sqref="FU2048:FU2053" name="Rango2_99_29_38"/>
    <protectedRange algorithmName="SHA-512" hashValue="XZw03RosI/l0z9FxmTtF29EdZ7P+4+ybhqoaAAUmURojSR5XbGfjC4f2i8gMqfY+RI9JvfdCA6PSh9TduXfUxA==" saltValue="5TPtLq2WoiRSae/yaDPnTw==" spinCount="100000" sqref="FW2048:FX2053" name="Rango2_99_31_38"/>
    <protectedRange algorithmName="SHA-512" hashValue="Umj9+5Ys20VQPxBFtc6qE5LtKKSgPKwit+B8dd4XnEUaLfBM2ozpkEC4YxwK0SbBiAHDDex+pY+LomQ0lyuamQ==" saltValue="N2/MCRws+mmA+NXw0axolg==" spinCount="100000" sqref="FY2048:FY2053" name="Rango2_31_2_2_39"/>
    <protectedRange algorithmName="SHA-512" hashValue="Umj9+5Ys20VQPxBFtc6qE5LtKKSgPKwit+B8dd4XnEUaLfBM2ozpkEC4YxwK0SbBiAHDDex+pY+LomQ0lyuamQ==" saltValue="N2/MCRws+mmA+NXw0axolg==" spinCount="100000" sqref="GB2048 GB2052" name="Rango2_31_2_4_37"/>
    <protectedRange algorithmName="SHA-512" hashValue="Rgskw+AQdeJ5qbJdarzTa3SCkJfDGziy0Uan5N0F3IWn/H3Z/e+VcB56R7Nes7MPxNHewNP1sSSucVjz3iTLeA==" saltValue="qKZH3DnwaZHBzy3cBZo1qQ==" spinCount="100000" sqref="GF2048:GF2053" name="Rango2_31_28_1_39"/>
    <protectedRange algorithmName="SHA-512" hashValue="Umj9+5Ys20VQPxBFtc6qE5LtKKSgPKwit+B8dd4XnEUaLfBM2ozpkEC4YxwK0SbBiAHDDex+pY+LomQ0lyuamQ==" saltValue="N2/MCRws+mmA+NXw0axolg==" spinCount="100000" sqref="GE2048:GE2053" name="Rango2_31_2_5_36"/>
    <protectedRange algorithmName="SHA-512" hashValue="Umj9+5Ys20VQPxBFtc6qE5LtKKSgPKwit+B8dd4XnEUaLfBM2ozpkEC4YxwK0SbBiAHDDex+pY+LomQ0lyuamQ==" saltValue="N2/MCRws+mmA+NXw0axolg==" spinCount="100000" sqref="GJ2048:GJ2053 GH2048:GH2053 GL2048:GL2053" name="Rango2_31_2_6_36"/>
    <protectedRange algorithmName="SHA-512" hashValue="XZw03RosI/l0z9FxmTtF29EdZ7P+4+ybhqoaAAUmURojSR5XbGfjC4f2i8gMqfY+RI9JvfdCA6PSh9TduXfUxA==" saltValue="5TPtLq2WoiRSae/yaDPnTw==" spinCount="100000" sqref="GO2048:GO2053 GM2048:GM2053 GK2048:GK2053" name="Rango2_99_36_41"/>
    <protectedRange algorithmName="SHA-512" hashValue="EEHzbvEYwO1eufllBljOz0uf9BJ2ENtvOScQ7IsS321QhYbwKn7qhHKKP8cKj02rTDvVRMWvwQ1ZP0mZWsBprQ==" saltValue="CjXqBRFbKezlWOFV37MnDQ==" spinCount="100000" sqref="GQ2048:GR2053" name="Rango2_30_2_2_40"/>
    <protectedRange algorithmName="SHA-512" hashValue="EEHzbvEYwO1eufllBljOz0uf9BJ2ENtvOScQ7IsS321QhYbwKn7qhHKKP8cKj02rTDvVRMWvwQ1ZP0mZWsBprQ==" saltValue="CjXqBRFbKezlWOFV37MnDQ==" spinCount="100000" sqref="GW2048:GW2053" name="Rango2_30_2_3_38"/>
    <protectedRange algorithmName="SHA-512" hashValue="XZw03RosI/l0z9FxmTtF29EdZ7P+4+ybhqoaAAUmURojSR5XbGfjC4f2i8gMqfY+RI9JvfdCA6PSh9TduXfUxA==" saltValue="5TPtLq2WoiRSae/yaDPnTw==" spinCount="100000" sqref="GY2048:GZ2053" name="Rango2_99_39_36"/>
    <protectedRange algorithmName="SHA-512" hashValue="XZw03RosI/l0z9FxmTtF29EdZ7P+4+ybhqoaAAUmURojSR5XbGfjC4f2i8gMqfY+RI9JvfdCA6PSh9TduXfUxA==" saltValue="5TPtLq2WoiRSae/yaDPnTw==" spinCount="100000" sqref="HJ2048:HJ2053" name="Rango2_99_40_40"/>
    <protectedRange algorithmName="SHA-512" hashValue="9+DNppQbWrLYYUMoJ+lyQctV2bX3Vq9kZnegLbpjTLP49It2ovUbcartuoQTeXgP+TGpY//7mDH/UQlFCKDGiA==" saltValue="KUnni6YEm00anzSSvyLqQA==" spinCount="100000" sqref="HD2048:HI2053" name="Rango2_39_42"/>
    <protectedRange algorithmName="SHA-512" hashValue="XZw03RosI/l0z9FxmTtF29EdZ7P+4+ybhqoaAAUmURojSR5XbGfjC4f2i8gMqfY+RI9JvfdCA6PSh9TduXfUxA==" saltValue="5TPtLq2WoiRSae/yaDPnTw==" spinCount="100000" sqref="IB2048:IB2053 HU2048:HZ2053" name="Rango2_99_41_37"/>
    <protectedRange algorithmName="SHA-512" hashValue="9+DNppQbWrLYYUMoJ+lyQctV2bX3Vq9kZnegLbpjTLP49It2ovUbcartuoQTeXgP+TGpY//7mDH/UQlFCKDGiA==" saltValue="KUnni6YEm00anzSSvyLqQA==" spinCount="100000" sqref="HS2048:HT2053" name="Rango2_40_40"/>
    <protectedRange algorithmName="SHA-512" hashValue="XZw03RosI/l0z9FxmTtF29EdZ7P+4+ybhqoaAAUmURojSR5XbGfjC4f2i8gMqfY+RI9JvfdCA6PSh9TduXfUxA==" saltValue="5TPtLq2WoiRSae/yaDPnTw==" spinCount="100000" sqref="IL2048:IM2053" name="Rango2_99_79_29"/>
    <protectedRange algorithmName="SHA-512" hashValue="XZw03RosI/l0z9FxmTtF29EdZ7P+4+ybhqoaAAUmURojSR5XbGfjC4f2i8gMqfY+RI9JvfdCA6PSh9TduXfUxA==" saltValue="5TPtLq2WoiRSae/yaDPnTw==" spinCount="100000" sqref="IO2048:IO2053" name="Rango2_99_80_47"/>
    <protectedRange algorithmName="SHA-512" hashValue="XZw03RosI/l0z9FxmTtF29EdZ7P+4+ybhqoaAAUmURojSR5XbGfjC4f2i8gMqfY+RI9JvfdCA6PSh9TduXfUxA==" saltValue="5TPtLq2WoiRSae/yaDPnTw==" spinCount="100000" sqref="EA2054:EJ2095" name="Rango2_99_18_43"/>
    <protectedRange algorithmName="SHA-512" hashValue="9+DNppQbWrLYYUMoJ+lyQctV2bX3Vq9kZnegLbpjTLP49It2ovUbcartuoQTeXgP+TGpY//7mDH/UQlFCKDGiA==" saltValue="KUnni6YEm00anzSSvyLqQA==" spinCount="100000" sqref="EN2054:EN2095" name="Rango2_22_38"/>
    <protectedRange algorithmName="SHA-512" hashValue="XZw03RosI/l0z9FxmTtF29EdZ7P+4+ybhqoaAAUmURojSR5XbGfjC4f2i8gMqfY+RI9JvfdCA6PSh9TduXfUxA==" saltValue="5TPtLq2WoiRSae/yaDPnTw==" spinCount="100000" sqref="ER2054:ES2095" name="Rango2_99_20_40"/>
    <protectedRange algorithmName="SHA-512" hashValue="XZw03RosI/l0z9FxmTtF29EdZ7P+4+ybhqoaAAUmURojSR5XbGfjC4f2i8gMqfY+RI9JvfdCA6PSh9TduXfUxA==" saltValue="5TPtLq2WoiRSae/yaDPnTw==" spinCount="100000" sqref="EV2054:EW2095" name="Rango2_99_22_40"/>
    <protectedRange algorithmName="SHA-512" hashValue="9+DNppQbWrLYYUMoJ+lyQctV2bX3Vq9kZnegLbpjTLP49It2ovUbcartuoQTeXgP+TGpY//7mDH/UQlFCKDGiA==" saltValue="KUnni6YEm00anzSSvyLqQA==" spinCount="100000" sqref="FC2054:FC2095" name="Rango2_26_39"/>
    <protectedRange algorithmName="SHA-512" hashValue="XZw03RosI/l0z9FxmTtF29EdZ7P+4+ybhqoaAAUmURojSR5XbGfjC4f2i8gMqfY+RI9JvfdCA6PSh9TduXfUxA==" saltValue="5TPtLq2WoiRSae/yaDPnTw==" spinCount="100000" sqref="FF2054:FF2095" name="Rango2_99_23_43"/>
    <protectedRange algorithmName="SHA-512" hashValue="9+DNppQbWrLYYUMoJ+lyQctV2bX3Vq9kZnegLbpjTLP49It2ovUbcartuoQTeXgP+TGpY//7mDH/UQlFCKDGiA==" saltValue="KUnni6YEm00anzSSvyLqQA==" spinCount="100000" sqref="FH2054:FH2095" name="Rango2_35_40"/>
    <protectedRange algorithmName="SHA-512" hashValue="XZw03RosI/l0z9FxmTtF29EdZ7P+4+ybhqoaAAUmURojSR5XbGfjC4f2i8gMqfY+RI9JvfdCA6PSh9TduXfUxA==" saltValue="5TPtLq2WoiRSae/yaDPnTw==" spinCount="100000" sqref="FQ2054:FR2095" name="Rango2_99_27_42"/>
    <protectedRange algorithmName="SHA-512" hashValue="XZw03RosI/l0z9FxmTtF29EdZ7P+4+ybhqoaAAUmURojSR5XbGfjC4f2i8gMqfY+RI9JvfdCA6PSh9TduXfUxA==" saltValue="5TPtLq2WoiRSae/yaDPnTw==" spinCount="100000" sqref="FU2054:FU2095" name="Rango2_99_29_39"/>
    <protectedRange algorithmName="SHA-512" hashValue="XZw03RosI/l0z9FxmTtF29EdZ7P+4+ybhqoaAAUmURojSR5XbGfjC4f2i8gMqfY+RI9JvfdCA6PSh9TduXfUxA==" saltValue="5TPtLq2WoiRSae/yaDPnTw==" spinCount="100000" sqref="FW2054:FX2095" name="Rango2_99_31_39"/>
    <protectedRange algorithmName="SHA-512" hashValue="Umj9+5Ys20VQPxBFtc6qE5LtKKSgPKwit+B8dd4XnEUaLfBM2ozpkEC4YxwK0SbBiAHDDex+pY+LomQ0lyuamQ==" saltValue="N2/MCRws+mmA+NXw0axolg==" spinCount="100000" sqref="FY2054:FY2095" name="Rango2_31_2_2_40"/>
    <protectedRange algorithmName="SHA-512" hashValue="Umj9+5Ys20VQPxBFtc6qE5LtKKSgPKwit+B8dd4XnEUaLfBM2ozpkEC4YxwK0SbBiAHDDex+pY+LomQ0lyuamQ==" saltValue="N2/MCRws+mmA+NXw0axolg==" spinCount="100000" sqref="GB2054:GB2055 GB2057 GB2062 GB2064 GB2066:GB2068 GB2071 GB2073:GB2074 GB2078:GB2079 GB2084 GB2087:GB2092 GB2095" name="Rango2_31_2_4_38"/>
    <protectedRange algorithmName="SHA-512" hashValue="Rgskw+AQdeJ5qbJdarzTa3SCkJfDGziy0Uan5N0F3IWn/H3Z/e+VcB56R7Nes7MPxNHewNP1sSSucVjz3iTLeA==" saltValue="qKZH3DnwaZHBzy3cBZo1qQ==" spinCount="100000" sqref="GF2054:GF2095" name="Rango2_31_28_1_40"/>
    <protectedRange algorithmName="SHA-512" hashValue="Umj9+5Ys20VQPxBFtc6qE5LtKKSgPKwit+B8dd4XnEUaLfBM2ozpkEC4YxwK0SbBiAHDDex+pY+LomQ0lyuamQ==" saltValue="N2/MCRws+mmA+NXw0axolg==" spinCount="100000" sqref="GE2054:GE2095" name="Rango2_31_2_5_37"/>
    <protectedRange algorithmName="SHA-512" hashValue="Umj9+5Ys20VQPxBFtc6qE5LtKKSgPKwit+B8dd4XnEUaLfBM2ozpkEC4YxwK0SbBiAHDDex+pY+LomQ0lyuamQ==" saltValue="N2/MCRws+mmA+NXw0axolg==" spinCount="100000" sqref="GJ2054:GJ2095 GH2054:GH2095 GL2054:GL2095" name="Rango2_31_2_6_37"/>
    <protectedRange algorithmName="SHA-512" hashValue="XZw03RosI/l0z9FxmTtF29EdZ7P+4+ybhqoaAAUmURojSR5XbGfjC4f2i8gMqfY+RI9JvfdCA6PSh9TduXfUxA==" saltValue="5TPtLq2WoiRSae/yaDPnTw==" spinCount="100000" sqref="GO2054:GO2095 GM2054:GM2095 GK2054:GK2095" name="Rango2_99_36_42"/>
    <protectedRange algorithmName="SHA-512" hashValue="EEHzbvEYwO1eufllBljOz0uf9BJ2ENtvOScQ7IsS321QhYbwKn7qhHKKP8cKj02rTDvVRMWvwQ1ZP0mZWsBprQ==" saltValue="CjXqBRFbKezlWOFV37MnDQ==" spinCount="100000" sqref="GQ2054:GR2095" name="Rango2_30_2_2_41"/>
    <protectedRange algorithmName="SHA-512" hashValue="EEHzbvEYwO1eufllBljOz0uf9BJ2ENtvOScQ7IsS321QhYbwKn7qhHKKP8cKj02rTDvVRMWvwQ1ZP0mZWsBprQ==" saltValue="CjXqBRFbKezlWOFV37MnDQ==" spinCount="100000" sqref="GW2054:GW2095" name="Rango2_30_2_3_39"/>
    <protectedRange algorithmName="SHA-512" hashValue="XZw03RosI/l0z9FxmTtF29EdZ7P+4+ybhqoaAAUmURojSR5XbGfjC4f2i8gMqfY+RI9JvfdCA6PSh9TduXfUxA==" saltValue="5TPtLq2WoiRSae/yaDPnTw==" spinCount="100000" sqref="GY2054:GZ2095" name="Rango2_99_39_37"/>
    <protectedRange algorithmName="SHA-512" hashValue="XZw03RosI/l0z9FxmTtF29EdZ7P+4+ybhqoaAAUmURojSR5XbGfjC4f2i8gMqfY+RI9JvfdCA6PSh9TduXfUxA==" saltValue="5TPtLq2WoiRSae/yaDPnTw==" spinCount="100000" sqref="HJ2054:HJ2095" name="Rango2_99_40_41"/>
    <protectedRange algorithmName="SHA-512" hashValue="9+DNppQbWrLYYUMoJ+lyQctV2bX3Vq9kZnegLbpjTLP49It2ovUbcartuoQTeXgP+TGpY//7mDH/UQlFCKDGiA==" saltValue="KUnni6YEm00anzSSvyLqQA==" spinCount="100000" sqref="HD2054:HI2095" name="Rango2_39_43"/>
    <protectedRange algorithmName="SHA-512" hashValue="XZw03RosI/l0z9FxmTtF29EdZ7P+4+ybhqoaAAUmURojSR5XbGfjC4f2i8gMqfY+RI9JvfdCA6PSh9TduXfUxA==" saltValue="5TPtLq2WoiRSae/yaDPnTw==" spinCount="100000" sqref="IB2054:IB2095 HU2054:HZ2095" name="Rango2_99_41_38"/>
    <protectedRange algorithmName="SHA-512" hashValue="9+DNppQbWrLYYUMoJ+lyQctV2bX3Vq9kZnegLbpjTLP49It2ovUbcartuoQTeXgP+TGpY//7mDH/UQlFCKDGiA==" saltValue="KUnni6YEm00anzSSvyLqQA==" spinCount="100000" sqref="HS2054:HT2095" name="Rango2_40_41"/>
    <protectedRange algorithmName="SHA-512" hashValue="XZw03RosI/l0z9FxmTtF29EdZ7P+4+ybhqoaAAUmURojSR5XbGfjC4f2i8gMqfY+RI9JvfdCA6PSh9TduXfUxA==" saltValue="5TPtLq2WoiRSae/yaDPnTw==" spinCount="100000" sqref="IL2054:IM2095" name="Rango2_99_79_30"/>
    <protectedRange algorithmName="SHA-512" hashValue="XZw03RosI/l0z9FxmTtF29EdZ7P+4+ybhqoaAAUmURojSR5XbGfjC4f2i8gMqfY+RI9JvfdCA6PSh9TduXfUxA==" saltValue="5TPtLq2WoiRSae/yaDPnTw==" spinCount="100000" sqref="IO2054:IO2095" name="Rango2_99_80_48"/>
    <protectedRange algorithmName="SHA-512" hashValue="XZw03RosI/l0z9FxmTtF29EdZ7P+4+ybhqoaAAUmURojSR5XbGfjC4f2i8gMqfY+RI9JvfdCA6PSh9TduXfUxA==" saltValue="5TPtLq2WoiRSae/yaDPnTw==" spinCount="100000" sqref="EA2096:EJ2106" name="Rango2_99_18_44"/>
    <protectedRange algorithmName="SHA-512" hashValue="9+DNppQbWrLYYUMoJ+lyQctV2bX3Vq9kZnegLbpjTLP49It2ovUbcartuoQTeXgP+TGpY//7mDH/UQlFCKDGiA==" saltValue="KUnni6YEm00anzSSvyLqQA==" spinCount="100000" sqref="EN2096:EN2106" name="Rango2_22_39"/>
    <protectedRange algorithmName="SHA-512" hashValue="XZw03RosI/l0z9FxmTtF29EdZ7P+4+ybhqoaAAUmURojSR5XbGfjC4f2i8gMqfY+RI9JvfdCA6PSh9TduXfUxA==" saltValue="5TPtLq2WoiRSae/yaDPnTw==" spinCount="100000" sqref="ER2096:ES2106" name="Rango2_99_20_41"/>
    <protectedRange algorithmName="SHA-512" hashValue="XZw03RosI/l0z9FxmTtF29EdZ7P+4+ybhqoaAAUmURojSR5XbGfjC4f2i8gMqfY+RI9JvfdCA6PSh9TduXfUxA==" saltValue="5TPtLq2WoiRSae/yaDPnTw==" spinCount="100000" sqref="EV2096:EW2106" name="Rango2_99_22_41"/>
    <protectedRange algorithmName="SHA-512" hashValue="9+DNppQbWrLYYUMoJ+lyQctV2bX3Vq9kZnegLbpjTLP49It2ovUbcartuoQTeXgP+TGpY//7mDH/UQlFCKDGiA==" saltValue="KUnni6YEm00anzSSvyLqQA==" spinCount="100000" sqref="FC2096:FC2106" name="Rango2_26_40"/>
    <protectedRange algorithmName="SHA-512" hashValue="XZw03RosI/l0z9FxmTtF29EdZ7P+4+ybhqoaAAUmURojSR5XbGfjC4f2i8gMqfY+RI9JvfdCA6PSh9TduXfUxA==" saltValue="5TPtLq2WoiRSae/yaDPnTw==" spinCount="100000" sqref="FF2096:FF2106" name="Rango2_99_23_44"/>
    <protectedRange algorithmName="SHA-512" hashValue="9+DNppQbWrLYYUMoJ+lyQctV2bX3Vq9kZnegLbpjTLP49It2ovUbcartuoQTeXgP+TGpY//7mDH/UQlFCKDGiA==" saltValue="KUnni6YEm00anzSSvyLqQA==" spinCount="100000" sqref="FH2096:FH2106" name="Rango2_35_41"/>
    <protectedRange algorithmName="SHA-512" hashValue="XZw03RosI/l0z9FxmTtF29EdZ7P+4+ybhqoaAAUmURojSR5XbGfjC4f2i8gMqfY+RI9JvfdCA6PSh9TduXfUxA==" saltValue="5TPtLq2WoiRSae/yaDPnTw==" spinCount="100000" sqref="FQ2096:FR2106" name="Rango2_99_27_43"/>
    <protectedRange algorithmName="SHA-512" hashValue="XZw03RosI/l0z9FxmTtF29EdZ7P+4+ybhqoaAAUmURojSR5XbGfjC4f2i8gMqfY+RI9JvfdCA6PSh9TduXfUxA==" saltValue="5TPtLq2WoiRSae/yaDPnTw==" spinCount="100000" sqref="FU2096:FU2106" name="Rango2_99_29_40"/>
    <protectedRange algorithmName="SHA-512" hashValue="XZw03RosI/l0z9FxmTtF29EdZ7P+4+ybhqoaAAUmURojSR5XbGfjC4f2i8gMqfY+RI9JvfdCA6PSh9TduXfUxA==" saltValue="5TPtLq2WoiRSae/yaDPnTw==" spinCount="100000" sqref="FW2096:FX2106" name="Rango2_99_31_40"/>
    <protectedRange algorithmName="SHA-512" hashValue="Umj9+5Ys20VQPxBFtc6qE5LtKKSgPKwit+B8dd4XnEUaLfBM2ozpkEC4YxwK0SbBiAHDDex+pY+LomQ0lyuamQ==" saltValue="N2/MCRws+mmA+NXw0axolg==" spinCount="100000" sqref="FY2096:FY2106" name="Rango2_31_2_2_41"/>
    <protectedRange algorithmName="SHA-512" hashValue="Umj9+5Ys20VQPxBFtc6qE5LtKKSgPKwit+B8dd4XnEUaLfBM2ozpkEC4YxwK0SbBiAHDDex+pY+LomQ0lyuamQ==" saltValue="N2/MCRws+mmA+NXw0axolg==" spinCount="100000" sqref="GB2096 GB2099:GB2100 GB2105:GB2106" name="Rango2_31_2_4_39"/>
    <protectedRange algorithmName="SHA-512" hashValue="Rgskw+AQdeJ5qbJdarzTa3SCkJfDGziy0Uan5N0F3IWn/H3Z/e+VcB56R7Nes7MPxNHewNP1sSSucVjz3iTLeA==" saltValue="qKZH3DnwaZHBzy3cBZo1qQ==" spinCount="100000" sqref="GF2096:GF2106" name="Rango2_31_28_1_41"/>
    <protectedRange algorithmName="SHA-512" hashValue="Umj9+5Ys20VQPxBFtc6qE5LtKKSgPKwit+B8dd4XnEUaLfBM2ozpkEC4YxwK0SbBiAHDDex+pY+LomQ0lyuamQ==" saltValue="N2/MCRws+mmA+NXw0axolg==" spinCount="100000" sqref="GE2096:GE2106" name="Rango2_31_2_5_38"/>
    <protectedRange algorithmName="SHA-512" hashValue="Umj9+5Ys20VQPxBFtc6qE5LtKKSgPKwit+B8dd4XnEUaLfBM2ozpkEC4YxwK0SbBiAHDDex+pY+LomQ0lyuamQ==" saltValue="N2/MCRws+mmA+NXw0axolg==" spinCount="100000" sqref="GJ2096:GJ2106 GH2096:GH2106 GL2096:GL2106" name="Rango2_31_2_6_38"/>
    <protectedRange algorithmName="SHA-512" hashValue="XZw03RosI/l0z9FxmTtF29EdZ7P+4+ybhqoaAAUmURojSR5XbGfjC4f2i8gMqfY+RI9JvfdCA6PSh9TduXfUxA==" saltValue="5TPtLq2WoiRSae/yaDPnTw==" spinCount="100000" sqref="GO2096:GO2106 GM2096:GM2106 GK2096:GK2106" name="Rango2_99_36_43"/>
    <protectedRange algorithmName="SHA-512" hashValue="EEHzbvEYwO1eufllBljOz0uf9BJ2ENtvOScQ7IsS321QhYbwKn7qhHKKP8cKj02rTDvVRMWvwQ1ZP0mZWsBprQ==" saltValue="CjXqBRFbKezlWOFV37MnDQ==" spinCount="100000" sqref="GQ2096:GR2106" name="Rango2_30_2_2_42"/>
    <protectedRange algorithmName="SHA-512" hashValue="EEHzbvEYwO1eufllBljOz0uf9BJ2ENtvOScQ7IsS321QhYbwKn7qhHKKP8cKj02rTDvVRMWvwQ1ZP0mZWsBprQ==" saltValue="CjXqBRFbKezlWOFV37MnDQ==" spinCount="100000" sqref="GW2096:GW2106" name="Rango2_30_2_3_40"/>
    <protectedRange algorithmName="SHA-512" hashValue="XZw03RosI/l0z9FxmTtF29EdZ7P+4+ybhqoaAAUmURojSR5XbGfjC4f2i8gMqfY+RI9JvfdCA6PSh9TduXfUxA==" saltValue="5TPtLq2WoiRSae/yaDPnTw==" spinCount="100000" sqref="GY2096:GZ2106" name="Rango2_99_39_38"/>
    <protectedRange algorithmName="SHA-512" hashValue="XZw03RosI/l0z9FxmTtF29EdZ7P+4+ybhqoaAAUmURojSR5XbGfjC4f2i8gMqfY+RI9JvfdCA6PSh9TduXfUxA==" saltValue="5TPtLq2WoiRSae/yaDPnTw==" spinCount="100000" sqref="HJ2096:HJ2106" name="Rango2_99_40_42"/>
    <protectedRange algorithmName="SHA-512" hashValue="9+DNppQbWrLYYUMoJ+lyQctV2bX3Vq9kZnegLbpjTLP49It2ovUbcartuoQTeXgP+TGpY//7mDH/UQlFCKDGiA==" saltValue="KUnni6YEm00anzSSvyLqQA==" spinCount="100000" sqref="HD2096:HI2106" name="Rango2_39_44"/>
    <protectedRange algorithmName="SHA-512" hashValue="XZw03RosI/l0z9FxmTtF29EdZ7P+4+ybhqoaAAUmURojSR5XbGfjC4f2i8gMqfY+RI9JvfdCA6PSh9TduXfUxA==" saltValue="5TPtLq2WoiRSae/yaDPnTw==" spinCount="100000" sqref="IB2096:IB2106 HU2096:HZ2106" name="Rango2_99_41_39"/>
    <protectedRange algorithmName="SHA-512" hashValue="9+DNppQbWrLYYUMoJ+lyQctV2bX3Vq9kZnegLbpjTLP49It2ovUbcartuoQTeXgP+TGpY//7mDH/UQlFCKDGiA==" saltValue="KUnni6YEm00anzSSvyLqQA==" spinCount="100000" sqref="HS2096:HT2106" name="Rango2_40_42"/>
    <protectedRange algorithmName="SHA-512" hashValue="XZw03RosI/l0z9FxmTtF29EdZ7P+4+ybhqoaAAUmURojSR5XbGfjC4f2i8gMqfY+RI9JvfdCA6PSh9TduXfUxA==" saltValue="5TPtLq2WoiRSae/yaDPnTw==" spinCount="100000" sqref="IL2096:IM2106" name="Rango2_99_79_31"/>
    <protectedRange algorithmName="SHA-512" hashValue="XZw03RosI/l0z9FxmTtF29EdZ7P+4+ybhqoaAAUmURojSR5XbGfjC4f2i8gMqfY+RI9JvfdCA6PSh9TduXfUxA==" saltValue="5TPtLq2WoiRSae/yaDPnTw==" spinCount="100000" sqref="IO2096:IO2106" name="Rango2_99_80_49"/>
    <protectedRange algorithmName="SHA-512" hashValue="D8TacORwT7iz0mF9GEucchnMHfB5er2FFjQsxyeWWyeJkM6Bt3gYQ3LbcHPxZXFpVAYtFOuTrzYOCJrlZDx16g==" saltValue="QtCzIBktdS4NZkOEGcLTRQ==" spinCount="100000" sqref="IW1996" name="Rango2_41_38_1"/>
    <protectedRange algorithmName="SHA-512" hashValue="Gqwr8n5jYbCESAqCFk8dpOzViQICBV+k0xoqBoQaZ5lHaRlvT9TZDB4yXtm+qC6OhD064ZDBOFWkwo+LHXu1sg==" saltValue="gEL9PCN2ekF2IxW9yqAGYA==" spinCount="100000" sqref="IS1996" name="Rango2_40_2_38_1"/>
    <protectedRange algorithmName="SHA-512" hashValue="9+DNppQbWrLYYUMoJ+lyQctV2bX3Vq9kZnegLbpjTLP49It2ovUbcartuoQTeXgP+TGpY//7mDH/UQlFCKDGiA==" saltValue="KUnni6YEm00anzSSvyLqQA==" spinCount="100000" sqref="JC1996:JM1996" name="Rango2_43_9"/>
    <protectedRange algorithmName="SHA-512" hashValue="9+DNppQbWrLYYUMoJ+lyQctV2bX3Vq9kZnegLbpjTLP49It2ovUbcartuoQTeXgP+TGpY//7mDH/UQlFCKDGiA==" saltValue="KUnni6YEm00anzSSvyLqQA==" spinCount="100000" sqref="JO1996:JW1996" name="Rango2_44_9"/>
    <protectedRange algorithmName="SHA-512" hashValue="9+DNppQbWrLYYUMoJ+lyQctV2bX3Vq9kZnegLbpjTLP49It2ovUbcartuoQTeXgP+TGpY//7mDH/UQlFCKDGiA==" saltValue="KUnni6YEm00anzSSvyLqQA==" spinCount="100000" sqref="JY1996:KF1996" name="Rango2_45_11"/>
    <protectedRange algorithmName="SHA-512" hashValue="9+DNppQbWrLYYUMoJ+lyQctV2bX3Vq9kZnegLbpjTLP49It2ovUbcartuoQTeXgP+TGpY//7mDH/UQlFCKDGiA==" saltValue="KUnni6YEm00anzSSvyLqQA==" spinCount="100000" sqref="KH1996" name="Rango2_46_8"/>
    <protectedRange algorithmName="SHA-512" hashValue="9+DNppQbWrLYYUMoJ+lyQctV2bX3Vq9kZnegLbpjTLP49It2ovUbcartuoQTeXgP+TGpY//7mDH/UQlFCKDGiA==" saltValue="KUnni6YEm00anzSSvyLqQA==" spinCount="100000" sqref="KJ1996:MP1996" name="Rango2_47_3"/>
    <protectedRange algorithmName="SHA-512" hashValue="D8TacORwT7iz0mF9GEucchnMHfB5er2FFjQsxyeWWyeJkM6Bt3gYQ3LbcHPxZXFpVAYtFOuTrzYOCJrlZDx16g==" saltValue="QtCzIBktdS4NZkOEGcLTRQ==" spinCount="100000" sqref="IW1997" name="Rango2_41_39_1"/>
    <protectedRange algorithmName="SHA-512" hashValue="Gqwr8n5jYbCESAqCFk8dpOzViQICBV+k0xoqBoQaZ5lHaRlvT9TZDB4yXtm+qC6OhD064ZDBOFWkwo+LHXu1sg==" saltValue="gEL9PCN2ekF2IxW9yqAGYA==" spinCount="100000" sqref="IS1997" name="Rango2_40_2_39_1"/>
    <protectedRange algorithmName="SHA-512" hashValue="9+DNppQbWrLYYUMoJ+lyQctV2bX3Vq9kZnegLbpjTLP49It2ovUbcartuoQTeXgP+TGpY//7mDH/UQlFCKDGiA==" saltValue="KUnni6YEm00anzSSvyLqQA==" spinCount="100000" sqref="JC1997:JM1997" name="Rango2_43_10"/>
    <protectedRange algorithmName="SHA-512" hashValue="9+DNppQbWrLYYUMoJ+lyQctV2bX3Vq9kZnegLbpjTLP49It2ovUbcartuoQTeXgP+TGpY//7mDH/UQlFCKDGiA==" saltValue="KUnni6YEm00anzSSvyLqQA==" spinCount="100000" sqref="JO1997:JW1997" name="Rango2_44_10"/>
    <protectedRange algorithmName="SHA-512" hashValue="9+DNppQbWrLYYUMoJ+lyQctV2bX3Vq9kZnegLbpjTLP49It2ovUbcartuoQTeXgP+TGpY//7mDH/UQlFCKDGiA==" saltValue="KUnni6YEm00anzSSvyLqQA==" spinCount="100000" sqref="JY1997:KF1997" name="Rango2_45_12"/>
    <protectedRange algorithmName="SHA-512" hashValue="9+DNppQbWrLYYUMoJ+lyQctV2bX3Vq9kZnegLbpjTLP49It2ovUbcartuoQTeXgP+TGpY//7mDH/UQlFCKDGiA==" saltValue="KUnni6YEm00anzSSvyLqQA==" spinCount="100000" sqref="KH1997" name="Rango2_46_9"/>
    <protectedRange algorithmName="SHA-512" hashValue="9+DNppQbWrLYYUMoJ+lyQctV2bX3Vq9kZnegLbpjTLP49It2ovUbcartuoQTeXgP+TGpY//7mDH/UQlFCKDGiA==" saltValue="KUnni6YEm00anzSSvyLqQA==" spinCount="100000" sqref="LG1997:MP1997 KJ1997:LB1997" name="Rango2_47_4"/>
    <protectedRange algorithmName="SHA-512" hashValue="D8TacORwT7iz0mF9GEucchnMHfB5er2FFjQsxyeWWyeJkM6Bt3gYQ3LbcHPxZXFpVAYtFOuTrzYOCJrlZDx16g==" saltValue="QtCzIBktdS4NZkOEGcLTRQ==" spinCount="100000" sqref="IW1998" name="Rango2_41_39_2"/>
    <protectedRange algorithmName="SHA-512" hashValue="Gqwr8n5jYbCESAqCFk8dpOzViQICBV+k0xoqBoQaZ5lHaRlvT9TZDB4yXtm+qC6OhD064ZDBOFWkwo+LHXu1sg==" saltValue="gEL9PCN2ekF2IxW9yqAGYA==" spinCount="100000" sqref="IS1998" name="Rango2_40_2_39_2"/>
    <protectedRange algorithmName="SHA-512" hashValue="9+DNppQbWrLYYUMoJ+lyQctV2bX3Vq9kZnegLbpjTLP49It2ovUbcartuoQTeXgP+TGpY//7mDH/UQlFCKDGiA==" saltValue="KUnni6YEm00anzSSvyLqQA==" spinCount="100000" sqref="JC1998:JM1998" name="Rango2_43_11"/>
    <protectedRange algorithmName="SHA-512" hashValue="9+DNppQbWrLYYUMoJ+lyQctV2bX3Vq9kZnegLbpjTLP49It2ovUbcartuoQTeXgP+TGpY//7mDH/UQlFCKDGiA==" saltValue="KUnni6YEm00anzSSvyLqQA==" spinCount="100000" sqref="JO1998:JW1998" name="Rango2_44_11"/>
    <protectedRange algorithmName="SHA-512" hashValue="9+DNppQbWrLYYUMoJ+lyQctV2bX3Vq9kZnegLbpjTLP49It2ovUbcartuoQTeXgP+TGpY//7mDH/UQlFCKDGiA==" saltValue="KUnni6YEm00anzSSvyLqQA==" spinCount="100000" sqref="JY1998:KF1998" name="Rango2_45_13"/>
    <protectedRange algorithmName="SHA-512" hashValue="9+DNppQbWrLYYUMoJ+lyQctV2bX3Vq9kZnegLbpjTLP49It2ovUbcartuoQTeXgP+TGpY//7mDH/UQlFCKDGiA==" saltValue="KUnni6YEm00anzSSvyLqQA==" spinCount="100000" sqref="KH1998" name="Rango2_46_10"/>
    <protectedRange algorithmName="SHA-512" hashValue="9+DNppQbWrLYYUMoJ+lyQctV2bX3Vq9kZnegLbpjTLP49It2ovUbcartuoQTeXgP+TGpY//7mDH/UQlFCKDGiA==" saltValue="KUnni6YEm00anzSSvyLqQA==" spinCount="100000" sqref="KJ1998:MP1998" name="Rango2_47_5"/>
    <protectedRange algorithmName="SHA-512" hashValue="D8TacORwT7iz0mF9GEucchnMHfB5er2FFjQsxyeWWyeJkM6Bt3gYQ3LbcHPxZXFpVAYtFOuTrzYOCJrlZDx16g==" saltValue="QtCzIBktdS4NZkOEGcLTRQ==" spinCount="100000" sqref="IW1999" name="Rango2_41_39_3"/>
    <protectedRange algorithmName="SHA-512" hashValue="Gqwr8n5jYbCESAqCFk8dpOzViQICBV+k0xoqBoQaZ5lHaRlvT9TZDB4yXtm+qC6OhD064ZDBOFWkwo+LHXu1sg==" saltValue="gEL9PCN2ekF2IxW9yqAGYA==" spinCount="100000" sqref="IS1999" name="Rango2_40_2_39_3"/>
    <protectedRange algorithmName="SHA-512" hashValue="9+DNppQbWrLYYUMoJ+lyQctV2bX3Vq9kZnegLbpjTLP49It2ovUbcartuoQTeXgP+TGpY//7mDH/UQlFCKDGiA==" saltValue="KUnni6YEm00anzSSvyLqQA==" spinCount="100000" sqref="JC1999:JM1999" name="Rango2_43_12"/>
    <protectedRange algorithmName="SHA-512" hashValue="9+DNppQbWrLYYUMoJ+lyQctV2bX3Vq9kZnegLbpjTLP49It2ovUbcartuoQTeXgP+TGpY//7mDH/UQlFCKDGiA==" saltValue="KUnni6YEm00anzSSvyLqQA==" spinCount="100000" sqref="JO1999:JW1999" name="Rango2_44_12"/>
    <protectedRange algorithmName="SHA-512" hashValue="9+DNppQbWrLYYUMoJ+lyQctV2bX3Vq9kZnegLbpjTLP49It2ovUbcartuoQTeXgP+TGpY//7mDH/UQlFCKDGiA==" saltValue="KUnni6YEm00anzSSvyLqQA==" spinCount="100000" sqref="JY1999:KF1999" name="Rango2_45_14"/>
    <protectedRange algorithmName="SHA-512" hashValue="9+DNppQbWrLYYUMoJ+lyQctV2bX3Vq9kZnegLbpjTLP49It2ovUbcartuoQTeXgP+TGpY//7mDH/UQlFCKDGiA==" saltValue="KUnni6YEm00anzSSvyLqQA==" spinCount="100000" sqref="KH1999" name="Rango2_46_11"/>
    <protectedRange algorithmName="SHA-512" hashValue="9+DNppQbWrLYYUMoJ+lyQctV2bX3Vq9kZnegLbpjTLP49It2ovUbcartuoQTeXgP+TGpY//7mDH/UQlFCKDGiA==" saltValue="KUnni6YEm00anzSSvyLqQA==" spinCount="100000" sqref="KJ1999:MP1999" name="Rango2_47_6"/>
    <protectedRange algorithmName="SHA-512" hashValue="D8TacORwT7iz0mF9GEucchnMHfB5er2FFjQsxyeWWyeJkM6Bt3gYQ3LbcHPxZXFpVAYtFOuTrzYOCJrlZDx16g==" saltValue="QtCzIBktdS4NZkOEGcLTRQ==" spinCount="100000" sqref="IW2000" name="Rango2_41_39_4"/>
    <protectedRange algorithmName="SHA-512" hashValue="Gqwr8n5jYbCESAqCFk8dpOzViQICBV+k0xoqBoQaZ5lHaRlvT9TZDB4yXtm+qC6OhD064ZDBOFWkwo+LHXu1sg==" saltValue="gEL9PCN2ekF2IxW9yqAGYA==" spinCount="100000" sqref="IS2000" name="Rango2_40_2_39_4"/>
    <protectedRange algorithmName="SHA-512" hashValue="9+DNppQbWrLYYUMoJ+lyQctV2bX3Vq9kZnegLbpjTLP49It2ovUbcartuoQTeXgP+TGpY//7mDH/UQlFCKDGiA==" saltValue="KUnni6YEm00anzSSvyLqQA==" spinCount="100000" sqref="JC2000:JM2000" name="Rango2_43_13"/>
    <protectedRange algorithmName="SHA-512" hashValue="9+DNppQbWrLYYUMoJ+lyQctV2bX3Vq9kZnegLbpjTLP49It2ovUbcartuoQTeXgP+TGpY//7mDH/UQlFCKDGiA==" saltValue="KUnni6YEm00anzSSvyLqQA==" spinCount="100000" sqref="JO2000:JW2000" name="Rango2_44_13"/>
    <protectedRange algorithmName="SHA-512" hashValue="9+DNppQbWrLYYUMoJ+lyQctV2bX3Vq9kZnegLbpjTLP49It2ovUbcartuoQTeXgP+TGpY//7mDH/UQlFCKDGiA==" saltValue="KUnni6YEm00anzSSvyLqQA==" spinCount="100000" sqref="JY2000:KF2000" name="Rango2_45_15"/>
    <protectedRange algorithmName="SHA-512" hashValue="9+DNppQbWrLYYUMoJ+lyQctV2bX3Vq9kZnegLbpjTLP49It2ovUbcartuoQTeXgP+TGpY//7mDH/UQlFCKDGiA==" saltValue="KUnni6YEm00anzSSvyLqQA==" spinCount="100000" sqref="KH2000" name="Rango2_46_12"/>
    <protectedRange algorithmName="SHA-512" hashValue="9+DNppQbWrLYYUMoJ+lyQctV2bX3Vq9kZnegLbpjTLP49It2ovUbcartuoQTeXgP+TGpY//7mDH/UQlFCKDGiA==" saltValue="KUnni6YEm00anzSSvyLqQA==" spinCount="100000" sqref="KJ2000:MP2000" name="Rango2_47_7"/>
    <protectedRange algorithmName="SHA-512" hashValue="D8TacORwT7iz0mF9GEucchnMHfB5er2FFjQsxyeWWyeJkM6Bt3gYQ3LbcHPxZXFpVAYtFOuTrzYOCJrlZDx16g==" saltValue="QtCzIBktdS4NZkOEGcLTRQ==" spinCount="100000" sqref="IW2001" name="Rango2_41_39_5"/>
    <protectedRange algorithmName="SHA-512" hashValue="Gqwr8n5jYbCESAqCFk8dpOzViQICBV+k0xoqBoQaZ5lHaRlvT9TZDB4yXtm+qC6OhD064ZDBOFWkwo+LHXu1sg==" saltValue="gEL9PCN2ekF2IxW9yqAGYA==" spinCount="100000" sqref="IS2001" name="Rango2_40_2_39_5"/>
    <protectedRange algorithmName="SHA-512" hashValue="9+DNppQbWrLYYUMoJ+lyQctV2bX3Vq9kZnegLbpjTLP49It2ovUbcartuoQTeXgP+TGpY//7mDH/UQlFCKDGiA==" saltValue="KUnni6YEm00anzSSvyLqQA==" spinCount="100000" sqref="JC2001:JM2001" name="Rango2_43_14"/>
    <protectedRange algorithmName="SHA-512" hashValue="9+DNppQbWrLYYUMoJ+lyQctV2bX3Vq9kZnegLbpjTLP49It2ovUbcartuoQTeXgP+TGpY//7mDH/UQlFCKDGiA==" saltValue="KUnni6YEm00anzSSvyLqQA==" spinCount="100000" sqref="JO2001:JW2001" name="Rango2_44_14"/>
    <protectedRange algorithmName="SHA-512" hashValue="9+DNppQbWrLYYUMoJ+lyQctV2bX3Vq9kZnegLbpjTLP49It2ovUbcartuoQTeXgP+TGpY//7mDH/UQlFCKDGiA==" saltValue="KUnni6YEm00anzSSvyLqQA==" spinCount="100000" sqref="JY2001:KF2001" name="Rango2_45_16"/>
    <protectedRange algorithmName="SHA-512" hashValue="9+DNppQbWrLYYUMoJ+lyQctV2bX3Vq9kZnegLbpjTLP49It2ovUbcartuoQTeXgP+TGpY//7mDH/UQlFCKDGiA==" saltValue="KUnni6YEm00anzSSvyLqQA==" spinCount="100000" sqref="KH2001" name="Rango2_46_13"/>
    <protectedRange algorithmName="SHA-512" hashValue="9+DNppQbWrLYYUMoJ+lyQctV2bX3Vq9kZnegLbpjTLP49It2ovUbcartuoQTeXgP+TGpY//7mDH/UQlFCKDGiA==" saltValue="KUnni6YEm00anzSSvyLqQA==" spinCount="100000" sqref="KJ2001:MP2001" name="Rango2_47_8"/>
    <protectedRange algorithmName="SHA-512" hashValue="D8TacORwT7iz0mF9GEucchnMHfB5er2FFjQsxyeWWyeJkM6Bt3gYQ3LbcHPxZXFpVAYtFOuTrzYOCJrlZDx16g==" saltValue="QtCzIBktdS4NZkOEGcLTRQ==" spinCount="100000" sqref="IW2002" name="Rango2_41_39_6"/>
    <protectedRange algorithmName="SHA-512" hashValue="Gqwr8n5jYbCESAqCFk8dpOzViQICBV+k0xoqBoQaZ5lHaRlvT9TZDB4yXtm+qC6OhD064ZDBOFWkwo+LHXu1sg==" saltValue="gEL9PCN2ekF2IxW9yqAGYA==" spinCount="100000" sqref="IS2002" name="Rango2_40_2_39_6"/>
    <protectedRange algorithmName="SHA-512" hashValue="9+DNppQbWrLYYUMoJ+lyQctV2bX3Vq9kZnegLbpjTLP49It2ovUbcartuoQTeXgP+TGpY//7mDH/UQlFCKDGiA==" saltValue="KUnni6YEm00anzSSvyLqQA==" spinCount="100000" sqref="JC2002:JM2002" name="Rango2_43_15"/>
    <protectedRange algorithmName="SHA-512" hashValue="9+DNppQbWrLYYUMoJ+lyQctV2bX3Vq9kZnegLbpjTLP49It2ovUbcartuoQTeXgP+TGpY//7mDH/UQlFCKDGiA==" saltValue="KUnni6YEm00anzSSvyLqQA==" spinCount="100000" sqref="JO2002:JW2002" name="Rango2_44_15"/>
    <protectedRange algorithmName="SHA-512" hashValue="9+DNppQbWrLYYUMoJ+lyQctV2bX3Vq9kZnegLbpjTLP49It2ovUbcartuoQTeXgP+TGpY//7mDH/UQlFCKDGiA==" saltValue="KUnni6YEm00anzSSvyLqQA==" spinCount="100000" sqref="JY2002:KF2002" name="Rango2_45_17"/>
    <protectedRange algorithmName="SHA-512" hashValue="9+DNppQbWrLYYUMoJ+lyQctV2bX3Vq9kZnegLbpjTLP49It2ovUbcartuoQTeXgP+TGpY//7mDH/UQlFCKDGiA==" saltValue="KUnni6YEm00anzSSvyLqQA==" spinCount="100000" sqref="KH2002" name="Rango2_46_14"/>
    <protectedRange algorithmName="SHA-512" hashValue="9+DNppQbWrLYYUMoJ+lyQctV2bX3Vq9kZnegLbpjTLP49It2ovUbcartuoQTeXgP+TGpY//7mDH/UQlFCKDGiA==" saltValue="KUnni6YEm00anzSSvyLqQA==" spinCount="100000" sqref="KJ2002:MP2002" name="Rango2_47_9"/>
    <protectedRange algorithmName="SHA-512" hashValue="Gqwr8n5jYbCESAqCFk8dpOzViQICBV+k0xoqBoQaZ5lHaRlvT9TZDB4yXtm+qC6OhD064ZDBOFWkwo+LHXu1sg==" saltValue="gEL9PCN2ekF2IxW9yqAGYA==" spinCount="100000" sqref="IS2003" name="Rango2_40_2_1_5"/>
    <protectedRange algorithmName="SHA-512" hashValue="D8TacORwT7iz0mF9GEucchnMHfB5er2FFjQsxyeWWyeJkM6Bt3gYQ3LbcHPxZXFpVAYtFOuTrzYOCJrlZDx16g==" saltValue="QtCzIBktdS4NZkOEGcLTRQ==" spinCount="100000" sqref="IW2003" name="Rango2_41_1_4"/>
    <protectedRange algorithmName="SHA-512" hashValue="9+DNppQbWrLYYUMoJ+lyQctV2bX3Vq9kZnegLbpjTLP49It2ovUbcartuoQTeXgP+TGpY//7mDH/UQlFCKDGiA==" saltValue="KUnni6YEm00anzSSvyLqQA==" spinCount="100000" sqref="IX2003 IT2003:IV2003" name="Rango2_42_2"/>
    <protectedRange algorithmName="SHA-512" hashValue="9+DNppQbWrLYYUMoJ+lyQctV2bX3Vq9kZnegLbpjTLP49It2ovUbcartuoQTeXgP+TGpY//7mDH/UQlFCKDGiA==" saltValue="KUnni6YEm00anzSSvyLqQA==" spinCount="100000" sqref="IZ2003:JM2003" name="Rango2_43_16"/>
    <protectedRange algorithmName="SHA-512" hashValue="9+DNppQbWrLYYUMoJ+lyQctV2bX3Vq9kZnegLbpjTLP49It2ovUbcartuoQTeXgP+TGpY//7mDH/UQlFCKDGiA==" saltValue="KUnni6YEm00anzSSvyLqQA==" spinCount="100000" sqref="JO2003:JW2003" name="Rango2_44_16"/>
    <protectedRange algorithmName="SHA-512" hashValue="9+DNppQbWrLYYUMoJ+lyQctV2bX3Vq9kZnegLbpjTLP49It2ovUbcartuoQTeXgP+TGpY//7mDH/UQlFCKDGiA==" saltValue="KUnni6YEm00anzSSvyLqQA==" spinCount="100000" sqref="JY2003:KF2003" name="Rango2_45_18"/>
    <protectedRange algorithmName="SHA-512" hashValue="9+DNppQbWrLYYUMoJ+lyQctV2bX3Vq9kZnegLbpjTLP49It2ovUbcartuoQTeXgP+TGpY//7mDH/UQlFCKDGiA==" saltValue="KUnni6YEm00anzSSvyLqQA==" spinCount="100000" sqref="KH2003" name="Rango2_46_15"/>
    <protectedRange algorithmName="SHA-512" hashValue="9+DNppQbWrLYYUMoJ+lyQctV2bX3Vq9kZnegLbpjTLP49It2ovUbcartuoQTeXgP+TGpY//7mDH/UQlFCKDGiA==" saltValue="KUnni6YEm00anzSSvyLqQA==" spinCount="100000" sqref="KJ2003:MP2003" name="Rango2_47_10"/>
    <protectedRange algorithmName="SHA-512" hashValue="Gqwr8n5jYbCESAqCFk8dpOzViQICBV+k0xoqBoQaZ5lHaRlvT9TZDB4yXtm+qC6OhD064ZDBOFWkwo+LHXu1sg==" saltValue="gEL9PCN2ekF2IxW9yqAGYA==" spinCount="100000" sqref="IS2004" name="Rango2_40_2_1_7"/>
    <protectedRange algorithmName="SHA-512" hashValue="D8TacORwT7iz0mF9GEucchnMHfB5er2FFjQsxyeWWyeJkM6Bt3gYQ3LbcHPxZXFpVAYtFOuTrzYOCJrlZDx16g==" saltValue="QtCzIBktdS4NZkOEGcLTRQ==" spinCount="100000" sqref="IW2004" name="Rango2_41_1_5"/>
    <protectedRange algorithmName="SHA-512" hashValue="9+DNppQbWrLYYUMoJ+lyQctV2bX3Vq9kZnegLbpjTLP49It2ovUbcartuoQTeXgP+TGpY//7mDH/UQlFCKDGiA==" saltValue="KUnni6YEm00anzSSvyLqQA==" spinCount="100000" sqref="IX2004 IT2004:IV2004" name="Rango2_42_3"/>
    <protectedRange algorithmName="SHA-512" hashValue="9+DNppQbWrLYYUMoJ+lyQctV2bX3Vq9kZnegLbpjTLP49It2ovUbcartuoQTeXgP+TGpY//7mDH/UQlFCKDGiA==" saltValue="KUnni6YEm00anzSSvyLqQA==" spinCount="100000" sqref="IZ2004:JM2004" name="Rango2_43_17"/>
    <protectedRange algorithmName="SHA-512" hashValue="9+DNppQbWrLYYUMoJ+lyQctV2bX3Vq9kZnegLbpjTLP49It2ovUbcartuoQTeXgP+TGpY//7mDH/UQlFCKDGiA==" saltValue="KUnni6YEm00anzSSvyLqQA==" spinCount="100000" sqref="JO2004:JW2004" name="Rango2_44_17"/>
    <protectedRange algorithmName="SHA-512" hashValue="9+DNppQbWrLYYUMoJ+lyQctV2bX3Vq9kZnegLbpjTLP49It2ovUbcartuoQTeXgP+TGpY//7mDH/UQlFCKDGiA==" saltValue="KUnni6YEm00anzSSvyLqQA==" spinCount="100000" sqref="JY2004:KF2004" name="Rango2_45_19"/>
    <protectedRange algorithmName="SHA-512" hashValue="9+DNppQbWrLYYUMoJ+lyQctV2bX3Vq9kZnegLbpjTLP49It2ovUbcartuoQTeXgP+TGpY//7mDH/UQlFCKDGiA==" saltValue="KUnni6YEm00anzSSvyLqQA==" spinCount="100000" sqref="KH2004" name="Rango2_46_16"/>
    <protectedRange algorithmName="SHA-512" hashValue="9+DNppQbWrLYYUMoJ+lyQctV2bX3Vq9kZnegLbpjTLP49It2ovUbcartuoQTeXgP+TGpY//7mDH/UQlFCKDGiA==" saltValue="KUnni6YEm00anzSSvyLqQA==" spinCount="100000" sqref="KJ2004:MP2004" name="Rango2_47_11"/>
    <protectedRange algorithmName="SHA-512" hashValue="Gqwr8n5jYbCESAqCFk8dpOzViQICBV+k0xoqBoQaZ5lHaRlvT9TZDB4yXtm+qC6OhD064ZDBOFWkwo+LHXu1sg==" saltValue="gEL9PCN2ekF2IxW9yqAGYA==" spinCount="100000" sqref="IS2005" name="Rango2_40_2_1_8"/>
    <protectedRange algorithmName="SHA-512" hashValue="D8TacORwT7iz0mF9GEucchnMHfB5er2FFjQsxyeWWyeJkM6Bt3gYQ3LbcHPxZXFpVAYtFOuTrzYOCJrlZDx16g==" saltValue="QtCzIBktdS4NZkOEGcLTRQ==" spinCount="100000" sqref="IW2005" name="Rango2_41_1_6"/>
    <protectedRange algorithmName="SHA-512" hashValue="9+DNppQbWrLYYUMoJ+lyQctV2bX3Vq9kZnegLbpjTLP49It2ovUbcartuoQTeXgP+TGpY//7mDH/UQlFCKDGiA==" saltValue="KUnni6YEm00anzSSvyLqQA==" spinCount="100000" sqref="IX2005 IT2005:IV2005" name="Rango2_42_4"/>
    <protectedRange algorithmName="SHA-512" hashValue="9+DNppQbWrLYYUMoJ+lyQctV2bX3Vq9kZnegLbpjTLP49It2ovUbcartuoQTeXgP+TGpY//7mDH/UQlFCKDGiA==" saltValue="KUnni6YEm00anzSSvyLqQA==" spinCount="100000" sqref="IZ2005:JM2005" name="Rango2_43_18"/>
    <protectedRange algorithmName="SHA-512" hashValue="9+DNppQbWrLYYUMoJ+lyQctV2bX3Vq9kZnegLbpjTLP49It2ovUbcartuoQTeXgP+TGpY//7mDH/UQlFCKDGiA==" saltValue="KUnni6YEm00anzSSvyLqQA==" spinCount="100000" sqref="JO2005:JW2005" name="Rango2_44_18"/>
    <protectedRange algorithmName="SHA-512" hashValue="9+DNppQbWrLYYUMoJ+lyQctV2bX3Vq9kZnegLbpjTLP49It2ovUbcartuoQTeXgP+TGpY//7mDH/UQlFCKDGiA==" saltValue="KUnni6YEm00anzSSvyLqQA==" spinCount="100000" sqref="JY2005:KF2005" name="Rango2_45_20"/>
    <protectedRange algorithmName="SHA-512" hashValue="9+DNppQbWrLYYUMoJ+lyQctV2bX3Vq9kZnegLbpjTLP49It2ovUbcartuoQTeXgP+TGpY//7mDH/UQlFCKDGiA==" saltValue="KUnni6YEm00anzSSvyLqQA==" spinCount="100000" sqref="KH2005" name="Rango2_46_17"/>
    <protectedRange algorithmName="SHA-512" hashValue="9+DNppQbWrLYYUMoJ+lyQctV2bX3Vq9kZnegLbpjTLP49It2ovUbcartuoQTeXgP+TGpY//7mDH/UQlFCKDGiA==" saltValue="KUnni6YEm00anzSSvyLqQA==" spinCount="100000" sqref="KJ2005:MP2005" name="Rango2_47_12"/>
    <protectedRange algorithmName="SHA-512" hashValue="Gqwr8n5jYbCESAqCFk8dpOzViQICBV+k0xoqBoQaZ5lHaRlvT9TZDB4yXtm+qC6OhD064ZDBOFWkwo+LHXu1sg==" saltValue="gEL9PCN2ekF2IxW9yqAGYA==" spinCount="100000" sqref="IS2006" name="Rango2_40_2_1_9"/>
    <protectedRange algorithmName="SHA-512" hashValue="D8TacORwT7iz0mF9GEucchnMHfB5er2FFjQsxyeWWyeJkM6Bt3gYQ3LbcHPxZXFpVAYtFOuTrzYOCJrlZDx16g==" saltValue="QtCzIBktdS4NZkOEGcLTRQ==" spinCount="100000" sqref="IW2006" name="Rango2_41_1_7"/>
    <protectedRange algorithmName="SHA-512" hashValue="9+DNppQbWrLYYUMoJ+lyQctV2bX3Vq9kZnegLbpjTLP49It2ovUbcartuoQTeXgP+TGpY//7mDH/UQlFCKDGiA==" saltValue="KUnni6YEm00anzSSvyLqQA==" spinCount="100000" sqref="IX2006 IT2006:IV2006" name="Rango2_42_5"/>
    <protectedRange algorithmName="SHA-512" hashValue="9+DNppQbWrLYYUMoJ+lyQctV2bX3Vq9kZnegLbpjTLP49It2ovUbcartuoQTeXgP+TGpY//7mDH/UQlFCKDGiA==" saltValue="KUnni6YEm00anzSSvyLqQA==" spinCount="100000" sqref="IZ2006:JM2006" name="Rango2_43_19"/>
    <protectedRange algorithmName="SHA-512" hashValue="9+DNppQbWrLYYUMoJ+lyQctV2bX3Vq9kZnegLbpjTLP49It2ovUbcartuoQTeXgP+TGpY//7mDH/UQlFCKDGiA==" saltValue="KUnni6YEm00anzSSvyLqQA==" spinCount="100000" sqref="JO2006:JW2006" name="Rango2_44_19"/>
    <protectedRange algorithmName="SHA-512" hashValue="9+DNppQbWrLYYUMoJ+lyQctV2bX3Vq9kZnegLbpjTLP49It2ovUbcartuoQTeXgP+TGpY//7mDH/UQlFCKDGiA==" saltValue="KUnni6YEm00anzSSvyLqQA==" spinCount="100000" sqref="JY2006:KF2006" name="Rango2_45_21"/>
    <protectedRange algorithmName="SHA-512" hashValue="9+DNppQbWrLYYUMoJ+lyQctV2bX3Vq9kZnegLbpjTLP49It2ovUbcartuoQTeXgP+TGpY//7mDH/UQlFCKDGiA==" saltValue="KUnni6YEm00anzSSvyLqQA==" spinCount="100000" sqref="KH2006" name="Rango2_46_18"/>
    <protectedRange algorithmName="SHA-512" hashValue="9+DNppQbWrLYYUMoJ+lyQctV2bX3Vq9kZnegLbpjTLP49It2ovUbcartuoQTeXgP+TGpY//7mDH/UQlFCKDGiA==" saltValue="KUnni6YEm00anzSSvyLqQA==" spinCount="100000" sqref="KJ2006:MP2006" name="Rango2_47_13"/>
    <protectedRange algorithmName="SHA-512" hashValue="Gqwr8n5jYbCESAqCFk8dpOzViQICBV+k0xoqBoQaZ5lHaRlvT9TZDB4yXtm+qC6OhD064ZDBOFWkwo+LHXu1sg==" saltValue="gEL9PCN2ekF2IxW9yqAGYA==" spinCount="100000" sqref="IS2007:IS2009" name="Rango2_40_2_1_10"/>
    <protectedRange algorithmName="SHA-512" hashValue="D8TacORwT7iz0mF9GEucchnMHfB5er2FFjQsxyeWWyeJkM6Bt3gYQ3LbcHPxZXFpVAYtFOuTrzYOCJrlZDx16g==" saltValue="QtCzIBktdS4NZkOEGcLTRQ==" spinCount="100000" sqref="IW2007:IW2009" name="Rango2_41_1_8"/>
    <protectedRange algorithmName="SHA-512" hashValue="9+DNppQbWrLYYUMoJ+lyQctV2bX3Vq9kZnegLbpjTLP49It2ovUbcartuoQTeXgP+TGpY//7mDH/UQlFCKDGiA==" saltValue="KUnni6YEm00anzSSvyLqQA==" spinCount="100000" sqref="IX2007:IX2009 IT2007:IV2009" name="Rango2_42_6"/>
    <protectedRange algorithmName="SHA-512" hashValue="9+DNppQbWrLYYUMoJ+lyQctV2bX3Vq9kZnegLbpjTLP49It2ovUbcartuoQTeXgP+TGpY//7mDH/UQlFCKDGiA==" saltValue="KUnni6YEm00anzSSvyLqQA==" spinCount="100000" sqref="IZ2007:JM2009" name="Rango2_43_20"/>
    <protectedRange algorithmName="SHA-512" hashValue="9+DNppQbWrLYYUMoJ+lyQctV2bX3Vq9kZnegLbpjTLP49It2ovUbcartuoQTeXgP+TGpY//7mDH/UQlFCKDGiA==" saltValue="KUnni6YEm00anzSSvyLqQA==" spinCount="100000" sqref="JO2007:JW2009" name="Rango2_44_20"/>
    <protectedRange algorithmName="SHA-512" hashValue="9+DNppQbWrLYYUMoJ+lyQctV2bX3Vq9kZnegLbpjTLP49It2ovUbcartuoQTeXgP+TGpY//7mDH/UQlFCKDGiA==" saltValue="KUnni6YEm00anzSSvyLqQA==" spinCount="100000" sqref="JY2007:KF2009" name="Rango2_45_22"/>
    <protectedRange algorithmName="SHA-512" hashValue="9+DNppQbWrLYYUMoJ+lyQctV2bX3Vq9kZnegLbpjTLP49It2ovUbcartuoQTeXgP+TGpY//7mDH/UQlFCKDGiA==" saltValue="KUnni6YEm00anzSSvyLqQA==" spinCount="100000" sqref="KH2007:KH2009" name="Rango2_46_19"/>
    <protectedRange algorithmName="SHA-512" hashValue="9+DNppQbWrLYYUMoJ+lyQctV2bX3Vq9kZnegLbpjTLP49It2ovUbcartuoQTeXgP+TGpY//7mDH/UQlFCKDGiA==" saltValue="KUnni6YEm00anzSSvyLqQA==" spinCount="100000" sqref="KJ2007:MP2009" name="Rango2_47_14"/>
    <protectedRange algorithmName="SHA-512" hashValue="Gqwr8n5jYbCESAqCFk8dpOzViQICBV+k0xoqBoQaZ5lHaRlvT9TZDB4yXtm+qC6OhD064ZDBOFWkwo+LHXu1sg==" saltValue="gEL9PCN2ekF2IxW9yqAGYA==" spinCount="100000" sqref="IS2010" name="Rango2_40_2_1_11"/>
    <protectedRange algorithmName="SHA-512" hashValue="D8TacORwT7iz0mF9GEucchnMHfB5er2FFjQsxyeWWyeJkM6Bt3gYQ3LbcHPxZXFpVAYtFOuTrzYOCJrlZDx16g==" saltValue="QtCzIBktdS4NZkOEGcLTRQ==" spinCount="100000" sqref="IW2010" name="Rango2_41_1_9"/>
    <protectedRange algorithmName="SHA-512" hashValue="9+DNppQbWrLYYUMoJ+lyQctV2bX3Vq9kZnegLbpjTLP49It2ovUbcartuoQTeXgP+TGpY//7mDH/UQlFCKDGiA==" saltValue="KUnni6YEm00anzSSvyLqQA==" spinCount="100000" sqref="IX2010 IT2010:IV2010" name="Rango2_42_7"/>
    <protectedRange algorithmName="SHA-512" hashValue="9+DNppQbWrLYYUMoJ+lyQctV2bX3Vq9kZnegLbpjTLP49It2ovUbcartuoQTeXgP+TGpY//7mDH/UQlFCKDGiA==" saltValue="KUnni6YEm00anzSSvyLqQA==" spinCount="100000" sqref="IZ2010:JM2010" name="Rango2_43_21"/>
    <protectedRange algorithmName="SHA-512" hashValue="9+DNppQbWrLYYUMoJ+lyQctV2bX3Vq9kZnegLbpjTLP49It2ovUbcartuoQTeXgP+TGpY//7mDH/UQlFCKDGiA==" saltValue="KUnni6YEm00anzSSvyLqQA==" spinCount="100000" sqref="JO2010:JW2010" name="Rango2_44_21"/>
    <protectedRange algorithmName="SHA-512" hashValue="9+DNppQbWrLYYUMoJ+lyQctV2bX3Vq9kZnegLbpjTLP49It2ovUbcartuoQTeXgP+TGpY//7mDH/UQlFCKDGiA==" saltValue="KUnni6YEm00anzSSvyLqQA==" spinCount="100000" sqref="JY2010:KF2010" name="Rango2_45_23"/>
    <protectedRange algorithmName="SHA-512" hashValue="9+DNppQbWrLYYUMoJ+lyQctV2bX3Vq9kZnegLbpjTLP49It2ovUbcartuoQTeXgP+TGpY//7mDH/UQlFCKDGiA==" saltValue="KUnni6YEm00anzSSvyLqQA==" spinCount="100000" sqref="KH2010" name="Rango2_46_20"/>
    <protectedRange algorithmName="SHA-512" hashValue="9+DNppQbWrLYYUMoJ+lyQctV2bX3Vq9kZnegLbpjTLP49It2ovUbcartuoQTeXgP+TGpY//7mDH/UQlFCKDGiA==" saltValue="KUnni6YEm00anzSSvyLqQA==" spinCount="100000" sqref="KJ2010:MP2010" name="Rango2_47_15"/>
    <protectedRange algorithmName="SHA-512" hashValue="Gqwr8n5jYbCESAqCFk8dpOzViQICBV+k0xoqBoQaZ5lHaRlvT9TZDB4yXtm+qC6OhD064ZDBOFWkwo+LHXu1sg==" saltValue="gEL9PCN2ekF2IxW9yqAGYA==" spinCount="100000" sqref="IS2011:IS2012" name="Rango2_40_2_1_12"/>
    <protectedRange algorithmName="SHA-512" hashValue="D8TacORwT7iz0mF9GEucchnMHfB5er2FFjQsxyeWWyeJkM6Bt3gYQ3LbcHPxZXFpVAYtFOuTrzYOCJrlZDx16g==" saltValue="QtCzIBktdS4NZkOEGcLTRQ==" spinCount="100000" sqref="IW2011:IW2012" name="Rango2_41_1_10"/>
    <protectedRange algorithmName="SHA-512" hashValue="9+DNppQbWrLYYUMoJ+lyQctV2bX3Vq9kZnegLbpjTLP49It2ovUbcartuoQTeXgP+TGpY//7mDH/UQlFCKDGiA==" saltValue="KUnni6YEm00anzSSvyLqQA==" spinCount="100000" sqref="IX2011:IX2012 IT2011:IV2012" name="Rango2_42_8"/>
    <protectedRange algorithmName="SHA-512" hashValue="9+DNppQbWrLYYUMoJ+lyQctV2bX3Vq9kZnegLbpjTLP49It2ovUbcartuoQTeXgP+TGpY//7mDH/UQlFCKDGiA==" saltValue="KUnni6YEm00anzSSvyLqQA==" spinCount="100000" sqref="IZ2011:JM2012" name="Rango2_43_22"/>
    <protectedRange algorithmName="SHA-512" hashValue="9+DNppQbWrLYYUMoJ+lyQctV2bX3Vq9kZnegLbpjTLP49It2ovUbcartuoQTeXgP+TGpY//7mDH/UQlFCKDGiA==" saltValue="KUnni6YEm00anzSSvyLqQA==" spinCount="100000" sqref="JO2011:JW2012" name="Rango2_44_22"/>
    <protectedRange algorithmName="SHA-512" hashValue="9+DNppQbWrLYYUMoJ+lyQctV2bX3Vq9kZnegLbpjTLP49It2ovUbcartuoQTeXgP+TGpY//7mDH/UQlFCKDGiA==" saltValue="KUnni6YEm00anzSSvyLqQA==" spinCount="100000" sqref="JY2011:KF2012" name="Rango2_45_24"/>
    <protectedRange algorithmName="SHA-512" hashValue="9+DNppQbWrLYYUMoJ+lyQctV2bX3Vq9kZnegLbpjTLP49It2ovUbcartuoQTeXgP+TGpY//7mDH/UQlFCKDGiA==" saltValue="KUnni6YEm00anzSSvyLqQA==" spinCount="100000" sqref="KH2011:KH2012" name="Rango2_46_21"/>
    <protectedRange algorithmName="SHA-512" hashValue="9+DNppQbWrLYYUMoJ+lyQctV2bX3Vq9kZnegLbpjTLP49It2ovUbcartuoQTeXgP+TGpY//7mDH/UQlFCKDGiA==" saltValue="KUnni6YEm00anzSSvyLqQA==" spinCount="100000" sqref="KJ2011:MP2012" name="Rango2_47_16"/>
    <protectedRange algorithmName="SHA-512" hashValue="Gqwr8n5jYbCESAqCFk8dpOzViQICBV+k0xoqBoQaZ5lHaRlvT9TZDB4yXtm+qC6OhD064ZDBOFWkwo+LHXu1sg==" saltValue="gEL9PCN2ekF2IxW9yqAGYA==" spinCount="100000" sqref="IS2013" name="Rango2_40_2_1_13"/>
    <protectedRange algorithmName="SHA-512" hashValue="D8TacORwT7iz0mF9GEucchnMHfB5er2FFjQsxyeWWyeJkM6Bt3gYQ3LbcHPxZXFpVAYtFOuTrzYOCJrlZDx16g==" saltValue="QtCzIBktdS4NZkOEGcLTRQ==" spinCount="100000" sqref="IW2013" name="Rango2_41_1_11"/>
    <protectedRange algorithmName="SHA-512" hashValue="9+DNppQbWrLYYUMoJ+lyQctV2bX3Vq9kZnegLbpjTLP49It2ovUbcartuoQTeXgP+TGpY//7mDH/UQlFCKDGiA==" saltValue="KUnni6YEm00anzSSvyLqQA==" spinCount="100000" sqref="IX2013 IT2013:IV2013" name="Rango2_42_9"/>
    <protectedRange algorithmName="SHA-512" hashValue="9+DNppQbWrLYYUMoJ+lyQctV2bX3Vq9kZnegLbpjTLP49It2ovUbcartuoQTeXgP+TGpY//7mDH/UQlFCKDGiA==" saltValue="KUnni6YEm00anzSSvyLqQA==" spinCount="100000" sqref="IZ2013:JM2013" name="Rango2_43_23"/>
    <protectedRange algorithmName="SHA-512" hashValue="9+DNppQbWrLYYUMoJ+lyQctV2bX3Vq9kZnegLbpjTLP49It2ovUbcartuoQTeXgP+TGpY//7mDH/UQlFCKDGiA==" saltValue="KUnni6YEm00anzSSvyLqQA==" spinCount="100000" sqref="JO2013:JW2013" name="Rango2_44_23"/>
    <protectedRange algorithmName="SHA-512" hashValue="9+DNppQbWrLYYUMoJ+lyQctV2bX3Vq9kZnegLbpjTLP49It2ovUbcartuoQTeXgP+TGpY//7mDH/UQlFCKDGiA==" saltValue="KUnni6YEm00anzSSvyLqQA==" spinCount="100000" sqref="JY2013:KF2013" name="Rango2_45_25"/>
    <protectedRange algorithmName="SHA-512" hashValue="9+DNppQbWrLYYUMoJ+lyQctV2bX3Vq9kZnegLbpjTLP49It2ovUbcartuoQTeXgP+TGpY//7mDH/UQlFCKDGiA==" saltValue="KUnni6YEm00anzSSvyLqQA==" spinCount="100000" sqref="KH2013" name="Rango2_46_22"/>
    <protectedRange algorithmName="SHA-512" hashValue="9+DNppQbWrLYYUMoJ+lyQctV2bX3Vq9kZnegLbpjTLP49It2ovUbcartuoQTeXgP+TGpY//7mDH/UQlFCKDGiA==" saltValue="KUnni6YEm00anzSSvyLqQA==" spinCount="100000" sqref="KJ2013:MP2013" name="Rango2_47_17"/>
    <protectedRange algorithmName="SHA-512" hashValue="Gqwr8n5jYbCESAqCFk8dpOzViQICBV+k0xoqBoQaZ5lHaRlvT9TZDB4yXtm+qC6OhD064ZDBOFWkwo+LHXu1sg==" saltValue="gEL9PCN2ekF2IxW9yqAGYA==" spinCount="100000" sqref="IS2014" name="Rango2_40_2_1_14"/>
    <protectedRange algorithmName="SHA-512" hashValue="D8TacORwT7iz0mF9GEucchnMHfB5er2FFjQsxyeWWyeJkM6Bt3gYQ3LbcHPxZXFpVAYtFOuTrzYOCJrlZDx16g==" saltValue="QtCzIBktdS4NZkOEGcLTRQ==" spinCount="100000" sqref="IW2014" name="Rango2_41_1_12"/>
    <protectedRange algorithmName="SHA-512" hashValue="9+DNppQbWrLYYUMoJ+lyQctV2bX3Vq9kZnegLbpjTLP49It2ovUbcartuoQTeXgP+TGpY//7mDH/UQlFCKDGiA==" saltValue="KUnni6YEm00anzSSvyLqQA==" spinCount="100000" sqref="IX2014 IT2014:IV2014" name="Rango2_42_10"/>
    <protectedRange algorithmName="SHA-512" hashValue="9+DNppQbWrLYYUMoJ+lyQctV2bX3Vq9kZnegLbpjTLP49It2ovUbcartuoQTeXgP+TGpY//7mDH/UQlFCKDGiA==" saltValue="KUnni6YEm00anzSSvyLqQA==" spinCount="100000" sqref="IZ2014:JM2014" name="Rango2_43_24"/>
    <protectedRange algorithmName="SHA-512" hashValue="9+DNppQbWrLYYUMoJ+lyQctV2bX3Vq9kZnegLbpjTLP49It2ovUbcartuoQTeXgP+TGpY//7mDH/UQlFCKDGiA==" saltValue="KUnni6YEm00anzSSvyLqQA==" spinCount="100000" sqref="JO2014:JW2014" name="Rango2_44_24"/>
    <protectedRange algorithmName="SHA-512" hashValue="9+DNppQbWrLYYUMoJ+lyQctV2bX3Vq9kZnegLbpjTLP49It2ovUbcartuoQTeXgP+TGpY//7mDH/UQlFCKDGiA==" saltValue="KUnni6YEm00anzSSvyLqQA==" spinCount="100000" sqref="JY2014:KF2014" name="Rango2_45_26"/>
    <protectedRange algorithmName="SHA-512" hashValue="9+DNppQbWrLYYUMoJ+lyQctV2bX3Vq9kZnegLbpjTLP49It2ovUbcartuoQTeXgP+TGpY//7mDH/UQlFCKDGiA==" saltValue="KUnni6YEm00anzSSvyLqQA==" spinCount="100000" sqref="KH2014" name="Rango2_46_23"/>
    <protectedRange algorithmName="SHA-512" hashValue="9+DNppQbWrLYYUMoJ+lyQctV2bX3Vq9kZnegLbpjTLP49It2ovUbcartuoQTeXgP+TGpY//7mDH/UQlFCKDGiA==" saltValue="KUnni6YEm00anzSSvyLqQA==" spinCount="100000" sqref="KJ2014:MP2014" name="Rango2_47_18"/>
    <protectedRange algorithmName="SHA-512" hashValue="Gqwr8n5jYbCESAqCFk8dpOzViQICBV+k0xoqBoQaZ5lHaRlvT9TZDB4yXtm+qC6OhD064ZDBOFWkwo+LHXu1sg==" saltValue="gEL9PCN2ekF2IxW9yqAGYA==" spinCount="100000" sqref="IS2015" name="Rango2_40_2_1_15"/>
    <protectedRange algorithmName="SHA-512" hashValue="D8TacORwT7iz0mF9GEucchnMHfB5er2FFjQsxyeWWyeJkM6Bt3gYQ3LbcHPxZXFpVAYtFOuTrzYOCJrlZDx16g==" saltValue="QtCzIBktdS4NZkOEGcLTRQ==" spinCount="100000" sqref="IW2015" name="Rango2_41_1_13"/>
    <protectedRange algorithmName="SHA-512" hashValue="9+DNppQbWrLYYUMoJ+lyQctV2bX3Vq9kZnegLbpjTLP49It2ovUbcartuoQTeXgP+TGpY//7mDH/UQlFCKDGiA==" saltValue="KUnni6YEm00anzSSvyLqQA==" spinCount="100000" sqref="IX2015 IT2015:IV2015" name="Rango2_42_11"/>
    <protectedRange algorithmName="SHA-512" hashValue="9+DNppQbWrLYYUMoJ+lyQctV2bX3Vq9kZnegLbpjTLP49It2ovUbcartuoQTeXgP+TGpY//7mDH/UQlFCKDGiA==" saltValue="KUnni6YEm00anzSSvyLqQA==" spinCount="100000" sqref="IZ2015:JM2015" name="Rango2_43_25"/>
    <protectedRange algorithmName="SHA-512" hashValue="9+DNppQbWrLYYUMoJ+lyQctV2bX3Vq9kZnegLbpjTLP49It2ovUbcartuoQTeXgP+TGpY//7mDH/UQlFCKDGiA==" saltValue="KUnni6YEm00anzSSvyLqQA==" spinCount="100000" sqref="JO2015:JW2015" name="Rango2_44_25"/>
    <protectedRange algorithmName="SHA-512" hashValue="9+DNppQbWrLYYUMoJ+lyQctV2bX3Vq9kZnegLbpjTLP49It2ovUbcartuoQTeXgP+TGpY//7mDH/UQlFCKDGiA==" saltValue="KUnni6YEm00anzSSvyLqQA==" spinCount="100000" sqref="JY2015:KF2015" name="Rango2_45_27"/>
    <protectedRange algorithmName="SHA-512" hashValue="9+DNppQbWrLYYUMoJ+lyQctV2bX3Vq9kZnegLbpjTLP49It2ovUbcartuoQTeXgP+TGpY//7mDH/UQlFCKDGiA==" saltValue="KUnni6YEm00anzSSvyLqQA==" spinCount="100000" sqref="KH2015" name="Rango2_46_24"/>
    <protectedRange algorithmName="SHA-512" hashValue="9+DNppQbWrLYYUMoJ+lyQctV2bX3Vq9kZnegLbpjTLP49It2ovUbcartuoQTeXgP+TGpY//7mDH/UQlFCKDGiA==" saltValue="KUnni6YEm00anzSSvyLqQA==" spinCount="100000" sqref="KJ2015:MP2015" name="Rango2_47_19"/>
    <protectedRange algorithmName="SHA-512" hashValue="Gqwr8n5jYbCESAqCFk8dpOzViQICBV+k0xoqBoQaZ5lHaRlvT9TZDB4yXtm+qC6OhD064ZDBOFWkwo+LHXu1sg==" saltValue="gEL9PCN2ekF2IxW9yqAGYA==" spinCount="100000" sqref="IS2016" name="Rango2_40_2_1_16"/>
    <protectedRange algorithmName="SHA-512" hashValue="D8TacORwT7iz0mF9GEucchnMHfB5er2FFjQsxyeWWyeJkM6Bt3gYQ3LbcHPxZXFpVAYtFOuTrzYOCJrlZDx16g==" saltValue="QtCzIBktdS4NZkOEGcLTRQ==" spinCount="100000" sqref="IW2016" name="Rango2_41_1_14"/>
    <protectedRange algorithmName="SHA-512" hashValue="9+DNppQbWrLYYUMoJ+lyQctV2bX3Vq9kZnegLbpjTLP49It2ovUbcartuoQTeXgP+TGpY//7mDH/UQlFCKDGiA==" saltValue="KUnni6YEm00anzSSvyLqQA==" spinCount="100000" sqref="IX2016 IT2016:IV2016" name="Rango2_42_12"/>
    <protectedRange algorithmName="SHA-512" hashValue="9+DNppQbWrLYYUMoJ+lyQctV2bX3Vq9kZnegLbpjTLP49It2ovUbcartuoQTeXgP+TGpY//7mDH/UQlFCKDGiA==" saltValue="KUnni6YEm00anzSSvyLqQA==" spinCount="100000" sqref="IZ2016:JM2016" name="Rango2_43_26"/>
    <protectedRange algorithmName="SHA-512" hashValue="9+DNppQbWrLYYUMoJ+lyQctV2bX3Vq9kZnegLbpjTLP49It2ovUbcartuoQTeXgP+TGpY//7mDH/UQlFCKDGiA==" saltValue="KUnni6YEm00anzSSvyLqQA==" spinCount="100000" sqref="JO2016:JW2016" name="Rango2_44_26"/>
    <protectedRange algorithmName="SHA-512" hashValue="9+DNppQbWrLYYUMoJ+lyQctV2bX3Vq9kZnegLbpjTLP49It2ovUbcartuoQTeXgP+TGpY//7mDH/UQlFCKDGiA==" saltValue="KUnni6YEm00anzSSvyLqQA==" spinCount="100000" sqref="JY2016:KF2016" name="Rango2_45_28"/>
    <protectedRange algorithmName="SHA-512" hashValue="9+DNppQbWrLYYUMoJ+lyQctV2bX3Vq9kZnegLbpjTLP49It2ovUbcartuoQTeXgP+TGpY//7mDH/UQlFCKDGiA==" saltValue="KUnni6YEm00anzSSvyLqQA==" spinCount="100000" sqref="KH2016" name="Rango2_46_25"/>
    <protectedRange algorithmName="SHA-512" hashValue="9+DNppQbWrLYYUMoJ+lyQctV2bX3Vq9kZnegLbpjTLP49It2ovUbcartuoQTeXgP+TGpY//7mDH/UQlFCKDGiA==" saltValue="KUnni6YEm00anzSSvyLqQA==" spinCount="100000" sqref="KJ2016:MP2016" name="Rango2_47_20"/>
    <protectedRange algorithmName="SHA-512" hashValue="Gqwr8n5jYbCESAqCFk8dpOzViQICBV+k0xoqBoQaZ5lHaRlvT9TZDB4yXtm+qC6OhD064ZDBOFWkwo+LHXu1sg==" saltValue="gEL9PCN2ekF2IxW9yqAGYA==" spinCount="100000" sqref="IS2017" name="Rango2_40_2_1_17"/>
    <protectedRange algorithmName="SHA-512" hashValue="D8TacORwT7iz0mF9GEucchnMHfB5er2FFjQsxyeWWyeJkM6Bt3gYQ3LbcHPxZXFpVAYtFOuTrzYOCJrlZDx16g==" saltValue="QtCzIBktdS4NZkOEGcLTRQ==" spinCount="100000" sqref="IW2017" name="Rango2_41_1_15"/>
    <protectedRange algorithmName="SHA-512" hashValue="9+DNppQbWrLYYUMoJ+lyQctV2bX3Vq9kZnegLbpjTLP49It2ovUbcartuoQTeXgP+TGpY//7mDH/UQlFCKDGiA==" saltValue="KUnni6YEm00anzSSvyLqQA==" spinCount="100000" sqref="IX2017 IT2017:IV2017" name="Rango2_42_13"/>
    <protectedRange algorithmName="SHA-512" hashValue="9+DNppQbWrLYYUMoJ+lyQctV2bX3Vq9kZnegLbpjTLP49It2ovUbcartuoQTeXgP+TGpY//7mDH/UQlFCKDGiA==" saltValue="KUnni6YEm00anzSSvyLqQA==" spinCount="100000" sqref="IZ2017:JM2017" name="Rango2_43_27"/>
    <protectedRange algorithmName="SHA-512" hashValue="9+DNppQbWrLYYUMoJ+lyQctV2bX3Vq9kZnegLbpjTLP49It2ovUbcartuoQTeXgP+TGpY//7mDH/UQlFCKDGiA==" saltValue="KUnni6YEm00anzSSvyLqQA==" spinCount="100000" sqref="JO2017:JW2017" name="Rango2_44_27"/>
    <protectedRange algorithmName="SHA-512" hashValue="9+DNppQbWrLYYUMoJ+lyQctV2bX3Vq9kZnegLbpjTLP49It2ovUbcartuoQTeXgP+TGpY//7mDH/UQlFCKDGiA==" saltValue="KUnni6YEm00anzSSvyLqQA==" spinCount="100000" sqref="JY2017:KF2017" name="Rango2_45_29"/>
    <protectedRange algorithmName="SHA-512" hashValue="9+DNppQbWrLYYUMoJ+lyQctV2bX3Vq9kZnegLbpjTLP49It2ovUbcartuoQTeXgP+TGpY//7mDH/UQlFCKDGiA==" saltValue="KUnni6YEm00anzSSvyLqQA==" spinCount="100000" sqref="KH2017" name="Rango2_46_26"/>
    <protectedRange algorithmName="SHA-512" hashValue="9+DNppQbWrLYYUMoJ+lyQctV2bX3Vq9kZnegLbpjTLP49It2ovUbcartuoQTeXgP+TGpY//7mDH/UQlFCKDGiA==" saltValue="KUnni6YEm00anzSSvyLqQA==" spinCount="100000" sqref="KJ2017:MP2017" name="Rango2_47_21"/>
    <protectedRange algorithmName="SHA-512" hashValue="Gqwr8n5jYbCESAqCFk8dpOzViQICBV+k0xoqBoQaZ5lHaRlvT9TZDB4yXtm+qC6OhD064ZDBOFWkwo+LHXu1sg==" saltValue="gEL9PCN2ekF2IxW9yqAGYA==" spinCount="100000" sqref="IS2018" name="Rango2_40_2_1_18"/>
    <protectedRange algorithmName="SHA-512" hashValue="D8TacORwT7iz0mF9GEucchnMHfB5er2FFjQsxyeWWyeJkM6Bt3gYQ3LbcHPxZXFpVAYtFOuTrzYOCJrlZDx16g==" saltValue="QtCzIBktdS4NZkOEGcLTRQ==" spinCount="100000" sqref="IW2018" name="Rango2_41_1_16"/>
    <protectedRange algorithmName="SHA-512" hashValue="9+DNppQbWrLYYUMoJ+lyQctV2bX3Vq9kZnegLbpjTLP49It2ovUbcartuoQTeXgP+TGpY//7mDH/UQlFCKDGiA==" saltValue="KUnni6YEm00anzSSvyLqQA==" spinCount="100000" sqref="IX2018 IT2018:IV2018" name="Rango2_42_14"/>
    <protectedRange algorithmName="SHA-512" hashValue="9+DNppQbWrLYYUMoJ+lyQctV2bX3Vq9kZnegLbpjTLP49It2ovUbcartuoQTeXgP+TGpY//7mDH/UQlFCKDGiA==" saltValue="KUnni6YEm00anzSSvyLqQA==" spinCount="100000" sqref="IZ2018:JM2018" name="Rango2_43_28"/>
    <protectedRange algorithmName="SHA-512" hashValue="9+DNppQbWrLYYUMoJ+lyQctV2bX3Vq9kZnegLbpjTLP49It2ovUbcartuoQTeXgP+TGpY//7mDH/UQlFCKDGiA==" saltValue="KUnni6YEm00anzSSvyLqQA==" spinCount="100000" sqref="JO2018:JW2018" name="Rango2_44_28"/>
    <protectedRange algorithmName="SHA-512" hashValue="9+DNppQbWrLYYUMoJ+lyQctV2bX3Vq9kZnegLbpjTLP49It2ovUbcartuoQTeXgP+TGpY//7mDH/UQlFCKDGiA==" saltValue="KUnni6YEm00anzSSvyLqQA==" spinCount="100000" sqref="JY2018:KF2018" name="Rango2_45_30"/>
    <protectedRange algorithmName="SHA-512" hashValue="9+DNppQbWrLYYUMoJ+lyQctV2bX3Vq9kZnegLbpjTLP49It2ovUbcartuoQTeXgP+TGpY//7mDH/UQlFCKDGiA==" saltValue="KUnni6YEm00anzSSvyLqQA==" spinCount="100000" sqref="KH2018" name="Rango2_46_27"/>
    <protectedRange algorithmName="SHA-512" hashValue="9+DNppQbWrLYYUMoJ+lyQctV2bX3Vq9kZnegLbpjTLP49It2ovUbcartuoQTeXgP+TGpY//7mDH/UQlFCKDGiA==" saltValue="KUnni6YEm00anzSSvyLqQA==" spinCount="100000" sqref="KJ2018:MP2018" name="Rango2_47_22"/>
    <protectedRange algorithmName="SHA-512" hashValue="Gqwr8n5jYbCESAqCFk8dpOzViQICBV+k0xoqBoQaZ5lHaRlvT9TZDB4yXtm+qC6OhD064ZDBOFWkwo+LHXu1sg==" saltValue="gEL9PCN2ekF2IxW9yqAGYA==" spinCount="100000" sqref="IS2019:IS2020" name="Rango2_40_2_1_19"/>
    <protectedRange algorithmName="SHA-512" hashValue="D8TacORwT7iz0mF9GEucchnMHfB5er2FFjQsxyeWWyeJkM6Bt3gYQ3LbcHPxZXFpVAYtFOuTrzYOCJrlZDx16g==" saltValue="QtCzIBktdS4NZkOEGcLTRQ==" spinCount="100000" sqref="IW2019:IW2020" name="Rango2_41_1_17"/>
    <protectedRange algorithmName="SHA-512" hashValue="9+DNppQbWrLYYUMoJ+lyQctV2bX3Vq9kZnegLbpjTLP49It2ovUbcartuoQTeXgP+TGpY//7mDH/UQlFCKDGiA==" saltValue="KUnni6YEm00anzSSvyLqQA==" spinCount="100000" sqref="IX2019:IX2020 IT2019:IV2020" name="Rango2_42_15"/>
    <protectedRange algorithmName="SHA-512" hashValue="9+DNppQbWrLYYUMoJ+lyQctV2bX3Vq9kZnegLbpjTLP49It2ovUbcartuoQTeXgP+TGpY//7mDH/UQlFCKDGiA==" saltValue="KUnni6YEm00anzSSvyLqQA==" spinCount="100000" sqref="IZ2019:JM2020" name="Rango2_43_29"/>
    <protectedRange algorithmName="SHA-512" hashValue="9+DNppQbWrLYYUMoJ+lyQctV2bX3Vq9kZnegLbpjTLP49It2ovUbcartuoQTeXgP+TGpY//7mDH/UQlFCKDGiA==" saltValue="KUnni6YEm00anzSSvyLqQA==" spinCount="100000" sqref="JO2019:JW2020" name="Rango2_44_29"/>
    <protectedRange algorithmName="SHA-512" hashValue="9+DNppQbWrLYYUMoJ+lyQctV2bX3Vq9kZnegLbpjTLP49It2ovUbcartuoQTeXgP+TGpY//7mDH/UQlFCKDGiA==" saltValue="KUnni6YEm00anzSSvyLqQA==" spinCount="100000" sqref="JY2019:KF2020" name="Rango2_45_31"/>
    <protectedRange algorithmName="SHA-512" hashValue="9+DNppQbWrLYYUMoJ+lyQctV2bX3Vq9kZnegLbpjTLP49It2ovUbcartuoQTeXgP+TGpY//7mDH/UQlFCKDGiA==" saltValue="KUnni6YEm00anzSSvyLqQA==" spinCount="100000" sqref="KH2019:KH2020" name="Rango2_46_28"/>
    <protectedRange algorithmName="SHA-512" hashValue="9+DNppQbWrLYYUMoJ+lyQctV2bX3Vq9kZnegLbpjTLP49It2ovUbcartuoQTeXgP+TGpY//7mDH/UQlFCKDGiA==" saltValue="KUnni6YEm00anzSSvyLqQA==" spinCount="100000" sqref="KJ2019:MP2020" name="Rango2_47_23"/>
    <protectedRange algorithmName="SHA-512" hashValue="Gqwr8n5jYbCESAqCFk8dpOzViQICBV+k0xoqBoQaZ5lHaRlvT9TZDB4yXtm+qC6OhD064ZDBOFWkwo+LHXu1sg==" saltValue="gEL9PCN2ekF2IxW9yqAGYA==" spinCount="100000" sqref="IS2021:IS2029" name="Rango2_40_2_1_20"/>
    <protectedRange algorithmName="SHA-512" hashValue="D8TacORwT7iz0mF9GEucchnMHfB5er2FFjQsxyeWWyeJkM6Bt3gYQ3LbcHPxZXFpVAYtFOuTrzYOCJrlZDx16g==" saltValue="QtCzIBktdS4NZkOEGcLTRQ==" spinCount="100000" sqref="IW2021:IW2029" name="Rango2_41_1_18"/>
    <protectedRange algorithmName="SHA-512" hashValue="9+DNppQbWrLYYUMoJ+lyQctV2bX3Vq9kZnegLbpjTLP49It2ovUbcartuoQTeXgP+TGpY//7mDH/UQlFCKDGiA==" saltValue="KUnni6YEm00anzSSvyLqQA==" spinCount="100000" sqref="IX2021:IX2029 IT2021:IV2029" name="Rango2_42_16"/>
    <protectedRange algorithmName="SHA-512" hashValue="9+DNppQbWrLYYUMoJ+lyQctV2bX3Vq9kZnegLbpjTLP49It2ovUbcartuoQTeXgP+TGpY//7mDH/UQlFCKDGiA==" saltValue="KUnni6YEm00anzSSvyLqQA==" spinCount="100000" sqref="IZ2021:JM2029" name="Rango2_43_30"/>
    <protectedRange algorithmName="SHA-512" hashValue="9+DNppQbWrLYYUMoJ+lyQctV2bX3Vq9kZnegLbpjTLP49It2ovUbcartuoQTeXgP+TGpY//7mDH/UQlFCKDGiA==" saltValue="KUnni6YEm00anzSSvyLqQA==" spinCount="100000" sqref="JO2021:JW2029" name="Rango2_44_30"/>
    <protectedRange algorithmName="SHA-512" hashValue="9+DNppQbWrLYYUMoJ+lyQctV2bX3Vq9kZnegLbpjTLP49It2ovUbcartuoQTeXgP+TGpY//7mDH/UQlFCKDGiA==" saltValue="KUnni6YEm00anzSSvyLqQA==" spinCount="100000" sqref="JY2021:KF2029" name="Rango2_45_32"/>
    <protectedRange algorithmName="SHA-512" hashValue="9+DNppQbWrLYYUMoJ+lyQctV2bX3Vq9kZnegLbpjTLP49It2ovUbcartuoQTeXgP+TGpY//7mDH/UQlFCKDGiA==" saltValue="KUnni6YEm00anzSSvyLqQA==" spinCount="100000" sqref="KH2021:KH2029" name="Rango2_46_29"/>
    <protectedRange algorithmName="SHA-512" hashValue="9+DNppQbWrLYYUMoJ+lyQctV2bX3Vq9kZnegLbpjTLP49It2ovUbcartuoQTeXgP+TGpY//7mDH/UQlFCKDGiA==" saltValue="KUnni6YEm00anzSSvyLqQA==" spinCount="100000" sqref="KJ2021:MP2029" name="Rango2_47_24"/>
    <protectedRange algorithmName="SHA-512" hashValue="Gqwr8n5jYbCESAqCFk8dpOzViQICBV+k0xoqBoQaZ5lHaRlvT9TZDB4yXtm+qC6OhD064ZDBOFWkwo+LHXu1sg==" saltValue="gEL9PCN2ekF2IxW9yqAGYA==" spinCount="100000" sqref="IS2030:IS2031" name="Rango2_40_2_1_21"/>
    <protectedRange algorithmName="SHA-512" hashValue="D8TacORwT7iz0mF9GEucchnMHfB5er2FFjQsxyeWWyeJkM6Bt3gYQ3LbcHPxZXFpVAYtFOuTrzYOCJrlZDx16g==" saltValue="QtCzIBktdS4NZkOEGcLTRQ==" spinCount="100000" sqref="IW2030:IW2031" name="Rango2_41_1_19"/>
    <protectedRange algorithmName="SHA-512" hashValue="9+DNppQbWrLYYUMoJ+lyQctV2bX3Vq9kZnegLbpjTLP49It2ovUbcartuoQTeXgP+TGpY//7mDH/UQlFCKDGiA==" saltValue="KUnni6YEm00anzSSvyLqQA==" spinCount="100000" sqref="IX2030:IX2031 IT2030:IV2031" name="Rango2_42_17"/>
    <protectedRange algorithmName="SHA-512" hashValue="9+DNppQbWrLYYUMoJ+lyQctV2bX3Vq9kZnegLbpjTLP49It2ovUbcartuoQTeXgP+TGpY//7mDH/UQlFCKDGiA==" saltValue="KUnni6YEm00anzSSvyLqQA==" spinCount="100000" sqref="IZ2030:JM2031" name="Rango2_43_31"/>
    <protectedRange algorithmName="SHA-512" hashValue="9+DNppQbWrLYYUMoJ+lyQctV2bX3Vq9kZnegLbpjTLP49It2ovUbcartuoQTeXgP+TGpY//7mDH/UQlFCKDGiA==" saltValue="KUnni6YEm00anzSSvyLqQA==" spinCount="100000" sqref="JO2030:JW2031" name="Rango2_44_31"/>
    <protectedRange algorithmName="SHA-512" hashValue="9+DNppQbWrLYYUMoJ+lyQctV2bX3Vq9kZnegLbpjTLP49It2ovUbcartuoQTeXgP+TGpY//7mDH/UQlFCKDGiA==" saltValue="KUnni6YEm00anzSSvyLqQA==" spinCount="100000" sqref="JY2030:KF2031" name="Rango2_45_33"/>
    <protectedRange algorithmName="SHA-512" hashValue="9+DNppQbWrLYYUMoJ+lyQctV2bX3Vq9kZnegLbpjTLP49It2ovUbcartuoQTeXgP+TGpY//7mDH/UQlFCKDGiA==" saltValue="KUnni6YEm00anzSSvyLqQA==" spinCount="100000" sqref="KH2030:KH2031" name="Rango2_46_30"/>
    <protectedRange algorithmName="SHA-512" hashValue="9+DNppQbWrLYYUMoJ+lyQctV2bX3Vq9kZnegLbpjTLP49It2ovUbcartuoQTeXgP+TGpY//7mDH/UQlFCKDGiA==" saltValue="KUnni6YEm00anzSSvyLqQA==" spinCount="100000" sqref="KJ2030:MP2031" name="Rango2_47_25"/>
    <protectedRange algorithmName="SHA-512" hashValue="Gqwr8n5jYbCESAqCFk8dpOzViQICBV+k0xoqBoQaZ5lHaRlvT9TZDB4yXtm+qC6OhD064ZDBOFWkwo+LHXu1sg==" saltValue="gEL9PCN2ekF2IxW9yqAGYA==" spinCount="100000" sqref="IS2032" name="Rango2_40_2_1_22"/>
    <protectedRange algorithmName="SHA-512" hashValue="D8TacORwT7iz0mF9GEucchnMHfB5er2FFjQsxyeWWyeJkM6Bt3gYQ3LbcHPxZXFpVAYtFOuTrzYOCJrlZDx16g==" saltValue="QtCzIBktdS4NZkOEGcLTRQ==" spinCount="100000" sqref="IW2032" name="Rango2_41_1_20"/>
    <protectedRange algorithmName="SHA-512" hashValue="9+DNppQbWrLYYUMoJ+lyQctV2bX3Vq9kZnegLbpjTLP49It2ovUbcartuoQTeXgP+TGpY//7mDH/UQlFCKDGiA==" saltValue="KUnni6YEm00anzSSvyLqQA==" spinCount="100000" sqref="IX2032 IT2032:IV2032" name="Rango2_42_18"/>
    <protectedRange algorithmName="SHA-512" hashValue="9+DNppQbWrLYYUMoJ+lyQctV2bX3Vq9kZnegLbpjTLP49It2ovUbcartuoQTeXgP+TGpY//7mDH/UQlFCKDGiA==" saltValue="KUnni6YEm00anzSSvyLqQA==" spinCount="100000" sqref="IZ2032:JM2032" name="Rango2_43_32"/>
    <protectedRange algorithmName="SHA-512" hashValue="9+DNppQbWrLYYUMoJ+lyQctV2bX3Vq9kZnegLbpjTLP49It2ovUbcartuoQTeXgP+TGpY//7mDH/UQlFCKDGiA==" saltValue="KUnni6YEm00anzSSvyLqQA==" spinCount="100000" sqref="JO2032:JW2032" name="Rango2_44_32"/>
    <protectedRange algorithmName="SHA-512" hashValue="9+DNppQbWrLYYUMoJ+lyQctV2bX3Vq9kZnegLbpjTLP49It2ovUbcartuoQTeXgP+TGpY//7mDH/UQlFCKDGiA==" saltValue="KUnni6YEm00anzSSvyLqQA==" spinCount="100000" sqref="JY2032:KF2032" name="Rango2_45_34"/>
    <protectedRange algorithmName="SHA-512" hashValue="9+DNppQbWrLYYUMoJ+lyQctV2bX3Vq9kZnegLbpjTLP49It2ovUbcartuoQTeXgP+TGpY//7mDH/UQlFCKDGiA==" saltValue="KUnni6YEm00anzSSvyLqQA==" spinCount="100000" sqref="KH2032" name="Rango2_46_31"/>
    <protectedRange algorithmName="SHA-512" hashValue="9+DNppQbWrLYYUMoJ+lyQctV2bX3Vq9kZnegLbpjTLP49It2ovUbcartuoQTeXgP+TGpY//7mDH/UQlFCKDGiA==" saltValue="KUnni6YEm00anzSSvyLqQA==" spinCount="100000" sqref="KJ2032:MP2032" name="Rango2_47_26"/>
    <protectedRange algorithmName="SHA-512" hashValue="Gqwr8n5jYbCESAqCFk8dpOzViQICBV+k0xoqBoQaZ5lHaRlvT9TZDB4yXtm+qC6OhD064ZDBOFWkwo+LHXu1sg==" saltValue="gEL9PCN2ekF2IxW9yqAGYA==" spinCount="100000" sqref="IS2033:IS2034" name="Rango2_40_2_1_23"/>
    <protectedRange algorithmName="SHA-512" hashValue="D8TacORwT7iz0mF9GEucchnMHfB5er2FFjQsxyeWWyeJkM6Bt3gYQ3LbcHPxZXFpVAYtFOuTrzYOCJrlZDx16g==" saltValue="QtCzIBktdS4NZkOEGcLTRQ==" spinCount="100000" sqref="IW2033:IW2034" name="Rango2_41_1_21"/>
    <protectedRange algorithmName="SHA-512" hashValue="9+DNppQbWrLYYUMoJ+lyQctV2bX3Vq9kZnegLbpjTLP49It2ovUbcartuoQTeXgP+TGpY//7mDH/UQlFCKDGiA==" saltValue="KUnni6YEm00anzSSvyLqQA==" spinCount="100000" sqref="IX2033:IX2034 IT2033:IV2034" name="Rango2_42_19"/>
    <protectedRange algorithmName="SHA-512" hashValue="9+DNppQbWrLYYUMoJ+lyQctV2bX3Vq9kZnegLbpjTLP49It2ovUbcartuoQTeXgP+TGpY//7mDH/UQlFCKDGiA==" saltValue="KUnni6YEm00anzSSvyLqQA==" spinCount="100000" sqref="IZ2033:JM2034" name="Rango2_43_33"/>
    <protectedRange algorithmName="SHA-512" hashValue="9+DNppQbWrLYYUMoJ+lyQctV2bX3Vq9kZnegLbpjTLP49It2ovUbcartuoQTeXgP+TGpY//7mDH/UQlFCKDGiA==" saltValue="KUnni6YEm00anzSSvyLqQA==" spinCount="100000" sqref="JO2033:JW2034" name="Rango2_44_33"/>
    <protectedRange algorithmName="SHA-512" hashValue="9+DNppQbWrLYYUMoJ+lyQctV2bX3Vq9kZnegLbpjTLP49It2ovUbcartuoQTeXgP+TGpY//7mDH/UQlFCKDGiA==" saltValue="KUnni6YEm00anzSSvyLqQA==" spinCount="100000" sqref="JY2033:KF2034" name="Rango2_45_35"/>
    <protectedRange algorithmName="SHA-512" hashValue="9+DNppQbWrLYYUMoJ+lyQctV2bX3Vq9kZnegLbpjTLP49It2ovUbcartuoQTeXgP+TGpY//7mDH/UQlFCKDGiA==" saltValue="KUnni6YEm00anzSSvyLqQA==" spinCount="100000" sqref="KH2033:KH2034" name="Rango2_46_32"/>
    <protectedRange algorithmName="SHA-512" hashValue="9+DNppQbWrLYYUMoJ+lyQctV2bX3Vq9kZnegLbpjTLP49It2ovUbcartuoQTeXgP+TGpY//7mDH/UQlFCKDGiA==" saltValue="KUnni6YEm00anzSSvyLqQA==" spinCount="100000" sqref="KJ2033:MP2034" name="Rango2_47_27"/>
    <protectedRange algorithmName="SHA-512" hashValue="Gqwr8n5jYbCESAqCFk8dpOzViQICBV+k0xoqBoQaZ5lHaRlvT9TZDB4yXtm+qC6OhD064ZDBOFWkwo+LHXu1sg==" saltValue="gEL9PCN2ekF2IxW9yqAGYA==" spinCount="100000" sqref="IS2035:IS2036" name="Rango2_40_2_1_24"/>
    <protectedRange algorithmName="SHA-512" hashValue="D8TacORwT7iz0mF9GEucchnMHfB5er2FFjQsxyeWWyeJkM6Bt3gYQ3LbcHPxZXFpVAYtFOuTrzYOCJrlZDx16g==" saltValue="QtCzIBktdS4NZkOEGcLTRQ==" spinCount="100000" sqref="IW2035:IW2036" name="Rango2_41_1_22"/>
    <protectedRange algorithmName="SHA-512" hashValue="9+DNppQbWrLYYUMoJ+lyQctV2bX3Vq9kZnegLbpjTLP49It2ovUbcartuoQTeXgP+TGpY//7mDH/UQlFCKDGiA==" saltValue="KUnni6YEm00anzSSvyLqQA==" spinCount="100000" sqref="IX2035:IX2036 IT2035:IV2036" name="Rango2_42_20"/>
    <protectedRange algorithmName="SHA-512" hashValue="9+DNppQbWrLYYUMoJ+lyQctV2bX3Vq9kZnegLbpjTLP49It2ovUbcartuoQTeXgP+TGpY//7mDH/UQlFCKDGiA==" saltValue="KUnni6YEm00anzSSvyLqQA==" spinCount="100000" sqref="IZ2035:JM2036" name="Rango2_43_34"/>
    <protectedRange algorithmName="SHA-512" hashValue="9+DNppQbWrLYYUMoJ+lyQctV2bX3Vq9kZnegLbpjTLP49It2ovUbcartuoQTeXgP+TGpY//7mDH/UQlFCKDGiA==" saltValue="KUnni6YEm00anzSSvyLqQA==" spinCount="100000" sqref="JO2035:JW2036" name="Rango2_44_34"/>
    <protectedRange algorithmName="SHA-512" hashValue="9+DNppQbWrLYYUMoJ+lyQctV2bX3Vq9kZnegLbpjTLP49It2ovUbcartuoQTeXgP+TGpY//7mDH/UQlFCKDGiA==" saltValue="KUnni6YEm00anzSSvyLqQA==" spinCount="100000" sqref="JY2035:KF2036" name="Rango2_45_36"/>
    <protectedRange algorithmName="SHA-512" hashValue="9+DNppQbWrLYYUMoJ+lyQctV2bX3Vq9kZnegLbpjTLP49It2ovUbcartuoQTeXgP+TGpY//7mDH/UQlFCKDGiA==" saltValue="KUnni6YEm00anzSSvyLqQA==" spinCount="100000" sqref="KH2035:KH2036" name="Rango2_46_33"/>
    <protectedRange algorithmName="SHA-512" hashValue="9+DNppQbWrLYYUMoJ+lyQctV2bX3Vq9kZnegLbpjTLP49It2ovUbcartuoQTeXgP+TGpY//7mDH/UQlFCKDGiA==" saltValue="KUnni6YEm00anzSSvyLqQA==" spinCount="100000" sqref="KJ2035:MP2036" name="Rango2_47_28"/>
    <protectedRange algorithmName="SHA-512" hashValue="Gqwr8n5jYbCESAqCFk8dpOzViQICBV+k0xoqBoQaZ5lHaRlvT9TZDB4yXtm+qC6OhD064ZDBOFWkwo+LHXu1sg==" saltValue="gEL9PCN2ekF2IxW9yqAGYA==" spinCount="100000" sqref="IS2037" name="Rango2_40_2_1_25"/>
    <protectedRange algorithmName="SHA-512" hashValue="D8TacORwT7iz0mF9GEucchnMHfB5er2FFjQsxyeWWyeJkM6Bt3gYQ3LbcHPxZXFpVAYtFOuTrzYOCJrlZDx16g==" saltValue="QtCzIBktdS4NZkOEGcLTRQ==" spinCount="100000" sqref="IW2037" name="Rango2_41_1_23"/>
    <protectedRange algorithmName="SHA-512" hashValue="9+DNppQbWrLYYUMoJ+lyQctV2bX3Vq9kZnegLbpjTLP49It2ovUbcartuoQTeXgP+TGpY//7mDH/UQlFCKDGiA==" saltValue="KUnni6YEm00anzSSvyLqQA==" spinCount="100000" sqref="IX2037 IT2037:IV2037" name="Rango2_42_21"/>
    <protectedRange algorithmName="SHA-512" hashValue="9+DNppQbWrLYYUMoJ+lyQctV2bX3Vq9kZnegLbpjTLP49It2ovUbcartuoQTeXgP+TGpY//7mDH/UQlFCKDGiA==" saltValue="KUnni6YEm00anzSSvyLqQA==" spinCount="100000" sqref="IZ2037:JM2037" name="Rango2_43_35"/>
    <protectedRange algorithmName="SHA-512" hashValue="9+DNppQbWrLYYUMoJ+lyQctV2bX3Vq9kZnegLbpjTLP49It2ovUbcartuoQTeXgP+TGpY//7mDH/UQlFCKDGiA==" saltValue="KUnni6YEm00anzSSvyLqQA==" spinCount="100000" sqref="JO2037:JW2037" name="Rango2_44_35"/>
    <protectedRange algorithmName="SHA-512" hashValue="9+DNppQbWrLYYUMoJ+lyQctV2bX3Vq9kZnegLbpjTLP49It2ovUbcartuoQTeXgP+TGpY//7mDH/UQlFCKDGiA==" saltValue="KUnni6YEm00anzSSvyLqQA==" spinCount="100000" sqref="JY2037:KF2037" name="Rango2_45_37"/>
    <protectedRange algorithmName="SHA-512" hashValue="9+DNppQbWrLYYUMoJ+lyQctV2bX3Vq9kZnegLbpjTLP49It2ovUbcartuoQTeXgP+TGpY//7mDH/UQlFCKDGiA==" saltValue="KUnni6YEm00anzSSvyLqQA==" spinCount="100000" sqref="KH2037" name="Rango2_46_34"/>
    <protectedRange algorithmName="SHA-512" hashValue="9+DNppQbWrLYYUMoJ+lyQctV2bX3Vq9kZnegLbpjTLP49It2ovUbcartuoQTeXgP+TGpY//7mDH/UQlFCKDGiA==" saltValue="KUnni6YEm00anzSSvyLqQA==" spinCount="100000" sqref="KJ2037:MP2037" name="Rango2_47_29"/>
    <protectedRange algorithmName="SHA-512" hashValue="Gqwr8n5jYbCESAqCFk8dpOzViQICBV+k0xoqBoQaZ5lHaRlvT9TZDB4yXtm+qC6OhD064ZDBOFWkwo+LHXu1sg==" saltValue="gEL9PCN2ekF2IxW9yqAGYA==" spinCount="100000" sqref="IS2038" name="Rango2_40_2_1_26"/>
    <protectedRange algorithmName="SHA-512" hashValue="D8TacORwT7iz0mF9GEucchnMHfB5er2FFjQsxyeWWyeJkM6Bt3gYQ3LbcHPxZXFpVAYtFOuTrzYOCJrlZDx16g==" saltValue="QtCzIBktdS4NZkOEGcLTRQ==" spinCount="100000" sqref="IW2038" name="Rango2_41_1_24"/>
    <protectedRange algorithmName="SHA-512" hashValue="9+DNppQbWrLYYUMoJ+lyQctV2bX3Vq9kZnegLbpjTLP49It2ovUbcartuoQTeXgP+TGpY//7mDH/UQlFCKDGiA==" saltValue="KUnni6YEm00anzSSvyLqQA==" spinCount="100000" sqref="IX2038 IT2038:IV2038" name="Rango2_42_22"/>
    <protectedRange algorithmName="SHA-512" hashValue="9+DNppQbWrLYYUMoJ+lyQctV2bX3Vq9kZnegLbpjTLP49It2ovUbcartuoQTeXgP+TGpY//7mDH/UQlFCKDGiA==" saltValue="KUnni6YEm00anzSSvyLqQA==" spinCount="100000" sqref="IZ2038:JM2038" name="Rango2_43_36"/>
    <protectedRange algorithmName="SHA-512" hashValue="9+DNppQbWrLYYUMoJ+lyQctV2bX3Vq9kZnegLbpjTLP49It2ovUbcartuoQTeXgP+TGpY//7mDH/UQlFCKDGiA==" saltValue="KUnni6YEm00anzSSvyLqQA==" spinCount="100000" sqref="JO2038:JW2038" name="Rango2_44_36"/>
    <protectedRange algorithmName="SHA-512" hashValue="9+DNppQbWrLYYUMoJ+lyQctV2bX3Vq9kZnegLbpjTLP49It2ovUbcartuoQTeXgP+TGpY//7mDH/UQlFCKDGiA==" saltValue="KUnni6YEm00anzSSvyLqQA==" spinCount="100000" sqref="JY2038:KF2038" name="Rango2_45_38"/>
    <protectedRange algorithmName="SHA-512" hashValue="9+DNppQbWrLYYUMoJ+lyQctV2bX3Vq9kZnegLbpjTLP49It2ovUbcartuoQTeXgP+TGpY//7mDH/UQlFCKDGiA==" saltValue="KUnni6YEm00anzSSvyLqQA==" spinCount="100000" sqref="KH2038" name="Rango2_46_35"/>
    <protectedRange algorithmName="SHA-512" hashValue="9+DNppQbWrLYYUMoJ+lyQctV2bX3Vq9kZnegLbpjTLP49It2ovUbcartuoQTeXgP+TGpY//7mDH/UQlFCKDGiA==" saltValue="KUnni6YEm00anzSSvyLqQA==" spinCount="100000" sqref="KJ2038:MP2038" name="Rango2_47_30"/>
    <protectedRange algorithmName="SHA-512" hashValue="Gqwr8n5jYbCESAqCFk8dpOzViQICBV+k0xoqBoQaZ5lHaRlvT9TZDB4yXtm+qC6OhD064ZDBOFWkwo+LHXu1sg==" saltValue="gEL9PCN2ekF2IxW9yqAGYA==" spinCount="100000" sqref="IS2039" name="Rango2_40_2_1_27"/>
    <protectedRange algorithmName="SHA-512" hashValue="D8TacORwT7iz0mF9GEucchnMHfB5er2FFjQsxyeWWyeJkM6Bt3gYQ3LbcHPxZXFpVAYtFOuTrzYOCJrlZDx16g==" saltValue="QtCzIBktdS4NZkOEGcLTRQ==" spinCount="100000" sqref="IW2039" name="Rango2_41_1_25"/>
    <protectedRange algorithmName="SHA-512" hashValue="9+DNppQbWrLYYUMoJ+lyQctV2bX3Vq9kZnegLbpjTLP49It2ovUbcartuoQTeXgP+TGpY//7mDH/UQlFCKDGiA==" saltValue="KUnni6YEm00anzSSvyLqQA==" spinCount="100000" sqref="IX2039 IT2039:IV2039" name="Rango2_42_23"/>
    <protectedRange algorithmName="SHA-512" hashValue="9+DNppQbWrLYYUMoJ+lyQctV2bX3Vq9kZnegLbpjTLP49It2ovUbcartuoQTeXgP+TGpY//7mDH/UQlFCKDGiA==" saltValue="KUnni6YEm00anzSSvyLqQA==" spinCount="100000" sqref="IZ2039:JM2039" name="Rango2_43_37"/>
    <protectedRange algorithmName="SHA-512" hashValue="9+DNppQbWrLYYUMoJ+lyQctV2bX3Vq9kZnegLbpjTLP49It2ovUbcartuoQTeXgP+TGpY//7mDH/UQlFCKDGiA==" saltValue="KUnni6YEm00anzSSvyLqQA==" spinCount="100000" sqref="JO2039:JW2039" name="Rango2_44_37"/>
    <protectedRange algorithmName="SHA-512" hashValue="9+DNppQbWrLYYUMoJ+lyQctV2bX3Vq9kZnegLbpjTLP49It2ovUbcartuoQTeXgP+TGpY//7mDH/UQlFCKDGiA==" saltValue="KUnni6YEm00anzSSvyLqQA==" spinCount="100000" sqref="JY2039:KF2039" name="Rango2_45_39"/>
    <protectedRange algorithmName="SHA-512" hashValue="9+DNppQbWrLYYUMoJ+lyQctV2bX3Vq9kZnegLbpjTLP49It2ovUbcartuoQTeXgP+TGpY//7mDH/UQlFCKDGiA==" saltValue="KUnni6YEm00anzSSvyLqQA==" spinCount="100000" sqref="KH2039" name="Rango2_46_36"/>
    <protectedRange algorithmName="SHA-512" hashValue="9+DNppQbWrLYYUMoJ+lyQctV2bX3Vq9kZnegLbpjTLP49It2ovUbcartuoQTeXgP+TGpY//7mDH/UQlFCKDGiA==" saltValue="KUnni6YEm00anzSSvyLqQA==" spinCount="100000" sqref="KJ2039:MP2039" name="Rango2_47_31"/>
    <protectedRange algorithmName="SHA-512" hashValue="Gqwr8n5jYbCESAqCFk8dpOzViQICBV+k0xoqBoQaZ5lHaRlvT9TZDB4yXtm+qC6OhD064ZDBOFWkwo+LHXu1sg==" saltValue="gEL9PCN2ekF2IxW9yqAGYA==" spinCount="100000" sqref="IS2040" name="Rango2_40_2_1_28"/>
    <protectedRange algorithmName="SHA-512" hashValue="D8TacORwT7iz0mF9GEucchnMHfB5er2FFjQsxyeWWyeJkM6Bt3gYQ3LbcHPxZXFpVAYtFOuTrzYOCJrlZDx16g==" saltValue="QtCzIBktdS4NZkOEGcLTRQ==" spinCount="100000" sqref="IW2040" name="Rango2_41_1_26"/>
    <protectedRange algorithmName="SHA-512" hashValue="9+DNppQbWrLYYUMoJ+lyQctV2bX3Vq9kZnegLbpjTLP49It2ovUbcartuoQTeXgP+TGpY//7mDH/UQlFCKDGiA==" saltValue="KUnni6YEm00anzSSvyLqQA==" spinCount="100000" sqref="IX2040 IT2040:IV2040" name="Rango2_42_24"/>
    <protectedRange algorithmName="SHA-512" hashValue="9+DNppQbWrLYYUMoJ+lyQctV2bX3Vq9kZnegLbpjTLP49It2ovUbcartuoQTeXgP+TGpY//7mDH/UQlFCKDGiA==" saltValue="KUnni6YEm00anzSSvyLqQA==" spinCount="100000" sqref="IZ2040:JM2040" name="Rango2_43_38"/>
    <protectedRange algorithmName="SHA-512" hashValue="9+DNppQbWrLYYUMoJ+lyQctV2bX3Vq9kZnegLbpjTLP49It2ovUbcartuoQTeXgP+TGpY//7mDH/UQlFCKDGiA==" saltValue="KUnni6YEm00anzSSvyLqQA==" spinCount="100000" sqref="JO2040:JW2040" name="Rango2_44_38"/>
    <protectedRange algorithmName="SHA-512" hashValue="9+DNppQbWrLYYUMoJ+lyQctV2bX3Vq9kZnegLbpjTLP49It2ovUbcartuoQTeXgP+TGpY//7mDH/UQlFCKDGiA==" saltValue="KUnni6YEm00anzSSvyLqQA==" spinCount="100000" sqref="JY2040:KF2040" name="Rango2_45_40"/>
    <protectedRange algorithmName="SHA-512" hashValue="9+DNppQbWrLYYUMoJ+lyQctV2bX3Vq9kZnegLbpjTLP49It2ovUbcartuoQTeXgP+TGpY//7mDH/UQlFCKDGiA==" saltValue="KUnni6YEm00anzSSvyLqQA==" spinCount="100000" sqref="KH2040" name="Rango2_46_37"/>
    <protectedRange algorithmName="SHA-512" hashValue="9+DNppQbWrLYYUMoJ+lyQctV2bX3Vq9kZnegLbpjTLP49It2ovUbcartuoQTeXgP+TGpY//7mDH/UQlFCKDGiA==" saltValue="KUnni6YEm00anzSSvyLqQA==" spinCount="100000" sqref="KJ2040:MP2040" name="Rango2_47_32"/>
    <protectedRange algorithmName="SHA-512" hashValue="Gqwr8n5jYbCESAqCFk8dpOzViQICBV+k0xoqBoQaZ5lHaRlvT9TZDB4yXtm+qC6OhD064ZDBOFWkwo+LHXu1sg==" saltValue="gEL9PCN2ekF2IxW9yqAGYA==" spinCount="100000" sqref="IS2041:IS2042" name="Rango2_40_2_1_29"/>
    <protectedRange algorithmName="SHA-512" hashValue="D8TacORwT7iz0mF9GEucchnMHfB5er2FFjQsxyeWWyeJkM6Bt3gYQ3LbcHPxZXFpVAYtFOuTrzYOCJrlZDx16g==" saltValue="QtCzIBktdS4NZkOEGcLTRQ==" spinCount="100000" sqref="IW2041:IW2042" name="Rango2_41_1_27"/>
    <protectedRange algorithmName="SHA-512" hashValue="9+DNppQbWrLYYUMoJ+lyQctV2bX3Vq9kZnegLbpjTLP49It2ovUbcartuoQTeXgP+TGpY//7mDH/UQlFCKDGiA==" saltValue="KUnni6YEm00anzSSvyLqQA==" spinCount="100000" sqref="IX2041:IX2042 IT2041:IV2042" name="Rango2_42_25"/>
    <protectedRange algorithmName="SHA-512" hashValue="9+DNppQbWrLYYUMoJ+lyQctV2bX3Vq9kZnegLbpjTLP49It2ovUbcartuoQTeXgP+TGpY//7mDH/UQlFCKDGiA==" saltValue="KUnni6YEm00anzSSvyLqQA==" spinCount="100000" sqref="IZ2041:JM2042" name="Rango2_43_39"/>
    <protectedRange algorithmName="SHA-512" hashValue="9+DNppQbWrLYYUMoJ+lyQctV2bX3Vq9kZnegLbpjTLP49It2ovUbcartuoQTeXgP+TGpY//7mDH/UQlFCKDGiA==" saltValue="KUnni6YEm00anzSSvyLqQA==" spinCount="100000" sqref="JO2041:JW2042" name="Rango2_44_39"/>
    <protectedRange algorithmName="SHA-512" hashValue="9+DNppQbWrLYYUMoJ+lyQctV2bX3Vq9kZnegLbpjTLP49It2ovUbcartuoQTeXgP+TGpY//7mDH/UQlFCKDGiA==" saltValue="KUnni6YEm00anzSSvyLqQA==" spinCount="100000" sqref="JY2041:KF2042" name="Rango2_45_41"/>
    <protectedRange algorithmName="SHA-512" hashValue="9+DNppQbWrLYYUMoJ+lyQctV2bX3Vq9kZnegLbpjTLP49It2ovUbcartuoQTeXgP+TGpY//7mDH/UQlFCKDGiA==" saltValue="KUnni6YEm00anzSSvyLqQA==" spinCount="100000" sqref="KH2041:KH2042" name="Rango2_46_38"/>
    <protectedRange algorithmName="SHA-512" hashValue="9+DNppQbWrLYYUMoJ+lyQctV2bX3Vq9kZnegLbpjTLP49It2ovUbcartuoQTeXgP+TGpY//7mDH/UQlFCKDGiA==" saltValue="KUnni6YEm00anzSSvyLqQA==" spinCount="100000" sqref="KJ2041:MP2042" name="Rango2_47_33"/>
    <protectedRange algorithmName="SHA-512" hashValue="Gqwr8n5jYbCESAqCFk8dpOzViQICBV+k0xoqBoQaZ5lHaRlvT9TZDB4yXtm+qC6OhD064ZDBOFWkwo+LHXu1sg==" saltValue="gEL9PCN2ekF2IxW9yqAGYA==" spinCount="100000" sqref="IS2043:IS2044" name="Rango2_40_2_1_30"/>
    <protectedRange algorithmName="SHA-512" hashValue="D8TacORwT7iz0mF9GEucchnMHfB5er2FFjQsxyeWWyeJkM6Bt3gYQ3LbcHPxZXFpVAYtFOuTrzYOCJrlZDx16g==" saltValue="QtCzIBktdS4NZkOEGcLTRQ==" spinCount="100000" sqref="IW2043:IW2044" name="Rango2_41_1_28"/>
    <protectedRange algorithmName="SHA-512" hashValue="9+DNppQbWrLYYUMoJ+lyQctV2bX3Vq9kZnegLbpjTLP49It2ovUbcartuoQTeXgP+TGpY//7mDH/UQlFCKDGiA==" saltValue="KUnni6YEm00anzSSvyLqQA==" spinCount="100000" sqref="IX2043:IX2044 IT2043:IV2044" name="Rango2_42_26"/>
    <protectedRange algorithmName="SHA-512" hashValue="9+DNppQbWrLYYUMoJ+lyQctV2bX3Vq9kZnegLbpjTLP49It2ovUbcartuoQTeXgP+TGpY//7mDH/UQlFCKDGiA==" saltValue="KUnni6YEm00anzSSvyLqQA==" spinCount="100000" sqref="IZ2043:JM2044" name="Rango2_43_40"/>
    <protectedRange algorithmName="SHA-512" hashValue="9+DNppQbWrLYYUMoJ+lyQctV2bX3Vq9kZnegLbpjTLP49It2ovUbcartuoQTeXgP+TGpY//7mDH/UQlFCKDGiA==" saltValue="KUnni6YEm00anzSSvyLqQA==" spinCount="100000" sqref="JO2043:JW2044" name="Rango2_44_40"/>
    <protectedRange algorithmName="SHA-512" hashValue="9+DNppQbWrLYYUMoJ+lyQctV2bX3Vq9kZnegLbpjTLP49It2ovUbcartuoQTeXgP+TGpY//7mDH/UQlFCKDGiA==" saltValue="KUnni6YEm00anzSSvyLqQA==" spinCount="100000" sqref="JY2043:KF2044" name="Rango2_45_42"/>
    <protectedRange algorithmName="SHA-512" hashValue="9+DNppQbWrLYYUMoJ+lyQctV2bX3Vq9kZnegLbpjTLP49It2ovUbcartuoQTeXgP+TGpY//7mDH/UQlFCKDGiA==" saltValue="KUnni6YEm00anzSSvyLqQA==" spinCount="100000" sqref="KH2043:KH2044" name="Rango2_46_39"/>
    <protectedRange algorithmName="SHA-512" hashValue="9+DNppQbWrLYYUMoJ+lyQctV2bX3Vq9kZnegLbpjTLP49It2ovUbcartuoQTeXgP+TGpY//7mDH/UQlFCKDGiA==" saltValue="KUnni6YEm00anzSSvyLqQA==" spinCount="100000" sqref="KJ2043:MP2044" name="Rango2_47_34"/>
    <protectedRange algorithmName="SHA-512" hashValue="Gqwr8n5jYbCESAqCFk8dpOzViQICBV+k0xoqBoQaZ5lHaRlvT9TZDB4yXtm+qC6OhD064ZDBOFWkwo+LHXu1sg==" saltValue="gEL9PCN2ekF2IxW9yqAGYA==" spinCount="100000" sqref="IS2045:IS2046" name="Rango2_40_2_1_31"/>
    <protectedRange algorithmName="SHA-512" hashValue="D8TacORwT7iz0mF9GEucchnMHfB5er2FFjQsxyeWWyeJkM6Bt3gYQ3LbcHPxZXFpVAYtFOuTrzYOCJrlZDx16g==" saltValue="QtCzIBktdS4NZkOEGcLTRQ==" spinCount="100000" sqref="IW2045:IW2046" name="Rango2_41_1_29"/>
    <protectedRange algorithmName="SHA-512" hashValue="9+DNppQbWrLYYUMoJ+lyQctV2bX3Vq9kZnegLbpjTLP49It2ovUbcartuoQTeXgP+TGpY//7mDH/UQlFCKDGiA==" saltValue="KUnni6YEm00anzSSvyLqQA==" spinCount="100000" sqref="IX2045:IX2046 IT2045:IV2046" name="Rango2_42_27"/>
    <protectedRange algorithmName="SHA-512" hashValue="9+DNppQbWrLYYUMoJ+lyQctV2bX3Vq9kZnegLbpjTLP49It2ovUbcartuoQTeXgP+TGpY//7mDH/UQlFCKDGiA==" saltValue="KUnni6YEm00anzSSvyLqQA==" spinCount="100000" sqref="IZ2045:JM2046" name="Rango2_43_41"/>
    <protectedRange algorithmName="SHA-512" hashValue="9+DNppQbWrLYYUMoJ+lyQctV2bX3Vq9kZnegLbpjTLP49It2ovUbcartuoQTeXgP+TGpY//7mDH/UQlFCKDGiA==" saltValue="KUnni6YEm00anzSSvyLqQA==" spinCount="100000" sqref="JO2045:JW2046" name="Rango2_44_41"/>
    <protectedRange algorithmName="SHA-512" hashValue="9+DNppQbWrLYYUMoJ+lyQctV2bX3Vq9kZnegLbpjTLP49It2ovUbcartuoQTeXgP+TGpY//7mDH/UQlFCKDGiA==" saltValue="KUnni6YEm00anzSSvyLqQA==" spinCount="100000" sqref="JY2045:KF2046" name="Rango2_45_43"/>
    <protectedRange algorithmName="SHA-512" hashValue="9+DNppQbWrLYYUMoJ+lyQctV2bX3Vq9kZnegLbpjTLP49It2ovUbcartuoQTeXgP+TGpY//7mDH/UQlFCKDGiA==" saltValue="KUnni6YEm00anzSSvyLqQA==" spinCount="100000" sqref="KH2045:KH2046" name="Rango2_46_40"/>
    <protectedRange algorithmName="SHA-512" hashValue="9+DNppQbWrLYYUMoJ+lyQctV2bX3Vq9kZnegLbpjTLP49It2ovUbcartuoQTeXgP+TGpY//7mDH/UQlFCKDGiA==" saltValue="KUnni6YEm00anzSSvyLqQA==" spinCount="100000" sqref="KJ2045:MP2046" name="Rango2_47_35"/>
    <protectedRange algorithmName="SHA-512" hashValue="Gqwr8n5jYbCESAqCFk8dpOzViQICBV+k0xoqBoQaZ5lHaRlvT9TZDB4yXtm+qC6OhD064ZDBOFWkwo+LHXu1sg==" saltValue="gEL9PCN2ekF2IxW9yqAGYA==" spinCount="100000" sqref="IS2047" name="Rango2_40_2_1_32"/>
    <protectedRange algorithmName="SHA-512" hashValue="D8TacORwT7iz0mF9GEucchnMHfB5er2FFjQsxyeWWyeJkM6Bt3gYQ3LbcHPxZXFpVAYtFOuTrzYOCJrlZDx16g==" saltValue="QtCzIBktdS4NZkOEGcLTRQ==" spinCount="100000" sqref="IW2047" name="Rango2_41_1_30"/>
    <protectedRange algorithmName="SHA-512" hashValue="9+DNppQbWrLYYUMoJ+lyQctV2bX3Vq9kZnegLbpjTLP49It2ovUbcartuoQTeXgP+TGpY//7mDH/UQlFCKDGiA==" saltValue="KUnni6YEm00anzSSvyLqQA==" spinCount="100000" sqref="IX2047 IT2047:IV2047" name="Rango2_42_28"/>
    <protectedRange algorithmName="SHA-512" hashValue="9+DNppQbWrLYYUMoJ+lyQctV2bX3Vq9kZnegLbpjTLP49It2ovUbcartuoQTeXgP+TGpY//7mDH/UQlFCKDGiA==" saltValue="KUnni6YEm00anzSSvyLqQA==" spinCount="100000" sqref="IZ2047:JM2047" name="Rango2_43_42"/>
    <protectedRange algorithmName="SHA-512" hashValue="9+DNppQbWrLYYUMoJ+lyQctV2bX3Vq9kZnegLbpjTLP49It2ovUbcartuoQTeXgP+TGpY//7mDH/UQlFCKDGiA==" saltValue="KUnni6YEm00anzSSvyLqQA==" spinCount="100000" sqref="JO2047:JW2047" name="Rango2_44_42"/>
    <protectedRange algorithmName="SHA-512" hashValue="9+DNppQbWrLYYUMoJ+lyQctV2bX3Vq9kZnegLbpjTLP49It2ovUbcartuoQTeXgP+TGpY//7mDH/UQlFCKDGiA==" saltValue="KUnni6YEm00anzSSvyLqQA==" spinCount="100000" sqref="JY2047:KF2047" name="Rango2_45_44"/>
    <protectedRange algorithmName="SHA-512" hashValue="9+DNppQbWrLYYUMoJ+lyQctV2bX3Vq9kZnegLbpjTLP49It2ovUbcartuoQTeXgP+TGpY//7mDH/UQlFCKDGiA==" saltValue="KUnni6YEm00anzSSvyLqQA==" spinCount="100000" sqref="KH2047" name="Rango2_46_41"/>
    <protectedRange algorithmName="SHA-512" hashValue="9+DNppQbWrLYYUMoJ+lyQctV2bX3Vq9kZnegLbpjTLP49It2ovUbcartuoQTeXgP+TGpY//7mDH/UQlFCKDGiA==" saltValue="KUnni6YEm00anzSSvyLqQA==" spinCount="100000" sqref="KJ2047:MP2047" name="Rango2_47_36"/>
    <protectedRange algorithmName="SHA-512" hashValue="Gqwr8n5jYbCESAqCFk8dpOzViQICBV+k0xoqBoQaZ5lHaRlvT9TZDB4yXtm+qC6OhD064ZDBOFWkwo+LHXu1sg==" saltValue="gEL9PCN2ekF2IxW9yqAGYA==" spinCount="100000" sqref="IS2048:IS2053" name="Rango2_40_2_1_33"/>
    <protectedRange algorithmName="SHA-512" hashValue="D8TacORwT7iz0mF9GEucchnMHfB5er2FFjQsxyeWWyeJkM6Bt3gYQ3LbcHPxZXFpVAYtFOuTrzYOCJrlZDx16g==" saltValue="QtCzIBktdS4NZkOEGcLTRQ==" spinCount="100000" sqref="IW2048:IW2053" name="Rango2_41_1_31"/>
    <protectedRange algorithmName="SHA-512" hashValue="9+DNppQbWrLYYUMoJ+lyQctV2bX3Vq9kZnegLbpjTLP49It2ovUbcartuoQTeXgP+TGpY//7mDH/UQlFCKDGiA==" saltValue="KUnni6YEm00anzSSvyLqQA==" spinCount="100000" sqref="IX2048:IX2053 IT2048:IV2053" name="Rango2_42_29"/>
    <protectedRange algorithmName="SHA-512" hashValue="9+DNppQbWrLYYUMoJ+lyQctV2bX3Vq9kZnegLbpjTLP49It2ovUbcartuoQTeXgP+TGpY//7mDH/UQlFCKDGiA==" saltValue="KUnni6YEm00anzSSvyLqQA==" spinCount="100000" sqref="IZ2048:JM2053" name="Rango2_43_43"/>
    <protectedRange algorithmName="SHA-512" hashValue="9+DNppQbWrLYYUMoJ+lyQctV2bX3Vq9kZnegLbpjTLP49It2ovUbcartuoQTeXgP+TGpY//7mDH/UQlFCKDGiA==" saltValue="KUnni6YEm00anzSSvyLqQA==" spinCount="100000" sqref="JO2048:JW2053" name="Rango2_44_43"/>
    <protectedRange algorithmName="SHA-512" hashValue="9+DNppQbWrLYYUMoJ+lyQctV2bX3Vq9kZnegLbpjTLP49It2ovUbcartuoQTeXgP+TGpY//7mDH/UQlFCKDGiA==" saltValue="KUnni6YEm00anzSSvyLqQA==" spinCount="100000" sqref="JY2048:KF2053" name="Rango2_45_45"/>
    <protectedRange algorithmName="SHA-512" hashValue="9+DNppQbWrLYYUMoJ+lyQctV2bX3Vq9kZnegLbpjTLP49It2ovUbcartuoQTeXgP+TGpY//7mDH/UQlFCKDGiA==" saltValue="KUnni6YEm00anzSSvyLqQA==" spinCount="100000" sqref="KH2048:KH2053" name="Rango2_46_42"/>
    <protectedRange algorithmName="SHA-512" hashValue="9+DNppQbWrLYYUMoJ+lyQctV2bX3Vq9kZnegLbpjTLP49It2ovUbcartuoQTeXgP+TGpY//7mDH/UQlFCKDGiA==" saltValue="KUnni6YEm00anzSSvyLqQA==" spinCount="100000" sqref="KJ2048:MP2053" name="Rango2_47_37"/>
    <protectedRange algorithmName="SHA-512" hashValue="Gqwr8n5jYbCESAqCFk8dpOzViQICBV+k0xoqBoQaZ5lHaRlvT9TZDB4yXtm+qC6OhD064ZDBOFWkwo+LHXu1sg==" saltValue="gEL9PCN2ekF2IxW9yqAGYA==" spinCount="100000" sqref="IS2054:IS2095" name="Rango2_40_2_1_34"/>
    <protectedRange algorithmName="SHA-512" hashValue="D8TacORwT7iz0mF9GEucchnMHfB5er2FFjQsxyeWWyeJkM6Bt3gYQ3LbcHPxZXFpVAYtFOuTrzYOCJrlZDx16g==" saltValue="QtCzIBktdS4NZkOEGcLTRQ==" spinCount="100000" sqref="IW2054:IW2095" name="Rango2_41_1_32"/>
    <protectedRange algorithmName="SHA-512" hashValue="9+DNppQbWrLYYUMoJ+lyQctV2bX3Vq9kZnegLbpjTLP49It2ovUbcartuoQTeXgP+TGpY//7mDH/UQlFCKDGiA==" saltValue="KUnni6YEm00anzSSvyLqQA==" spinCount="100000" sqref="IX2054:IX2095 IT2054:IV2095" name="Rango2_42_30"/>
    <protectedRange algorithmName="SHA-512" hashValue="9+DNppQbWrLYYUMoJ+lyQctV2bX3Vq9kZnegLbpjTLP49It2ovUbcartuoQTeXgP+TGpY//7mDH/UQlFCKDGiA==" saltValue="KUnni6YEm00anzSSvyLqQA==" spinCount="100000" sqref="IZ2054:JM2095" name="Rango2_43_44"/>
    <protectedRange algorithmName="SHA-512" hashValue="9+DNppQbWrLYYUMoJ+lyQctV2bX3Vq9kZnegLbpjTLP49It2ovUbcartuoQTeXgP+TGpY//7mDH/UQlFCKDGiA==" saltValue="KUnni6YEm00anzSSvyLqQA==" spinCount="100000" sqref="JO2054:JW2095" name="Rango2_44_44"/>
    <protectedRange algorithmName="SHA-512" hashValue="9+DNppQbWrLYYUMoJ+lyQctV2bX3Vq9kZnegLbpjTLP49It2ovUbcartuoQTeXgP+TGpY//7mDH/UQlFCKDGiA==" saltValue="KUnni6YEm00anzSSvyLqQA==" spinCount="100000" sqref="JY2054:KF2095" name="Rango2_45_46"/>
    <protectedRange algorithmName="SHA-512" hashValue="9+DNppQbWrLYYUMoJ+lyQctV2bX3Vq9kZnegLbpjTLP49It2ovUbcartuoQTeXgP+TGpY//7mDH/UQlFCKDGiA==" saltValue="KUnni6YEm00anzSSvyLqQA==" spinCount="100000" sqref="KH2054:KH2095" name="Rango2_46_43"/>
    <protectedRange algorithmName="SHA-512" hashValue="9+DNppQbWrLYYUMoJ+lyQctV2bX3Vq9kZnegLbpjTLP49It2ovUbcartuoQTeXgP+TGpY//7mDH/UQlFCKDGiA==" saltValue="KUnni6YEm00anzSSvyLqQA==" spinCount="100000" sqref="KJ2054:MP2095" name="Rango2_47_38"/>
    <protectedRange algorithmName="SHA-512" hashValue="Gqwr8n5jYbCESAqCFk8dpOzViQICBV+k0xoqBoQaZ5lHaRlvT9TZDB4yXtm+qC6OhD064ZDBOFWkwo+LHXu1sg==" saltValue="gEL9PCN2ekF2IxW9yqAGYA==" spinCount="100000" sqref="IS2096:IS2106" name="Rango2_40_2_1_35"/>
    <protectedRange algorithmName="SHA-512" hashValue="D8TacORwT7iz0mF9GEucchnMHfB5er2FFjQsxyeWWyeJkM6Bt3gYQ3LbcHPxZXFpVAYtFOuTrzYOCJrlZDx16g==" saltValue="QtCzIBktdS4NZkOEGcLTRQ==" spinCount="100000" sqref="IW2096:IW2106" name="Rango2_41_1_33"/>
    <protectedRange algorithmName="SHA-512" hashValue="9+DNppQbWrLYYUMoJ+lyQctV2bX3Vq9kZnegLbpjTLP49It2ovUbcartuoQTeXgP+TGpY//7mDH/UQlFCKDGiA==" saltValue="KUnni6YEm00anzSSvyLqQA==" spinCount="100000" sqref="IX2096:IX2106 IT2096:IV2106" name="Rango2_42_31"/>
    <protectedRange algorithmName="SHA-512" hashValue="9+DNppQbWrLYYUMoJ+lyQctV2bX3Vq9kZnegLbpjTLP49It2ovUbcartuoQTeXgP+TGpY//7mDH/UQlFCKDGiA==" saltValue="KUnni6YEm00anzSSvyLqQA==" spinCount="100000" sqref="JO2096:JW2106" name="Rango2_44_45"/>
    <protectedRange algorithmName="SHA-512" hashValue="9+DNppQbWrLYYUMoJ+lyQctV2bX3Vq9kZnegLbpjTLP49It2ovUbcartuoQTeXgP+TGpY//7mDH/UQlFCKDGiA==" saltValue="KUnni6YEm00anzSSvyLqQA==" spinCount="100000" sqref="JY2096:KF2106" name="Rango2_45_47"/>
    <protectedRange algorithmName="SHA-512" hashValue="9+DNppQbWrLYYUMoJ+lyQctV2bX3Vq9kZnegLbpjTLP49It2ovUbcartuoQTeXgP+TGpY//7mDH/UQlFCKDGiA==" saltValue="KUnni6YEm00anzSSvyLqQA==" spinCount="100000" sqref="KH2096:KH2106" name="Rango2_46_44"/>
    <protectedRange algorithmName="SHA-512" hashValue="9+DNppQbWrLYYUMoJ+lyQctV2bX3Vq9kZnegLbpjTLP49It2ovUbcartuoQTeXgP+TGpY//7mDH/UQlFCKDGiA==" saltValue="KUnni6YEm00anzSSvyLqQA==" spinCount="100000" sqref="KJ2096:MP2106" name="Rango2_47_39"/>
    <protectedRange password="CF7A" sqref="I2151" name="Rango2_61_2_6"/>
    <protectedRange password="CF7A" sqref="I2152" name="Rango2_61_2_6_1"/>
    <protectedRange password="CF7A" sqref="I2153:I2154" name="Rango2_61_2_6_2"/>
    <protectedRange algorithmName="SHA-512" hashValue="Umj9+5Ys20VQPxBFtc6qE5LtKKSgPKwit+B8dd4XnEUaLfBM2ozpkEC4YxwK0SbBiAHDDex+pY+LomQ0lyuamQ==" saltValue="N2/MCRws+mmA+NXw0axolg==" spinCount="100000" sqref="GJ2319:GJ2360 FY2319:FY2360 GL2319:GL2360 GB2319:GB2360 GE2319:GE2360 GH2319:GH2360" name="Rango2_31_2_44"/>
    <protectedRange algorithmName="SHA-512" hashValue="6a5oYwZw9WJcgjqXpleUXH8uaqNEuymPPpeOb7lKBc1WoM6IG/DNyDLWmj2lYwxnZO2yhl+B61kwrxD9m9AdhQ==" saltValue="tdNQPzLQd+n9Ww064QJIaQ==" spinCount="100000" sqref="I2379" name="Rango2_61_1_42"/>
    <protectedRange algorithmName="SHA-512" hashValue="XM8+0Jh5zLWw02PI0Lt8dLqjTcW5ulySion19FAnruDN6QRp4UwcVqdfQxnOQAItgpWG7rNsELzjwy0iXOonxw==" saltValue="Sd4WFUedDfLKoMQTDrxJuQ==" spinCount="100000" sqref="K2379" name="Rango2_88_4_4_1_5"/>
    <protectedRange algorithmName="SHA-512" hashValue="EMMPgE8t/az1rHHzaZAQIhz+GQV0k2O/tQGA96sJqEEMzz1efIRa4CcLzC7iY9CCscto3g7dwz41haOE28iXYg==" saltValue="CVzFsG4X4LXUMo7796PiDQ==" spinCount="100000" sqref="J2379 L2379:M2379 B2379 D2379:H2379" name="Rango2_10_1_45"/>
    <protectedRange algorithmName="SHA-512" hashValue="6a5oYwZw9WJcgjqXpleUXH8uaqNEuymPPpeOb7lKBc1WoM6IG/DNyDLWmj2lYwxnZO2yhl+B61kwrxD9m9AdhQ==" saltValue="tdNQPzLQd+n9Ww064QJIaQ==" spinCount="100000" sqref="I2384" name="Rango2_61_2_3"/>
    <protectedRange algorithmName="SHA-512" hashValue="XM8+0Jh5zLWw02PI0Lt8dLqjTcW5ulySion19FAnruDN6QRp4UwcVqdfQxnOQAItgpWG7rNsELzjwy0iXOonxw==" saltValue="Sd4WFUedDfLKoMQTDrxJuQ==" spinCount="100000" sqref="K2384" name="Rango2_88_4_4_2_2"/>
    <protectedRange algorithmName="SHA-512" hashValue="EMMPgE8t/az1rHHzaZAQIhz+GQV0k2O/tQGA96sJqEEMzz1efIRa4CcLzC7iY9CCscto3g7dwz41haOE28iXYg==" saltValue="CVzFsG4X4LXUMo7796PiDQ==" spinCount="100000" sqref="J2384 L2384:M2384 B2384 D2384:H2384" name="Rango2_10_2_3"/>
    <protectedRange algorithmName="SHA-512" hashValue="RQ91b7oAw60DVtcgB2vRpial2kSdzJx5guGCTYUwXYkKrtrUHfiYnLf9R+SNpYXlJDYpyEJLhcWwP0EqNN86dQ==" saltValue="W3RbH3zrcY9sy39xNwXNxg==" spinCount="100000" sqref="BV2379:BY2379 BA2379:BI2379" name="Rango2_88_99_1_5"/>
    <protectedRange algorithmName="SHA-512" hashValue="fMbmUM1DQ7FuAPRNvFL5mPdHUYjQnlLFhkuaxvHguaqR7aWyDxcmJs0jLYQfQKY+oyhsMb4Lew4VL6i7um3/ew==" saltValue="ydaTm0CeH8+/cYqoL/AMaQ==" spinCount="100000" sqref="AU2379 AW2379:AZ2379" name="Rango2_88_91_1_45"/>
    <protectedRange algorithmName="SHA-512" hashValue="CHipOQaT63FWw628cQcXXJRZlrbNZ7OgmnEbDx38UmmH7z19GRYEzXFiVOzHAy1OAaAbST7g2bHZHDKQp2qm3w==" saltValue="iRVuL+373yLHv0ZHzS9qog==" spinCount="100000" sqref="AG2379:AH2379 AJ2379 AL2379" name="Rango2_88_7_5_1_6"/>
    <protectedRange algorithmName="SHA-512" hashValue="NkG6oHuDGvGBEiLAAq8MEJHEfLQUMyjihfH+DBXhT+eQW0r1yri7tOJEFRM9nbOejjjXiviq9RFo7KB7wF+xJA==" saltValue="bpjB0AAANu2X/PeR3eiFkA==" spinCount="100000" sqref="AM2379:AS2379" name="Rango2_88_65_1_42"/>
    <protectedRange algorithmName="SHA-512" hashValue="fPHvtIAf3pQeZUoAI9C2/vdXMHBpqqEq+67P5Ypyu4+9IWqs3yc9TZcMWQ0THLxUwqseQPyVvakuYFtCwJHsxA==" saltValue="QHIogSs2PrwAfdqa9PAOFQ==" spinCount="100000" sqref="AC2379" name="Rango2_88_5_5_1_41"/>
    <protectedRange algorithmName="SHA-512" hashValue="LEEeiU6pKqm7TAP46VGlz0q+evvFwpT/0iLpRuWuQ7MacbP0OGL1/FSmrIEOg2rb6M+Jla2bPbVWiGag27j87w==" saltValue="HEVt+pS5OloNDlqSnzGLLw==" spinCount="100000" sqref="AI2379" name="Rango2_8_7_1_44"/>
    <protectedRange algorithmName="SHA-512" hashValue="q2z5hEFmXS0v2chiPTC/VCoDWNlnhp+Xe6Ybfxe48vIsnB/KTJQxJv+pFUnCXfZ9T6vyJopuqFFNROfQTW/JUw==" saltValue="IctfdGJb5tOTpq+KPi9vww==" spinCount="100000" sqref="AE2379:AF2379" name="Rango2_88_39_1_43"/>
    <protectedRange algorithmName="SHA-512" hashValue="AYYX88LSDB6RDNMvSqt0KPGWPjBqTk56tMxTOlv5QD61MGTKAAQnSnudvNDWPN0Bbllh2qRQC+P5uq7goxjdrw==" saltValue="i/iPMewnks1FoXYOjKMEVg==" spinCount="100000" sqref="AB2379" name="Rango2_87_6_1_4"/>
    <protectedRange algorithmName="SHA-512" hashValue="NUll9P9xh7KbSfMYpMxsRZLfDw/y/AzW2LSWlpXVscBDqiAxmzo71xjs+a2lh+jRa7pceOC849slke4+ZKx8LA==" saltValue="8qbkKpQ+CiQuLnqgShNvXA==" spinCount="100000" sqref="T2379" name="Rango2_88_6_1_42"/>
    <protectedRange algorithmName="SHA-512" hashValue="KHhv3JU/LRdRrRTxxkgFceEHPZ5UzadmpZRZR3zmQRnPvkUJZuanRafIJ+qde0IWwLZSvFIQDyUAHq6v6k7XIg==" saltValue="2GKG1kCzVNNcn+vbOPuhJA==" spinCount="100000" sqref="Q2379" name="Rango2_2_5_1_5"/>
    <protectedRange algorithmName="SHA-512" hashValue="XZw03RosI/l0z9FxmTtF29EdZ7P+4+ybhqoaAAUmURojSR5XbGfjC4f2i8gMqfY+RI9JvfdCA6PSh9TduXfUxA==" saltValue="5TPtLq2WoiRSae/yaDPnTw==" spinCount="100000" sqref="CS2379:CT2379 CP2379:CQ2379 CV2379:CY2379 CE2379:CF2379 O2379 BR2379:BU2379 R2379:S2379 DA2379:DN2379 CJ2379:CK2379 BJ2379:BL2379 U2379:AA2379 AT2379 AV2379 BZ2379:CB2379" name="Rango2_99_1_7"/>
    <protectedRange algorithmName="SHA-512" hashValue="9+DNppQbWrLYYUMoJ+lyQctV2bX3Vq9kZnegLbpjTLP49It2ovUbcartuoQTeXgP+TGpY//7mDH/UQlFCKDGiA==" saltValue="KUnni6YEm00anzSSvyLqQA==" spinCount="100000" sqref="AD2379" name="Rango2_16_49"/>
    <protectedRange algorithmName="SHA-512" hashValue="RQ91b7oAw60DVtcgB2vRpial2kSdzJx5guGCTYUwXYkKrtrUHfiYnLf9R+SNpYXlJDYpyEJLhcWwP0EqNN86dQ==" saltValue="W3RbH3zrcY9sy39xNwXNxg==" spinCount="100000" sqref="BV2384:BY2384 BA2384:BI2384" name="Rango2_88_99_2_42"/>
    <protectedRange algorithmName="SHA-512" hashValue="fMbmUM1DQ7FuAPRNvFL5mPdHUYjQnlLFhkuaxvHguaqR7aWyDxcmJs0jLYQfQKY+oyhsMb4Lew4VL6i7um3/ew==" saltValue="ydaTm0CeH8+/cYqoL/AMaQ==" spinCount="100000" sqref="AU2384 AW2384:AZ2384" name="Rango2_88_91_2_2"/>
    <protectedRange algorithmName="SHA-512" hashValue="CHipOQaT63FWw628cQcXXJRZlrbNZ7OgmnEbDx38UmmH7z19GRYEzXFiVOzHAy1OAaAbST7g2bHZHDKQp2qm3w==" saltValue="iRVuL+373yLHv0ZHzS9qog==" spinCount="100000" sqref="AG2384:AH2384 AJ2384 AL2384" name="Rango2_88_7_5_2_40"/>
    <protectedRange algorithmName="SHA-512" hashValue="NkG6oHuDGvGBEiLAAq8MEJHEfLQUMyjihfH+DBXhT+eQW0r1yri7tOJEFRM9nbOejjjXiviq9RFo7KB7wF+xJA==" saltValue="bpjB0AAANu2X/PeR3eiFkA==" spinCount="100000" sqref="AM2384:AS2384" name="Rango2_88_65_2_2"/>
    <protectedRange algorithmName="SHA-512" hashValue="fPHvtIAf3pQeZUoAI9C2/vdXMHBpqqEq+67P5Ypyu4+9IWqs3yc9TZcMWQ0THLxUwqseQPyVvakuYFtCwJHsxA==" saltValue="QHIogSs2PrwAfdqa9PAOFQ==" spinCount="100000" sqref="AC2384" name="Rango2_88_5_5_2_2"/>
    <protectedRange algorithmName="SHA-512" hashValue="LEEeiU6pKqm7TAP46VGlz0q+evvFwpT/0iLpRuWuQ7MacbP0OGL1/FSmrIEOg2rb6M+Jla2bPbVWiGag27j87w==" saltValue="HEVt+pS5OloNDlqSnzGLLw==" spinCount="100000" sqref="AI2384" name="Rango2_8_7_2_2"/>
    <protectedRange algorithmName="SHA-512" hashValue="q2z5hEFmXS0v2chiPTC/VCoDWNlnhp+Xe6Ybfxe48vIsnB/KTJQxJv+pFUnCXfZ9T6vyJopuqFFNROfQTW/JUw==" saltValue="IctfdGJb5tOTpq+KPi9vww==" spinCount="100000" sqref="AE2384:AF2384" name="Rango2_88_39_2_2"/>
    <protectedRange algorithmName="SHA-512" hashValue="AYYX88LSDB6RDNMvSqt0KPGWPjBqTk56tMxTOlv5QD61MGTKAAQnSnudvNDWPN0Bbllh2qRQC+P5uq7goxjdrw==" saltValue="i/iPMewnks1FoXYOjKMEVg==" spinCount="100000" sqref="AB2384" name="Rango2_87_6_2_3"/>
    <protectedRange algorithmName="SHA-512" hashValue="NUll9P9xh7KbSfMYpMxsRZLfDw/y/AzW2LSWlpXVscBDqiAxmzo71xjs+a2lh+jRa7pceOC849slke4+ZKx8LA==" saltValue="8qbkKpQ+CiQuLnqgShNvXA==" spinCount="100000" sqref="T2384" name="Rango2_88_6_2_2"/>
    <protectedRange algorithmName="SHA-512" hashValue="KHhv3JU/LRdRrRTxxkgFceEHPZ5UzadmpZRZR3zmQRnPvkUJZuanRafIJ+qde0IWwLZSvFIQDyUAHq6v6k7XIg==" saltValue="2GKG1kCzVNNcn+vbOPuhJA==" spinCount="100000" sqref="Q2384" name="Rango2_2_5_2_2"/>
    <protectedRange algorithmName="SHA-512" hashValue="XZw03RosI/l0z9FxmTtF29EdZ7P+4+ybhqoaAAUmURojSR5XbGfjC4f2i8gMqfY+RI9JvfdCA6PSh9TduXfUxA==" saltValue="5TPtLq2WoiRSae/yaDPnTw==" spinCount="100000" sqref="CS2384:CT2384 CP2384:CQ2384 CV2384:CY2384 CE2384:CF2384 O2384 BR2384:BU2384 R2384:S2384 DA2384:DN2384 CJ2384:CK2384 BJ2384:BK2384 U2384:AA2384 AT2384 AV2384 BZ2384:CB2384" name="Rango2_99_2_45"/>
    <protectedRange algorithmName="SHA-512" hashValue="9+DNppQbWrLYYUMoJ+lyQctV2bX3Vq9kZnegLbpjTLP49It2ovUbcartuoQTeXgP+TGpY//7mDH/UQlFCKDGiA==" saltValue="KUnni6YEm00anzSSvyLqQA==" spinCount="100000" sqref="AD2384" name="Rango2_22_40"/>
    <protectedRange algorithmName="SHA-512" hashValue="Umj9+5Ys20VQPxBFtc6qE5LtKKSgPKwit+B8dd4XnEUaLfBM2ozpkEC4YxwK0SbBiAHDDex+pY+LomQ0lyuamQ==" saltValue="N2/MCRws+mmA+NXw0axolg==" spinCount="100000" sqref="GJ2361 GH2361 GE2361 GB2361 GL2361 FY2361" name="Rango2_31_2_45"/>
    <protectedRange algorithmName="SHA-512" hashValue="Umj9+5Ys20VQPxBFtc6qE5LtKKSgPKwit+B8dd4XnEUaLfBM2ozpkEC4YxwK0SbBiAHDDex+pY+LomQ0lyuamQ==" saltValue="N2/MCRws+mmA+NXw0axolg==" spinCount="100000" sqref="GJ2362 GH2362 GE2362 GB2362 GL2362 FY2362" name="Rango2_31_2_50"/>
    <protectedRange algorithmName="SHA-512" hashValue="Umj9+5Ys20VQPxBFtc6qE5LtKKSgPKwit+B8dd4XnEUaLfBM2ozpkEC4YxwK0SbBiAHDDex+pY+LomQ0lyuamQ==" saltValue="N2/MCRws+mmA+NXw0axolg==" spinCount="100000" sqref="GJ2363:GJ2364 GH2363:GH2364 GE2363:GE2364 GB2363:GB2364 GL2363:GL2364 FY2363:FY2364" name="Rango2_31_2_53"/>
    <protectedRange algorithmName="SHA-512" hashValue="EEHzbvEYwO1eufllBljOz0uf9BJ2ENtvOScQ7IsS321QhYbwKn7qhHKKP8cKj02rTDvVRMWvwQ1ZP0mZWsBprQ==" saltValue="CjXqBRFbKezlWOFV37MnDQ==" spinCount="100000" sqref="GQ2379:GR2379 GW2379 GN2379" name="Rango2_30_2_1_5"/>
    <protectedRange algorithmName="SHA-512" hashValue="Rgskw+AQdeJ5qbJdarzTa3SCkJfDGziy0Uan5N0F3IWn/H3Z/e+VcB56R7Nes7MPxNHewNP1sSSucVjz3iTLeA==" saltValue="qKZH3DnwaZHBzy3cBZo1qQ==" spinCount="100000" sqref="GF2379" name="Rango2_31_28_1_42"/>
    <protectedRange algorithmName="SHA-512" hashValue="Umj9+5Ys20VQPxBFtc6qE5LtKKSgPKwit+B8dd4XnEUaLfBM2ozpkEC4YxwK0SbBiAHDDex+pY+LomQ0lyuamQ==" saltValue="N2/MCRws+mmA+NXw0axolg==" spinCount="100000" sqref="GJ2379 GH2379 GE2379 GB2379 GL2379 FY2379" name="Rango2_31_2_1_6"/>
    <protectedRange algorithmName="SHA-512" hashValue="q2z5hEFmXS0v2chiPTC/VCoDWNlnhp+Xe6Ybfxe48vIsnB/KTJQxJv+pFUnCXfZ9T6vyJopuqFFNROfQTW/JUw==" saltValue="IctfdGJb5tOTpq+KPi9vww==" spinCount="100000" sqref="IA2379 ID2379:IJ2379" name="Rango2_88_39_1_44"/>
    <protectedRange algorithmName="SHA-512" hashValue="XZw03RosI/l0z9FxmTtF29EdZ7P+4+ybhqoaAAUmURojSR5XbGfjC4f2i8gMqfY+RI9JvfdCA6PSh9TduXfUxA==" saltValue="5TPtLq2WoiRSae/yaDPnTw==" spinCount="100000" sqref="FQ2379:FR2379 ER2379:ES2379 EV2379:EW2379 FF2379 GO2379 GT2379 FZ2379 IB2379 FU2379 EO2379 GM2379 GK2379 GY2379:GZ2379 FI2379 HJ2379 IL2379:IM2379 HU2379:HZ2379 FW2379:FX2379 EA2379:EJ2379 IO2379" name="Rango2_99_1_8"/>
    <protectedRange algorithmName="SHA-512" hashValue="YXHanhqXL0e4jPrzkCF8r/22WmlCviFUW909WKuG1JOcU0mp0/Huh0aP3EaGYxV2ep0WGu48HsShAy4Ka2uOiw==" saltValue="h/7U5iwJm7DLR4tRVfwZYw==" spinCount="100000" sqref="GI2379 GC2379" name="Rango2_33_1_5"/>
    <protectedRange algorithmName="SHA-512" hashValue="pL4tgTKqwEsWSIEGFTBd+4pvEhE7d5Q99Eijs+L/Y1rhA0saQGGRJw5Pv2HLOP0quglztFwB6WVnQ1YGxd4AiQ==" saltValue="IF5mhk2RcoEjrcYppes1VA==" spinCount="100000" sqref="FT2379" name="Rango2_30_1_4"/>
    <protectedRange algorithmName="SHA-512" hashValue="9+DNppQbWrLYYUMoJ+lyQctV2bX3Vq9kZnegLbpjTLP49It2ovUbcartuoQTeXgP+TGpY//7mDH/UQlFCKDGiA==" saltValue="KUnni6YEm00anzSSvyLqQA==" spinCount="100000" sqref="FE2379 GX2379 EY2379:FA2379 FC2379 FH2379 FK2379:FL2379 EN2379 FN2379:FO2379 HD2379:HI2379 HS2379:HT2379" name="Rango2_16_50"/>
    <protectedRange algorithmName="SHA-512" hashValue="EEHzbvEYwO1eufllBljOz0uf9BJ2ENtvOScQ7IsS321QhYbwKn7qhHKKP8cKj02rTDvVRMWvwQ1ZP0mZWsBprQ==" saltValue="CjXqBRFbKezlWOFV37MnDQ==" spinCount="100000" sqref="GQ2384:GR2384 GW2384 GN2384" name="Rango2_30_2_2_43"/>
    <protectedRange algorithmName="SHA-512" hashValue="Rgskw+AQdeJ5qbJdarzTa3SCkJfDGziy0Uan5N0F3IWn/H3Z/e+VcB56R7Nes7MPxNHewNP1sSSucVjz3iTLeA==" saltValue="qKZH3DnwaZHBzy3cBZo1qQ==" spinCount="100000" sqref="GF2384" name="Rango2_31_28_2_2"/>
    <protectedRange algorithmName="SHA-512" hashValue="Umj9+5Ys20VQPxBFtc6qE5LtKKSgPKwit+B8dd4XnEUaLfBM2ozpkEC4YxwK0SbBiAHDDex+pY+LomQ0lyuamQ==" saltValue="N2/MCRws+mmA+NXw0axolg==" spinCount="100000" sqref="GJ2384 GH2384 GE2384 GB2384 GL2384 FY2384" name="Rango2_31_2_2_42"/>
    <protectedRange algorithmName="SHA-512" hashValue="q2z5hEFmXS0v2chiPTC/VCoDWNlnhp+Xe6Ybfxe48vIsnB/KTJQxJv+pFUnCXfZ9T6vyJopuqFFNROfQTW/JUw==" saltValue="IctfdGJb5tOTpq+KPi9vww==" spinCount="100000" sqref="IA2384 ID2384:IJ2384" name="Rango2_88_39_2_3"/>
    <protectedRange algorithmName="SHA-512" hashValue="XZw03RosI/l0z9FxmTtF29EdZ7P+4+ybhqoaAAUmURojSR5XbGfjC4f2i8gMqfY+RI9JvfdCA6PSh9TduXfUxA==" saltValue="5TPtLq2WoiRSae/yaDPnTw==" spinCount="100000" sqref="FQ2384:FR2384 ER2384:ES2384 EV2384:EW2384 FF2384 GO2384 GT2384 FZ2384 IB2384 FU2384 EO2384 GM2384 GK2384 GY2384:GZ2384 FI2384 HJ2384 IL2384:IM2384 HU2384:HZ2384 FW2384:FX2384 EA2384:EJ2384 IO2384" name="Rango2_99_2_46"/>
    <protectedRange algorithmName="SHA-512" hashValue="YXHanhqXL0e4jPrzkCF8r/22WmlCviFUW909WKuG1JOcU0mp0/Huh0aP3EaGYxV2ep0WGu48HsShAy4Ka2uOiw==" saltValue="h/7U5iwJm7DLR4tRVfwZYw==" spinCount="100000" sqref="GI2384 GC2384" name="Rango2_33_2_2"/>
    <protectedRange algorithmName="SHA-512" hashValue="pL4tgTKqwEsWSIEGFTBd+4pvEhE7d5Q99Eijs+L/Y1rhA0saQGGRJw5Pv2HLOP0quglztFwB6WVnQ1YGxd4AiQ==" saltValue="IF5mhk2RcoEjrcYppes1VA==" spinCount="100000" sqref="FT2384" name="Rango2_30_3_2"/>
    <protectedRange algorithmName="SHA-512" hashValue="9+DNppQbWrLYYUMoJ+lyQctV2bX3Vq9kZnegLbpjTLP49It2ovUbcartuoQTeXgP+TGpY//7mDH/UQlFCKDGiA==" saltValue="KUnni6YEm00anzSSvyLqQA==" spinCount="100000" sqref="FE2384 GX2384 EY2384:FA2384 FC2384 FH2384 FK2384:FL2384 EN2384 FN2384:FO2384 HD2384:HI2384 HS2384:HT2384" name="Rango2_22_41"/>
    <protectedRange algorithmName="SHA-512" hashValue="Gqwr8n5jYbCESAqCFk8dpOzViQICBV+k0xoqBoQaZ5lHaRlvT9TZDB4yXtm+qC6OhD064ZDBOFWkwo+LHXu1sg==" saltValue="gEL9PCN2ekF2IxW9yqAGYA==" spinCount="100000" sqref="IS2379" name="Rango2_40_2_1_36"/>
    <protectedRange algorithmName="SHA-512" hashValue="D8TacORwT7iz0mF9GEucchnMHfB5er2FFjQsxyeWWyeJkM6Bt3gYQ3LbcHPxZXFpVAYtFOuTrzYOCJrlZDx16g==" saltValue="QtCzIBktdS4NZkOEGcLTRQ==" spinCount="100000" sqref="IW2379" name="Rango2_41_1_34"/>
    <protectedRange algorithmName="SHA-512" hashValue="9+DNppQbWrLYYUMoJ+lyQctV2bX3Vq9kZnegLbpjTLP49It2ovUbcartuoQTeXgP+TGpY//7mDH/UQlFCKDGiA==" saltValue="KUnni6YEm00anzSSvyLqQA==" spinCount="100000" sqref="IX2379 IT2379:IV2379 IZ2379:JM2379 JO2379:JW2379 JY2379:KF2379 KH2379 KJ2379:MP2379" name="Rango2_16_51"/>
    <protectedRange algorithmName="SHA-512" hashValue="Gqwr8n5jYbCESAqCFk8dpOzViQICBV+k0xoqBoQaZ5lHaRlvT9TZDB4yXtm+qC6OhD064ZDBOFWkwo+LHXu1sg==" saltValue="gEL9PCN2ekF2IxW9yqAGYA==" spinCount="100000" sqref="IS2384" name="Rango2_40_2_2_1"/>
    <protectedRange algorithmName="SHA-512" hashValue="D8TacORwT7iz0mF9GEucchnMHfB5er2FFjQsxyeWWyeJkM6Bt3gYQ3LbcHPxZXFpVAYtFOuTrzYOCJrlZDx16g==" saltValue="QtCzIBktdS4NZkOEGcLTRQ==" spinCount="100000" sqref="IW2384" name="Rango2_41_2_1"/>
    <protectedRange algorithmName="SHA-512" hashValue="9+DNppQbWrLYYUMoJ+lyQctV2bX3Vq9kZnegLbpjTLP49It2ovUbcartuoQTeXgP+TGpY//7mDH/UQlFCKDGiA==" saltValue="KUnni6YEm00anzSSvyLqQA==" spinCount="100000" sqref="IX2384 IT2384:IV2384 IZ2384:JM2384 JO2384:JW2384 JY2384:KF2384 KH2384 KJ2384:MP2384" name="Rango2_22_42"/>
    <protectedRange algorithmName="SHA-512" hashValue="EMMPgE8t/az1rHHzaZAQIhz+GQV0k2O/tQGA96sJqEEMzz1efIRa4CcLzC7iY9CCscto3g7dwz41haOE28iXYg==" saltValue="CVzFsG4X4LXUMo7796PiDQ==" spinCount="100000" sqref="J2571" name="Rango2_10_1_46"/>
    <protectedRange algorithmName="SHA-512" hashValue="EMMPgE8t/az1rHHzaZAQIhz+GQV0k2O/tQGA96sJqEEMzz1efIRa4CcLzC7iY9CCscto3g7dwz41haOE28iXYg==" saltValue="CVzFsG4X4LXUMo7796PiDQ==" spinCount="100000" sqref="KP2594" name="Rango2_10_5_2"/>
    <protectedRange algorithmName="SHA-512" hashValue="EMMPgE8t/az1rHHzaZAQIhz+GQV0k2O/tQGA96sJqEEMzz1efIRa4CcLzC7iY9CCscto3g7dwz41haOE28iXYg==" saltValue="CVzFsG4X4LXUMo7796PiDQ==" spinCount="100000" sqref="C3418:C3449" name="Rango2_10_2_4"/>
    <protectedRange algorithmName="SHA-512" hashValue="9+DNppQbWrLYYUMoJ+lyQctV2bX3Vq9kZnegLbpjTLP49It2ovUbcartuoQTeXgP+TGpY//7mDH/UQlFCKDGiA==" saltValue="KUnni6YEm00anzSSvyLqQA==" spinCount="100000" sqref="KT3418:KT3419"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D3DB0DE4-27EC-481C-A011-AF3F39A8E117}"/>
    </customSheetView>
  </customSheetViews>
  <phoneticPr fontId="33" type="noConversion"/>
  <conditionalFormatting sqref="D2:D4">
    <cfRule type="cellIs" dxfId="286" priority="26722" operator="equal">
      <formula>"SIN DATO"</formula>
    </cfRule>
    <cfRule type="cellIs" dxfId="285" priority="26723" operator="equal">
      <formula>"SIN ATENCIÓN"</formula>
    </cfRule>
    <cfRule type="cellIs" dxfId="284" priority="26724" operator="equal">
      <formula>"PROCESO PARCIAL DE ATENCIÓN"</formula>
    </cfRule>
    <cfRule type="cellIs" dxfId="283" priority="26725" operator="equal">
      <formula>"PROCESO COMPLETO DE ATENCIÓN"</formula>
    </cfRule>
  </conditionalFormatting>
  <conditionalFormatting sqref="P2:P4">
    <cfRule type="containsText" dxfId="282" priority="27200" operator="containsText" text="SI">
      <formula>NOT(ISERROR(SEARCH("SI",P2)))</formula>
    </cfRule>
    <cfRule type="containsText" dxfId="281" priority="27201" operator="containsText" text="NO">
      <formula>NOT(ISERROR(SEARCH("NO",P2)))</formula>
    </cfRule>
    <cfRule type="containsText" dxfId="280" priority="27202" operator="containsText" text="NA">
      <formula>NOT(ISERROR(SEARCH("NA",P2)))</formula>
    </cfRule>
  </conditionalFormatting>
  <conditionalFormatting sqref="Q2:Q4">
    <cfRule type="containsText" dxfId="278" priority="26906" operator="containsText" text="SE TRASLADO DE EPS">
      <formula>NOT(ISERROR(SEARCH("SE TRASLADO DE EPS",Q2)))</formula>
    </cfRule>
    <cfRule type="containsText" dxfId="277" priority="26911" operator="containsText" text="INMIGRANTE VENEZOLANA">
      <formula>NOT(ISERROR(SEARCH("INMIGRANTE VENEZOLANA",Q2)))</formula>
    </cfRule>
    <cfRule type="containsText" dxfId="276" priority="26912" operator="containsText" text="SIN AFILIACIÓN A EPS">
      <formula>NOT(ISERROR(SEARCH("SIN AFILIACIÓN A EPS",Q2)))</formula>
    </cfRule>
    <cfRule type="containsText" dxfId="275" priority="27195" operator="containsText" text="NOVEDAD">
      <formula>NOT(ISERROR(SEARCH("NOVEDAD",Q2)))</formula>
    </cfRule>
    <cfRule type="containsText" dxfId="274" priority="27196" operator="containsText" text="IDENTIDAD">
      <formula>NOT(ISERROR(SEARCH("IDENTIDAD",Q2)))</formula>
    </cfRule>
    <cfRule type="containsText" dxfId="273" priority="27197" operator="containsText" text="CPN">
      <formula>NOT(ISERROR(SEARCH("CPN",Q2)))</formula>
    </cfRule>
    <cfRule type="containsText" dxfId="272" priority="27198" operator="containsText" text="VIENE">
      <formula>NOT(ISERROR(SEARCH("VIENE",Q2)))</formula>
    </cfRule>
    <cfRule type="cellIs" dxfId="271" priority="27199" operator="equal">
      <formula>"TRAMITE DE PORTABILIDAD"</formula>
    </cfRule>
  </conditionalFormatting>
  <conditionalFormatting sqref="AC2:AC4">
    <cfRule type="containsText" dxfId="270" priority="27191" operator="containsText" text="SABE">
      <formula>NOT(ISERROR(SEARCH("SABE",AC2)))</formula>
    </cfRule>
    <cfRule type="containsText" dxfId="269" priority="27192" operator="containsText" text="SECUNDARIA">
      <formula>NOT(ISERROR(SEARCH("SECUNDARIA",AC2)))</formula>
    </cfRule>
    <cfRule type="containsText" dxfId="268" priority="27193" operator="containsText" text="PRIMARIA INCOMPLETA">
      <formula>NOT(ISERROR(SEARCH("PRIMARIA INCOMPLETA",AC2)))</formula>
    </cfRule>
    <cfRule type="cellIs" dxfId="267" priority="27194" operator="equal">
      <formula>"ANALFABETA"</formula>
    </cfRule>
  </conditionalFormatting>
  <conditionalFormatting sqref="AE2:AF4">
    <cfRule type="containsText" dxfId="266" priority="26526" operator="containsText" text="NO">
      <formula>NOT(ISERROR(SEARCH("NO",AE2)))</formula>
    </cfRule>
    <cfRule type="containsText" dxfId="265" priority="26527" operator="containsText" text="SI">
      <formula>NOT(ISERROR(SEARCH("SI",AE2)))</formula>
    </cfRule>
  </conditionalFormatting>
  <conditionalFormatting sqref="AG2:AH4 AJ2:AJ4 AL2:BI4 BV2:BW4 BY2:BY4">
    <cfRule type="cellIs" dxfId="264" priority="27256" operator="equal">
      <formula>"SD"</formula>
    </cfRule>
    <cfRule type="cellIs" dxfId="263" priority="27266" operator="equal">
      <formula>"NO"</formula>
    </cfRule>
    <cfRule type="cellIs" dxfId="262" priority="27267" operator="equal">
      <formula>"SI"</formula>
    </cfRule>
  </conditionalFormatting>
  <conditionalFormatting sqref="AI2:AI4">
    <cfRule type="containsText" dxfId="261" priority="26966" operator="containsText" text="NINGUNO">
      <formula>NOT(ISERROR(SEARCH("NINGUNO",AI2)))</formula>
    </cfRule>
    <cfRule type="containsText" dxfId="260" priority="26967" operator="containsText" text="MIGRATORIA">
      <formula>NOT(ISERROR(SEARCH("MIGRATORIA",AI2)))</formula>
    </cfRule>
    <cfRule type="containsText" dxfId="259" priority="26968" operator="containsText" text="DISCAPACIDAD">
      <formula>NOT(ISERROR(SEARCH("DISCAPACIDAD",AI2)))</formula>
    </cfRule>
    <cfRule type="containsText" dxfId="258" priority="26969" operator="containsText" text="DESPLAZADA">
      <formula>NOT(ISERROR(SEARCH("DESPLAZADA",AI2)))</formula>
    </cfRule>
  </conditionalFormatting>
  <conditionalFormatting sqref="AK2:AK4">
    <cfRule type="containsText" dxfId="257" priority="26970" operator="containsText" text="CON RIESGO">
      <formula>NOT(ISERROR(SEARCH("CON RIESGO",AK2)))</formula>
    </cfRule>
    <cfRule type="containsText" dxfId="256" priority="26971" operator="containsText" text="SIN RIESGO">
      <formula>NOT(ISERROR(SEARCH("SIN RIESGO",AK2)))</formula>
    </cfRule>
  </conditionalFormatting>
  <conditionalFormatting sqref="AV2:AV4">
    <cfRule type="cellIs" dxfId="255" priority="27186" operator="equal">
      <formula>1</formula>
    </cfRule>
    <cfRule type="cellIs" dxfId="254" priority="27187" operator="equal">
      <formula>"3 O MAS"</formula>
    </cfRule>
    <cfRule type="cellIs" dxfId="253" priority="27188" operator="equal">
      <formula>2</formula>
    </cfRule>
  </conditionalFormatting>
  <conditionalFormatting sqref="BL2:BL4">
    <cfRule type="cellIs" dxfId="252" priority="27183" operator="equal">
      <formula>"NO"</formula>
    </cfRule>
    <cfRule type="cellIs" dxfId="251" priority="27184" operator="equal">
      <formula>"SI"</formula>
    </cfRule>
    <cfRule type="cellIs" dxfId="250" priority="27185" operator="equal">
      <formula>"CORREGIDA"</formula>
    </cfRule>
  </conditionalFormatting>
  <conditionalFormatting sqref="BO1:BO1048576">
    <cfRule type="cellIs" dxfId="249" priority="26730" operator="equal">
      <formula>"SIN SEMANAS X ECO"</formula>
    </cfRule>
  </conditionalFormatting>
  <conditionalFormatting sqref="BP2:BP4">
    <cfRule type="cellIs" dxfId="248" priority="27178" operator="equal">
      <formula>"DEFINIR CON ECO"</formula>
    </cfRule>
    <cfRule type="cellIs" dxfId="247" priority="27179" operator="equal">
      <formula>"ERROR FUM O INGRESO O ECO"</formula>
    </cfRule>
    <cfRule type="cellIs" dxfId="246" priority="27180" operator="equal">
      <formula>"III TRIM"</formula>
    </cfRule>
    <cfRule type="cellIs" dxfId="245" priority="27181" operator="equal">
      <formula>"II TRIM"</formula>
    </cfRule>
    <cfRule type="cellIs" dxfId="244" priority="27182" operator="equal">
      <formula>"I TRIM"</formula>
    </cfRule>
  </conditionalFormatting>
  <conditionalFormatting sqref="BX2:BX4">
    <cfRule type="cellIs" dxfId="243" priority="26717" operator="equal">
      <formula>"SD"</formula>
    </cfRule>
    <cfRule type="cellIs" dxfId="242" priority="26718" operator="equal">
      <formula>"OBLICUA"</formula>
    </cfRule>
    <cfRule type="cellIs" dxfId="240" priority="26720" operator="equal">
      <formula>"PODÁLICA"</formula>
    </cfRule>
    <cfRule type="cellIs" dxfId="239" priority="26721" operator="equal">
      <formula>"CEFÁLICA"</formula>
    </cfRule>
  </conditionalFormatting>
  <conditionalFormatting sqref="CD2:CD4">
    <cfRule type="containsText" dxfId="238" priority="27172" operator="containsText" text="SOBREPESO">
      <formula>NOT(ISERROR(SEARCH("SOBREPESO",CD2)))</formula>
    </cfRule>
    <cfRule type="containsText" dxfId="237" priority="27173" operator="containsText" text="NORMAL">
      <formula>NOT(ISERROR(SEARCH("NORMAL",CD2)))</formula>
    </cfRule>
    <cfRule type="containsText" dxfId="236" priority="27174" operator="containsText" text="OBESIDAD">
      <formula>NOT(ISERROR(SEARCH("OBESIDAD",CD2)))</formula>
    </cfRule>
    <cfRule type="containsText" dxfId="235" priority="27175" operator="containsText" text="BAJO PESO">
      <formula>NOT(ISERROR(SEARCH("BAJO PESO",CD2)))</formula>
    </cfRule>
    <cfRule type="containsText" dxfId="234" priority="27176" operator="containsText" text="PREGESTACION">
      <formula>NOT(ISERROR(SEARCH("PREGESTACION",CD2)))</formula>
    </cfRule>
    <cfRule type="containsText" dxfId="233" priority="27177" operator="containsText" text="INGRESAR">
      <formula>NOT(ISERROR(SEARCH("INGRESAR",CD2)))</formula>
    </cfRule>
  </conditionalFormatting>
  <conditionalFormatting sqref="CI2:CI4">
    <cfRule type="containsText" dxfId="232" priority="27166" operator="containsText" text="REVISAR">
      <formula>NOT(ISERROR(SEARCH("REVISAR",CI2)))</formula>
    </cfRule>
    <cfRule type="containsText" dxfId="231" priority="27167" operator="containsText" text="SOBREPESO">
      <formula>NOT(ISERROR(SEARCH("SOBREPESO",CI2)))</formula>
    </cfRule>
    <cfRule type="containsText" dxfId="230" priority="27168" operator="containsText" text="OBESIDAD">
      <formula>NOT(ISERROR(SEARCH("OBESIDAD",CI2)))</formula>
    </cfRule>
    <cfRule type="containsText" dxfId="229" priority="27169" operator="containsText" text="BAJO PESO">
      <formula>NOT(ISERROR(SEARCH("BAJO PESO",CI2)))</formula>
    </cfRule>
    <cfRule type="containsText" dxfId="228" priority="27170" operator="containsText" text="NORMAL">
      <formula>NOT(ISERROR(SEARCH("NORMAL",CI2)))</formula>
    </cfRule>
    <cfRule type="containsText" dxfId="227" priority="27171" operator="containsText" text="REGISTRAR">
      <formula>NOT(ISERROR(SEARCH("REGISTRAR",CI2)))</formula>
    </cfRule>
  </conditionalFormatting>
  <conditionalFormatting sqref="CN2:CO4">
    <cfRule type="containsText" dxfId="226" priority="27160" operator="containsText" text="BAJO PESO">
      <formula>NOT(ISERROR(SEARCH("BAJO PESO",CN2)))</formula>
    </cfRule>
    <cfRule type="containsText" dxfId="225" priority="27161" operator="containsText" text="NORMAL">
      <formula>NOT(ISERROR(SEARCH("NORMAL",CN2)))</formula>
    </cfRule>
    <cfRule type="containsText" dxfId="224" priority="27162" operator="containsText" text="OBESIDAD">
      <formula>NOT(ISERROR(SEARCH("OBESIDAD",CN2)))</formula>
    </cfRule>
    <cfRule type="containsText" dxfId="223" priority="27163" operator="containsText" text="SOBREPESO">
      <formula>NOT(ISERROR(SEARCH("SOBREPESO",CN2)))</formula>
    </cfRule>
    <cfRule type="containsText" dxfId="222" priority="27164" operator="containsText" text="REVISAR">
      <formula>NOT(ISERROR(SEARCH("REVISAR",CN2)))</formula>
    </cfRule>
    <cfRule type="containsText" dxfId="221" priority="27165" operator="containsText" text="REGISTRAR">
      <formula>NOT(ISERROR(SEARCH("REGISTRAR",CN2)))</formula>
    </cfRule>
  </conditionalFormatting>
  <conditionalFormatting sqref="CO2:CO4">
    <cfRule type="containsText" dxfId="220" priority="26975" operator="containsText" text="INGRESAR">
      <formula>NOT(ISERROR(SEARCH("INGRESAR",CO2)))</formula>
    </cfRule>
  </conditionalFormatting>
  <conditionalFormatting sqref="CR2:CR4">
    <cfRule type="containsText" dxfId="219" priority="27157" operator="containsText" text="HIPOTENSION">
      <formula>NOT(ISERROR(SEARCH("HIPOTENSION",CR2)))</formula>
    </cfRule>
    <cfRule type="containsText" dxfId="218" priority="27158" operator="containsText" text="NORMAL">
      <formula>NOT(ISERROR(SEARCH("NORMAL",CR2)))</formula>
    </cfRule>
    <cfRule type="containsText" dxfId="217" priority="27159" operator="containsText" text="HTA">
      <formula>NOT(ISERROR(SEARCH("HTA",CR2)))</formula>
    </cfRule>
  </conditionalFormatting>
  <conditionalFormatting sqref="CU2:CU4">
    <cfRule type="containsText" dxfId="216" priority="27153" operator="containsText" text="HIPOTENSION">
      <formula>NOT(ISERROR(SEARCH("HIPOTENSION",CU2)))</formula>
    </cfRule>
    <cfRule type="containsText" dxfId="215" priority="27154" operator="containsText" text="VIGILAR">
      <formula>NOT(ISERROR(SEARCH("VIGILAR",CU2)))</formula>
    </cfRule>
    <cfRule type="containsText" dxfId="214" priority="27155" operator="containsText" text="NORMAL">
      <formula>NOT(ISERROR(SEARCH("NORMAL",CU2)))</formula>
    </cfRule>
    <cfRule type="containsText" dxfId="213" priority="27156" operator="containsText" text="HTA">
      <formula>NOT(ISERROR(SEARCH("HTA",CU2)))</formula>
    </cfRule>
  </conditionalFormatting>
  <conditionalFormatting sqref="CZ2:CZ4 HP2:HP4">
    <cfRule type="containsText" dxfId="212" priority="27150" operator="containsText" text="NORMAL">
      <formula>NOT(ISERROR(SEARCH("NORMAL",CZ2)))</formula>
    </cfRule>
    <cfRule type="containsText" dxfId="211" priority="27151" operator="containsText" text="VIGILAR">
      <formula>NOT(ISERROR(SEARCH("VIGILAR",CZ2)))</formula>
    </cfRule>
    <cfRule type="containsText" dxfId="210" priority="27152" operator="containsText" text="HTA">
      <formula>NOT(ISERROR(SEARCH("HTA",CZ2)))</formula>
    </cfRule>
  </conditionalFormatting>
  <conditionalFormatting sqref="DO2:DO4">
    <cfRule type="containsBlanks" priority="26565" stopIfTrue="1">
      <formula>LEN(TRIM(DO2))=0</formula>
    </cfRule>
    <cfRule type="cellIs" dxfId="209" priority="26566" operator="greaterThanOrEqual">
      <formula>6</formula>
    </cfRule>
    <cfRule type="cellIs" dxfId="208" priority="26567" operator="between">
      <formula>4</formula>
      <formula>5</formula>
    </cfRule>
    <cfRule type="cellIs" dxfId="207" priority="26568" operator="between">
      <formula>0</formula>
      <formula>3</formula>
    </cfRule>
  </conditionalFormatting>
  <conditionalFormatting sqref="DQ2:DQ4">
    <cfRule type="cellIs" dxfId="206" priority="26557" operator="between">
      <formula>28</formula>
      <formula>44</formula>
    </cfRule>
    <cfRule type="cellIs" dxfId="205" priority="26559" operator="equal">
      <formula>"SALE SIN PLAN DE PARTO"</formula>
    </cfRule>
    <cfRule type="cellIs" dxfId="204" priority="26560" operator="equal">
      <formula>"SALE PROGRAMA ANTES SEMANA 35"</formula>
    </cfRule>
    <cfRule type="cellIs" dxfId="203" priority="26561" operator="equal">
      <formula>"EN ESPERA"</formula>
    </cfRule>
    <cfRule type="cellIs" dxfId="202" priority="26562" operator="equal">
      <formula>"CONCERTAR PLAN DE PARTO INMEDIATO"</formula>
    </cfRule>
    <cfRule type="cellIs" dxfId="201" priority="26563" operator="equal">
      <formula>"PLANEAR PLAN DE PARTO"</formula>
    </cfRule>
    <cfRule type="cellIs" dxfId="200" priority="26564" operator="equal">
      <formula>"PLAN REALIZADO ANTES III TRIM"</formula>
    </cfRule>
  </conditionalFormatting>
  <conditionalFormatting sqref="DR2:DR4 HR2:HR4">
    <cfRule type="containsText" dxfId="199" priority="27137" operator="containsText" text="activa sin">
      <formula>NOT(ISERROR(SEARCH("activa sin",DR2)))</formula>
    </cfRule>
    <cfRule type="containsText" dxfId="198" priority="27138" operator="containsText" text="Activa ingreso">
      <formula>NOT(ISERROR(SEARCH("Activa ingreso",DR2)))</formula>
    </cfRule>
    <cfRule type="containsText" dxfId="197" priority="27139" operator="containsText" text="seguimiento">
      <formula>NOT(ISERROR(SEARCH("seguimiento",DR2)))</formula>
    </cfRule>
    <cfRule type="containsText" dxfId="196" priority="27140" operator="containsText" text="salio">
      <formula>NOT(ISERROR(SEARCH("salio",DR2)))</formula>
    </cfRule>
    <cfRule type="containsText" dxfId="195" priority="27141" operator="containsText" text="sale">
      <formula>NOT(ISERROR(SEARCH("sale",DR2)))</formula>
    </cfRule>
  </conditionalFormatting>
  <conditionalFormatting sqref="DT2:DT4 HQ2:HQ4">
    <cfRule type="containsText" dxfId="194" priority="26934" operator="containsText" text="DEFINIR">
      <formula>NOT(ISERROR(SEARCH("DEFINIR",DT2)))</formula>
    </cfRule>
    <cfRule type="containsText" dxfId="193" priority="27131" operator="containsText" text="MES">
      <formula>NOT(ISERROR(SEARCH("MES",DT2)))</formula>
    </cfRule>
    <cfRule type="containsText" dxfId="192" priority="27132" operator="containsText" text="SEMANA">
      <formula>NOT(ISERROR(SEARCH("SEMANA",DT2)))</formula>
    </cfRule>
    <cfRule type="containsText" dxfId="191" priority="27133" operator="containsText" text="DIA">
      <formula>NOT(ISERROR(SEARCH("DIA",DT2)))</formula>
    </cfRule>
    <cfRule type="containsText" dxfId="190" priority="27134" operator="containsText" text="FUERA">
      <formula>NOT(ISERROR(SEARCH("FUERA",DT2)))</formula>
    </cfRule>
    <cfRule type="containsText" dxfId="189" priority="27135" operator="containsText" text="BUSCAR">
      <formula>NOT(ISERROR(SEARCH("BUSCAR",DT2)))</formula>
    </cfRule>
    <cfRule type="containsText" dxfId="188" priority="27136" operator="containsText" text="INASISTENTE">
      <formula>NOT(ISERROR(SEARCH("INASISTENTE",DT2)))</formula>
    </cfRule>
  </conditionalFormatting>
  <conditionalFormatting sqref="DT2:DT4 HQ2:HQ4">
    <cfRule type="containsText" dxfId="187" priority="26556" operator="containsText" text="DILIGENCIAR">
      <formula>NOT(ISERROR(SEARCH("DILIGENCIAR",DT2)))</formula>
    </cfRule>
  </conditionalFormatting>
  <conditionalFormatting sqref="EL2:EL4 EQ2:EQ4">
    <cfRule type="containsText" dxfId="186" priority="27147" operator="containsText" text="DAR">
      <formula>NOT(ISERROR(SEARCH("DAR",EL2)))</formula>
    </cfRule>
    <cfRule type="containsText" dxfId="185" priority="27148" operator="containsText" text="NORMAL">
      <formula>NOT(ISERROR(SEARCH("NORMAL",EL2)))</formula>
    </cfRule>
    <cfRule type="containsText" dxfId="184" priority="27149" operator="containsText" text="ANEMIA">
      <formula>NOT(ISERROR(SEARCH("ANEMIA",EL2)))</formula>
    </cfRule>
  </conditionalFormatting>
  <conditionalFormatting sqref="EU2:EU4">
    <cfRule type="containsText" dxfId="183" priority="27142" operator="containsText" text="NO">
      <formula>NOT(ISERROR(SEARCH("NO",EU2)))</formula>
    </cfRule>
    <cfRule type="containsText" dxfId="182" priority="27143" operator="containsText" text="RIESGO">
      <formula>NOT(ISERROR(SEARCH("RIESGO",EU2)))</formula>
    </cfRule>
  </conditionalFormatting>
  <conditionalFormatting sqref="FB2:FB4">
    <cfRule type="containsText" dxfId="181" priority="26841" operator="containsText" text="NORMAL,">
      <formula>NOT(ISERROR(SEARCH("NORMAL,",FB2)))</formula>
    </cfRule>
    <cfRule type="containsText" dxfId="180" priority="26842" operator="containsText" text="PROGRAMAR">
      <formula>NOT(ISERROR(SEARCH("PROGRAMAR",FB2)))</formula>
    </cfRule>
    <cfRule type="containsText" dxfId="179" priority="26843" operator="containsText" text="NORMAL">
      <formula>NOT(ISERROR(SEARCH("NORMAL",FB2)))</formula>
    </cfRule>
    <cfRule type="containsText" dxfId="178" priority="26844" operator="containsText" text="DIABETES">
      <formula>NOT(ISERROR(SEARCH("DIABETES",FB2)))</formula>
    </cfRule>
    <cfRule type="containsText" dxfId="177" priority="26845" operator="containsText" text="TOMAR">
      <formula>NOT(ISERROR(SEARCH("TOMAR",FB2)))</formula>
    </cfRule>
    <cfRule type="containsText" dxfId="176" priority="26884" operator="containsText" text="COMPLETA">
      <formula>NOT(ISERROR(SEARCH("COMPLETA",FB2)))</formula>
    </cfRule>
  </conditionalFormatting>
  <conditionalFormatting sqref="FE2:FE4">
    <cfRule type="containsText" dxfId="175" priority="26668" operator="containsText" text="POSITIVA CICATRIZ">
      <formula>NOT(ISERROR(SEARCH("POSITIVA CICATRIZ",FE2)))</formula>
    </cfRule>
    <cfRule type="containsText" dxfId="174" priority="26669" operator="containsText" text="POSITIVA CASO SIFILIS">
      <formula>NOT(ISERROR(SEARCH("POSITIVA CASO SIFILIS",FE2)))</formula>
    </cfRule>
    <cfRule type="containsText" dxfId="173" priority="26670" operator="containsText" text="NEGATIVA">
      <formula>NOT(ISERROR(SEARCH("NEGATIVA",FE2)))</formula>
    </cfRule>
  </conditionalFormatting>
  <conditionalFormatting sqref="FG2:FG4">
    <cfRule type="containsText" dxfId="172" priority="26633" operator="containsText" text="NO APLICA">
      <formula>NOT(ISERROR(SEARCH("NO APLICA",FG2)))</formula>
    </cfRule>
    <cfRule type="containsText" dxfId="171" priority="26634" operator="containsText" text="PIERDE">
      <formula>NOT(ISERROR(SEARCH("PIERDE",FG2)))</formula>
    </cfRule>
    <cfRule type="containsText" dxfId="170" priority="26635" operator="containsText" text="REGISTRAR">
      <formula>NOT(ISERROR(SEARCH("REGISTRAR",FG2)))</formula>
    </cfRule>
    <cfRule type="cellIs" dxfId="169" priority="26636" operator="between">
      <formula>0</formula>
      <formula>13</formula>
    </cfRule>
    <cfRule type="containsText" dxfId="168" priority="26637" operator="containsText" text="EN ESPERA">
      <formula>NOT(ISERROR(SEARCH("EN ESPERA",FG2)))</formula>
    </cfRule>
    <cfRule type="containsText" dxfId="167" priority="26638" operator="containsText" text="RANGO">
      <formula>NOT(ISERROR(SEARCH("RANGO",FG2)))</formula>
    </cfRule>
    <cfRule type="containsText" dxfId="166" priority="26639" operator="containsText" text="INMEDIATA">
      <formula>NOT(ISERROR(SEARCH("INMEDIATA",FG2)))</formula>
    </cfRule>
  </conditionalFormatting>
  <conditionalFormatting sqref="FH2:FH4 FK2:FK4 FN2:FN4">
    <cfRule type="containsText" dxfId="165" priority="26627" operator="containsText" text="REINFECCIÓN">
      <formula>NOT(ISERROR(SEARCH("REINFECCIÓN",FH2)))</formula>
    </cfRule>
    <cfRule type="containsText" dxfId="164" priority="26628" operator="containsText" text="DILUCIONES DISMINUYEN">
      <formula>NOT(ISERROR(SEARCH("DILUCIONES DISMINUYEN",FH2)))</formula>
    </cfRule>
    <cfRule type="containsText" dxfId="163" priority="26629" operator="containsText" text="DILUCIONES ESTABLES">
      <formula>NOT(ISERROR(SEARCH("DILUCIONES ESTABLES",FH2)))</formula>
    </cfRule>
    <cfRule type="containsText" dxfId="162" priority="26630" operator="containsText" text="POSITIVA CICATRIZ">
      <formula>NOT(ISERROR(SEARCH("POSITIVA CICATRIZ",FH2)))</formula>
    </cfRule>
    <cfRule type="containsText" dxfId="161" priority="26631" operator="containsText" text="POSITIVA CASO SIFILIS">
      <formula>NOT(ISERROR(SEARCH("POSITIVA CASO SIFILIS",FH2)))</formula>
    </cfRule>
    <cfRule type="containsText" dxfId="160" priority="26632" operator="containsText" text="NEGATIVA">
      <formula>NOT(ISERROR(SEARCH("NEGATIVA",FH2)))</formula>
    </cfRule>
  </conditionalFormatting>
  <conditionalFormatting sqref="FJ2:FJ4 FM2:FM4">
    <cfRule type="containsText" dxfId="159" priority="26620" operator="containsText" text="NO APLICA">
      <formula>NOT(ISERROR(SEARCH("NO APLICA",FJ2)))</formula>
    </cfRule>
    <cfRule type="containsText" dxfId="158" priority="26621" operator="containsText" text="PIERDE">
      <formula>NOT(ISERROR(SEARCH("PIERDE",FJ2)))</formula>
    </cfRule>
    <cfRule type="containsText" dxfId="157" priority="26622" operator="containsText" text="REGISTRAR">
      <formula>NOT(ISERROR(SEARCH("REGISTRAR",FJ2)))</formula>
    </cfRule>
    <cfRule type="containsText" dxfId="156" priority="26625" operator="containsText" text="RANGO">
      <formula>NOT(ISERROR(SEARCH("RANGO",FJ2)))</formula>
    </cfRule>
    <cfRule type="containsText" dxfId="155" priority="26626" operator="containsText" text="INMEDIATA">
      <formula>NOT(ISERROR(SEARCH("INMEDIATA",FJ2)))</formula>
    </cfRule>
  </conditionalFormatting>
  <conditionalFormatting sqref="FJ2:FJ4">
    <cfRule type="cellIs" dxfId="154" priority="26554" operator="between">
      <formula>12</formula>
      <formula>28</formula>
    </cfRule>
  </conditionalFormatting>
  <conditionalFormatting sqref="FM2:FM4 FJ2:FJ4">
    <cfRule type="containsText" dxfId="153" priority="26624" operator="containsText" text="EN ESPERA">
      <formula>NOT(ISERROR(SEARCH("EN ESPERA",FJ2)))</formula>
    </cfRule>
  </conditionalFormatting>
  <conditionalFormatting sqref="FM2:FM4">
    <cfRule type="cellIs" dxfId="152" priority="26623" operator="between">
      <formula>28</formula>
      <formula>44</formula>
    </cfRule>
  </conditionalFormatting>
  <conditionalFormatting sqref="FP2:FP4">
    <cfRule type="containsText" dxfId="151" priority="27102" operator="containsText" text="GESTACIONAL">
      <formula>NOT(ISERROR(SEARCH("GESTACIONAL",FP2)))</formula>
    </cfRule>
  </conditionalFormatting>
  <conditionalFormatting sqref="FT2:FT4 GN2:GN4 GQ2:GR4 GW2:GW4">
    <cfRule type="containsText" dxfId="150" priority="27100" operator="containsText" text="POSITIVO">
      <formula>NOT(ISERROR(SEARCH("POSITIVO",FT2)))</formula>
    </cfRule>
    <cfRule type="containsText" dxfId="149" priority="27101" operator="containsText" text="NEGATIVO">
      <formula>NOT(ISERROR(SEARCH("NEGATIVO",FT2)))</formula>
    </cfRule>
  </conditionalFormatting>
  <conditionalFormatting sqref="FY2:FY4 GB2:GB4 GE2:GE4 GH2:GH4 GJ2:GJ4">
    <cfRule type="containsText" dxfId="148" priority="27097" operator="containsText" text="P.R REACTIVA">
      <formula>NOT(ISERROR(SEARCH("P.R REACTIVA",FY2)))</formula>
    </cfRule>
    <cfRule type="containsText" dxfId="147" priority="27098" operator="containsText" text="NO REACTIVA">
      <formula>NOT(ISERROR(SEARCH("NO REACTIVA",FY2)))</formula>
    </cfRule>
    <cfRule type="containsText" dxfId="146" priority="27099" operator="containsText" text="ELISA REACTIVA">
      <formula>NOT(ISERROR(SEARCH("ELISA REACTIVA",FY2)))</formula>
    </cfRule>
  </conditionalFormatting>
  <conditionalFormatting sqref="GA2:GA4">
    <cfRule type="containsText" dxfId="145" priority="26613" operator="containsText" text="NO APLICA">
      <formula>NOT(ISERROR(SEARCH("NO APLICA",GA2)))</formula>
    </cfRule>
    <cfRule type="containsText" dxfId="144" priority="26614" operator="containsText" text="PIERDE">
      <formula>NOT(ISERROR(SEARCH("PIERDE",GA2)))</formula>
    </cfRule>
    <cfRule type="containsText" dxfId="143" priority="26615" operator="containsText" text="REGISTRAR">
      <formula>NOT(ISERROR(SEARCH("REGISTRAR",GA2)))</formula>
    </cfRule>
    <cfRule type="cellIs" dxfId="142" priority="26616" operator="between">
      <formula>0</formula>
      <formula>13</formula>
    </cfRule>
    <cfRule type="containsText" dxfId="141" priority="26617" operator="containsText" text="EN ESPERA">
      <formula>NOT(ISERROR(SEARCH("EN ESPERA",GA2)))</formula>
    </cfRule>
    <cfRule type="containsText" dxfId="140" priority="26618" operator="containsText" text="RANGO">
      <formula>NOT(ISERROR(SEARCH("RANGO",GA2)))</formula>
    </cfRule>
    <cfRule type="containsText" dxfId="139" priority="26619" operator="containsText" text="INMEDIATA">
      <formula>NOT(ISERROR(SEARCH("INMEDIATA",GA2)))</formula>
    </cfRule>
  </conditionalFormatting>
  <conditionalFormatting sqref="GD2:GD4">
    <cfRule type="containsText" dxfId="138" priority="26606" operator="containsText" text="NO APLICA">
      <formula>NOT(ISERROR(SEARCH("NO APLICA",GD2)))</formula>
    </cfRule>
    <cfRule type="containsText" dxfId="137" priority="26607" operator="containsText" text="PIERDE">
      <formula>NOT(ISERROR(SEARCH("PIERDE",GD2)))</formula>
    </cfRule>
    <cfRule type="containsText" dxfId="136" priority="26608" operator="containsText" text="REGISTRAR">
      <formula>NOT(ISERROR(SEARCH("REGISTRAR",GD2)))</formula>
    </cfRule>
    <cfRule type="cellIs" dxfId="135" priority="26609" operator="between">
      <formula>12</formula>
      <formula>28</formula>
    </cfRule>
    <cfRule type="containsText" dxfId="134" priority="26610" operator="containsText" text="EN ESPERA">
      <formula>NOT(ISERROR(SEARCH("EN ESPERA",GD2)))</formula>
    </cfRule>
    <cfRule type="containsText" dxfId="133" priority="26611" operator="containsText" text="RANGO">
      <formula>NOT(ISERROR(SEARCH("RANGO",GD2)))</formula>
    </cfRule>
    <cfRule type="containsText" dxfId="132" priority="26612" operator="containsText" text="INMEDIATA">
      <formula>NOT(ISERROR(SEARCH("INMEDIATA",GD2)))</formula>
    </cfRule>
  </conditionalFormatting>
  <conditionalFormatting sqref="GG2:GG4">
    <cfRule type="containsText" dxfId="131" priority="26599" operator="containsText" text="NO APLICA">
      <formula>NOT(ISERROR(SEARCH("NO APLICA",GG2)))</formula>
    </cfRule>
    <cfRule type="containsText" dxfId="130" priority="26600" operator="containsText" text="PIERDE">
      <formula>NOT(ISERROR(SEARCH("PIERDE",GG2)))</formula>
    </cfRule>
    <cfRule type="containsText" dxfId="129" priority="26601" operator="containsText" text="REGISTRAR">
      <formula>NOT(ISERROR(SEARCH("REGISTRAR",GG2)))</formula>
    </cfRule>
    <cfRule type="cellIs" dxfId="128" priority="26602" operator="between">
      <formula>28</formula>
      <formula>44</formula>
    </cfRule>
    <cfRule type="containsText" dxfId="127" priority="26603" operator="containsText" text="EN ESPERA">
      <formula>NOT(ISERROR(SEARCH("EN ESPERA",GG2)))</formula>
    </cfRule>
    <cfRule type="containsText" dxfId="126" priority="26604" operator="containsText" text="RANGO">
      <formula>NOT(ISERROR(SEARCH("RANGO",GG2)))</formula>
    </cfRule>
    <cfRule type="containsText" dxfId="125" priority="26605" operator="containsText" text="INMEDIATA">
      <formula>NOT(ISERROR(SEARCH("INMEDIATA",GG2)))</formula>
    </cfRule>
  </conditionalFormatting>
  <conditionalFormatting sqref="GL2:GL4">
    <cfRule type="containsText" dxfId="124" priority="27081" operator="containsText" text="NO APLICA">
      <formula>NOT(ISERROR(SEARCH("NO APLICA",GL2)))</formula>
    </cfRule>
    <cfRule type="containsText" dxfId="123" priority="27082" operator="containsText" text="NO CONLUYENTE">
      <formula>NOT(ISERROR(SEARCH("NO CONLUYENTE",GL2)))</formula>
    </cfRule>
    <cfRule type="containsText" dxfId="122" priority="27083" operator="containsText" text="NEGATIVA">
      <formula>NOT(ISERROR(SEARCH("NEGATIVA",GL2)))</formula>
    </cfRule>
    <cfRule type="containsText" dxfId="121" priority="27084" operator="containsText" text="POSITIVA">
      <formula>NOT(ISERROR(SEARCH("POSITIVA",GL2)))</formula>
    </cfRule>
  </conditionalFormatting>
  <conditionalFormatting sqref="GS2:GS4">
    <cfRule type="containsText" dxfId="120" priority="27072" operator="containsText" text="Igm">
      <formula>NOT(ISERROR(SEARCH("Igm",GS2)))</formula>
    </cfRule>
    <cfRule type="containsText" dxfId="119" priority="27073" operator="containsText" text="REMITIR">
      <formula>NOT(ISERROR(SEARCH("REMITIR",GS2)))</formula>
    </cfRule>
    <cfRule type="containsText" dxfId="118" priority="27074" operator="containsText" text="EXCLUYE">
      <formula>NOT(ISERROR(SEARCH("EXCLUYE",GS2)))</formula>
    </cfRule>
  </conditionalFormatting>
  <conditionalFormatting sqref="GY2:GY4">
    <cfRule type="containsText" dxfId="117" priority="27066" operator="containsText" text="CARCINOMA">
      <formula>NOT(ISERROR(SEARCH("CARCINOMA",GY2)))</formula>
    </cfRule>
    <cfRule type="containsText" dxfId="116" priority="27067" operator="containsText" text="VPH">
      <formula>NOT(ISERROR(SEARCH("VPH",GY2)))</formula>
    </cfRule>
    <cfRule type="containsText" dxfId="115" priority="27068" operator="containsText" text="NIC">
      <formula>NOT(ISERROR(SEARCH("NIC",GY2)))</formula>
    </cfRule>
    <cfRule type="containsText" dxfId="114" priority="27069" operator="containsText" text="NEGATIVA">
      <formula>NOT(ISERROR(SEARCH("NEGATIVA",GY2)))</formula>
    </cfRule>
  </conditionalFormatting>
  <conditionalFormatting sqref="HC2:HC4">
    <cfRule type="containsText" dxfId="113" priority="27064" operator="containsText" text="COLPOSCOPIA">
      <formula>NOT(ISERROR(SEARCH("COLPOSCOPIA",HC2)))</formula>
    </cfRule>
    <cfRule type="containsText" dxfId="112" priority="27065" operator="containsText" text="ESQUEMA">
      <formula>NOT(ISERROR(SEARCH("ESQUEMA",HC2)))</formula>
    </cfRule>
  </conditionalFormatting>
  <conditionalFormatting sqref="HD2:HD4 HF2:HF4 HH2:HH4">
    <cfRule type="containsText" dxfId="111" priority="26594" operator="containsText" text="INDETERMINADO">
      <formula>NOT(ISERROR(SEARCH("INDETERMINADO",HD2)))</formula>
    </cfRule>
    <cfRule type="containsText" dxfId="110" priority="26595" operator="containsText" text="NO TOMADO">
      <formula>NOT(ISERROR(SEARCH("NO TOMADO",HD2)))</formula>
    </cfRule>
    <cfRule type="cellIs" dxfId="108" priority="26597" operator="equal">
      <formula>"NEGATIVO"</formula>
    </cfRule>
    <cfRule type="cellIs" dxfId="107" priority="26598" operator="equal">
      <formula>"POSITIVO"</formula>
    </cfRule>
  </conditionalFormatting>
  <conditionalFormatting sqref="HJ2:HJ4">
    <cfRule type="containsText" dxfId="106" priority="26731" operator="containsText" text="COVID19 PUERPERIO">
      <formula>NOT(ISERROR(SEARCH("COVID19 PUERPERIO",HJ2)))</formula>
    </cfRule>
    <cfRule type="containsText" dxfId="105" priority="26732" operator="containsText" text="COVID19 TERCER TRIMESTRE">
      <formula>NOT(ISERROR(SEARCH("COVID19 TERCER TRIMESTRE",HJ2)))</formula>
    </cfRule>
    <cfRule type="containsText" dxfId="104" priority="26733" operator="containsText" text="COVID19 SEGUNDO TRIMESTRE">
      <formula>NOT(ISERROR(SEARCH("COVID19 SEGUNDO TRIMESTRE",HJ2)))</formula>
    </cfRule>
    <cfRule type="containsText" dxfId="103" priority="26734" operator="containsText" text="COVID19 PRIMER TRIMESTRE">
      <formula>NOT(ISERROR(SEARCH("COVID19 PRIMER TRIMESTRE",HJ2)))</formula>
    </cfRule>
    <cfRule type="containsText" dxfId="102" priority="26735" operator="containsText" text="FACTOR DE RIESGO">
      <formula>NOT(ISERROR(SEARCH("FACTOR DE RIESGO",HJ2)))</formula>
    </cfRule>
    <cfRule type="containsText" dxfId="101" priority="26736" operator="containsText" text="SIN INFECCIÓN">
      <formula>NOT(ISERROR(SEARCH("SIN INFECCIÓN",HJ2)))</formula>
    </cfRule>
    <cfRule type="containsText" dxfId="100" priority="26737" operator="containsText" text="NO SE EVALUA RIESGO INFECCIÓN COVID19">
      <formula>NOT(ISERROR(SEARCH("NO SE EVALUA RIESGO INFECCIÓN COVID19",HJ2)))</formula>
    </cfRule>
  </conditionalFormatting>
  <conditionalFormatting sqref="HK2:HK4">
    <cfRule type="cellIs" dxfId="99" priority="26925" operator="equal">
      <formula>"******"</formula>
    </cfRule>
  </conditionalFormatting>
  <conditionalFormatting sqref="HK2:HL4">
    <cfRule type="notContainsBlanks" dxfId="98" priority="26931">
      <formula>LEN(TRIM(HK2))&gt;0</formula>
    </cfRule>
  </conditionalFormatting>
  <conditionalFormatting sqref="HL2:HL4">
    <cfRule type="cellIs" dxfId="97" priority="26924" operator="equal">
      <formula>"************"</formula>
    </cfRule>
  </conditionalFormatting>
  <conditionalFormatting sqref="HM2:HM4">
    <cfRule type="cellIs" dxfId="96" priority="26926" operator="equal">
      <formula>"CON RIESGO"</formula>
    </cfRule>
    <cfRule type="containsText" dxfId="95" priority="26928" operator="containsText" text="BAJO">
      <formula>NOT(ISERROR(SEARCH("BAJO",HM2)))</formula>
    </cfRule>
    <cfRule type="containsText" dxfId="94" priority="26929" operator="containsText" text="ALTO">
      <formula>NOT(ISERROR(SEARCH("ALTO",HM2)))</formula>
    </cfRule>
  </conditionalFormatting>
  <conditionalFormatting sqref="HN2:HN4">
    <cfRule type="cellIs" dxfId="93" priority="26671" operator="equal">
      <formula>"********************************"</formula>
    </cfRule>
    <cfRule type="notContainsBlanks" dxfId="92" priority="26672">
      <formula>LEN(TRIM(HN2))&gt;0</formula>
    </cfRule>
  </conditionalFormatting>
  <conditionalFormatting sqref="HO2:HO4">
    <cfRule type="cellIs" dxfId="91" priority="26922" operator="equal">
      <formula>"SIN ANTECEDENTES DE RIESGO"</formula>
    </cfRule>
    <cfRule type="containsText" dxfId="90" priority="26930" operator="containsText" text="ASA">
      <formula>NOT(ISERROR(SEARCH("ASA",HO2)))</formula>
    </cfRule>
  </conditionalFormatting>
  <conditionalFormatting sqref="HS2:HT4">
    <cfRule type="cellIs" dxfId="89" priority="27211" operator="equal">
      <formula>"SD"</formula>
    </cfRule>
    <cfRule type="cellIs" dxfId="88" priority="27213" operator="equal">
      <formula>"NO"</formula>
    </cfRule>
    <cfRule type="cellIs" dxfId="87" priority="27214" operator="equal">
      <formula>"SI"</formula>
    </cfRule>
  </conditionalFormatting>
  <conditionalFormatting sqref="HV2:HV4 HX2:HX4 HZ2:HZ4">
    <cfRule type="containsText" dxfId="86" priority="26935" operator="containsText" text="NO SE FORMULA">
      <formula>NOT(ISERROR(SEARCH("NO SE FORMULA",HV2)))</formula>
    </cfRule>
    <cfRule type="containsText" dxfId="85" priority="27042" operator="containsText" text="OTRO">
      <formula>NOT(ISERROR(SEARCH("OTRO",HV2)))</formula>
    </cfRule>
    <cfRule type="containsText" dxfId="84" priority="27043" operator="containsText" text="IRREGULAR">
      <formula>NOT(ISERROR(SEARCH("IRREGULAR",HV2)))</formula>
    </cfRule>
    <cfRule type="containsText" dxfId="83" priority="27044" operator="containsText" text="ADECUADO">
      <formula>NOT(ISERROR(SEARCH("ADECUADO",HV2)))</formula>
    </cfRule>
  </conditionalFormatting>
  <conditionalFormatting sqref="IK2:IK4 AE2:AF4 IA2:IA4 ID2:IE4">
    <cfRule type="cellIs" dxfId="82" priority="27239" operator="equal">
      <formula>"SD"</formula>
    </cfRule>
  </conditionalFormatting>
  <conditionalFormatting sqref="IK2:IK4 IA2:IA4 ID2:IE4">
    <cfRule type="cellIs" dxfId="81" priority="27240" operator="equal">
      <formula>"SI"</formula>
    </cfRule>
    <cfRule type="cellIs" dxfId="80" priority="27241" operator="equal">
      <formula>"NO"</formula>
    </cfRule>
  </conditionalFormatting>
  <conditionalFormatting sqref="IK2:IK4">
    <cfRule type="containsText" dxfId="79" priority="26552" operator="containsText" text="PENDIENTE">
      <formula>NOT(ISERROR(SEARCH("PENDIENTE",IK2)))</formula>
    </cfRule>
    <cfRule type="containsText" dxfId="78" priority="26553" operator="containsText" text="PROGRAMAR">
      <formula>NOT(ISERROR(SEARCH("PROGRAMAR",IK2)))</formula>
    </cfRule>
    <cfRule type="cellIs" dxfId="77" priority="26726" operator="equal">
      <formula>"Error en Fecha x No Acepta no Firma"</formula>
    </cfRule>
    <cfRule type="cellIs" dxfId="76" priority="26727" operator="equal">
      <formula>"NO ACEPTA VACUNA Y NO FIRMA DISCENTIMIENTO"</formula>
    </cfRule>
    <cfRule type="cellIs" dxfId="75" priority="26728" operator="equal">
      <formula>"CON REFUERZO"</formula>
    </cfRule>
    <cfRule type="cellIs" dxfId="74" priority="26729" operator="equal">
      <formula>"FIRMA DISENTIMIENTO"</formula>
    </cfRule>
  </conditionalFormatting>
  <conditionalFormatting sqref="IN2:IN4">
    <cfRule type="containsText" dxfId="73" priority="26854" operator="containsText" text="APLICADA ANTES">
      <formula>NOT(ISERROR(SEARCH("APLICADA ANTES",IN2)))</formula>
    </cfRule>
    <cfRule type="containsText" dxfId="72" priority="26855" operator="containsText" text="EDAD">
      <formula>NOT(ISERROR(SEARCH("EDAD",IN2)))</formula>
    </cfRule>
    <cfRule type="containsText" dxfId="71" priority="26856" operator="containsText" text="SALE">
      <formula>NOT(ISERROR(SEARCH("SALE",IN2)))</formula>
    </cfRule>
    <cfRule type="containsText" dxfId="70" priority="26857" operator="containsText" text="SEMANA 26">
      <formula>NOT(ISERROR(SEARCH("SEMANA 26",IN2)))</formula>
    </cfRule>
    <cfRule type="containsText" dxfId="69" priority="26858" operator="containsText" text="SEMANA 27">
      <formula>NOT(ISERROR(SEARCH("SEMANA 27",IN2)))</formula>
    </cfRule>
    <cfRule type="containsText" dxfId="68" priority="26859" operator="containsText" text="INASISTENTE">
      <formula>NOT(ISERROR(SEARCH("INASISTENTE",IN2)))</formula>
    </cfRule>
    <cfRule type="containsText" dxfId="67" priority="26860" operator="containsText" text="COLOCACIÓN">
      <formula>NOT(ISERROR(SEARCH("COLOCACIÓN",IN2)))</formula>
    </cfRule>
    <cfRule type="containsText" dxfId="66" priority="26861" operator="containsText" text="ESPERA">
      <formula>NOT(ISERROR(SEARCH("ESPERA",IN2)))</formula>
    </cfRule>
  </conditionalFormatting>
  <conditionalFormatting sqref="IR2:IR4">
    <cfRule type="containsText" dxfId="65" priority="27034" operator="containsText" text="PENDIENTE">
      <formula>NOT(ISERROR(SEARCH("PENDIENTE",IR2)))</formula>
    </cfRule>
    <cfRule type="containsText" dxfId="64" priority="27035" operator="containsText" text="SEMANA">
      <formula>NOT(ISERROR(SEARCH("SEMANA",IR2)))</formula>
    </cfRule>
    <cfRule type="containsText" dxfId="63" priority="27036" operator="containsText" text="MENOS">
      <formula>NOT(ISERROR(SEARCH("MENOS",IR2)))</formula>
    </cfRule>
    <cfRule type="containsText" dxfId="62" priority="27037" operator="containsText" text="POSIBLEMENTE">
      <formula>NOT(ISERROR(SEARCH("POSIBLEMENTE",IR2)))</formula>
    </cfRule>
  </conditionalFormatting>
  <conditionalFormatting sqref="IT2:IT4">
    <cfRule type="containsText" dxfId="61" priority="27028" operator="containsText" text="CAMBIO">
      <formula>NOT(ISERROR(SEARCH("CAMBIO",IT2)))</formula>
    </cfRule>
    <cfRule type="containsText" dxfId="60" priority="27029" operator="containsText" text="NEGACION">
      <formula>NOT(ISERROR(SEARCH("NEGACION",IT2)))</formula>
    </cfRule>
    <cfRule type="containsText" dxfId="59" priority="27030" operator="containsText" text="IVE">
      <formula>NOT(ISERROR(SEARCH("IVE",IT2)))</formula>
    </cfRule>
    <cfRule type="containsText" dxfId="58" priority="27031" operator="containsText" text="ABORTO">
      <formula>NOT(ISERROR(SEARCH("ABORTO",IT2)))</formula>
    </cfRule>
    <cfRule type="containsText" dxfId="57" priority="27032" operator="containsText" text="CESAREA">
      <formula>NOT(ISERROR(SEARCH("CESAREA",IT2)))</formula>
    </cfRule>
    <cfRule type="containsText" dxfId="56" priority="27033" operator="containsText" text="PARTO">
      <formula>NOT(ISERROR(SEARCH("PARTO",IT2)))</formula>
    </cfRule>
  </conditionalFormatting>
  <conditionalFormatting sqref="IU2:IU4">
    <cfRule type="cellIs" dxfId="55" priority="26541" operator="equal">
      <formula>"MORBILIDAD MATERNA EXTREMA"</formula>
    </cfRule>
    <cfRule type="containsText" dxfId="54" priority="27024" operator="containsText" text="MME">
      <formula>NOT(ISERROR(SEARCH("MME",IU2)))</formula>
    </cfRule>
    <cfRule type="cellIs" dxfId="53" priority="27025" operator="equal">
      <formula>"MUERTE Y MORBILIDAD MATERNA EXTREMA"</formula>
    </cfRule>
    <cfRule type="containsText" dxfId="52" priority="27026" operator="containsText" text="MUERTE">
      <formula>NOT(ISERROR(SEARCH("MUERTE",IU2)))</formula>
    </cfRule>
    <cfRule type="containsText" dxfId="51" priority="27027" operator="containsText" text="SANA">
      <formula>NOT(ISERROR(SEARCH("SANA",IU2)))</formula>
    </cfRule>
  </conditionalFormatting>
  <conditionalFormatting sqref="IV2:IV4">
    <cfRule type="cellIs" dxfId="50" priority="26540" operator="equal">
      <formula>"MUERTE PERINATAL Y MALFORMACIÓN CONGÉNITA"</formula>
    </cfRule>
    <cfRule type="containsText" dxfId="49" priority="27018" operator="containsText" text="SIFILIS">
      <formula>NOT(ISERROR(SEARCH("SIFILIS",IV2)))</formula>
    </cfRule>
    <cfRule type="containsText" dxfId="48" priority="27019" operator="containsText" text="MALFORMACIÓN">
      <formula>NOT(ISERROR(SEARCH("MALFORMACIÓN",IV2)))</formula>
    </cfRule>
    <cfRule type="containsText" dxfId="47" priority="27020" operator="containsText" text="MUERTE">
      <formula>NOT(ISERROR(SEARCH("MUERTE",IV2)))</formula>
    </cfRule>
    <cfRule type="containsText" dxfId="46" priority="27021" operator="containsText" text="UCI">
      <formula>NOT(ISERROR(SEARCH("UCI",IV2)))</formula>
    </cfRule>
    <cfRule type="containsText" dxfId="45" priority="27022" operator="containsText" text="HOSPITALIZACION">
      <formula>NOT(ISERROR(SEARCH("HOSPITALIZACION",IV2)))</formula>
    </cfRule>
    <cfRule type="containsText" dxfId="44" priority="27023" operator="containsText" text="SANO">
      <formula>NOT(ISERROR(SEARCH("SANO",IV2)))</formula>
    </cfRule>
  </conditionalFormatting>
  <conditionalFormatting sqref="IX2:IX4">
    <cfRule type="containsText" dxfId="43" priority="27014" operator="containsText" text="NO APLICA">
      <formula>NOT(ISERROR(SEARCH("NO APLICA",IX2)))</formula>
    </cfRule>
    <cfRule type="containsText" dxfId="42" priority="27015" operator="containsText" text="OTRO">
      <formula>NOT(ISERROR(SEARCH("OTRO",IX2)))</formula>
    </cfRule>
    <cfRule type="containsText" dxfId="41" priority="27016" operator="containsText" text="DOMICILIO">
      <formula>NOT(ISERROR(SEARCH("DOMICILIO",IX2)))</formula>
    </cfRule>
    <cfRule type="containsText" dxfId="40" priority="27017" operator="containsText" text="INSTITUCIONAL">
      <formula>NOT(ISERROR(SEARCH("INSTITUCIONAL",IX2)))</formula>
    </cfRule>
  </conditionalFormatting>
  <conditionalFormatting sqref="IY2:IY4">
    <cfRule type="containsBlanks" priority="26539" stopIfTrue="1">
      <formula>LEN(TRIM(IY2))=0</formula>
    </cfRule>
    <cfRule type="cellIs" dxfId="39" priority="26546" operator="greaterThanOrEqual">
      <formula>43</formula>
    </cfRule>
    <cfRule type="cellIs" dxfId="38" priority="26547" operator="between">
      <formula>37</formula>
      <formula>40.5</formula>
    </cfRule>
    <cfRule type="cellIs" dxfId="37" priority="26548" operator="between">
      <formula>"&gt;40,5"</formula>
      <formula>42</formula>
    </cfRule>
    <cfRule type="cellIs" dxfId="36" priority="26549" operator="between">
      <formula>33</formula>
      <formula>"&lt;37"</formula>
    </cfRule>
    <cfRule type="cellIs" dxfId="35" priority="26550" operator="between">
      <formula>22</formula>
      <formula>"&lt;33"</formula>
    </cfRule>
    <cfRule type="cellIs" dxfId="34" priority="26551" operator="between">
      <formula>1</formula>
      <formula>21</formula>
    </cfRule>
  </conditionalFormatting>
  <conditionalFormatting sqref="JA2:JA4">
    <cfRule type="containsText" dxfId="33" priority="27010" operator="containsText" text="NO APLICA">
      <formula>NOT(ISERROR(SEARCH("NO APLICA",JA2)))</formula>
    </cfRule>
    <cfRule type="containsText" dxfId="32" priority="27011" operator="containsText" text="ALTA">
      <formula>NOT(ISERROR(SEARCH("ALTA",JA2)))</formula>
    </cfRule>
    <cfRule type="containsText" dxfId="31" priority="27012" operator="containsText" text="MEDIANA">
      <formula>NOT(ISERROR(SEARCH("MEDIANA",JA2)))</formula>
    </cfRule>
    <cfRule type="containsText" dxfId="30" priority="27013" operator="containsText" text="BAJA">
      <formula>NOT(ISERROR(SEARCH("BAJA",JA2)))</formula>
    </cfRule>
  </conditionalFormatting>
  <conditionalFormatting sqref="JB2:JC4">
    <cfRule type="containsText" dxfId="29" priority="27004" operator="containsText" text="SIN">
      <formula>NOT(ISERROR(SEARCH("SIN",JB2)))</formula>
    </cfRule>
    <cfRule type="containsText" dxfId="28" priority="27005" operator="containsText" text="EQUIPO">
      <formula>NOT(ISERROR(SEARCH("EQUIPO",JB2)))</formula>
    </cfRule>
    <cfRule type="containsText" dxfId="27" priority="27006" operator="containsText" text="MEDICO TRADICIONAL">
      <formula>NOT(ISERROR(SEARCH("MEDICO TRADICIONAL",JB2)))</formula>
    </cfRule>
    <cfRule type="containsText" dxfId="26" priority="27007" operator="containsText" text="PARTERA">
      <formula>NOT(ISERROR(SEARCH("PARTERA",JB2)))</formula>
    </cfRule>
    <cfRule type="containsText" dxfId="25" priority="27008" operator="containsText" text="TÉCNICO">
      <formula>NOT(ISERROR(SEARCH("TÉCNICO",JB2)))</formula>
    </cfRule>
    <cfRule type="containsText" dxfId="24" priority="27009" operator="containsText" text="PROFESIONAL">
      <formula>NOT(ISERROR(SEARCH("PROFESIONAL",JB2)))</formula>
    </cfRule>
  </conditionalFormatting>
  <conditionalFormatting sqref="JB2:JC4">
    <cfRule type="containsText" dxfId="23" priority="27003" operator="containsText" text="NO APLICA">
      <formula>NOT(ISERROR(SEARCH("NO APLICA",JB2)))</formula>
    </cfRule>
  </conditionalFormatting>
  <conditionalFormatting sqref="JC2:JC4">
    <cfRule type="containsText" dxfId="22" priority="26543" operator="containsText" text="LE HACEN CESÁREA SIN INICIO TRABAJO DE PARTO">
      <formula>NOT(ISERROR(SEARCH("LE HACEN CESÁREA SIN INICIO TRABAJO DE PARTO",JC2)))</formula>
    </cfRule>
    <cfRule type="containsText" dxfId="21" priority="26544" operator="containsText" text="LE HACEN INDUCCIÓN">
      <formula>NOT(ISERROR(SEARCH("LE HACEN INDUCCIÓN",JC2)))</formula>
    </cfRule>
    <cfRule type="containsText" dxfId="20" priority="26545" operator="containsText" text="ESPONTÁNEO">
      <formula>NOT(ISERROR(SEARCH("ESPONTÁNEO",JC2)))</formula>
    </cfRule>
  </conditionalFormatting>
  <conditionalFormatting sqref="JD2:JI4 KJ2:KL4">
    <cfRule type="cellIs" dxfId="19" priority="27229" operator="equal">
      <formula>"SD"</formula>
    </cfRule>
    <cfRule type="cellIs" dxfId="18" priority="27230" operator="equal">
      <formula>"NO APLICA"</formula>
    </cfRule>
    <cfRule type="cellIs" dxfId="17" priority="27231" operator="equal">
      <formula>"NO"</formula>
    </cfRule>
    <cfRule type="cellIs" dxfId="16" priority="27232" operator="equal">
      <formula>"SI"</formula>
    </cfRule>
  </conditionalFormatting>
  <conditionalFormatting sqref="JJ2:JJ4">
    <cfRule type="containsText" dxfId="15" priority="27000" operator="containsText" text="SIN DATO">
      <formula>NOT(ISERROR(SEARCH("SIN DATO",JJ2)))</formula>
    </cfRule>
    <cfRule type="containsText" dxfId="14" priority="27001" operator="containsText" text="SIN COMPLICACION">
      <formula>NOT(ISERROR(SEARCH("SIN COMPLICACION",JJ2)))</formula>
    </cfRule>
    <cfRule type="notContainsBlanks" dxfId="13" priority="27277">
      <formula>LEN(TRIM(JJ2))&gt;0</formula>
    </cfRule>
  </conditionalFormatting>
  <conditionalFormatting sqref="JN2:JN4 JX2:JX4">
    <cfRule type="containsText" dxfId="12" priority="26996" operator="containsText" text="PREMATURO">
      <formula>NOT(ISERROR(SEARCH("PREMATURO",JN2)))</formula>
    </cfRule>
    <cfRule type="containsText" dxfId="11" priority="26997" operator="containsText" text="GRANDE">
      <formula>NOT(ISERROR(SEARCH("GRANDE",JN2)))</formula>
    </cfRule>
    <cfRule type="containsText" dxfId="10" priority="26998" operator="containsText" text="ADECUADO">
      <formula>NOT(ISERROR(SEARCH("ADECUADO",JN2)))</formula>
    </cfRule>
    <cfRule type="containsText" dxfId="9" priority="26999" operator="containsText" text="BAJO">
      <formula>NOT(ISERROR(SEARCH("BAJO",JN2)))</formula>
    </cfRule>
  </conditionalFormatting>
  <conditionalFormatting sqref="JP2:JP4 JZ2:JZ4">
    <cfRule type="containsText" dxfId="8" priority="26989" operator="containsText" text="SIN DATO">
      <formula>NOT(ISERROR(SEARCH("SIN DATO",JP2)))</formula>
    </cfRule>
    <cfRule type="containsText" dxfId="7" priority="26990" operator="containsText" text="ANORMAL">
      <formula>NOT(ISERROR(SEARCH("ANORMAL",JP2)))</formula>
    </cfRule>
    <cfRule type="containsText" dxfId="6" priority="26991" operator="containsText" text="NORMAL">
      <formula>NOT(ISERROR(SEARCH("NORMAL",JP2)))</formula>
    </cfRule>
  </conditionalFormatting>
  <conditionalFormatting sqref="JR2:JR4 KB2:KB4">
    <cfRule type="containsText" dxfId="5" priority="26985" operator="containsText" text="NO APLICA">
      <formula>NOT(ISERROR(SEARCH("NO APLICA",JR2)))</formula>
    </cfRule>
    <cfRule type="containsText" dxfId="4" priority="26986" operator="containsText" text="SIN DATO">
      <formula>NOT(ISERROR(SEARCH("SIN DATO",JR2)))</formula>
    </cfRule>
    <cfRule type="containsText" dxfId="3" priority="26987" operator="containsText" text="NO">
      <formula>NOT(ISERROR(SEARCH("NO",JR2)))</formula>
    </cfRule>
    <cfRule type="containsText" dxfId="2" priority="26988" operator="containsText" text="SI">
      <formula>NOT(ISERROR(SEARCH("SI",JR2)))</formula>
    </cfRule>
  </conditionalFormatting>
  <conditionalFormatting sqref="KG2:KG4 KI2:KI4">
    <cfRule type="containsText" dxfId="1" priority="26905" operator="containsText" text="INASISTENTE">
      <formula>NOT(ISERROR(SEARCH("INASISTENTE",KG2)))</formula>
    </cfRule>
  </conditionalFormatting>
  <conditionalFormatting sqref="KG2:KG4 KI2:KI4">
    <cfRule type="containsText" dxfId="0" priority="26529" operator="containsText" text="INCONSISTENCIA">
      <formula>NOT(ISERROR(SEARCH("INCONSISTENCIA",KG2)))</formula>
    </cfRule>
  </conditionalFormatting>
  <dataValidations xWindow="988" yWindow="739" count="90">
    <dataValidation type="list" allowBlank="1" showInputMessage="1" showErrorMessage="1" sqref="HX2:HX4" xr:uid="{00000000-0002-0000-0200-000009000000}">
      <formula1>"ADECUADO SEGÚN GPC,SUMINISTRO IRREGULAR,NO SE FORMULA,SUMINISTRO OTRO COMPLEMENTO NUTRICIONAL, SIN DATO"</formula1>
    </dataValidation>
    <dataValidation type="list" allowBlank="1" showInputMessage="1" showErrorMessage="1" sqref="BX2:BX4" xr:uid="{00000000-0002-0000-0200-00004C000000}">
      <formula1>"CEFÁLICA,PODÁLICA,TRANSVERSA,OBLICUA,SD"</formula1>
    </dataValidation>
    <dataValidation type="date" operator="greaterThan" allowBlank="1" showInputMessage="1" showErrorMessage="1" error="SOLO FECHA" sqref="DD2:DN4 GK2:GK4 GM2:GM4 DA2:DB4" xr:uid="{00000000-0002-0000-0200-000000000000}">
      <formula1>43191</formula1>
    </dataValidation>
    <dataValidation type="list" showInputMessage="1" showErrorMessage="1" sqref="HT2:HT4" xr:uid="{00000000-0002-0000-0200-000004000000}">
      <formula1>"SI, SUMINISTRO IRREGULAR,NO,SD,NO APLICA"</formula1>
    </dataValidation>
    <dataValidation type="list" allowBlank="1" showInputMessage="1" showErrorMessage="1" sqref="JR2:JR4 KB2:KB4" xr:uid="{00000000-0002-0000-0200-000005000000}">
      <formula1>"SI,NO,SIN DATO,NO APLICA"</formula1>
    </dataValidation>
    <dataValidation type="list" allowBlank="1" showInputMessage="1" showErrorMessage="1" sqref="JS2:JS4 KC2:KC4" xr:uid="{00000000-0002-0000-0200-000006000000}">
      <formula1>"O+,O-,A+,A-,B+,B-,AB+,AB-,SIN DATO,NO APLICA"</formula1>
    </dataValidation>
    <dataValidation type="list" allowBlank="1" showInputMessage="1" showErrorMessage="1" sqref="D2:D4" xr:uid="{00000000-0002-0000-0200-000007000000}">
      <formula1>"PROCESO COMPLETO DE ATENCIÓN,PROCESO PARCIAL DE ATENCIÓN, SIN ATENCIÓN, SIN DATO"</formula1>
    </dataValidation>
    <dataValidation type="date" operator="greaterThan" allowBlank="1" showInputMessage="1" showErrorMessage="1" error="VERFICAR FECHA" sqref="O2:O4" xr:uid="{00000000-0002-0000-0200-00000A000000}">
      <formula1>43101</formula1>
    </dataValidation>
    <dataValidation type="date" operator="greaterThan" allowBlank="1" showInputMessage="1" showErrorMessage="1" error="SOLO FECHA" sqref="GT2:GT4 GO2:GO4" xr:uid="{00000000-0002-0000-0200-00000B000000}">
      <formula1>43556</formula1>
    </dataValidation>
    <dataValidation type="list" allowBlank="1" showInputMessage="1" showErrorMessage="1" sqref="LP2:LP4 LD2:LD4 LT2:LT4 LX2:LX4 LH2:LH4 LL2:LL4 MN2:MN4" xr:uid="{00000000-0002-0000-0200-00000C000000}">
      <formula1>"MEDICO (A) TRADICIONAL,PARTERO (A),PULESEADOR (A),SOBANDERO (A),YERBATERO (A),OTRO "</formula1>
    </dataValidation>
    <dataValidation type="date" operator="greaterThan" allowBlank="1" showInputMessage="1" showErrorMessage="1" sqref="IL2:IM4" xr:uid="{00000000-0002-0000-0200-00000D000000}">
      <formula1>43556</formula1>
    </dataValidation>
    <dataValidation type="date" operator="greaterThan" allowBlank="1" showInputMessage="1" showErrorMessage="1" error="SOLO FECHA" sqref="IW2:IW4" xr:uid="{00000000-0002-0000-0200-00000E000000}">
      <formula1>43831</formula1>
    </dataValidation>
    <dataValidation type="date" operator="greaterThan" allowBlank="1" showInputMessage="1" showErrorMessage="1" error="SOLO FECHA" prompt="COLOCAR FECHA SEGUNDO CONTROL, NO REPETIR LA FECHA DE INGRESO" sqref="DC2:DC4" xr:uid="{00000000-0002-0000-0200-00000F000000}">
      <formula1>43191</formula1>
    </dataValidation>
    <dataValidation type="list" allowBlank="1" showInputMessage="1" showErrorMessage="1" sqref="JP2:JP4" xr:uid="{00000000-0002-0000-0200-000010000000}">
      <formula1>"NORMAL,ANORMAL,NO APLICA,SIN DATO"</formula1>
    </dataValidation>
    <dataValidation type="list" allowBlank="1" showInputMessage="1" showErrorMessage="1" sqref="AS2:AS4" xr:uid="{00000000-0002-0000-0200-000011000000}">
      <formula1>"0,1,2,3,4,5,6,7,8,9,10,11,12,13,14,15"</formula1>
    </dataValidation>
    <dataValidation type="list" allowBlank="1" showInputMessage="1" showErrorMessage="1" sqref="AR2:AR4" xr:uid="{00000000-0002-0000-0200-000012000000}">
      <formula1>"0,1,2,3,4,5,6,7,8,9,10,11,12,13,14,15,16"</formula1>
    </dataValidation>
    <dataValidation type="list" allowBlank="1" showInputMessage="1" showErrorMessage="1" sqref="AV2:AV4" xr:uid="{00000000-0002-0000-0200-000013000000}">
      <formula1>"0,1,2,3 o MAS"</formula1>
    </dataValidation>
    <dataValidation type="list" allowBlank="1" showInputMessage="1" showErrorMessage="1" sqref="AT2:AT4" xr:uid="{00000000-0002-0000-0200-000014000000}">
      <formula1>"0,1,2,3,4,5,6"</formula1>
    </dataValidation>
    <dataValidation type="list" allowBlank="1" showInputMessage="1" showErrorMessage="1" sqref="K2:K4" xr:uid="{00000000-0002-0000-0200-000015000000}">
      <formula1>"SOLTERA,UNION LIBRE, CASADA, VIUDA, SEPARADA, "</formula1>
    </dataValidation>
    <dataValidation type="list" allowBlank="1" showInputMessage="1" showErrorMessage="1" sqref="KS2:KS4 KV2:KV4" xr:uid="{00000000-0002-0000-0200-000016000000}">
      <formula1>"0,1,2,3,4,5,6,7,8,9,10,11,12,13,14,15,SD"</formula1>
    </dataValidation>
    <dataValidation type="list" allowBlank="1" showInputMessage="1" showErrorMessage="1" sqref="ER2:ER4" xr:uid="{00000000-0002-0000-0200-000017000000}">
      <formula1>"O+,O-,O--,A+,A-,A--,B+,B-,B--,AB+,AB-,AB--"</formula1>
    </dataValidation>
    <dataValidation type="list" allowBlank="1" showInputMessage="1" showErrorMessage="1" sqref="KJ2:KL4 JD2:JI4" xr:uid="{00000000-0002-0000-0200-000018000000}">
      <formula1>"SI, NO, NO APLICA, SD"</formula1>
    </dataValidation>
    <dataValidation type="list" allowBlank="1" showInputMessage="1" showErrorMessage="1" sqref="JK2:JK4" xr:uid="{00000000-0002-0000-0200-000019000000}">
      <formula1>"0,1,2,3,4,SIN DATO,NO APLICA"</formula1>
    </dataValidation>
    <dataValidation type="list" allowBlank="1" showInputMessage="1" showErrorMessage="1" sqref="AI2:AI4"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4 GX2:GX4" xr:uid="{00000000-0002-0000-0200-00001B000000}">
      <formula1>"0,1,2,3,4,5,6,7,8,9,NO APLICA"</formula1>
    </dataValidation>
    <dataValidation type="list" allowBlank="1" showInputMessage="1" showErrorMessage="1" sqref="BL2:BL4" xr:uid="{00000000-0002-0000-0200-00001C000000}">
      <formula1>"SI,NO,SD,CORREGIDA"</formula1>
    </dataValidation>
    <dataValidation type="list" allowBlank="1" showInputMessage="1" showErrorMessage="1" sqref="AW2:BI4 IA2:IA4 AU2:AU4 AL2:AQ4 AJ2:AJ4 AE2:AH4 ID2:ID4 BY2:BY4 BV2:BW4" xr:uid="{00000000-0002-0000-0200-00001D000000}">
      <formula1>"SI,NO,SD"</formula1>
    </dataValidation>
    <dataValidation type="list" allowBlank="1" showInputMessage="1" showErrorMessage="1" sqref="AD2:AD4" xr:uid="{00000000-0002-0000-0200-00001E000000}">
      <formula1>"SEMILLAS DE VIDA,CERO A SIEMPRE, RED UNIDOS,PROGRAMA ICBF, FAMILIAS ACCIÓN, OTRO, NINGUNO, SIN DATO"</formula1>
    </dataValidation>
    <dataValidation type="list" allowBlank="1" showInputMessage="1" showErrorMessage="1" sqref="I2:I4"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4" xr:uid="{00000000-0002-0000-0200-000020000000}">
      <formula1>"INSTITUCIONAL,DOMICILIO,OTRO,NO APLICA,SIN DATO"</formula1>
    </dataValidation>
    <dataValidation type="list" allowBlank="1" showInputMessage="1" showErrorMessage="1" sqref="EH2:EH4" xr:uid="{00000000-0002-0000-0200-000021000000}">
      <formula1>"0,1,2,3,4,5,6,7,8,9,SIN DATO"</formula1>
    </dataValidation>
    <dataValidation type="list" allowBlank="1" showInputMessage="1" showErrorMessage="1" sqref="AA2:AA4" xr:uid="{00000000-0002-0000-0200-000022000000}">
      <formula1>"INDIGENA,ROM-GITANO,RAIZAL,PALENQUERO,AFRODESCENDIENTE,MESTIZA,OTRO"</formula1>
    </dataValidation>
    <dataValidation type="list" allowBlank="1" showInputMessage="1" showErrorMessage="1" sqref="V2:V4" xr:uid="{00000000-0002-0000-0200-000023000000}">
      <formula1>"URBANO,RURAL,SIN DATO"</formula1>
    </dataValidation>
    <dataValidation type="list" allowBlank="1" showInputMessage="1" showErrorMessage="1" sqref="S2:S4" xr:uid="{00000000-0002-0000-0200-000024000000}">
      <formula1>"SUBSIDIADO,CONTRIBUTIVO,REGIMEN ESPECIAL,PARTICULAR,NO AFILIADO,SIN DATO"</formula1>
    </dataValidation>
    <dataValidation type="list" allowBlank="1" showInputMessage="1" showErrorMessage="1" sqref="AC2:AC4"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4 GN2:GN4 GQ2:GR4" xr:uid="{00000000-0002-0000-0200-000026000000}">
      <formula1>"NEGATIVO,POSITIVO,SIN DATO"</formula1>
    </dataValidation>
    <dataValidation type="list" allowBlank="1" showInputMessage="1" showErrorMessage="1" sqref="JV2:JV4 JL2:JL4" xr:uid="{00000000-0002-0000-0200-000027000000}">
      <formula1>"FEMENINO,MASCULINO,NO APLICA,SIN DATO"</formula1>
    </dataValidation>
    <dataValidation type="list" allowBlank="1" showInputMessage="1" showErrorMessage="1" sqref="JZ2:JZ4" xr:uid="{00000000-0002-0000-0200-000028000000}">
      <formula1>"NORMAL,ANORMAL,SIN DATO,NO APLICA"</formula1>
    </dataValidation>
    <dataValidation type="list" allowBlank="1" showInputMessage="1" showErrorMessage="1" sqref="AB2:AB4"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4"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4" xr:uid="{00000000-0002-0000-0200-00002B000000}">
      <formula1>1</formula1>
      <formula2>3</formula2>
    </dataValidation>
    <dataValidation type="list" allowBlank="1" showInputMessage="1" showErrorMessage="1" sqref="GH2:GH4 GB2:GB4 GE2:GE4 GJ2:GJ4 FY2:FY4" xr:uid="{00000000-0002-0000-0200-00002C000000}">
      <formula1>"P.R REACTIVA,P.R NO REACTIVA,ELISA REACTIVA,ELISA NO REACTIVA,SIN DATO,NO APLICA"</formula1>
    </dataValidation>
    <dataValidation type="list" allowBlank="1" showInputMessage="1" showErrorMessage="1" sqref="GL2:GL4" xr:uid="{00000000-0002-0000-0200-00002D000000}">
      <formula1>"POSITIVA,NEGATIVA,NO CONCLUYENTE, SIN DATO, NO APLICA"</formula1>
    </dataValidation>
    <dataValidation type="list" allowBlank="1" showInputMessage="1" showErrorMessage="1" sqref="HS2:HS4" xr:uid="{00000000-0002-0000-0200-00002E000000}">
      <formula1>"SI, NO,SD"</formula1>
    </dataValidation>
    <dataValidation type="list" allowBlank="1" showInputMessage="1" showErrorMessage="1" sqref="JA2:JA4" xr:uid="{00000000-0002-0000-0200-00002F000000}">
      <formula1>"BAJA,MEDIANA,ALTA,NO APLICA,SIN DATO"</formula1>
    </dataValidation>
    <dataValidation type="list" allowBlank="1" showInputMessage="1" showErrorMessage="1" sqref="JJ2:JJ4"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4"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4" xr:uid="{00000000-0002-0000-0200-000032000000}">
      <formula1>0.1</formula1>
      <formula2>42</formula2>
    </dataValidation>
    <dataValidation type="whole" allowBlank="1" showInputMessage="1" showErrorMessage="1" error="SOLO NÚMERO ENTERO" sqref="CP2:CQ4 CS2:CT4" xr:uid="{00000000-0002-0000-0200-000033000000}">
      <formula1>40</formula1>
      <formula2>200</formula2>
    </dataValidation>
    <dataValidation type="whole" allowBlank="1" showInputMessage="1" showErrorMessage="1" error="DIGITE NÚMERO ENTERO" sqref="CV2:CY4" xr:uid="{00000000-0002-0000-0200-000034000000}">
      <formula1>40</formula1>
      <formula2>250</formula2>
    </dataValidation>
    <dataValidation type="decimal" allowBlank="1" showInputMessage="1" showErrorMessage="1" error="SOLO NÚMERO" sqref="EI2:EI4" xr:uid="{00000000-0002-0000-0200-000035000000}">
      <formula1>1</formula1>
      <formula2>20</formula2>
    </dataValidation>
    <dataValidation type="list" allowBlank="1" showInputMessage="1" showErrorMessage="1" sqref="GW2:GW4" xr:uid="{00000000-0002-0000-0200-000036000000}">
      <formula1>"NEGATIVO,POSITIVO,NO APLICA,SIN DATO"</formula1>
    </dataValidation>
    <dataValidation type="date" operator="greaterThan" allowBlank="1" showInputMessage="1" showErrorMessage="1" error="SOLO FECHA VIGENTE UN AÑO" sqref="GZ2:GZ4" xr:uid="{00000000-0002-0000-0200-000037000000}">
      <formula1>42370</formula1>
    </dataValidation>
    <dataValidation type="list" allowBlank="1" showInputMessage="1" showErrorMessage="1" sqref="GY2:GY4"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4" xr:uid="{00000000-0002-0000-0200-000039000000}">
      <formula1>36526</formula1>
    </dataValidation>
    <dataValidation type="date" operator="greaterThan" allowBlank="1" showInputMessage="1" showErrorMessage="1" error="SOLO FECHA" sqref="IS2:IS4" xr:uid="{00000000-0002-0000-0200-00003A000000}">
      <formula1>42736</formula1>
    </dataValidation>
    <dataValidation type="list" allowBlank="1" showInputMessage="1" showErrorMessage="1" sqref="KO2:KP4"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4" xr:uid="{00000000-0002-0000-0200-00003C000000}">
      <formula1>40909</formula1>
    </dataValidation>
    <dataValidation type="whole" allowBlank="1" showInputMessage="1" showErrorMessage="1" error="SOLO NÚMEROS " promptTitle="ADVERTENCIA" prompt="SOLO ESCRIBIR NÚMEROS " sqref="EY2:EY4"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4" xr:uid="{00000000-0002-0000-0200-00003E000000}">
      <formula1>0</formula1>
      <formula2>700</formula2>
    </dataValidation>
    <dataValidation type="list" allowBlank="1" showInputMessage="1" showErrorMessage="1" prompt="REVISAR LISTA DESPLEGABLE, SE AUMENTAN NOVEDADES" sqref="Q2:Q4"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4" xr:uid="{00000000-0002-0000-0200-000040000000}">
      <formula1>44561</formula1>
    </dataValidation>
    <dataValidation type="date" operator="greaterThan" allowBlank="1" showInputMessage="1" showErrorMessage="1" error="VERIFICAR FECHA" sqref="R2:R4" xr:uid="{00000000-0002-0000-0200-000041000000}">
      <formula1>43831</formula1>
    </dataValidation>
    <dataValidation type="date" operator="greaterThan" allowBlank="1" showInputMessage="1" showErrorMessage="1" error="DIGITE FECHA" sqref="BZ2:BZ4" xr:uid="{00000000-0002-0000-0200-000042000000}">
      <formula1>43831</formula1>
    </dataValidation>
    <dataValidation type="date" operator="greaterThan" allowBlank="1" showInputMessage="1" showErrorMessage="1" error="DIGITE FECHA " sqref="CE2:CE4" xr:uid="{00000000-0002-0000-0200-000043000000}">
      <formula1>43831</formula1>
    </dataValidation>
    <dataValidation type="date" operator="greaterThan" allowBlank="1" showInputMessage="1" showErrorMessage="1" error="DIGITE SOLO FECHA" sqref="FC2:FC4" xr:uid="{00000000-0002-0000-0200-000044000000}">
      <formula1>43831</formula1>
    </dataValidation>
    <dataValidation type="date" operator="lessThanOrEqual" allowBlank="1" showInputMessage="1" showErrorMessage="1" error="INGRESE SOLO FECHA" sqref="BR2:BR4 BK2:BK4" xr:uid="{00000000-0002-0000-0200-000045000000}">
      <formula1>45013</formula1>
    </dataValidation>
    <dataValidation type="list" allowBlank="1" showInputMessage="1" showErrorMessage="1" sqref="HJ2:HJ4"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4 IF2:IF4 IH2:IH4" xr:uid="{00000000-0002-0000-0200-000047000000}">
      <formula1>44255</formula1>
    </dataValidation>
    <dataValidation type="list" allowBlank="1" showInputMessage="1" showErrorMessage="1" sqref="IE2:IE4" xr:uid="{00000000-0002-0000-0200-000048000000}">
      <formula1>"Astrazeneca,Firma Disentimiento,Janssen,Moderna,No Acepta y No Firma Disentimiento,Pfizer,Sinovac"</formula1>
    </dataValidation>
    <dataValidation type="list" operator="greaterThan" allowBlank="1" showInputMessage="1" showErrorMessage="1" sqref="II2:II4 IG2:IG4" xr:uid="{00000000-0002-0000-0200-000049000000}">
      <formula1>"Astrazeneca,Firma Disentimiento,Janssen,Moderna,No Acepta y No Firma Disentimiento,Pfizer,Sinovac"</formula1>
    </dataValidation>
    <dataValidation type="list" allowBlank="1" showInputMessage="1" showErrorMessage="1" sqref="HH2:HH4" xr:uid="{00000000-0002-0000-0200-00004D000000}">
      <formula1>"NO APLICA (Sin factor de riesgo - no zona endémica),NEGATIVO, POSITIVO,SOLICITADO NO TOMADO"</formula1>
    </dataValidation>
    <dataValidation type="list" allowBlank="1" showInputMessage="1" showErrorMessage="1" sqref="HD2:HD4" xr:uid="{00000000-0002-0000-0200-00004E000000}">
      <formula1>"NO APLICA (Sin factor de riesgo),NEGATIVO,POSITIVO,INDETERMINADO,SOLICITADO Y NO TOMADO"</formula1>
    </dataValidation>
    <dataValidation type="list" allowBlank="1" showInputMessage="1" showErrorMessage="1" sqref="FH2:FH4 FK2:FK4 FN2:FN4"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4" xr:uid="{00000000-0002-0000-0200-000050000000}">
      <formula1>"INICIO ESPONTÁNEO, LE HACEN INDUCCIÓN, LE HACEN CESÁREA SIN INICIO TRABAJO DE PARTO,SIN DATO"</formula1>
    </dataValidation>
    <dataValidation type="list" allowBlank="1" showInputMessage="1" showErrorMessage="1" sqref="FE2:FE4" xr:uid="{00000000-0002-0000-0200-000051000000}">
      <formula1>"P. R NEGATIVA,P. R POSITIVA CASO SIFILIS,P.R POSITIVA CICATRIZ"</formula1>
    </dataValidation>
    <dataValidation type="list" allowBlank="1" showInputMessage="1" showErrorMessage="1" sqref="HF2:HF4" xr:uid="{00000000-0002-0000-0200-000052000000}">
      <formula1>"NO APLICA (Sin factor de riesgo - No zona endémica),NEGATIVO, POSITIVO,SOLICITADO NO TOMADO"</formula1>
    </dataValidation>
    <dataValidation type="list" allowBlank="1" showInputMessage="1" showErrorMessage="1" sqref="T2:T4"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IU2:IU4" xr:uid="{00000000-0002-0000-0200-000055000000}">
      <formula1>"MADRE SANA, MORBILIDAD MATERNA EXTREMA, MUERTE MATERNA, MUERTE Y MORBILIDAD MATERNA EXTREMA, MADRE HOSPITALIZADA SIN MME,SIN DATO"</formula1>
    </dataValidation>
    <dataValidation type="list" allowBlank="1" showInputMessage="1" showErrorMessage="1" sqref="IV2:IV4"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IT2:IT4"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4" xr:uid="{00000000-0002-0000-0200-000059000000}"/>
    <dataValidation type="list" allowBlank="1" showInputMessage="1" showErrorMessage="1" sqref="HV2:HV4" xr:uid="{00000000-0002-0000-0200-00005A000000}">
      <formula1>"ADECUADO SEGÚN GPC, SUMINISTRO IRREGULAR, NO SE FORMULA, SUMINISTRO OTRO COMPLEMENTO NUTRICIONAL, NO APLICA, SIN DATO"</formula1>
    </dataValidation>
    <dataValidation type="list" allowBlank="1" showInputMessage="1" showErrorMessage="1" sqref="HZ2:HZ4"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4 KF2:KF4" xr:uid="{00000000-0002-0000-0200-00005C000000}">
      <formula1>44561</formula1>
    </dataValidation>
    <dataValidation type="list" operator="greaterThan" allowBlank="1" showInputMessage="1" showErrorMessage="1" error="SOLO FECHA" sqref="DO2:DO4" xr:uid="{00000000-0002-0000-0200-00004A000000}">
      <formula1>"0,1,2,3,4,5,6,7"</formula1>
    </dataValidation>
    <dataValidation operator="greaterThan" allowBlank="1" showInputMessage="1" showErrorMessage="1" error="SOLO FECHA" sqref="DP2:DQ4" xr:uid="{00000000-0002-0000-0200-00004B000000}"/>
    <dataValidation type="date" operator="greaterThanOrEqual" allowBlank="1" showInputMessage="1" showErrorMessage="1" error="REVISAR FECHA INGRESO CPN" sqref="HU2:HU4" xr:uid="{00000000-0002-0000-0200-000001000000}">
      <formula1>R2</formula1>
    </dataValidation>
    <dataValidation type="date" operator="greaterThanOrEqual" allowBlank="1" showInputMessage="1" showErrorMessage="1" error="REVISAR FECHA INGRESO CPN" sqref="HW2:HW4" xr:uid="{00000000-0002-0000-0200-000002000000}">
      <formula1>R2</formula1>
    </dataValidation>
    <dataValidation type="date" operator="greaterThanOrEqual" allowBlank="1" showInputMessage="1" showErrorMessage="1" error="REVISAR FECHA INGRESO CPN" sqref="HY2:HY4" xr:uid="{00000000-0002-0000-0200-000003000000}">
      <formula1>R2</formula1>
    </dataValidation>
  </dataValidations>
  <pageMargins left="0.7" right="0.7" top="0.75" bottom="0.75" header="0.3" footer="0.3"/>
  <pageSetup orientation="portrait" verticalDpi="300"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P2:P4</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BX2:BX4</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HD2:HD4 HF2:HF4 HH2:HH4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